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130"/>
  <workbookPr/>
  <mc:AlternateContent xmlns:mc="http://schemas.openxmlformats.org/markup-compatibility/2006">
    <mc:Choice Requires="x15">
      <x15ac:absPath xmlns:x15ac="http://schemas.microsoft.com/office/spreadsheetml/2010/11/ac" url="C:\Users\mypc\Desktop\Trial Downloads\"/>
    </mc:Choice>
  </mc:AlternateContent>
  <xr:revisionPtr revIDLastSave="0" documentId="13_ncr:1_{9F8C5A60-D860-4626-AF04-4815986F3B0C}" xr6:coauthVersionLast="45" xr6:coauthVersionMax="45" xr10:uidLastSave="{00000000-0000-0000-0000-000000000000}"/>
  <bookViews>
    <workbookView xWindow="-120" yWindow="-120" windowWidth="20730" windowHeight="11160" tabRatio="790" xr2:uid="{00000000-000D-0000-FFFF-FFFF00000000}"/>
  </bookViews>
  <sheets>
    <sheet name="Intro &amp; Setup" sheetId="1" r:id="rId1"/>
    <sheet name="Leave Request Form" sheetId="2" r:id="rId2"/>
    <sheet name="Annual Leave Calendar" sheetId="4" r:id="rId3"/>
    <sheet name="Leave Approval" sheetId="3" r:id="rId4"/>
  </sheets>
  <definedNames>
    <definedName name="_xlnm.Print_Area" localSheetId="2">'Annual Leave Calendar'!$A$1:$AH$314</definedName>
    <definedName name="_xlnm.Print_Area" localSheetId="0">'Intro &amp; Setup'!$A$1:$CB$132</definedName>
    <definedName name="_xlnm.Print_Area" localSheetId="3">'Leave Approval'!$A$1:$W$507</definedName>
    <definedName name="_xlnm.Print_Area" localSheetId="1">'Leave Request Form'!$A$1:$Z$508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49" i="1" l="1"/>
  <c r="B48" i="1"/>
  <c r="B47" i="1"/>
  <c r="B46" i="1"/>
  <c r="B45" i="1"/>
  <c r="AS507" i="2" l="1"/>
  <c r="AS506" i="2"/>
  <c r="AS505" i="2"/>
  <c r="AS504" i="2"/>
  <c r="AS503" i="2"/>
  <c r="AS502" i="2"/>
  <c r="AS501" i="2"/>
  <c r="AS500" i="2"/>
  <c r="AS499" i="2"/>
  <c r="AS498" i="2"/>
  <c r="AS497" i="2"/>
  <c r="AS496" i="2"/>
  <c r="AS495" i="2"/>
  <c r="AS494" i="2"/>
  <c r="AS493" i="2"/>
  <c r="AS492" i="2"/>
  <c r="AS491" i="2"/>
  <c r="AS490" i="2"/>
  <c r="AS489" i="2"/>
  <c r="AS488" i="2"/>
  <c r="AS487" i="2"/>
  <c r="AS486" i="2"/>
  <c r="AS485" i="2"/>
  <c r="AS484" i="2"/>
  <c r="AS483" i="2"/>
  <c r="AS482" i="2"/>
  <c r="AS481" i="2"/>
  <c r="AS480" i="2"/>
  <c r="AS479" i="2"/>
  <c r="AS478" i="2"/>
  <c r="AS477" i="2"/>
  <c r="AS476" i="2"/>
  <c r="AS475" i="2"/>
  <c r="AS474" i="2"/>
  <c r="AS473" i="2"/>
  <c r="AS472" i="2"/>
  <c r="AS471" i="2"/>
  <c r="AS470" i="2"/>
  <c r="AS469" i="2"/>
  <c r="AS468" i="2"/>
  <c r="AS467" i="2"/>
  <c r="AS466" i="2"/>
  <c r="AS465" i="2"/>
  <c r="AS464" i="2"/>
  <c r="AS463" i="2"/>
  <c r="AS462" i="2"/>
  <c r="AS461" i="2"/>
  <c r="AS460" i="2"/>
  <c r="AS459" i="2"/>
  <c r="AS458" i="2"/>
  <c r="AS457" i="2"/>
  <c r="AS456" i="2"/>
  <c r="AS455" i="2"/>
  <c r="AS454" i="2"/>
  <c r="AS453" i="2"/>
  <c r="AS452" i="2"/>
  <c r="AS451" i="2"/>
  <c r="AS450" i="2"/>
  <c r="AS449" i="2"/>
  <c r="AS448" i="2"/>
  <c r="AS447" i="2"/>
  <c r="AS446" i="2"/>
  <c r="AS445" i="2"/>
  <c r="AS444" i="2"/>
  <c r="AS443" i="2"/>
  <c r="AS442" i="2"/>
  <c r="AS441" i="2"/>
  <c r="AS440" i="2"/>
  <c r="AS439" i="2"/>
  <c r="AS438" i="2"/>
  <c r="AS437" i="2"/>
  <c r="AS436" i="2"/>
  <c r="AS435" i="2"/>
  <c r="AS434" i="2"/>
  <c r="AS433" i="2"/>
  <c r="AS432" i="2"/>
  <c r="AS431" i="2"/>
  <c r="AS430" i="2"/>
  <c r="AS429" i="2"/>
  <c r="AS428" i="2"/>
  <c r="AS427" i="2"/>
  <c r="AS426" i="2"/>
  <c r="AS425" i="2"/>
  <c r="AS424" i="2"/>
  <c r="AS423" i="2"/>
  <c r="AS422" i="2"/>
  <c r="AS421" i="2"/>
  <c r="AS420" i="2"/>
  <c r="AS419" i="2"/>
  <c r="AS418" i="2"/>
  <c r="AS417" i="2"/>
  <c r="AS416" i="2"/>
  <c r="AS415" i="2"/>
  <c r="AS414" i="2"/>
  <c r="AS413" i="2"/>
  <c r="AS412" i="2"/>
  <c r="AS411" i="2"/>
  <c r="AS410" i="2"/>
  <c r="AS409" i="2"/>
  <c r="AS408" i="2"/>
  <c r="AS407" i="2"/>
  <c r="AS406" i="2"/>
  <c r="AS405" i="2"/>
  <c r="AS404" i="2"/>
  <c r="AS403" i="2"/>
  <c r="AS402" i="2"/>
  <c r="AS401" i="2"/>
  <c r="AS400" i="2"/>
  <c r="AS399" i="2"/>
  <c r="AS398" i="2"/>
  <c r="AS397" i="2"/>
  <c r="AS396" i="2"/>
  <c r="AS395" i="2"/>
  <c r="AS394" i="2"/>
  <c r="AS393" i="2"/>
  <c r="AS392" i="2"/>
  <c r="AS391" i="2"/>
  <c r="AS390" i="2"/>
  <c r="AS389" i="2"/>
  <c r="AS388" i="2"/>
  <c r="AS387" i="2"/>
  <c r="AS386" i="2"/>
  <c r="AS385" i="2"/>
  <c r="AS384" i="2"/>
  <c r="AS383" i="2"/>
  <c r="AS382" i="2"/>
  <c r="AS381" i="2"/>
  <c r="AS380" i="2"/>
  <c r="AS379" i="2"/>
  <c r="AS378" i="2"/>
  <c r="AS377" i="2"/>
  <c r="AS376" i="2"/>
  <c r="AS375" i="2"/>
  <c r="AS374" i="2"/>
  <c r="AS373" i="2"/>
  <c r="AS372" i="2"/>
  <c r="AS371" i="2"/>
  <c r="AS370" i="2"/>
  <c r="AS369" i="2"/>
  <c r="AS368" i="2"/>
  <c r="AS367" i="2"/>
  <c r="AS366" i="2"/>
  <c r="AS365" i="2"/>
  <c r="AS364" i="2"/>
  <c r="AS363" i="2"/>
  <c r="AS362" i="2"/>
  <c r="AS361" i="2"/>
  <c r="AS360" i="2"/>
  <c r="AS359" i="2"/>
  <c r="AS358" i="2"/>
  <c r="AS357" i="2"/>
  <c r="AS356" i="2"/>
  <c r="AS355" i="2"/>
  <c r="AS354" i="2"/>
  <c r="AS353" i="2"/>
  <c r="AS352" i="2"/>
  <c r="AS351" i="2"/>
  <c r="AS350" i="2"/>
  <c r="AS349" i="2"/>
  <c r="AS348" i="2"/>
  <c r="AS347" i="2"/>
  <c r="AS346" i="2"/>
  <c r="AS345" i="2"/>
  <c r="AS344" i="2"/>
  <c r="AS343" i="2"/>
  <c r="AS342" i="2"/>
  <c r="AS341" i="2"/>
  <c r="AS340" i="2"/>
  <c r="AS339" i="2"/>
  <c r="AS338" i="2"/>
  <c r="AS337" i="2"/>
  <c r="AS336" i="2"/>
  <c r="AS335" i="2"/>
  <c r="AS334" i="2"/>
  <c r="AS333" i="2"/>
  <c r="AS332" i="2"/>
  <c r="AS331" i="2"/>
  <c r="AS330" i="2"/>
  <c r="AS329" i="2"/>
  <c r="AS328" i="2"/>
  <c r="AS327" i="2"/>
  <c r="AS326" i="2"/>
  <c r="AS325" i="2"/>
  <c r="AS324" i="2"/>
  <c r="AS323" i="2"/>
  <c r="AS322" i="2"/>
  <c r="AS321" i="2"/>
  <c r="AS320" i="2"/>
  <c r="AS319" i="2"/>
  <c r="AS318" i="2"/>
  <c r="AS317" i="2"/>
  <c r="AS316" i="2"/>
  <c r="AS315" i="2"/>
  <c r="AS314" i="2"/>
  <c r="AS313" i="2"/>
  <c r="AS312" i="2"/>
  <c r="AS311" i="2"/>
  <c r="AS310" i="2"/>
  <c r="AS309" i="2"/>
  <c r="AS308" i="2"/>
  <c r="AS307" i="2"/>
  <c r="AS306" i="2"/>
  <c r="AS305" i="2"/>
  <c r="AS304" i="2"/>
  <c r="AS303" i="2"/>
  <c r="AS302" i="2"/>
  <c r="AS301" i="2"/>
  <c r="AS300" i="2"/>
  <c r="AS299" i="2"/>
  <c r="AS298" i="2"/>
  <c r="AS297" i="2"/>
  <c r="AS296" i="2"/>
  <c r="AS295" i="2"/>
  <c r="AS294" i="2"/>
  <c r="AS293" i="2"/>
  <c r="AS292" i="2"/>
  <c r="AS291" i="2"/>
  <c r="AS290" i="2"/>
  <c r="AS289" i="2"/>
  <c r="AS288" i="2"/>
  <c r="AS287" i="2"/>
  <c r="AS286" i="2"/>
  <c r="AS285" i="2"/>
  <c r="AS284" i="2"/>
  <c r="AS283" i="2"/>
  <c r="AS282" i="2"/>
  <c r="AS281" i="2"/>
  <c r="AS280" i="2"/>
  <c r="AS279" i="2"/>
  <c r="AS278" i="2"/>
  <c r="AS277" i="2"/>
  <c r="AS276" i="2"/>
  <c r="AS275" i="2"/>
  <c r="AS274" i="2"/>
  <c r="AS273" i="2"/>
  <c r="AS272" i="2"/>
  <c r="AS271" i="2"/>
  <c r="AS270" i="2"/>
  <c r="AS269" i="2"/>
  <c r="AS268" i="2"/>
  <c r="AS267" i="2"/>
  <c r="AS266" i="2"/>
  <c r="AS265" i="2"/>
  <c r="AS264" i="2"/>
  <c r="AS263" i="2"/>
  <c r="AS262" i="2"/>
  <c r="AS261" i="2"/>
  <c r="AS260" i="2"/>
  <c r="AS259" i="2"/>
  <c r="AS258" i="2"/>
  <c r="AS257" i="2"/>
  <c r="AS256" i="2"/>
  <c r="AS255" i="2"/>
  <c r="AS254" i="2"/>
  <c r="AS253" i="2"/>
  <c r="AS252" i="2"/>
  <c r="AS251" i="2"/>
  <c r="AS250" i="2"/>
  <c r="AS249" i="2"/>
  <c r="AS248" i="2"/>
  <c r="AS247" i="2"/>
  <c r="AS246" i="2"/>
  <c r="AS245" i="2"/>
  <c r="AS244" i="2"/>
  <c r="AS243" i="2"/>
  <c r="AS242" i="2"/>
  <c r="AS241" i="2"/>
  <c r="AS240" i="2"/>
  <c r="AS239" i="2"/>
  <c r="AS238" i="2"/>
  <c r="AS237" i="2"/>
  <c r="AS236" i="2"/>
  <c r="AS235" i="2"/>
  <c r="AS234" i="2"/>
  <c r="AS233" i="2"/>
  <c r="AS232" i="2"/>
  <c r="AS231" i="2"/>
  <c r="AS230" i="2"/>
  <c r="AS229" i="2"/>
  <c r="AS228" i="2"/>
  <c r="AS227" i="2"/>
  <c r="AS226" i="2"/>
  <c r="AS225" i="2"/>
  <c r="AS224" i="2"/>
  <c r="AS223" i="2"/>
  <c r="AS222" i="2"/>
  <c r="AS221" i="2"/>
  <c r="AS220" i="2"/>
  <c r="AS219" i="2"/>
  <c r="AS218" i="2"/>
  <c r="AS217" i="2"/>
  <c r="AS216" i="2"/>
  <c r="AS215" i="2"/>
  <c r="AS214" i="2"/>
  <c r="AS213" i="2"/>
  <c r="AS212" i="2"/>
  <c r="AS211" i="2"/>
  <c r="AS210" i="2"/>
  <c r="AS209" i="2"/>
  <c r="AS208" i="2"/>
  <c r="AS207" i="2"/>
  <c r="AS206" i="2"/>
  <c r="AS205" i="2"/>
  <c r="AS204" i="2"/>
  <c r="AS203" i="2"/>
  <c r="AS202" i="2"/>
  <c r="AS201" i="2"/>
  <c r="AS200" i="2"/>
  <c r="AS199" i="2"/>
  <c r="AS198" i="2"/>
  <c r="AS197" i="2"/>
  <c r="AS196" i="2"/>
  <c r="AS195" i="2"/>
  <c r="AS194" i="2"/>
  <c r="AS193" i="2"/>
  <c r="AS192" i="2"/>
  <c r="AS191" i="2"/>
  <c r="AS190" i="2"/>
  <c r="AS189" i="2"/>
  <c r="AS188" i="2"/>
  <c r="AS187" i="2"/>
  <c r="AS186" i="2"/>
  <c r="AS185" i="2"/>
  <c r="AS184" i="2"/>
  <c r="AS183" i="2"/>
  <c r="AS182" i="2"/>
  <c r="AS181" i="2"/>
  <c r="AS180" i="2"/>
  <c r="AS179" i="2"/>
  <c r="AS178" i="2"/>
  <c r="AS177" i="2"/>
  <c r="AS176" i="2"/>
  <c r="AS175" i="2"/>
  <c r="AS174" i="2"/>
  <c r="AS173" i="2"/>
  <c r="AS172" i="2"/>
  <c r="AS171" i="2"/>
  <c r="AS170" i="2"/>
  <c r="AS169" i="2"/>
  <c r="AS168" i="2"/>
  <c r="AS167" i="2"/>
  <c r="AS166" i="2"/>
  <c r="AS165" i="2"/>
  <c r="AS164" i="2"/>
  <c r="AS163" i="2"/>
  <c r="AS162" i="2"/>
  <c r="AS161" i="2"/>
  <c r="AS160" i="2"/>
  <c r="AS159" i="2"/>
  <c r="AS158" i="2"/>
  <c r="AS157" i="2"/>
  <c r="AS156" i="2"/>
  <c r="AS155" i="2"/>
  <c r="AS154" i="2"/>
  <c r="AS153" i="2"/>
  <c r="AS152" i="2"/>
  <c r="AS151" i="2"/>
  <c r="AS150" i="2"/>
  <c r="AS149" i="2"/>
  <c r="AS148" i="2"/>
  <c r="AS147" i="2"/>
  <c r="AS146" i="2"/>
  <c r="AS145" i="2"/>
  <c r="AS144" i="2"/>
  <c r="AS143" i="2"/>
  <c r="AS142" i="2"/>
  <c r="AS141" i="2"/>
  <c r="AS140" i="2"/>
  <c r="AS139" i="2"/>
  <c r="AS138" i="2"/>
  <c r="AS137" i="2"/>
  <c r="AS136" i="2"/>
  <c r="AS135" i="2"/>
  <c r="AS134" i="2"/>
  <c r="AS133" i="2"/>
  <c r="AS132" i="2"/>
  <c r="AS131" i="2"/>
  <c r="AS130" i="2"/>
  <c r="AS129" i="2"/>
  <c r="AS128" i="2"/>
  <c r="AS127" i="2"/>
  <c r="AS126" i="2"/>
  <c r="AS125" i="2"/>
  <c r="AS124" i="2"/>
  <c r="AS123" i="2"/>
  <c r="AS122" i="2"/>
  <c r="AS121" i="2"/>
  <c r="AS120" i="2"/>
  <c r="AS119" i="2"/>
  <c r="AS118" i="2"/>
  <c r="AS117" i="2"/>
  <c r="AS116" i="2"/>
  <c r="AS115" i="2"/>
  <c r="AS114" i="2"/>
  <c r="AS113" i="2"/>
  <c r="AS112" i="2"/>
  <c r="AS111" i="2"/>
  <c r="AS110" i="2"/>
  <c r="AS109" i="2"/>
  <c r="AS108" i="2"/>
  <c r="AS107" i="2"/>
  <c r="AS106" i="2"/>
  <c r="AS105" i="2"/>
  <c r="AS104" i="2"/>
  <c r="AS103" i="2"/>
  <c r="AS102" i="2"/>
  <c r="AS101" i="2"/>
  <c r="AS100" i="2"/>
  <c r="AS99" i="2"/>
  <c r="AS98" i="2"/>
  <c r="AS97" i="2"/>
  <c r="AS96" i="2"/>
  <c r="AS95" i="2"/>
  <c r="AS94" i="2"/>
  <c r="AS93" i="2"/>
  <c r="AS92" i="2"/>
  <c r="AS91" i="2"/>
  <c r="AS90" i="2"/>
  <c r="AS89" i="2"/>
  <c r="AS88" i="2"/>
  <c r="AS87" i="2"/>
  <c r="AS86" i="2"/>
  <c r="AS85" i="2"/>
  <c r="AS84" i="2"/>
  <c r="AS83" i="2"/>
  <c r="AS82" i="2"/>
  <c r="AS81" i="2"/>
  <c r="AS80" i="2"/>
  <c r="AS79" i="2"/>
  <c r="AS78" i="2"/>
  <c r="AS77" i="2"/>
  <c r="AS76" i="2"/>
  <c r="AS75" i="2"/>
  <c r="AS74" i="2"/>
  <c r="AS73" i="2"/>
  <c r="AS72" i="2"/>
  <c r="AS71" i="2"/>
  <c r="AS70" i="2"/>
  <c r="AS69" i="2"/>
  <c r="AS68" i="2"/>
  <c r="AS67" i="2"/>
  <c r="AS66" i="2"/>
  <c r="AS65" i="2"/>
  <c r="AS64" i="2"/>
  <c r="AS63" i="2"/>
  <c r="AS62" i="2"/>
  <c r="AS61" i="2"/>
  <c r="AS60" i="2"/>
  <c r="AS59" i="2"/>
  <c r="AS58" i="2"/>
  <c r="AS57" i="2"/>
  <c r="AS56" i="2"/>
  <c r="AS55" i="2"/>
  <c r="AS54" i="2"/>
  <c r="AS53" i="2"/>
  <c r="AS52" i="2"/>
  <c r="AS51" i="2"/>
  <c r="AS50" i="2"/>
  <c r="AS49" i="2"/>
  <c r="AS48" i="2"/>
  <c r="AS47" i="2"/>
  <c r="AS46" i="2"/>
  <c r="AS45" i="2"/>
  <c r="AS44" i="2"/>
  <c r="AS43" i="2"/>
  <c r="AS42" i="2"/>
  <c r="AS41" i="2"/>
  <c r="AS40" i="2"/>
  <c r="AS39" i="2"/>
  <c r="AS38" i="2"/>
  <c r="AS37" i="2"/>
  <c r="AS36" i="2"/>
  <c r="AS35" i="2"/>
  <c r="AS34" i="2"/>
  <c r="AS33" i="2"/>
  <c r="AS32" i="2"/>
  <c r="AS31" i="2"/>
  <c r="AS30" i="2"/>
  <c r="AS29" i="2"/>
  <c r="AS28" i="2"/>
  <c r="AS27" i="2"/>
  <c r="AS26" i="2"/>
  <c r="AS25" i="2"/>
  <c r="AS24" i="2"/>
  <c r="AS23" i="2"/>
  <c r="AS22" i="2"/>
  <c r="AS21" i="2"/>
  <c r="AS20" i="2"/>
  <c r="AS19" i="2"/>
  <c r="AS18" i="2"/>
  <c r="AS17" i="2"/>
  <c r="AS16" i="2"/>
  <c r="AS15" i="2"/>
  <c r="AS14" i="2"/>
  <c r="AS13" i="2"/>
  <c r="AS12" i="2"/>
  <c r="AS11" i="2"/>
  <c r="AS10" i="2"/>
  <c r="AS9" i="2"/>
  <c r="AS8" i="2"/>
  <c r="BE4" i="1"/>
  <c r="AV72" i="1"/>
  <c r="AW72" i="1"/>
  <c r="AX72" i="1"/>
  <c r="AV74" i="1"/>
  <c r="AW74" i="1"/>
  <c r="AX74" i="1"/>
  <c r="AV76" i="1"/>
  <c r="AW76" i="1"/>
  <c r="AX76" i="1"/>
  <c r="AV78" i="1"/>
  <c r="AW78" i="1"/>
  <c r="AX78" i="1"/>
  <c r="AV80" i="1"/>
  <c r="AW80" i="1"/>
  <c r="AX80" i="1"/>
  <c r="AV82" i="1"/>
  <c r="AW82" i="1"/>
  <c r="AX82" i="1"/>
  <c r="AV84" i="1"/>
  <c r="AW84" i="1"/>
  <c r="AX84" i="1"/>
  <c r="AV86" i="1"/>
  <c r="AW86" i="1"/>
  <c r="AX86" i="1"/>
  <c r="AV88" i="1"/>
  <c r="AW88" i="1"/>
  <c r="AX88" i="1"/>
  <c r="AV90" i="1"/>
  <c r="AW90" i="1"/>
  <c r="AX90" i="1"/>
  <c r="AV92" i="1"/>
  <c r="AW92" i="1"/>
  <c r="AX92" i="1"/>
  <c r="AV94" i="1"/>
  <c r="AW94" i="1"/>
  <c r="AX94" i="1"/>
  <c r="AV96" i="1"/>
  <c r="AW96" i="1"/>
  <c r="AX96" i="1"/>
  <c r="AV98" i="1"/>
  <c r="AW98" i="1"/>
  <c r="AX98" i="1"/>
  <c r="AV100" i="1"/>
  <c r="AW100" i="1"/>
  <c r="AX100" i="1"/>
  <c r="AV102" i="1"/>
  <c r="AW102" i="1"/>
  <c r="AX102" i="1"/>
  <c r="AV104" i="1"/>
  <c r="AW104" i="1"/>
  <c r="AX104" i="1"/>
  <c r="AV106" i="1"/>
  <c r="AW106" i="1"/>
  <c r="AX106" i="1"/>
  <c r="AV108" i="1"/>
  <c r="AW108" i="1"/>
  <c r="AX108" i="1"/>
  <c r="AX70" i="1"/>
  <c r="AW70" i="1"/>
  <c r="AV70" i="1"/>
  <c r="U507" i="2" l="1"/>
  <c r="T507" i="2"/>
  <c r="S507" i="2"/>
  <c r="U506" i="2"/>
  <c r="T506" i="2"/>
  <c r="S506" i="2"/>
  <c r="U505" i="2"/>
  <c r="T505" i="2"/>
  <c r="S505" i="2"/>
  <c r="U504" i="2"/>
  <c r="T504" i="2"/>
  <c r="S504" i="2"/>
  <c r="U503" i="2"/>
  <c r="T503" i="2"/>
  <c r="S503" i="2"/>
  <c r="U502" i="2"/>
  <c r="T502" i="2"/>
  <c r="S502" i="2"/>
  <c r="U501" i="2"/>
  <c r="T501" i="2"/>
  <c r="S501" i="2"/>
  <c r="U500" i="2"/>
  <c r="T500" i="2"/>
  <c r="S500" i="2"/>
  <c r="U499" i="2"/>
  <c r="T499" i="2"/>
  <c r="S499" i="2"/>
  <c r="U498" i="2"/>
  <c r="T498" i="2"/>
  <c r="S498" i="2"/>
  <c r="U497" i="2"/>
  <c r="T497" i="2"/>
  <c r="S497" i="2"/>
  <c r="U496" i="2"/>
  <c r="T496" i="2"/>
  <c r="S496" i="2"/>
  <c r="U495" i="2"/>
  <c r="T495" i="2"/>
  <c r="S495" i="2"/>
  <c r="U494" i="2"/>
  <c r="T494" i="2"/>
  <c r="S494" i="2"/>
  <c r="U493" i="2"/>
  <c r="T493" i="2"/>
  <c r="S493" i="2"/>
  <c r="U492" i="2"/>
  <c r="T492" i="2"/>
  <c r="S492" i="2"/>
  <c r="U491" i="2"/>
  <c r="T491" i="2"/>
  <c r="S491" i="2"/>
  <c r="U490" i="2"/>
  <c r="T490" i="2"/>
  <c r="S490" i="2"/>
  <c r="U489" i="2"/>
  <c r="T489" i="2"/>
  <c r="S489" i="2"/>
  <c r="U488" i="2"/>
  <c r="T488" i="2"/>
  <c r="S488" i="2"/>
  <c r="U487" i="2"/>
  <c r="T487" i="2"/>
  <c r="S487" i="2"/>
  <c r="U486" i="2"/>
  <c r="T486" i="2"/>
  <c r="S486" i="2"/>
  <c r="U485" i="2"/>
  <c r="T485" i="2"/>
  <c r="S485" i="2"/>
  <c r="U484" i="2"/>
  <c r="T484" i="2"/>
  <c r="S484" i="2"/>
  <c r="U483" i="2"/>
  <c r="T483" i="2"/>
  <c r="S483" i="2"/>
  <c r="U482" i="2"/>
  <c r="T482" i="2"/>
  <c r="S482" i="2"/>
  <c r="U481" i="2"/>
  <c r="T481" i="2"/>
  <c r="S481" i="2"/>
  <c r="U480" i="2"/>
  <c r="T480" i="2"/>
  <c r="S480" i="2"/>
  <c r="U479" i="2"/>
  <c r="T479" i="2"/>
  <c r="S479" i="2"/>
  <c r="U478" i="2"/>
  <c r="T478" i="2"/>
  <c r="S478" i="2"/>
  <c r="U477" i="2"/>
  <c r="T477" i="2"/>
  <c r="S477" i="2"/>
  <c r="U476" i="2"/>
  <c r="T476" i="2"/>
  <c r="S476" i="2"/>
  <c r="U475" i="2"/>
  <c r="T475" i="2"/>
  <c r="S475" i="2"/>
  <c r="U474" i="2"/>
  <c r="T474" i="2"/>
  <c r="S474" i="2"/>
  <c r="U473" i="2"/>
  <c r="T473" i="2"/>
  <c r="S473" i="2"/>
  <c r="U472" i="2"/>
  <c r="T472" i="2"/>
  <c r="S472" i="2"/>
  <c r="U471" i="2"/>
  <c r="T471" i="2"/>
  <c r="S471" i="2"/>
  <c r="U470" i="2"/>
  <c r="T470" i="2"/>
  <c r="S470" i="2"/>
  <c r="U469" i="2"/>
  <c r="T469" i="2"/>
  <c r="S469" i="2"/>
  <c r="U468" i="2"/>
  <c r="T468" i="2"/>
  <c r="S468" i="2"/>
  <c r="U467" i="2"/>
  <c r="T467" i="2"/>
  <c r="S467" i="2"/>
  <c r="U466" i="2"/>
  <c r="T466" i="2"/>
  <c r="S466" i="2"/>
  <c r="U465" i="2"/>
  <c r="T465" i="2"/>
  <c r="S465" i="2"/>
  <c r="U464" i="2"/>
  <c r="T464" i="2"/>
  <c r="S464" i="2"/>
  <c r="U463" i="2"/>
  <c r="T463" i="2"/>
  <c r="S463" i="2"/>
  <c r="U462" i="2"/>
  <c r="T462" i="2"/>
  <c r="S462" i="2"/>
  <c r="U461" i="2"/>
  <c r="T461" i="2"/>
  <c r="S461" i="2"/>
  <c r="U460" i="2"/>
  <c r="T460" i="2"/>
  <c r="S460" i="2"/>
  <c r="U459" i="2"/>
  <c r="T459" i="2"/>
  <c r="S459" i="2"/>
  <c r="U458" i="2"/>
  <c r="T458" i="2"/>
  <c r="S458" i="2"/>
  <c r="U457" i="2"/>
  <c r="T457" i="2"/>
  <c r="S457" i="2"/>
  <c r="U456" i="2"/>
  <c r="T456" i="2"/>
  <c r="S456" i="2"/>
  <c r="U455" i="2"/>
  <c r="T455" i="2"/>
  <c r="S455" i="2"/>
  <c r="U454" i="2"/>
  <c r="T454" i="2"/>
  <c r="S454" i="2"/>
  <c r="U453" i="2"/>
  <c r="T453" i="2"/>
  <c r="S453" i="2"/>
  <c r="U452" i="2"/>
  <c r="T452" i="2"/>
  <c r="S452" i="2"/>
  <c r="U451" i="2"/>
  <c r="T451" i="2"/>
  <c r="S451" i="2"/>
  <c r="U450" i="2"/>
  <c r="T450" i="2"/>
  <c r="S450" i="2"/>
  <c r="U449" i="2"/>
  <c r="T449" i="2"/>
  <c r="S449" i="2"/>
  <c r="U448" i="2"/>
  <c r="T448" i="2"/>
  <c r="S448" i="2"/>
  <c r="U447" i="2"/>
  <c r="T447" i="2"/>
  <c r="S447" i="2"/>
  <c r="U446" i="2"/>
  <c r="T446" i="2"/>
  <c r="S446" i="2"/>
  <c r="U445" i="2"/>
  <c r="T445" i="2"/>
  <c r="S445" i="2"/>
  <c r="U444" i="2"/>
  <c r="T444" i="2"/>
  <c r="S444" i="2"/>
  <c r="U443" i="2"/>
  <c r="T443" i="2"/>
  <c r="S443" i="2"/>
  <c r="U442" i="2"/>
  <c r="T442" i="2"/>
  <c r="S442" i="2"/>
  <c r="U441" i="2"/>
  <c r="T441" i="2"/>
  <c r="S441" i="2"/>
  <c r="U440" i="2"/>
  <c r="T440" i="2"/>
  <c r="S440" i="2"/>
  <c r="U439" i="2"/>
  <c r="T439" i="2"/>
  <c r="S439" i="2"/>
  <c r="U438" i="2"/>
  <c r="T438" i="2"/>
  <c r="S438" i="2"/>
  <c r="U437" i="2"/>
  <c r="T437" i="2"/>
  <c r="S437" i="2"/>
  <c r="U436" i="2"/>
  <c r="T436" i="2"/>
  <c r="S436" i="2"/>
  <c r="U435" i="2"/>
  <c r="T435" i="2"/>
  <c r="S435" i="2"/>
  <c r="U434" i="2"/>
  <c r="T434" i="2"/>
  <c r="S434" i="2"/>
  <c r="U433" i="2"/>
  <c r="T433" i="2"/>
  <c r="S433" i="2"/>
  <c r="U432" i="2"/>
  <c r="T432" i="2"/>
  <c r="S432" i="2"/>
  <c r="U431" i="2"/>
  <c r="T431" i="2"/>
  <c r="S431" i="2"/>
  <c r="U430" i="2"/>
  <c r="T430" i="2"/>
  <c r="S430" i="2"/>
  <c r="U429" i="2"/>
  <c r="T429" i="2"/>
  <c r="S429" i="2"/>
  <c r="U428" i="2"/>
  <c r="T428" i="2"/>
  <c r="S428" i="2"/>
  <c r="U427" i="2"/>
  <c r="T427" i="2"/>
  <c r="S427" i="2"/>
  <c r="U426" i="2"/>
  <c r="T426" i="2"/>
  <c r="S426" i="2"/>
  <c r="U425" i="2"/>
  <c r="T425" i="2"/>
  <c r="S425" i="2"/>
  <c r="U424" i="2"/>
  <c r="T424" i="2"/>
  <c r="S424" i="2"/>
  <c r="U423" i="2"/>
  <c r="T423" i="2"/>
  <c r="S423" i="2"/>
  <c r="U422" i="2"/>
  <c r="T422" i="2"/>
  <c r="S422" i="2"/>
  <c r="U421" i="2"/>
  <c r="T421" i="2"/>
  <c r="S421" i="2"/>
  <c r="U420" i="2"/>
  <c r="T420" i="2"/>
  <c r="S420" i="2"/>
  <c r="U419" i="2"/>
  <c r="T419" i="2"/>
  <c r="S419" i="2"/>
  <c r="U418" i="2"/>
  <c r="T418" i="2"/>
  <c r="S418" i="2"/>
  <c r="U417" i="2"/>
  <c r="T417" i="2"/>
  <c r="S417" i="2"/>
  <c r="U416" i="2"/>
  <c r="T416" i="2"/>
  <c r="S416" i="2"/>
  <c r="U415" i="2"/>
  <c r="T415" i="2"/>
  <c r="S415" i="2"/>
  <c r="U414" i="2"/>
  <c r="T414" i="2"/>
  <c r="S414" i="2"/>
  <c r="U413" i="2"/>
  <c r="T413" i="2"/>
  <c r="S413" i="2"/>
  <c r="U412" i="2"/>
  <c r="T412" i="2"/>
  <c r="S412" i="2"/>
  <c r="U411" i="2"/>
  <c r="T411" i="2"/>
  <c r="S411" i="2"/>
  <c r="U410" i="2"/>
  <c r="T410" i="2"/>
  <c r="S410" i="2"/>
  <c r="U409" i="2"/>
  <c r="T409" i="2"/>
  <c r="S409" i="2"/>
  <c r="U408" i="2"/>
  <c r="T408" i="2"/>
  <c r="S408" i="2"/>
  <c r="U407" i="2"/>
  <c r="T407" i="2"/>
  <c r="S407" i="2"/>
  <c r="U406" i="2"/>
  <c r="T406" i="2"/>
  <c r="S406" i="2"/>
  <c r="U405" i="2"/>
  <c r="T405" i="2"/>
  <c r="S405" i="2"/>
  <c r="U404" i="2"/>
  <c r="T404" i="2"/>
  <c r="S404" i="2"/>
  <c r="U403" i="2"/>
  <c r="T403" i="2"/>
  <c r="S403" i="2"/>
  <c r="U402" i="2"/>
  <c r="T402" i="2"/>
  <c r="S402" i="2"/>
  <c r="U401" i="2"/>
  <c r="T401" i="2"/>
  <c r="S401" i="2"/>
  <c r="U400" i="2"/>
  <c r="T400" i="2"/>
  <c r="S400" i="2"/>
  <c r="U399" i="2"/>
  <c r="T399" i="2"/>
  <c r="S399" i="2"/>
  <c r="U398" i="2"/>
  <c r="T398" i="2"/>
  <c r="S398" i="2"/>
  <c r="U397" i="2"/>
  <c r="T397" i="2"/>
  <c r="S397" i="2"/>
  <c r="U396" i="2"/>
  <c r="T396" i="2"/>
  <c r="S396" i="2"/>
  <c r="U395" i="2"/>
  <c r="T395" i="2"/>
  <c r="S395" i="2"/>
  <c r="U394" i="2"/>
  <c r="T394" i="2"/>
  <c r="S394" i="2"/>
  <c r="U393" i="2"/>
  <c r="T393" i="2"/>
  <c r="S393" i="2"/>
  <c r="U392" i="2"/>
  <c r="T392" i="2"/>
  <c r="S392" i="2"/>
  <c r="U391" i="2"/>
  <c r="T391" i="2"/>
  <c r="S391" i="2"/>
  <c r="U390" i="2"/>
  <c r="T390" i="2"/>
  <c r="S390" i="2"/>
  <c r="U389" i="2"/>
  <c r="T389" i="2"/>
  <c r="S389" i="2"/>
  <c r="U388" i="2"/>
  <c r="T388" i="2"/>
  <c r="S388" i="2"/>
  <c r="U387" i="2"/>
  <c r="T387" i="2"/>
  <c r="S387" i="2"/>
  <c r="U386" i="2"/>
  <c r="T386" i="2"/>
  <c r="S386" i="2"/>
  <c r="U385" i="2"/>
  <c r="T385" i="2"/>
  <c r="S385" i="2"/>
  <c r="U384" i="2"/>
  <c r="T384" i="2"/>
  <c r="S384" i="2"/>
  <c r="U383" i="2"/>
  <c r="T383" i="2"/>
  <c r="S383" i="2"/>
  <c r="U382" i="2"/>
  <c r="T382" i="2"/>
  <c r="S382" i="2"/>
  <c r="U381" i="2"/>
  <c r="T381" i="2"/>
  <c r="S381" i="2"/>
  <c r="U380" i="2"/>
  <c r="T380" i="2"/>
  <c r="S380" i="2"/>
  <c r="U379" i="2"/>
  <c r="T379" i="2"/>
  <c r="S379" i="2"/>
  <c r="U378" i="2"/>
  <c r="T378" i="2"/>
  <c r="S378" i="2"/>
  <c r="U377" i="2"/>
  <c r="T377" i="2"/>
  <c r="S377" i="2"/>
  <c r="U376" i="2"/>
  <c r="T376" i="2"/>
  <c r="S376" i="2"/>
  <c r="U375" i="2"/>
  <c r="T375" i="2"/>
  <c r="S375" i="2"/>
  <c r="U374" i="2"/>
  <c r="T374" i="2"/>
  <c r="S374" i="2"/>
  <c r="U373" i="2"/>
  <c r="T373" i="2"/>
  <c r="S373" i="2"/>
  <c r="U372" i="2"/>
  <c r="T372" i="2"/>
  <c r="S372" i="2"/>
  <c r="U371" i="2"/>
  <c r="T371" i="2"/>
  <c r="S371" i="2"/>
  <c r="U370" i="2"/>
  <c r="T370" i="2"/>
  <c r="S370" i="2"/>
  <c r="U369" i="2"/>
  <c r="T369" i="2"/>
  <c r="S369" i="2"/>
  <c r="U368" i="2"/>
  <c r="T368" i="2"/>
  <c r="S368" i="2"/>
  <c r="U367" i="2"/>
  <c r="T367" i="2"/>
  <c r="S367" i="2"/>
  <c r="U366" i="2"/>
  <c r="T366" i="2"/>
  <c r="S366" i="2"/>
  <c r="U365" i="2"/>
  <c r="T365" i="2"/>
  <c r="S365" i="2"/>
  <c r="U364" i="2"/>
  <c r="T364" i="2"/>
  <c r="S364" i="2"/>
  <c r="U363" i="2"/>
  <c r="T363" i="2"/>
  <c r="S363" i="2"/>
  <c r="U362" i="2"/>
  <c r="T362" i="2"/>
  <c r="S362" i="2"/>
  <c r="U361" i="2"/>
  <c r="T361" i="2"/>
  <c r="S361" i="2"/>
  <c r="U360" i="2"/>
  <c r="T360" i="2"/>
  <c r="S360" i="2"/>
  <c r="U359" i="2"/>
  <c r="T359" i="2"/>
  <c r="S359" i="2"/>
  <c r="U358" i="2"/>
  <c r="T358" i="2"/>
  <c r="S358" i="2"/>
  <c r="U357" i="2"/>
  <c r="T357" i="2"/>
  <c r="S357" i="2"/>
  <c r="U356" i="2"/>
  <c r="T356" i="2"/>
  <c r="S356" i="2"/>
  <c r="U355" i="2"/>
  <c r="T355" i="2"/>
  <c r="S355" i="2"/>
  <c r="U354" i="2"/>
  <c r="T354" i="2"/>
  <c r="S354" i="2"/>
  <c r="U353" i="2"/>
  <c r="T353" i="2"/>
  <c r="S353" i="2"/>
  <c r="U352" i="2"/>
  <c r="T352" i="2"/>
  <c r="S352" i="2"/>
  <c r="U351" i="2"/>
  <c r="T351" i="2"/>
  <c r="S351" i="2"/>
  <c r="U350" i="2"/>
  <c r="T350" i="2"/>
  <c r="S350" i="2"/>
  <c r="U349" i="2"/>
  <c r="T349" i="2"/>
  <c r="S349" i="2"/>
  <c r="U348" i="2"/>
  <c r="T348" i="2"/>
  <c r="S348" i="2"/>
  <c r="U347" i="2"/>
  <c r="T347" i="2"/>
  <c r="S347" i="2"/>
  <c r="U346" i="2"/>
  <c r="T346" i="2"/>
  <c r="S346" i="2"/>
  <c r="U345" i="2"/>
  <c r="T345" i="2"/>
  <c r="S345" i="2"/>
  <c r="U344" i="2"/>
  <c r="T344" i="2"/>
  <c r="S344" i="2"/>
  <c r="U343" i="2"/>
  <c r="T343" i="2"/>
  <c r="S343" i="2"/>
  <c r="U342" i="2"/>
  <c r="T342" i="2"/>
  <c r="S342" i="2"/>
  <c r="U341" i="2"/>
  <c r="T341" i="2"/>
  <c r="S341" i="2"/>
  <c r="U340" i="2"/>
  <c r="T340" i="2"/>
  <c r="S340" i="2"/>
  <c r="U339" i="2"/>
  <c r="T339" i="2"/>
  <c r="S339" i="2"/>
  <c r="U338" i="2"/>
  <c r="T338" i="2"/>
  <c r="S338" i="2"/>
  <c r="U337" i="2"/>
  <c r="T337" i="2"/>
  <c r="S337" i="2"/>
  <c r="U336" i="2"/>
  <c r="T336" i="2"/>
  <c r="S336" i="2"/>
  <c r="U335" i="2"/>
  <c r="T335" i="2"/>
  <c r="S335" i="2"/>
  <c r="U334" i="2"/>
  <c r="T334" i="2"/>
  <c r="S334" i="2"/>
  <c r="U333" i="2"/>
  <c r="T333" i="2"/>
  <c r="S333" i="2"/>
  <c r="U332" i="2"/>
  <c r="T332" i="2"/>
  <c r="S332" i="2"/>
  <c r="U331" i="2"/>
  <c r="T331" i="2"/>
  <c r="S331" i="2"/>
  <c r="U330" i="2"/>
  <c r="T330" i="2"/>
  <c r="S330" i="2"/>
  <c r="U329" i="2"/>
  <c r="T329" i="2"/>
  <c r="S329" i="2"/>
  <c r="U328" i="2"/>
  <c r="T328" i="2"/>
  <c r="S328" i="2"/>
  <c r="U327" i="2"/>
  <c r="T327" i="2"/>
  <c r="S327" i="2"/>
  <c r="U326" i="2"/>
  <c r="T326" i="2"/>
  <c r="S326" i="2"/>
  <c r="U325" i="2"/>
  <c r="T325" i="2"/>
  <c r="S325" i="2"/>
  <c r="U324" i="2"/>
  <c r="T324" i="2"/>
  <c r="S324" i="2"/>
  <c r="U323" i="2"/>
  <c r="T323" i="2"/>
  <c r="S323" i="2"/>
  <c r="U322" i="2"/>
  <c r="T322" i="2"/>
  <c r="S322" i="2"/>
  <c r="U321" i="2"/>
  <c r="T321" i="2"/>
  <c r="S321" i="2"/>
  <c r="U320" i="2"/>
  <c r="T320" i="2"/>
  <c r="S320" i="2"/>
  <c r="U319" i="2"/>
  <c r="T319" i="2"/>
  <c r="S319" i="2"/>
  <c r="U318" i="2"/>
  <c r="T318" i="2"/>
  <c r="S318" i="2"/>
  <c r="U317" i="2"/>
  <c r="T317" i="2"/>
  <c r="S317" i="2"/>
  <c r="U316" i="2"/>
  <c r="T316" i="2"/>
  <c r="S316" i="2"/>
  <c r="U315" i="2"/>
  <c r="T315" i="2"/>
  <c r="S315" i="2"/>
  <c r="U314" i="2"/>
  <c r="T314" i="2"/>
  <c r="S314" i="2"/>
  <c r="U313" i="2"/>
  <c r="T313" i="2"/>
  <c r="S313" i="2"/>
  <c r="U312" i="2"/>
  <c r="T312" i="2"/>
  <c r="S312" i="2"/>
  <c r="U311" i="2"/>
  <c r="T311" i="2"/>
  <c r="S311" i="2"/>
  <c r="U310" i="2"/>
  <c r="T310" i="2"/>
  <c r="S310" i="2"/>
  <c r="U309" i="2"/>
  <c r="T309" i="2"/>
  <c r="S309" i="2"/>
  <c r="U308" i="2"/>
  <c r="T308" i="2"/>
  <c r="S308" i="2"/>
  <c r="U307" i="2"/>
  <c r="T307" i="2"/>
  <c r="S307" i="2"/>
  <c r="U306" i="2"/>
  <c r="T306" i="2"/>
  <c r="S306" i="2"/>
  <c r="U305" i="2"/>
  <c r="T305" i="2"/>
  <c r="S305" i="2"/>
  <c r="U304" i="2"/>
  <c r="T304" i="2"/>
  <c r="S304" i="2"/>
  <c r="U303" i="2"/>
  <c r="T303" i="2"/>
  <c r="S303" i="2"/>
  <c r="U302" i="2"/>
  <c r="T302" i="2"/>
  <c r="S302" i="2"/>
  <c r="U301" i="2"/>
  <c r="T301" i="2"/>
  <c r="S301" i="2"/>
  <c r="U300" i="2"/>
  <c r="T300" i="2"/>
  <c r="S300" i="2"/>
  <c r="U299" i="2"/>
  <c r="T299" i="2"/>
  <c r="S299" i="2"/>
  <c r="U298" i="2"/>
  <c r="T298" i="2"/>
  <c r="S298" i="2"/>
  <c r="U297" i="2"/>
  <c r="T297" i="2"/>
  <c r="S297" i="2"/>
  <c r="U296" i="2"/>
  <c r="T296" i="2"/>
  <c r="S296" i="2"/>
  <c r="U295" i="2"/>
  <c r="T295" i="2"/>
  <c r="S295" i="2"/>
  <c r="U294" i="2"/>
  <c r="T294" i="2"/>
  <c r="S294" i="2"/>
  <c r="U293" i="2"/>
  <c r="T293" i="2"/>
  <c r="S293" i="2"/>
  <c r="U292" i="2"/>
  <c r="T292" i="2"/>
  <c r="S292" i="2"/>
  <c r="U291" i="2"/>
  <c r="T291" i="2"/>
  <c r="S291" i="2"/>
  <c r="U290" i="2"/>
  <c r="T290" i="2"/>
  <c r="S290" i="2"/>
  <c r="U289" i="2"/>
  <c r="T289" i="2"/>
  <c r="S289" i="2"/>
  <c r="U288" i="2"/>
  <c r="T288" i="2"/>
  <c r="S288" i="2"/>
  <c r="U287" i="2"/>
  <c r="T287" i="2"/>
  <c r="S287" i="2"/>
  <c r="U286" i="2"/>
  <c r="T286" i="2"/>
  <c r="S286" i="2"/>
  <c r="U285" i="2"/>
  <c r="T285" i="2"/>
  <c r="S285" i="2"/>
  <c r="U284" i="2"/>
  <c r="T284" i="2"/>
  <c r="S284" i="2"/>
  <c r="U283" i="2"/>
  <c r="T283" i="2"/>
  <c r="S283" i="2"/>
  <c r="U282" i="2"/>
  <c r="T282" i="2"/>
  <c r="S282" i="2"/>
  <c r="U281" i="2"/>
  <c r="T281" i="2"/>
  <c r="S281" i="2"/>
  <c r="U280" i="2"/>
  <c r="T280" i="2"/>
  <c r="S280" i="2"/>
  <c r="U279" i="2"/>
  <c r="T279" i="2"/>
  <c r="S279" i="2"/>
  <c r="U278" i="2"/>
  <c r="T278" i="2"/>
  <c r="S278" i="2"/>
  <c r="U277" i="2"/>
  <c r="T277" i="2"/>
  <c r="S277" i="2"/>
  <c r="U276" i="2"/>
  <c r="T276" i="2"/>
  <c r="S276" i="2"/>
  <c r="U275" i="2"/>
  <c r="T275" i="2"/>
  <c r="S275" i="2"/>
  <c r="U274" i="2"/>
  <c r="T274" i="2"/>
  <c r="S274" i="2"/>
  <c r="U273" i="2"/>
  <c r="T273" i="2"/>
  <c r="S273" i="2"/>
  <c r="U272" i="2"/>
  <c r="T272" i="2"/>
  <c r="S272" i="2"/>
  <c r="U271" i="2"/>
  <c r="T271" i="2"/>
  <c r="S271" i="2"/>
  <c r="U270" i="2"/>
  <c r="T270" i="2"/>
  <c r="S270" i="2"/>
  <c r="U269" i="2"/>
  <c r="T269" i="2"/>
  <c r="S269" i="2"/>
  <c r="U268" i="2"/>
  <c r="T268" i="2"/>
  <c r="S268" i="2"/>
  <c r="U267" i="2"/>
  <c r="T267" i="2"/>
  <c r="S267" i="2"/>
  <c r="U266" i="2"/>
  <c r="T266" i="2"/>
  <c r="S266" i="2"/>
  <c r="U265" i="2"/>
  <c r="T265" i="2"/>
  <c r="S265" i="2"/>
  <c r="U264" i="2"/>
  <c r="T264" i="2"/>
  <c r="S264" i="2"/>
  <c r="U263" i="2"/>
  <c r="T263" i="2"/>
  <c r="S263" i="2"/>
  <c r="U262" i="2"/>
  <c r="T262" i="2"/>
  <c r="S262" i="2"/>
  <c r="U261" i="2"/>
  <c r="T261" i="2"/>
  <c r="S261" i="2"/>
  <c r="U260" i="2"/>
  <c r="T260" i="2"/>
  <c r="S260" i="2"/>
  <c r="U259" i="2"/>
  <c r="T259" i="2"/>
  <c r="S259" i="2"/>
  <c r="U258" i="2"/>
  <c r="T258" i="2"/>
  <c r="S258" i="2"/>
  <c r="U257" i="2"/>
  <c r="T257" i="2"/>
  <c r="S257" i="2"/>
  <c r="U256" i="2"/>
  <c r="T256" i="2"/>
  <c r="S256" i="2"/>
  <c r="U255" i="2"/>
  <c r="T255" i="2"/>
  <c r="S255" i="2"/>
  <c r="U254" i="2"/>
  <c r="T254" i="2"/>
  <c r="S254" i="2"/>
  <c r="U253" i="2"/>
  <c r="T253" i="2"/>
  <c r="S253" i="2"/>
  <c r="U252" i="2"/>
  <c r="T252" i="2"/>
  <c r="S252" i="2"/>
  <c r="U251" i="2"/>
  <c r="T251" i="2"/>
  <c r="S251" i="2"/>
  <c r="U250" i="2"/>
  <c r="T250" i="2"/>
  <c r="S250" i="2"/>
  <c r="U249" i="2"/>
  <c r="T249" i="2"/>
  <c r="S249" i="2"/>
  <c r="U248" i="2"/>
  <c r="T248" i="2"/>
  <c r="S248" i="2"/>
  <c r="U247" i="2"/>
  <c r="T247" i="2"/>
  <c r="S247" i="2"/>
  <c r="U246" i="2"/>
  <c r="T246" i="2"/>
  <c r="S246" i="2"/>
  <c r="U245" i="2"/>
  <c r="T245" i="2"/>
  <c r="S245" i="2"/>
  <c r="U244" i="2"/>
  <c r="T244" i="2"/>
  <c r="S244" i="2"/>
  <c r="U243" i="2"/>
  <c r="T243" i="2"/>
  <c r="S243" i="2"/>
  <c r="U242" i="2"/>
  <c r="T242" i="2"/>
  <c r="S242" i="2"/>
  <c r="U241" i="2"/>
  <c r="T241" i="2"/>
  <c r="S241" i="2"/>
  <c r="U240" i="2"/>
  <c r="T240" i="2"/>
  <c r="S240" i="2"/>
  <c r="U239" i="2"/>
  <c r="T239" i="2"/>
  <c r="S239" i="2"/>
  <c r="U238" i="2"/>
  <c r="T238" i="2"/>
  <c r="S238" i="2"/>
  <c r="U237" i="2"/>
  <c r="T237" i="2"/>
  <c r="S237" i="2"/>
  <c r="U236" i="2"/>
  <c r="T236" i="2"/>
  <c r="S236" i="2"/>
  <c r="U235" i="2"/>
  <c r="T235" i="2"/>
  <c r="S235" i="2"/>
  <c r="U234" i="2"/>
  <c r="T234" i="2"/>
  <c r="S234" i="2"/>
  <c r="U233" i="2"/>
  <c r="T233" i="2"/>
  <c r="S233" i="2"/>
  <c r="U232" i="2"/>
  <c r="T232" i="2"/>
  <c r="S232" i="2"/>
  <c r="U231" i="2"/>
  <c r="T231" i="2"/>
  <c r="S231" i="2"/>
  <c r="U230" i="2"/>
  <c r="T230" i="2"/>
  <c r="S230" i="2"/>
  <c r="U229" i="2"/>
  <c r="T229" i="2"/>
  <c r="S229" i="2"/>
  <c r="U228" i="2"/>
  <c r="T228" i="2"/>
  <c r="S228" i="2"/>
  <c r="U227" i="2"/>
  <c r="T227" i="2"/>
  <c r="S227" i="2"/>
  <c r="U226" i="2"/>
  <c r="T226" i="2"/>
  <c r="S226" i="2"/>
  <c r="U225" i="2"/>
  <c r="T225" i="2"/>
  <c r="S225" i="2"/>
  <c r="U224" i="2"/>
  <c r="T224" i="2"/>
  <c r="S224" i="2"/>
  <c r="U223" i="2"/>
  <c r="T223" i="2"/>
  <c r="S223" i="2"/>
  <c r="U222" i="2"/>
  <c r="T222" i="2"/>
  <c r="S222" i="2"/>
  <c r="U221" i="2"/>
  <c r="T221" i="2"/>
  <c r="S221" i="2"/>
  <c r="U220" i="2"/>
  <c r="T220" i="2"/>
  <c r="S220" i="2"/>
  <c r="U219" i="2"/>
  <c r="T219" i="2"/>
  <c r="S219" i="2"/>
  <c r="U218" i="2"/>
  <c r="T218" i="2"/>
  <c r="S218" i="2"/>
  <c r="U217" i="2"/>
  <c r="T217" i="2"/>
  <c r="S217" i="2"/>
  <c r="U216" i="2"/>
  <c r="T216" i="2"/>
  <c r="S216" i="2"/>
  <c r="U215" i="2"/>
  <c r="T215" i="2"/>
  <c r="S215" i="2"/>
  <c r="U214" i="2"/>
  <c r="T214" i="2"/>
  <c r="S214" i="2"/>
  <c r="U213" i="2"/>
  <c r="T213" i="2"/>
  <c r="S213" i="2"/>
  <c r="U212" i="2"/>
  <c r="T212" i="2"/>
  <c r="S212" i="2"/>
  <c r="U211" i="2"/>
  <c r="T211" i="2"/>
  <c r="S211" i="2"/>
  <c r="U210" i="2"/>
  <c r="T210" i="2"/>
  <c r="S210" i="2"/>
  <c r="U209" i="2"/>
  <c r="T209" i="2"/>
  <c r="S209" i="2"/>
  <c r="U208" i="2"/>
  <c r="T208" i="2"/>
  <c r="S208" i="2"/>
  <c r="U207" i="2"/>
  <c r="T207" i="2"/>
  <c r="S207" i="2"/>
  <c r="U206" i="2"/>
  <c r="T206" i="2"/>
  <c r="S206" i="2"/>
  <c r="U205" i="2"/>
  <c r="T205" i="2"/>
  <c r="S205" i="2"/>
  <c r="U204" i="2"/>
  <c r="T204" i="2"/>
  <c r="S204" i="2"/>
  <c r="U203" i="2"/>
  <c r="T203" i="2"/>
  <c r="S203" i="2"/>
  <c r="U202" i="2"/>
  <c r="T202" i="2"/>
  <c r="S202" i="2"/>
  <c r="U201" i="2"/>
  <c r="T201" i="2"/>
  <c r="S201" i="2"/>
  <c r="U200" i="2"/>
  <c r="T200" i="2"/>
  <c r="S200" i="2"/>
  <c r="U199" i="2"/>
  <c r="T199" i="2"/>
  <c r="S199" i="2"/>
  <c r="U198" i="2"/>
  <c r="T198" i="2"/>
  <c r="S198" i="2"/>
  <c r="U197" i="2"/>
  <c r="T197" i="2"/>
  <c r="S197" i="2"/>
  <c r="U196" i="2"/>
  <c r="T196" i="2"/>
  <c r="S196" i="2"/>
  <c r="U195" i="2"/>
  <c r="T195" i="2"/>
  <c r="S195" i="2"/>
  <c r="U194" i="2"/>
  <c r="T194" i="2"/>
  <c r="S194" i="2"/>
  <c r="U193" i="2"/>
  <c r="T193" i="2"/>
  <c r="S193" i="2"/>
  <c r="U192" i="2"/>
  <c r="T192" i="2"/>
  <c r="S192" i="2"/>
  <c r="U191" i="2"/>
  <c r="T191" i="2"/>
  <c r="S191" i="2"/>
  <c r="U190" i="2"/>
  <c r="T190" i="2"/>
  <c r="S190" i="2"/>
  <c r="U189" i="2"/>
  <c r="T189" i="2"/>
  <c r="S189" i="2"/>
  <c r="U188" i="2"/>
  <c r="T188" i="2"/>
  <c r="S188" i="2"/>
  <c r="U187" i="2"/>
  <c r="T187" i="2"/>
  <c r="S187" i="2"/>
  <c r="U186" i="2"/>
  <c r="T186" i="2"/>
  <c r="S186" i="2"/>
  <c r="U185" i="2"/>
  <c r="T185" i="2"/>
  <c r="S185" i="2"/>
  <c r="U184" i="2"/>
  <c r="T184" i="2"/>
  <c r="S184" i="2"/>
  <c r="U183" i="2"/>
  <c r="T183" i="2"/>
  <c r="S183" i="2"/>
  <c r="U182" i="2"/>
  <c r="T182" i="2"/>
  <c r="S182" i="2"/>
  <c r="U181" i="2"/>
  <c r="T181" i="2"/>
  <c r="S181" i="2"/>
  <c r="U180" i="2"/>
  <c r="T180" i="2"/>
  <c r="S180" i="2"/>
  <c r="U179" i="2"/>
  <c r="T179" i="2"/>
  <c r="S179" i="2"/>
  <c r="U178" i="2"/>
  <c r="T178" i="2"/>
  <c r="S178" i="2"/>
  <c r="U177" i="2"/>
  <c r="T177" i="2"/>
  <c r="S177" i="2"/>
  <c r="U176" i="2"/>
  <c r="T176" i="2"/>
  <c r="S176" i="2"/>
  <c r="U175" i="2"/>
  <c r="T175" i="2"/>
  <c r="S175" i="2"/>
  <c r="U174" i="2"/>
  <c r="T174" i="2"/>
  <c r="S174" i="2"/>
  <c r="U173" i="2"/>
  <c r="T173" i="2"/>
  <c r="S173" i="2"/>
  <c r="U172" i="2"/>
  <c r="T172" i="2"/>
  <c r="S172" i="2"/>
  <c r="U171" i="2"/>
  <c r="T171" i="2"/>
  <c r="S171" i="2"/>
  <c r="U170" i="2"/>
  <c r="T170" i="2"/>
  <c r="S170" i="2"/>
  <c r="U169" i="2"/>
  <c r="T169" i="2"/>
  <c r="S169" i="2"/>
  <c r="U168" i="2"/>
  <c r="T168" i="2"/>
  <c r="S168" i="2"/>
  <c r="U167" i="2"/>
  <c r="T167" i="2"/>
  <c r="S167" i="2"/>
  <c r="U166" i="2"/>
  <c r="T166" i="2"/>
  <c r="S166" i="2"/>
  <c r="U165" i="2"/>
  <c r="T165" i="2"/>
  <c r="S165" i="2"/>
  <c r="U164" i="2"/>
  <c r="T164" i="2"/>
  <c r="S164" i="2"/>
  <c r="U163" i="2"/>
  <c r="T163" i="2"/>
  <c r="S163" i="2"/>
  <c r="U162" i="2"/>
  <c r="T162" i="2"/>
  <c r="S162" i="2"/>
  <c r="U161" i="2"/>
  <c r="T161" i="2"/>
  <c r="S161" i="2"/>
  <c r="U160" i="2"/>
  <c r="T160" i="2"/>
  <c r="S160" i="2"/>
  <c r="U159" i="2"/>
  <c r="T159" i="2"/>
  <c r="S159" i="2"/>
  <c r="U158" i="2"/>
  <c r="T158" i="2"/>
  <c r="S158" i="2"/>
  <c r="U157" i="2"/>
  <c r="T157" i="2"/>
  <c r="S157" i="2"/>
  <c r="U156" i="2"/>
  <c r="T156" i="2"/>
  <c r="S156" i="2"/>
  <c r="U155" i="2"/>
  <c r="T155" i="2"/>
  <c r="S155" i="2"/>
  <c r="U154" i="2"/>
  <c r="T154" i="2"/>
  <c r="S154" i="2"/>
  <c r="U153" i="2"/>
  <c r="T153" i="2"/>
  <c r="S153" i="2"/>
  <c r="U152" i="2"/>
  <c r="T152" i="2"/>
  <c r="S152" i="2"/>
  <c r="U151" i="2"/>
  <c r="T151" i="2"/>
  <c r="S151" i="2"/>
  <c r="U150" i="2"/>
  <c r="T150" i="2"/>
  <c r="S150" i="2"/>
  <c r="U149" i="2"/>
  <c r="T149" i="2"/>
  <c r="S149" i="2"/>
  <c r="U148" i="2"/>
  <c r="T148" i="2"/>
  <c r="S148" i="2"/>
  <c r="U147" i="2"/>
  <c r="T147" i="2"/>
  <c r="S147" i="2"/>
  <c r="U146" i="2"/>
  <c r="T146" i="2"/>
  <c r="S146" i="2"/>
  <c r="U145" i="2"/>
  <c r="T145" i="2"/>
  <c r="S145" i="2"/>
  <c r="U144" i="2"/>
  <c r="T144" i="2"/>
  <c r="S144" i="2"/>
  <c r="U143" i="2"/>
  <c r="T143" i="2"/>
  <c r="S143" i="2"/>
  <c r="U142" i="2"/>
  <c r="T142" i="2"/>
  <c r="S142" i="2"/>
  <c r="U141" i="2"/>
  <c r="T141" i="2"/>
  <c r="S141" i="2"/>
  <c r="U140" i="2"/>
  <c r="T140" i="2"/>
  <c r="S140" i="2"/>
  <c r="U139" i="2"/>
  <c r="T139" i="2"/>
  <c r="S139" i="2"/>
  <c r="U138" i="2"/>
  <c r="T138" i="2"/>
  <c r="S138" i="2"/>
  <c r="U137" i="2"/>
  <c r="T137" i="2"/>
  <c r="S137" i="2"/>
  <c r="U136" i="2"/>
  <c r="T136" i="2"/>
  <c r="S136" i="2"/>
  <c r="U135" i="2"/>
  <c r="T135" i="2"/>
  <c r="S135" i="2"/>
  <c r="U134" i="2"/>
  <c r="T134" i="2"/>
  <c r="S134" i="2"/>
  <c r="U133" i="2"/>
  <c r="T133" i="2"/>
  <c r="S133" i="2"/>
  <c r="U132" i="2"/>
  <c r="T132" i="2"/>
  <c r="S132" i="2"/>
  <c r="U131" i="2"/>
  <c r="T131" i="2"/>
  <c r="S131" i="2"/>
  <c r="U130" i="2"/>
  <c r="T130" i="2"/>
  <c r="S130" i="2"/>
  <c r="U129" i="2"/>
  <c r="T129" i="2"/>
  <c r="S129" i="2"/>
  <c r="U128" i="2"/>
  <c r="T128" i="2"/>
  <c r="S128" i="2"/>
  <c r="U127" i="2"/>
  <c r="T127" i="2"/>
  <c r="S127" i="2"/>
  <c r="U126" i="2"/>
  <c r="T126" i="2"/>
  <c r="S126" i="2"/>
  <c r="U125" i="2"/>
  <c r="T125" i="2"/>
  <c r="S125" i="2"/>
  <c r="U124" i="2"/>
  <c r="T124" i="2"/>
  <c r="S124" i="2"/>
  <c r="U123" i="2"/>
  <c r="T123" i="2"/>
  <c r="S123" i="2"/>
  <c r="U122" i="2"/>
  <c r="T122" i="2"/>
  <c r="S122" i="2"/>
  <c r="U121" i="2"/>
  <c r="T121" i="2"/>
  <c r="S121" i="2"/>
  <c r="U120" i="2"/>
  <c r="T120" i="2"/>
  <c r="S120" i="2"/>
  <c r="U119" i="2"/>
  <c r="T119" i="2"/>
  <c r="S119" i="2"/>
  <c r="U118" i="2"/>
  <c r="T118" i="2"/>
  <c r="S118" i="2"/>
  <c r="U117" i="2"/>
  <c r="T117" i="2"/>
  <c r="S117" i="2"/>
  <c r="U116" i="2"/>
  <c r="T116" i="2"/>
  <c r="S116" i="2"/>
  <c r="U115" i="2"/>
  <c r="T115" i="2"/>
  <c r="S115" i="2"/>
  <c r="U114" i="2"/>
  <c r="T114" i="2"/>
  <c r="S114" i="2"/>
  <c r="U113" i="2"/>
  <c r="T113" i="2"/>
  <c r="S113" i="2"/>
  <c r="U112" i="2"/>
  <c r="T112" i="2"/>
  <c r="S112" i="2"/>
  <c r="U111" i="2"/>
  <c r="T111" i="2"/>
  <c r="S111" i="2"/>
  <c r="U110" i="2"/>
  <c r="T110" i="2"/>
  <c r="S110" i="2"/>
  <c r="U109" i="2"/>
  <c r="T109" i="2"/>
  <c r="S109" i="2"/>
  <c r="U108" i="2"/>
  <c r="T108" i="2"/>
  <c r="S108" i="2"/>
  <c r="U107" i="2"/>
  <c r="T107" i="2"/>
  <c r="S107" i="2"/>
  <c r="U106" i="2"/>
  <c r="T106" i="2"/>
  <c r="S106" i="2"/>
  <c r="U105" i="2"/>
  <c r="T105" i="2"/>
  <c r="S105" i="2"/>
  <c r="U104" i="2"/>
  <c r="T104" i="2"/>
  <c r="S104" i="2"/>
  <c r="U103" i="2"/>
  <c r="T103" i="2"/>
  <c r="S103" i="2"/>
  <c r="U102" i="2"/>
  <c r="T102" i="2"/>
  <c r="S102" i="2"/>
  <c r="U101" i="2"/>
  <c r="T101" i="2"/>
  <c r="S101" i="2"/>
  <c r="U100" i="2"/>
  <c r="T100" i="2"/>
  <c r="S100" i="2"/>
  <c r="U99" i="2"/>
  <c r="T99" i="2"/>
  <c r="S99" i="2"/>
  <c r="U98" i="2"/>
  <c r="T98" i="2"/>
  <c r="S98" i="2"/>
  <c r="U97" i="2"/>
  <c r="T97" i="2"/>
  <c r="S97" i="2"/>
  <c r="U96" i="2"/>
  <c r="T96" i="2"/>
  <c r="S96" i="2"/>
  <c r="U95" i="2"/>
  <c r="T95" i="2"/>
  <c r="S95" i="2"/>
  <c r="U94" i="2"/>
  <c r="T94" i="2"/>
  <c r="S94" i="2"/>
  <c r="U93" i="2"/>
  <c r="T93" i="2"/>
  <c r="S93" i="2"/>
  <c r="U92" i="2"/>
  <c r="T92" i="2"/>
  <c r="S92" i="2"/>
  <c r="U91" i="2"/>
  <c r="T91" i="2"/>
  <c r="S91" i="2"/>
  <c r="U90" i="2"/>
  <c r="T90" i="2"/>
  <c r="S90" i="2"/>
  <c r="U89" i="2"/>
  <c r="T89" i="2"/>
  <c r="S89" i="2"/>
  <c r="U88" i="2"/>
  <c r="T88" i="2"/>
  <c r="S88" i="2"/>
  <c r="U87" i="2"/>
  <c r="T87" i="2"/>
  <c r="S87" i="2"/>
  <c r="U86" i="2"/>
  <c r="T86" i="2"/>
  <c r="S86" i="2"/>
  <c r="U85" i="2"/>
  <c r="T85" i="2"/>
  <c r="S85" i="2"/>
  <c r="U84" i="2"/>
  <c r="T84" i="2"/>
  <c r="S84" i="2"/>
  <c r="U83" i="2"/>
  <c r="T83" i="2"/>
  <c r="S83" i="2"/>
  <c r="U82" i="2"/>
  <c r="T82" i="2"/>
  <c r="S82" i="2"/>
  <c r="U81" i="2"/>
  <c r="T81" i="2"/>
  <c r="S81" i="2"/>
  <c r="U80" i="2"/>
  <c r="T80" i="2"/>
  <c r="S80" i="2"/>
  <c r="U79" i="2"/>
  <c r="T79" i="2"/>
  <c r="S79" i="2"/>
  <c r="U78" i="2"/>
  <c r="T78" i="2"/>
  <c r="S78" i="2"/>
  <c r="U77" i="2"/>
  <c r="T77" i="2"/>
  <c r="S77" i="2"/>
  <c r="U76" i="2"/>
  <c r="T76" i="2"/>
  <c r="S76" i="2"/>
  <c r="U75" i="2"/>
  <c r="T75" i="2"/>
  <c r="S75" i="2"/>
  <c r="U74" i="2"/>
  <c r="T74" i="2"/>
  <c r="S74" i="2"/>
  <c r="U73" i="2"/>
  <c r="T73" i="2"/>
  <c r="S73" i="2"/>
  <c r="U72" i="2"/>
  <c r="T72" i="2"/>
  <c r="S72" i="2"/>
  <c r="U71" i="2"/>
  <c r="T71" i="2"/>
  <c r="S71" i="2"/>
  <c r="U70" i="2"/>
  <c r="T70" i="2"/>
  <c r="S70" i="2"/>
  <c r="U69" i="2"/>
  <c r="T69" i="2"/>
  <c r="S69" i="2"/>
  <c r="U68" i="2"/>
  <c r="T68" i="2"/>
  <c r="S68" i="2"/>
  <c r="U67" i="2"/>
  <c r="T67" i="2"/>
  <c r="S67" i="2"/>
  <c r="U66" i="2"/>
  <c r="T66" i="2"/>
  <c r="S66" i="2"/>
  <c r="U65" i="2"/>
  <c r="T65" i="2"/>
  <c r="S65" i="2"/>
  <c r="U64" i="2"/>
  <c r="T64" i="2"/>
  <c r="S64" i="2"/>
  <c r="U63" i="2"/>
  <c r="T63" i="2"/>
  <c r="S63" i="2"/>
  <c r="U62" i="2"/>
  <c r="T62" i="2"/>
  <c r="S62" i="2"/>
  <c r="U61" i="2"/>
  <c r="T61" i="2"/>
  <c r="S61" i="2"/>
  <c r="U60" i="2"/>
  <c r="T60" i="2"/>
  <c r="S60" i="2"/>
  <c r="U59" i="2"/>
  <c r="T59" i="2"/>
  <c r="S59" i="2"/>
  <c r="U58" i="2"/>
  <c r="T58" i="2"/>
  <c r="S58" i="2"/>
  <c r="U57" i="2"/>
  <c r="T57" i="2"/>
  <c r="S57" i="2"/>
  <c r="U56" i="2"/>
  <c r="T56" i="2"/>
  <c r="S56" i="2"/>
  <c r="U55" i="2"/>
  <c r="T55" i="2"/>
  <c r="S55" i="2"/>
  <c r="U54" i="2"/>
  <c r="T54" i="2"/>
  <c r="S54" i="2"/>
  <c r="U53" i="2"/>
  <c r="T53" i="2"/>
  <c r="S53" i="2"/>
  <c r="U52" i="2"/>
  <c r="T52" i="2"/>
  <c r="S52" i="2"/>
  <c r="U51" i="2"/>
  <c r="T51" i="2"/>
  <c r="S51" i="2"/>
  <c r="U50" i="2"/>
  <c r="T50" i="2"/>
  <c r="S50" i="2"/>
  <c r="U49" i="2"/>
  <c r="T49" i="2"/>
  <c r="S49" i="2"/>
  <c r="U48" i="2"/>
  <c r="T48" i="2"/>
  <c r="S48" i="2"/>
  <c r="U47" i="2"/>
  <c r="T47" i="2"/>
  <c r="S47" i="2"/>
  <c r="U46" i="2"/>
  <c r="T46" i="2"/>
  <c r="S46" i="2"/>
  <c r="U45" i="2"/>
  <c r="T45" i="2"/>
  <c r="S45" i="2"/>
  <c r="U44" i="2"/>
  <c r="T44" i="2"/>
  <c r="S44" i="2"/>
  <c r="U43" i="2"/>
  <c r="T43" i="2"/>
  <c r="S43" i="2"/>
  <c r="U42" i="2"/>
  <c r="T42" i="2"/>
  <c r="S42" i="2"/>
  <c r="U41" i="2"/>
  <c r="T41" i="2"/>
  <c r="S41" i="2"/>
  <c r="U40" i="2"/>
  <c r="T40" i="2"/>
  <c r="S40" i="2"/>
  <c r="U39" i="2"/>
  <c r="T39" i="2"/>
  <c r="S39" i="2"/>
  <c r="U38" i="2"/>
  <c r="T38" i="2"/>
  <c r="S38" i="2"/>
  <c r="U37" i="2"/>
  <c r="T37" i="2"/>
  <c r="S37" i="2"/>
  <c r="U36" i="2"/>
  <c r="T36" i="2"/>
  <c r="S36" i="2"/>
  <c r="U35" i="2"/>
  <c r="T35" i="2"/>
  <c r="S35" i="2"/>
  <c r="U34" i="2"/>
  <c r="T34" i="2"/>
  <c r="S34" i="2"/>
  <c r="U33" i="2"/>
  <c r="T33" i="2"/>
  <c r="S33" i="2"/>
  <c r="U32" i="2"/>
  <c r="T32" i="2"/>
  <c r="S32" i="2"/>
  <c r="U31" i="2"/>
  <c r="T31" i="2"/>
  <c r="S31" i="2"/>
  <c r="U30" i="2"/>
  <c r="T30" i="2"/>
  <c r="S30" i="2"/>
  <c r="U29" i="2"/>
  <c r="T29" i="2"/>
  <c r="S29" i="2"/>
  <c r="U28" i="2"/>
  <c r="T28" i="2"/>
  <c r="S28" i="2"/>
  <c r="U27" i="2"/>
  <c r="T27" i="2"/>
  <c r="S27" i="2"/>
  <c r="U26" i="2"/>
  <c r="T26" i="2"/>
  <c r="S26" i="2"/>
  <c r="U25" i="2"/>
  <c r="T25" i="2"/>
  <c r="S25" i="2"/>
  <c r="U24" i="2"/>
  <c r="T24" i="2"/>
  <c r="S24" i="2"/>
  <c r="U23" i="2"/>
  <c r="T23" i="2"/>
  <c r="S23" i="2"/>
  <c r="U22" i="2"/>
  <c r="T22" i="2"/>
  <c r="S22" i="2"/>
  <c r="U21" i="2"/>
  <c r="T21" i="2"/>
  <c r="S21" i="2"/>
  <c r="U20" i="2"/>
  <c r="T20" i="2"/>
  <c r="S20" i="2"/>
  <c r="U19" i="2"/>
  <c r="T19" i="2"/>
  <c r="S19" i="2"/>
  <c r="U18" i="2"/>
  <c r="T18" i="2"/>
  <c r="S18" i="2"/>
  <c r="U17" i="2"/>
  <c r="T17" i="2"/>
  <c r="S17" i="2"/>
  <c r="U16" i="2"/>
  <c r="T16" i="2"/>
  <c r="S16" i="2"/>
  <c r="U15" i="2"/>
  <c r="T15" i="2"/>
  <c r="S15" i="2"/>
  <c r="U14" i="2"/>
  <c r="T14" i="2"/>
  <c r="S14" i="2"/>
  <c r="U13" i="2"/>
  <c r="T13" i="2"/>
  <c r="S13" i="2"/>
  <c r="U12" i="2"/>
  <c r="T12" i="2"/>
  <c r="S12" i="2"/>
  <c r="U11" i="2"/>
  <c r="T11" i="2"/>
  <c r="S11" i="2"/>
  <c r="U10" i="2"/>
  <c r="T10" i="2"/>
  <c r="S10" i="2"/>
  <c r="U9" i="2"/>
  <c r="T9" i="2"/>
  <c r="S9" i="2"/>
  <c r="U8" i="2"/>
  <c r="T8" i="2"/>
  <c r="S8" i="2"/>
  <c r="H506" i="3"/>
  <c r="G506" i="3"/>
  <c r="F506" i="3"/>
  <c r="H505" i="3"/>
  <c r="G505" i="3"/>
  <c r="F505" i="3"/>
  <c r="H504" i="3"/>
  <c r="G504" i="3"/>
  <c r="F504" i="3"/>
  <c r="H503" i="3"/>
  <c r="G503" i="3"/>
  <c r="F503" i="3"/>
  <c r="H502" i="3"/>
  <c r="G502" i="3"/>
  <c r="F502" i="3"/>
  <c r="H501" i="3"/>
  <c r="G501" i="3"/>
  <c r="F501" i="3"/>
  <c r="H500" i="3"/>
  <c r="G500" i="3"/>
  <c r="F500" i="3"/>
  <c r="H499" i="3"/>
  <c r="G499" i="3"/>
  <c r="F499" i="3"/>
  <c r="H498" i="3"/>
  <c r="G498" i="3"/>
  <c r="F498" i="3"/>
  <c r="H497" i="3"/>
  <c r="G497" i="3"/>
  <c r="F497" i="3"/>
  <c r="H496" i="3"/>
  <c r="G496" i="3"/>
  <c r="F496" i="3"/>
  <c r="H495" i="3"/>
  <c r="G495" i="3"/>
  <c r="F495" i="3"/>
  <c r="H494" i="3"/>
  <c r="G494" i="3"/>
  <c r="F494" i="3"/>
  <c r="H493" i="3"/>
  <c r="G493" i="3"/>
  <c r="F493" i="3"/>
  <c r="H492" i="3"/>
  <c r="G492" i="3"/>
  <c r="F492" i="3"/>
  <c r="H491" i="3"/>
  <c r="G491" i="3"/>
  <c r="F491" i="3"/>
  <c r="H490" i="3"/>
  <c r="G490" i="3"/>
  <c r="F490" i="3"/>
  <c r="H489" i="3"/>
  <c r="G489" i="3"/>
  <c r="F489" i="3"/>
  <c r="H488" i="3"/>
  <c r="G488" i="3"/>
  <c r="F488" i="3"/>
  <c r="H487" i="3"/>
  <c r="G487" i="3"/>
  <c r="F487" i="3"/>
  <c r="H486" i="3"/>
  <c r="G486" i="3"/>
  <c r="F486" i="3"/>
  <c r="H485" i="3"/>
  <c r="G485" i="3"/>
  <c r="F485" i="3"/>
  <c r="H484" i="3"/>
  <c r="G484" i="3"/>
  <c r="F484" i="3"/>
  <c r="H483" i="3"/>
  <c r="G483" i="3"/>
  <c r="F483" i="3"/>
  <c r="H482" i="3"/>
  <c r="G482" i="3"/>
  <c r="F482" i="3"/>
  <c r="H481" i="3"/>
  <c r="G481" i="3"/>
  <c r="F481" i="3"/>
  <c r="H480" i="3"/>
  <c r="G480" i="3"/>
  <c r="F480" i="3"/>
  <c r="H479" i="3"/>
  <c r="G479" i="3"/>
  <c r="F479" i="3"/>
  <c r="H478" i="3"/>
  <c r="G478" i="3"/>
  <c r="F478" i="3"/>
  <c r="H477" i="3"/>
  <c r="G477" i="3"/>
  <c r="F477" i="3"/>
  <c r="H476" i="3"/>
  <c r="G476" i="3"/>
  <c r="F476" i="3"/>
  <c r="H475" i="3"/>
  <c r="G475" i="3"/>
  <c r="F475" i="3"/>
  <c r="H474" i="3"/>
  <c r="G474" i="3"/>
  <c r="F474" i="3"/>
  <c r="H473" i="3"/>
  <c r="G473" i="3"/>
  <c r="F473" i="3"/>
  <c r="H472" i="3"/>
  <c r="G472" i="3"/>
  <c r="F472" i="3"/>
  <c r="H471" i="3"/>
  <c r="G471" i="3"/>
  <c r="F471" i="3"/>
  <c r="H470" i="3"/>
  <c r="G470" i="3"/>
  <c r="F470" i="3"/>
  <c r="H469" i="3"/>
  <c r="G469" i="3"/>
  <c r="F469" i="3"/>
  <c r="H468" i="3"/>
  <c r="G468" i="3"/>
  <c r="F468" i="3"/>
  <c r="H467" i="3"/>
  <c r="G467" i="3"/>
  <c r="F467" i="3"/>
  <c r="H466" i="3"/>
  <c r="G466" i="3"/>
  <c r="F466" i="3"/>
  <c r="H465" i="3"/>
  <c r="G465" i="3"/>
  <c r="F465" i="3"/>
  <c r="H464" i="3"/>
  <c r="G464" i="3"/>
  <c r="F464" i="3"/>
  <c r="H463" i="3"/>
  <c r="G463" i="3"/>
  <c r="F463" i="3"/>
  <c r="H462" i="3"/>
  <c r="G462" i="3"/>
  <c r="F462" i="3"/>
  <c r="H461" i="3"/>
  <c r="G461" i="3"/>
  <c r="F461" i="3"/>
  <c r="H460" i="3"/>
  <c r="G460" i="3"/>
  <c r="F460" i="3"/>
  <c r="H459" i="3"/>
  <c r="G459" i="3"/>
  <c r="F459" i="3"/>
  <c r="H458" i="3"/>
  <c r="G458" i="3"/>
  <c r="F458" i="3"/>
  <c r="H457" i="3"/>
  <c r="G457" i="3"/>
  <c r="F457" i="3"/>
  <c r="H456" i="3"/>
  <c r="G456" i="3"/>
  <c r="F456" i="3"/>
  <c r="H455" i="3"/>
  <c r="G455" i="3"/>
  <c r="F455" i="3"/>
  <c r="H454" i="3"/>
  <c r="G454" i="3"/>
  <c r="F454" i="3"/>
  <c r="H453" i="3"/>
  <c r="G453" i="3"/>
  <c r="F453" i="3"/>
  <c r="H452" i="3"/>
  <c r="G452" i="3"/>
  <c r="F452" i="3"/>
  <c r="H451" i="3"/>
  <c r="G451" i="3"/>
  <c r="F451" i="3"/>
  <c r="H450" i="3"/>
  <c r="G450" i="3"/>
  <c r="F450" i="3"/>
  <c r="H449" i="3"/>
  <c r="G449" i="3"/>
  <c r="F449" i="3"/>
  <c r="H448" i="3"/>
  <c r="G448" i="3"/>
  <c r="F448" i="3"/>
  <c r="H447" i="3"/>
  <c r="G447" i="3"/>
  <c r="F447" i="3"/>
  <c r="H446" i="3"/>
  <c r="G446" i="3"/>
  <c r="F446" i="3"/>
  <c r="H445" i="3"/>
  <c r="G445" i="3"/>
  <c r="F445" i="3"/>
  <c r="H444" i="3"/>
  <c r="G444" i="3"/>
  <c r="F444" i="3"/>
  <c r="H443" i="3"/>
  <c r="G443" i="3"/>
  <c r="F443" i="3"/>
  <c r="H442" i="3"/>
  <c r="G442" i="3"/>
  <c r="F442" i="3"/>
  <c r="H441" i="3"/>
  <c r="G441" i="3"/>
  <c r="F441" i="3"/>
  <c r="H440" i="3"/>
  <c r="G440" i="3"/>
  <c r="F440" i="3"/>
  <c r="H439" i="3"/>
  <c r="G439" i="3"/>
  <c r="F439" i="3"/>
  <c r="H438" i="3"/>
  <c r="G438" i="3"/>
  <c r="F438" i="3"/>
  <c r="H437" i="3"/>
  <c r="G437" i="3"/>
  <c r="F437" i="3"/>
  <c r="H436" i="3"/>
  <c r="G436" i="3"/>
  <c r="F436" i="3"/>
  <c r="H435" i="3"/>
  <c r="G435" i="3"/>
  <c r="F435" i="3"/>
  <c r="H434" i="3"/>
  <c r="G434" i="3"/>
  <c r="F434" i="3"/>
  <c r="H433" i="3"/>
  <c r="G433" i="3"/>
  <c r="F433" i="3"/>
  <c r="H432" i="3"/>
  <c r="G432" i="3"/>
  <c r="F432" i="3"/>
  <c r="H431" i="3"/>
  <c r="G431" i="3"/>
  <c r="F431" i="3"/>
  <c r="H430" i="3"/>
  <c r="G430" i="3"/>
  <c r="F430" i="3"/>
  <c r="H429" i="3"/>
  <c r="G429" i="3"/>
  <c r="F429" i="3"/>
  <c r="H428" i="3"/>
  <c r="G428" i="3"/>
  <c r="F428" i="3"/>
  <c r="H427" i="3"/>
  <c r="G427" i="3"/>
  <c r="F427" i="3"/>
  <c r="H426" i="3"/>
  <c r="G426" i="3"/>
  <c r="F426" i="3"/>
  <c r="H425" i="3"/>
  <c r="G425" i="3"/>
  <c r="F425" i="3"/>
  <c r="H424" i="3"/>
  <c r="G424" i="3"/>
  <c r="F424" i="3"/>
  <c r="H423" i="3"/>
  <c r="G423" i="3"/>
  <c r="F423" i="3"/>
  <c r="H422" i="3"/>
  <c r="G422" i="3"/>
  <c r="F422" i="3"/>
  <c r="H421" i="3"/>
  <c r="G421" i="3"/>
  <c r="F421" i="3"/>
  <c r="H420" i="3"/>
  <c r="G420" i="3"/>
  <c r="F420" i="3"/>
  <c r="H419" i="3"/>
  <c r="G419" i="3"/>
  <c r="F419" i="3"/>
  <c r="H418" i="3"/>
  <c r="G418" i="3"/>
  <c r="F418" i="3"/>
  <c r="H417" i="3"/>
  <c r="G417" i="3"/>
  <c r="F417" i="3"/>
  <c r="H416" i="3"/>
  <c r="G416" i="3"/>
  <c r="F416" i="3"/>
  <c r="H415" i="3"/>
  <c r="G415" i="3"/>
  <c r="F415" i="3"/>
  <c r="H414" i="3"/>
  <c r="G414" i="3"/>
  <c r="F414" i="3"/>
  <c r="H413" i="3"/>
  <c r="G413" i="3"/>
  <c r="F413" i="3"/>
  <c r="H412" i="3"/>
  <c r="G412" i="3"/>
  <c r="F412" i="3"/>
  <c r="H411" i="3"/>
  <c r="G411" i="3"/>
  <c r="F411" i="3"/>
  <c r="H410" i="3"/>
  <c r="G410" i="3"/>
  <c r="F410" i="3"/>
  <c r="H409" i="3"/>
  <c r="G409" i="3"/>
  <c r="F409" i="3"/>
  <c r="H408" i="3"/>
  <c r="G408" i="3"/>
  <c r="F408" i="3"/>
  <c r="H407" i="3"/>
  <c r="G407" i="3"/>
  <c r="F407" i="3"/>
  <c r="H406" i="3"/>
  <c r="G406" i="3"/>
  <c r="F406" i="3"/>
  <c r="H405" i="3"/>
  <c r="G405" i="3"/>
  <c r="F405" i="3"/>
  <c r="H404" i="3"/>
  <c r="G404" i="3"/>
  <c r="F404" i="3"/>
  <c r="H403" i="3"/>
  <c r="G403" i="3"/>
  <c r="F403" i="3"/>
  <c r="H402" i="3"/>
  <c r="G402" i="3"/>
  <c r="F402" i="3"/>
  <c r="H401" i="3"/>
  <c r="G401" i="3"/>
  <c r="F401" i="3"/>
  <c r="H400" i="3"/>
  <c r="G400" i="3"/>
  <c r="F400" i="3"/>
  <c r="H399" i="3"/>
  <c r="G399" i="3"/>
  <c r="F399" i="3"/>
  <c r="H398" i="3"/>
  <c r="G398" i="3"/>
  <c r="F398" i="3"/>
  <c r="H397" i="3"/>
  <c r="G397" i="3"/>
  <c r="F397" i="3"/>
  <c r="H396" i="3"/>
  <c r="G396" i="3"/>
  <c r="F396" i="3"/>
  <c r="H395" i="3"/>
  <c r="G395" i="3"/>
  <c r="F395" i="3"/>
  <c r="H394" i="3"/>
  <c r="G394" i="3"/>
  <c r="F394" i="3"/>
  <c r="H393" i="3"/>
  <c r="G393" i="3"/>
  <c r="F393" i="3"/>
  <c r="H392" i="3"/>
  <c r="G392" i="3"/>
  <c r="F392" i="3"/>
  <c r="H391" i="3"/>
  <c r="G391" i="3"/>
  <c r="F391" i="3"/>
  <c r="H390" i="3"/>
  <c r="G390" i="3"/>
  <c r="F390" i="3"/>
  <c r="H389" i="3"/>
  <c r="G389" i="3"/>
  <c r="F389" i="3"/>
  <c r="H388" i="3"/>
  <c r="G388" i="3"/>
  <c r="F388" i="3"/>
  <c r="H387" i="3"/>
  <c r="G387" i="3"/>
  <c r="F387" i="3"/>
  <c r="H386" i="3"/>
  <c r="G386" i="3"/>
  <c r="F386" i="3"/>
  <c r="H385" i="3"/>
  <c r="G385" i="3"/>
  <c r="F385" i="3"/>
  <c r="H384" i="3"/>
  <c r="G384" i="3"/>
  <c r="F384" i="3"/>
  <c r="H383" i="3"/>
  <c r="G383" i="3"/>
  <c r="F383" i="3"/>
  <c r="H382" i="3"/>
  <c r="G382" i="3"/>
  <c r="F382" i="3"/>
  <c r="H381" i="3"/>
  <c r="G381" i="3"/>
  <c r="F381" i="3"/>
  <c r="H380" i="3"/>
  <c r="G380" i="3"/>
  <c r="F380" i="3"/>
  <c r="H379" i="3"/>
  <c r="G379" i="3"/>
  <c r="F379" i="3"/>
  <c r="H378" i="3"/>
  <c r="G378" i="3"/>
  <c r="F378" i="3"/>
  <c r="H377" i="3"/>
  <c r="G377" i="3"/>
  <c r="F377" i="3"/>
  <c r="H376" i="3"/>
  <c r="G376" i="3"/>
  <c r="F376" i="3"/>
  <c r="H375" i="3"/>
  <c r="G375" i="3"/>
  <c r="F375" i="3"/>
  <c r="H374" i="3"/>
  <c r="G374" i="3"/>
  <c r="F374" i="3"/>
  <c r="H373" i="3"/>
  <c r="G373" i="3"/>
  <c r="F373" i="3"/>
  <c r="H372" i="3"/>
  <c r="G372" i="3"/>
  <c r="F372" i="3"/>
  <c r="H371" i="3"/>
  <c r="G371" i="3"/>
  <c r="F371" i="3"/>
  <c r="H370" i="3"/>
  <c r="G370" i="3"/>
  <c r="F370" i="3"/>
  <c r="H369" i="3"/>
  <c r="G369" i="3"/>
  <c r="F369" i="3"/>
  <c r="H368" i="3"/>
  <c r="G368" i="3"/>
  <c r="F368" i="3"/>
  <c r="H367" i="3"/>
  <c r="G367" i="3"/>
  <c r="F367" i="3"/>
  <c r="H366" i="3"/>
  <c r="G366" i="3"/>
  <c r="F366" i="3"/>
  <c r="H365" i="3"/>
  <c r="G365" i="3"/>
  <c r="F365" i="3"/>
  <c r="H364" i="3"/>
  <c r="G364" i="3"/>
  <c r="F364" i="3"/>
  <c r="H363" i="3"/>
  <c r="G363" i="3"/>
  <c r="F363" i="3"/>
  <c r="H362" i="3"/>
  <c r="G362" i="3"/>
  <c r="F362" i="3"/>
  <c r="H361" i="3"/>
  <c r="G361" i="3"/>
  <c r="F361" i="3"/>
  <c r="H360" i="3"/>
  <c r="G360" i="3"/>
  <c r="F360" i="3"/>
  <c r="H359" i="3"/>
  <c r="G359" i="3"/>
  <c r="F359" i="3"/>
  <c r="H358" i="3"/>
  <c r="G358" i="3"/>
  <c r="F358" i="3"/>
  <c r="H357" i="3"/>
  <c r="G357" i="3"/>
  <c r="F357" i="3"/>
  <c r="H356" i="3"/>
  <c r="G356" i="3"/>
  <c r="F356" i="3"/>
  <c r="H355" i="3"/>
  <c r="G355" i="3"/>
  <c r="F355" i="3"/>
  <c r="H354" i="3"/>
  <c r="G354" i="3"/>
  <c r="F354" i="3"/>
  <c r="H353" i="3"/>
  <c r="G353" i="3"/>
  <c r="F353" i="3"/>
  <c r="H352" i="3"/>
  <c r="G352" i="3"/>
  <c r="F352" i="3"/>
  <c r="H351" i="3"/>
  <c r="G351" i="3"/>
  <c r="F351" i="3"/>
  <c r="H350" i="3"/>
  <c r="G350" i="3"/>
  <c r="F350" i="3"/>
  <c r="H349" i="3"/>
  <c r="G349" i="3"/>
  <c r="F349" i="3"/>
  <c r="H348" i="3"/>
  <c r="G348" i="3"/>
  <c r="F348" i="3"/>
  <c r="H347" i="3"/>
  <c r="G347" i="3"/>
  <c r="F347" i="3"/>
  <c r="H346" i="3"/>
  <c r="G346" i="3"/>
  <c r="F346" i="3"/>
  <c r="H345" i="3"/>
  <c r="G345" i="3"/>
  <c r="F345" i="3"/>
  <c r="H344" i="3"/>
  <c r="G344" i="3"/>
  <c r="F344" i="3"/>
  <c r="H343" i="3"/>
  <c r="G343" i="3"/>
  <c r="F343" i="3"/>
  <c r="H342" i="3"/>
  <c r="G342" i="3"/>
  <c r="F342" i="3"/>
  <c r="H341" i="3"/>
  <c r="G341" i="3"/>
  <c r="F341" i="3"/>
  <c r="H340" i="3"/>
  <c r="G340" i="3"/>
  <c r="F340" i="3"/>
  <c r="H339" i="3"/>
  <c r="G339" i="3"/>
  <c r="F339" i="3"/>
  <c r="H338" i="3"/>
  <c r="G338" i="3"/>
  <c r="F338" i="3"/>
  <c r="H337" i="3"/>
  <c r="G337" i="3"/>
  <c r="F337" i="3"/>
  <c r="H336" i="3"/>
  <c r="G336" i="3"/>
  <c r="F336" i="3"/>
  <c r="H335" i="3"/>
  <c r="G335" i="3"/>
  <c r="F335" i="3"/>
  <c r="H334" i="3"/>
  <c r="G334" i="3"/>
  <c r="F334" i="3"/>
  <c r="H333" i="3"/>
  <c r="G333" i="3"/>
  <c r="F333" i="3"/>
  <c r="H332" i="3"/>
  <c r="G332" i="3"/>
  <c r="F332" i="3"/>
  <c r="H331" i="3"/>
  <c r="G331" i="3"/>
  <c r="F331" i="3"/>
  <c r="H330" i="3"/>
  <c r="G330" i="3"/>
  <c r="F330" i="3"/>
  <c r="H329" i="3"/>
  <c r="G329" i="3"/>
  <c r="F329" i="3"/>
  <c r="H328" i="3"/>
  <c r="G328" i="3"/>
  <c r="F328" i="3"/>
  <c r="H327" i="3"/>
  <c r="G327" i="3"/>
  <c r="F327" i="3"/>
  <c r="H326" i="3"/>
  <c r="G326" i="3"/>
  <c r="F326" i="3"/>
  <c r="H325" i="3"/>
  <c r="G325" i="3"/>
  <c r="F325" i="3"/>
  <c r="H324" i="3"/>
  <c r="G324" i="3"/>
  <c r="F324" i="3"/>
  <c r="H323" i="3"/>
  <c r="G323" i="3"/>
  <c r="F323" i="3"/>
  <c r="H322" i="3"/>
  <c r="G322" i="3"/>
  <c r="F322" i="3"/>
  <c r="H321" i="3"/>
  <c r="G321" i="3"/>
  <c r="F321" i="3"/>
  <c r="H320" i="3"/>
  <c r="G320" i="3"/>
  <c r="F320" i="3"/>
  <c r="H319" i="3"/>
  <c r="G319" i="3"/>
  <c r="F319" i="3"/>
  <c r="H318" i="3"/>
  <c r="G318" i="3"/>
  <c r="F318" i="3"/>
  <c r="H317" i="3"/>
  <c r="G317" i="3"/>
  <c r="F317" i="3"/>
  <c r="H316" i="3"/>
  <c r="G316" i="3"/>
  <c r="F316" i="3"/>
  <c r="H315" i="3"/>
  <c r="G315" i="3"/>
  <c r="F315" i="3"/>
  <c r="H314" i="3"/>
  <c r="G314" i="3"/>
  <c r="F314" i="3"/>
  <c r="H313" i="3"/>
  <c r="G313" i="3"/>
  <c r="F313" i="3"/>
  <c r="H312" i="3"/>
  <c r="G312" i="3"/>
  <c r="F312" i="3"/>
  <c r="H311" i="3"/>
  <c r="G311" i="3"/>
  <c r="F311" i="3"/>
  <c r="H310" i="3"/>
  <c r="G310" i="3"/>
  <c r="F310" i="3"/>
  <c r="H309" i="3"/>
  <c r="G309" i="3"/>
  <c r="F309" i="3"/>
  <c r="H308" i="3"/>
  <c r="G308" i="3"/>
  <c r="F308" i="3"/>
  <c r="H307" i="3"/>
  <c r="G307" i="3"/>
  <c r="F307" i="3"/>
  <c r="H306" i="3"/>
  <c r="G306" i="3"/>
  <c r="F306" i="3"/>
  <c r="H305" i="3"/>
  <c r="G305" i="3"/>
  <c r="F305" i="3"/>
  <c r="H304" i="3"/>
  <c r="G304" i="3"/>
  <c r="F304" i="3"/>
  <c r="H303" i="3"/>
  <c r="G303" i="3"/>
  <c r="F303" i="3"/>
  <c r="H302" i="3"/>
  <c r="G302" i="3"/>
  <c r="F302" i="3"/>
  <c r="H301" i="3"/>
  <c r="G301" i="3"/>
  <c r="F301" i="3"/>
  <c r="H300" i="3"/>
  <c r="G300" i="3"/>
  <c r="F300" i="3"/>
  <c r="H299" i="3"/>
  <c r="G299" i="3"/>
  <c r="F299" i="3"/>
  <c r="H298" i="3"/>
  <c r="G298" i="3"/>
  <c r="F298" i="3"/>
  <c r="H297" i="3"/>
  <c r="G297" i="3"/>
  <c r="F297" i="3"/>
  <c r="H296" i="3"/>
  <c r="G296" i="3"/>
  <c r="F296" i="3"/>
  <c r="H295" i="3"/>
  <c r="G295" i="3"/>
  <c r="F295" i="3"/>
  <c r="H294" i="3"/>
  <c r="G294" i="3"/>
  <c r="F294" i="3"/>
  <c r="H293" i="3"/>
  <c r="G293" i="3"/>
  <c r="F293" i="3"/>
  <c r="H292" i="3"/>
  <c r="G292" i="3"/>
  <c r="F292" i="3"/>
  <c r="H291" i="3"/>
  <c r="G291" i="3"/>
  <c r="F291" i="3"/>
  <c r="H290" i="3"/>
  <c r="G290" i="3"/>
  <c r="F290" i="3"/>
  <c r="H289" i="3"/>
  <c r="G289" i="3"/>
  <c r="F289" i="3"/>
  <c r="H288" i="3"/>
  <c r="G288" i="3"/>
  <c r="F288" i="3"/>
  <c r="H287" i="3"/>
  <c r="G287" i="3"/>
  <c r="F287" i="3"/>
  <c r="H286" i="3"/>
  <c r="G286" i="3"/>
  <c r="F286" i="3"/>
  <c r="H285" i="3"/>
  <c r="G285" i="3"/>
  <c r="F285" i="3"/>
  <c r="H284" i="3"/>
  <c r="G284" i="3"/>
  <c r="F284" i="3"/>
  <c r="H283" i="3"/>
  <c r="G283" i="3"/>
  <c r="F283" i="3"/>
  <c r="H282" i="3"/>
  <c r="G282" i="3"/>
  <c r="F282" i="3"/>
  <c r="H281" i="3"/>
  <c r="G281" i="3"/>
  <c r="F281" i="3"/>
  <c r="H280" i="3"/>
  <c r="G280" i="3"/>
  <c r="F280" i="3"/>
  <c r="H279" i="3"/>
  <c r="G279" i="3"/>
  <c r="F279" i="3"/>
  <c r="H278" i="3"/>
  <c r="G278" i="3"/>
  <c r="F278" i="3"/>
  <c r="H277" i="3"/>
  <c r="G277" i="3"/>
  <c r="F277" i="3"/>
  <c r="H276" i="3"/>
  <c r="G276" i="3"/>
  <c r="F276" i="3"/>
  <c r="H275" i="3"/>
  <c r="G275" i="3"/>
  <c r="F275" i="3"/>
  <c r="H274" i="3"/>
  <c r="G274" i="3"/>
  <c r="F274" i="3"/>
  <c r="H273" i="3"/>
  <c r="G273" i="3"/>
  <c r="F273" i="3"/>
  <c r="H272" i="3"/>
  <c r="G272" i="3"/>
  <c r="F272" i="3"/>
  <c r="H271" i="3"/>
  <c r="G271" i="3"/>
  <c r="F271" i="3"/>
  <c r="H270" i="3"/>
  <c r="G270" i="3"/>
  <c r="F270" i="3"/>
  <c r="H269" i="3"/>
  <c r="G269" i="3"/>
  <c r="F269" i="3"/>
  <c r="H268" i="3"/>
  <c r="G268" i="3"/>
  <c r="F268" i="3"/>
  <c r="H267" i="3"/>
  <c r="G267" i="3"/>
  <c r="F267" i="3"/>
  <c r="H266" i="3"/>
  <c r="G266" i="3"/>
  <c r="F266" i="3"/>
  <c r="H265" i="3"/>
  <c r="G265" i="3"/>
  <c r="F265" i="3"/>
  <c r="H264" i="3"/>
  <c r="G264" i="3"/>
  <c r="F264" i="3"/>
  <c r="H263" i="3"/>
  <c r="G263" i="3"/>
  <c r="F263" i="3"/>
  <c r="H262" i="3"/>
  <c r="G262" i="3"/>
  <c r="F262" i="3"/>
  <c r="H261" i="3"/>
  <c r="G261" i="3"/>
  <c r="F261" i="3"/>
  <c r="H260" i="3"/>
  <c r="G260" i="3"/>
  <c r="F260" i="3"/>
  <c r="H259" i="3"/>
  <c r="G259" i="3"/>
  <c r="F259" i="3"/>
  <c r="H258" i="3"/>
  <c r="G258" i="3"/>
  <c r="F258" i="3"/>
  <c r="H257" i="3"/>
  <c r="G257" i="3"/>
  <c r="F257" i="3"/>
  <c r="H256" i="3"/>
  <c r="G256" i="3"/>
  <c r="F256" i="3"/>
  <c r="H255" i="3"/>
  <c r="G255" i="3"/>
  <c r="F255" i="3"/>
  <c r="H254" i="3"/>
  <c r="G254" i="3"/>
  <c r="F254" i="3"/>
  <c r="H253" i="3"/>
  <c r="G253" i="3"/>
  <c r="F253" i="3"/>
  <c r="H252" i="3"/>
  <c r="G252" i="3"/>
  <c r="F252" i="3"/>
  <c r="H251" i="3"/>
  <c r="G251" i="3"/>
  <c r="F251" i="3"/>
  <c r="H250" i="3"/>
  <c r="G250" i="3"/>
  <c r="F250" i="3"/>
  <c r="H249" i="3"/>
  <c r="G249" i="3"/>
  <c r="F249" i="3"/>
  <c r="H248" i="3"/>
  <c r="G248" i="3"/>
  <c r="F248" i="3"/>
  <c r="H247" i="3"/>
  <c r="G247" i="3"/>
  <c r="F247" i="3"/>
  <c r="H246" i="3"/>
  <c r="G246" i="3"/>
  <c r="F246" i="3"/>
  <c r="H245" i="3"/>
  <c r="G245" i="3"/>
  <c r="F245" i="3"/>
  <c r="H244" i="3"/>
  <c r="G244" i="3"/>
  <c r="F244" i="3"/>
  <c r="H243" i="3"/>
  <c r="G243" i="3"/>
  <c r="F243" i="3"/>
  <c r="H242" i="3"/>
  <c r="G242" i="3"/>
  <c r="F242" i="3"/>
  <c r="H241" i="3"/>
  <c r="G241" i="3"/>
  <c r="F241" i="3"/>
  <c r="H240" i="3"/>
  <c r="G240" i="3"/>
  <c r="F240" i="3"/>
  <c r="H239" i="3"/>
  <c r="G239" i="3"/>
  <c r="F239" i="3"/>
  <c r="H238" i="3"/>
  <c r="G238" i="3"/>
  <c r="F238" i="3"/>
  <c r="H237" i="3"/>
  <c r="G237" i="3"/>
  <c r="F237" i="3"/>
  <c r="H236" i="3"/>
  <c r="G236" i="3"/>
  <c r="F236" i="3"/>
  <c r="H235" i="3"/>
  <c r="G235" i="3"/>
  <c r="F235" i="3"/>
  <c r="H234" i="3"/>
  <c r="G234" i="3"/>
  <c r="F234" i="3"/>
  <c r="H233" i="3"/>
  <c r="G233" i="3"/>
  <c r="F233" i="3"/>
  <c r="H232" i="3"/>
  <c r="G232" i="3"/>
  <c r="F232" i="3"/>
  <c r="H231" i="3"/>
  <c r="G231" i="3"/>
  <c r="F231" i="3"/>
  <c r="H230" i="3"/>
  <c r="G230" i="3"/>
  <c r="F230" i="3"/>
  <c r="H229" i="3"/>
  <c r="G229" i="3"/>
  <c r="F229" i="3"/>
  <c r="H228" i="3"/>
  <c r="G228" i="3"/>
  <c r="F228" i="3"/>
  <c r="H227" i="3"/>
  <c r="G227" i="3"/>
  <c r="F227" i="3"/>
  <c r="H226" i="3"/>
  <c r="G226" i="3"/>
  <c r="F226" i="3"/>
  <c r="H225" i="3"/>
  <c r="G225" i="3"/>
  <c r="F225" i="3"/>
  <c r="H224" i="3"/>
  <c r="G224" i="3"/>
  <c r="F224" i="3"/>
  <c r="H223" i="3"/>
  <c r="G223" i="3"/>
  <c r="F223" i="3"/>
  <c r="H222" i="3"/>
  <c r="G222" i="3"/>
  <c r="F222" i="3"/>
  <c r="H221" i="3"/>
  <c r="G221" i="3"/>
  <c r="F221" i="3"/>
  <c r="H220" i="3"/>
  <c r="G220" i="3"/>
  <c r="F220" i="3"/>
  <c r="H219" i="3"/>
  <c r="G219" i="3"/>
  <c r="F219" i="3"/>
  <c r="H218" i="3"/>
  <c r="G218" i="3"/>
  <c r="F218" i="3"/>
  <c r="H217" i="3"/>
  <c r="G217" i="3"/>
  <c r="F217" i="3"/>
  <c r="H216" i="3"/>
  <c r="G216" i="3"/>
  <c r="F216" i="3"/>
  <c r="H215" i="3"/>
  <c r="G215" i="3"/>
  <c r="F215" i="3"/>
  <c r="H214" i="3"/>
  <c r="G214" i="3"/>
  <c r="F214" i="3"/>
  <c r="H213" i="3"/>
  <c r="G213" i="3"/>
  <c r="F213" i="3"/>
  <c r="H212" i="3"/>
  <c r="G212" i="3"/>
  <c r="F212" i="3"/>
  <c r="H211" i="3"/>
  <c r="G211" i="3"/>
  <c r="F211" i="3"/>
  <c r="H210" i="3"/>
  <c r="G210" i="3"/>
  <c r="F210" i="3"/>
  <c r="H209" i="3"/>
  <c r="G209" i="3"/>
  <c r="F209" i="3"/>
  <c r="H208" i="3"/>
  <c r="G208" i="3"/>
  <c r="F208" i="3"/>
  <c r="H207" i="3"/>
  <c r="G207" i="3"/>
  <c r="F207" i="3"/>
  <c r="H206" i="3"/>
  <c r="G206" i="3"/>
  <c r="F206" i="3"/>
  <c r="H205" i="3"/>
  <c r="G205" i="3"/>
  <c r="F205" i="3"/>
  <c r="H204" i="3"/>
  <c r="G204" i="3"/>
  <c r="F204" i="3"/>
  <c r="H203" i="3"/>
  <c r="G203" i="3"/>
  <c r="F203" i="3"/>
  <c r="H202" i="3"/>
  <c r="G202" i="3"/>
  <c r="F202" i="3"/>
  <c r="H201" i="3"/>
  <c r="G201" i="3"/>
  <c r="F201" i="3"/>
  <c r="H200" i="3"/>
  <c r="G200" i="3"/>
  <c r="F200" i="3"/>
  <c r="H199" i="3"/>
  <c r="G199" i="3"/>
  <c r="F199" i="3"/>
  <c r="H198" i="3"/>
  <c r="G198" i="3"/>
  <c r="F198" i="3"/>
  <c r="H197" i="3"/>
  <c r="G197" i="3"/>
  <c r="F197" i="3"/>
  <c r="H196" i="3"/>
  <c r="G196" i="3"/>
  <c r="F196" i="3"/>
  <c r="H195" i="3"/>
  <c r="G195" i="3"/>
  <c r="F195" i="3"/>
  <c r="H194" i="3"/>
  <c r="G194" i="3"/>
  <c r="F194" i="3"/>
  <c r="H193" i="3"/>
  <c r="G193" i="3"/>
  <c r="F193" i="3"/>
  <c r="H192" i="3"/>
  <c r="G192" i="3"/>
  <c r="F192" i="3"/>
  <c r="H191" i="3"/>
  <c r="G191" i="3"/>
  <c r="F191" i="3"/>
  <c r="H190" i="3"/>
  <c r="G190" i="3"/>
  <c r="F190" i="3"/>
  <c r="H189" i="3"/>
  <c r="G189" i="3"/>
  <c r="F189" i="3"/>
  <c r="H188" i="3"/>
  <c r="G188" i="3"/>
  <c r="F188" i="3"/>
  <c r="H187" i="3"/>
  <c r="G187" i="3"/>
  <c r="F187" i="3"/>
  <c r="H186" i="3"/>
  <c r="G186" i="3"/>
  <c r="F186" i="3"/>
  <c r="H185" i="3"/>
  <c r="G185" i="3"/>
  <c r="F185" i="3"/>
  <c r="H184" i="3"/>
  <c r="G184" i="3"/>
  <c r="F184" i="3"/>
  <c r="H183" i="3"/>
  <c r="G183" i="3"/>
  <c r="F183" i="3"/>
  <c r="H182" i="3"/>
  <c r="G182" i="3"/>
  <c r="F182" i="3"/>
  <c r="H181" i="3"/>
  <c r="G181" i="3"/>
  <c r="F181" i="3"/>
  <c r="H180" i="3"/>
  <c r="G180" i="3"/>
  <c r="F180" i="3"/>
  <c r="H179" i="3"/>
  <c r="G179" i="3"/>
  <c r="F179" i="3"/>
  <c r="H178" i="3"/>
  <c r="G178" i="3"/>
  <c r="F178" i="3"/>
  <c r="H177" i="3"/>
  <c r="G177" i="3"/>
  <c r="F177" i="3"/>
  <c r="H176" i="3"/>
  <c r="G176" i="3"/>
  <c r="F176" i="3"/>
  <c r="H175" i="3"/>
  <c r="G175" i="3"/>
  <c r="F175" i="3"/>
  <c r="H174" i="3"/>
  <c r="G174" i="3"/>
  <c r="F174" i="3"/>
  <c r="H173" i="3"/>
  <c r="G173" i="3"/>
  <c r="F173" i="3"/>
  <c r="H172" i="3"/>
  <c r="G172" i="3"/>
  <c r="F172" i="3"/>
  <c r="H171" i="3"/>
  <c r="G171" i="3"/>
  <c r="F171" i="3"/>
  <c r="H170" i="3"/>
  <c r="G170" i="3"/>
  <c r="F170" i="3"/>
  <c r="H169" i="3"/>
  <c r="G169" i="3"/>
  <c r="F169" i="3"/>
  <c r="H168" i="3"/>
  <c r="G168" i="3"/>
  <c r="F168" i="3"/>
  <c r="H167" i="3"/>
  <c r="G167" i="3"/>
  <c r="F167" i="3"/>
  <c r="H166" i="3"/>
  <c r="G166" i="3"/>
  <c r="F166" i="3"/>
  <c r="H165" i="3"/>
  <c r="G165" i="3"/>
  <c r="F165" i="3"/>
  <c r="H164" i="3"/>
  <c r="G164" i="3"/>
  <c r="F164" i="3"/>
  <c r="H163" i="3"/>
  <c r="G163" i="3"/>
  <c r="F163" i="3"/>
  <c r="H162" i="3"/>
  <c r="G162" i="3"/>
  <c r="F162" i="3"/>
  <c r="H161" i="3"/>
  <c r="G161" i="3"/>
  <c r="F161" i="3"/>
  <c r="H160" i="3"/>
  <c r="G160" i="3"/>
  <c r="F160" i="3"/>
  <c r="H159" i="3"/>
  <c r="G159" i="3"/>
  <c r="F159" i="3"/>
  <c r="H158" i="3"/>
  <c r="G158" i="3"/>
  <c r="F158" i="3"/>
  <c r="H157" i="3"/>
  <c r="G157" i="3"/>
  <c r="F157" i="3"/>
  <c r="H156" i="3"/>
  <c r="G156" i="3"/>
  <c r="F156" i="3"/>
  <c r="H155" i="3"/>
  <c r="G155" i="3"/>
  <c r="F155" i="3"/>
  <c r="H154" i="3"/>
  <c r="G154" i="3"/>
  <c r="F154" i="3"/>
  <c r="H153" i="3"/>
  <c r="G153" i="3"/>
  <c r="F153" i="3"/>
  <c r="H152" i="3"/>
  <c r="G152" i="3"/>
  <c r="F152" i="3"/>
  <c r="H151" i="3"/>
  <c r="G151" i="3"/>
  <c r="F151" i="3"/>
  <c r="H150" i="3"/>
  <c r="G150" i="3"/>
  <c r="F150" i="3"/>
  <c r="H149" i="3"/>
  <c r="G149" i="3"/>
  <c r="F149" i="3"/>
  <c r="H148" i="3"/>
  <c r="G148" i="3"/>
  <c r="F148" i="3"/>
  <c r="H147" i="3"/>
  <c r="G147" i="3"/>
  <c r="F147" i="3"/>
  <c r="H146" i="3"/>
  <c r="G146" i="3"/>
  <c r="F146" i="3"/>
  <c r="H145" i="3"/>
  <c r="G145" i="3"/>
  <c r="F145" i="3"/>
  <c r="H144" i="3"/>
  <c r="G144" i="3"/>
  <c r="F144" i="3"/>
  <c r="H143" i="3"/>
  <c r="G143" i="3"/>
  <c r="F143" i="3"/>
  <c r="H142" i="3"/>
  <c r="G142" i="3"/>
  <c r="F142" i="3"/>
  <c r="H141" i="3"/>
  <c r="G141" i="3"/>
  <c r="F141" i="3"/>
  <c r="H140" i="3"/>
  <c r="G140" i="3"/>
  <c r="F140" i="3"/>
  <c r="H139" i="3"/>
  <c r="G139" i="3"/>
  <c r="F139" i="3"/>
  <c r="H138" i="3"/>
  <c r="G138" i="3"/>
  <c r="F138" i="3"/>
  <c r="H137" i="3"/>
  <c r="G137" i="3"/>
  <c r="F137" i="3"/>
  <c r="H136" i="3"/>
  <c r="G136" i="3"/>
  <c r="F136" i="3"/>
  <c r="H135" i="3"/>
  <c r="G135" i="3"/>
  <c r="F135" i="3"/>
  <c r="H134" i="3"/>
  <c r="G134" i="3"/>
  <c r="F134" i="3"/>
  <c r="H133" i="3"/>
  <c r="G133" i="3"/>
  <c r="F133" i="3"/>
  <c r="H132" i="3"/>
  <c r="G132" i="3"/>
  <c r="F132" i="3"/>
  <c r="H131" i="3"/>
  <c r="G131" i="3"/>
  <c r="F131" i="3"/>
  <c r="H130" i="3"/>
  <c r="G130" i="3"/>
  <c r="F130" i="3"/>
  <c r="H129" i="3"/>
  <c r="G129" i="3"/>
  <c r="F129" i="3"/>
  <c r="H128" i="3"/>
  <c r="G128" i="3"/>
  <c r="F128" i="3"/>
  <c r="H127" i="3"/>
  <c r="G127" i="3"/>
  <c r="F127" i="3"/>
  <c r="H126" i="3"/>
  <c r="G126" i="3"/>
  <c r="F126" i="3"/>
  <c r="H125" i="3"/>
  <c r="G125" i="3"/>
  <c r="F125" i="3"/>
  <c r="H124" i="3"/>
  <c r="G124" i="3"/>
  <c r="F124" i="3"/>
  <c r="H123" i="3"/>
  <c r="G123" i="3"/>
  <c r="F123" i="3"/>
  <c r="H122" i="3"/>
  <c r="G122" i="3"/>
  <c r="F122" i="3"/>
  <c r="H121" i="3"/>
  <c r="G121" i="3"/>
  <c r="F121" i="3"/>
  <c r="H120" i="3"/>
  <c r="G120" i="3"/>
  <c r="F120" i="3"/>
  <c r="H119" i="3"/>
  <c r="G119" i="3"/>
  <c r="F119" i="3"/>
  <c r="H118" i="3"/>
  <c r="G118" i="3"/>
  <c r="F118" i="3"/>
  <c r="H117" i="3"/>
  <c r="G117" i="3"/>
  <c r="F117" i="3"/>
  <c r="H116" i="3"/>
  <c r="G116" i="3"/>
  <c r="F116" i="3"/>
  <c r="H115" i="3"/>
  <c r="G115" i="3"/>
  <c r="F115" i="3"/>
  <c r="H114" i="3"/>
  <c r="G114" i="3"/>
  <c r="F114" i="3"/>
  <c r="H113" i="3"/>
  <c r="G113" i="3"/>
  <c r="F113" i="3"/>
  <c r="H112" i="3"/>
  <c r="G112" i="3"/>
  <c r="F112" i="3"/>
  <c r="H111" i="3"/>
  <c r="G111" i="3"/>
  <c r="F111" i="3"/>
  <c r="H110" i="3"/>
  <c r="G110" i="3"/>
  <c r="F110" i="3"/>
  <c r="H109" i="3"/>
  <c r="G109" i="3"/>
  <c r="F109" i="3"/>
  <c r="H108" i="3"/>
  <c r="G108" i="3"/>
  <c r="F108" i="3"/>
  <c r="H107" i="3"/>
  <c r="G107" i="3"/>
  <c r="F107" i="3"/>
  <c r="H106" i="3"/>
  <c r="G106" i="3"/>
  <c r="F106" i="3"/>
  <c r="H105" i="3"/>
  <c r="G105" i="3"/>
  <c r="F105" i="3"/>
  <c r="H104" i="3"/>
  <c r="G104" i="3"/>
  <c r="F104" i="3"/>
  <c r="H103" i="3"/>
  <c r="G103" i="3"/>
  <c r="F103" i="3"/>
  <c r="H102" i="3"/>
  <c r="G102" i="3"/>
  <c r="F102" i="3"/>
  <c r="H101" i="3"/>
  <c r="G101" i="3"/>
  <c r="F101" i="3"/>
  <c r="H100" i="3"/>
  <c r="G100" i="3"/>
  <c r="F100" i="3"/>
  <c r="H99" i="3"/>
  <c r="G99" i="3"/>
  <c r="F99" i="3"/>
  <c r="H98" i="3"/>
  <c r="G98" i="3"/>
  <c r="F98" i="3"/>
  <c r="H97" i="3"/>
  <c r="G97" i="3"/>
  <c r="F97" i="3"/>
  <c r="H96" i="3"/>
  <c r="G96" i="3"/>
  <c r="F96" i="3"/>
  <c r="H95" i="3"/>
  <c r="G95" i="3"/>
  <c r="F95" i="3"/>
  <c r="H94" i="3"/>
  <c r="G94" i="3"/>
  <c r="F94" i="3"/>
  <c r="H93" i="3"/>
  <c r="G93" i="3"/>
  <c r="F93" i="3"/>
  <c r="H92" i="3"/>
  <c r="G92" i="3"/>
  <c r="F92" i="3"/>
  <c r="H91" i="3"/>
  <c r="G91" i="3"/>
  <c r="F91" i="3"/>
  <c r="H90" i="3"/>
  <c r="G90" i="3"/>
  <c r="F90" i="3"/>
  <c r="H89" i="3"/>
  <c r="G89" i="3"/>
  <c r="F89" i="3"/>
  <c r="H88" i="3"/>
  <c r="G88" i="3"/>
  <c r="F88" i="3"/>
  <c r="H87" i="3"/>
  <c r="G87" i="3"/>
  <c r="F87" i="3"/>
  <c r="H86" i="3"/>
  <c r="G86" i="3"/>
  <c r="F86" i="3"/>
  <c r="H85" i="3"/>
  <c r="G85" i="3"/>
  <c r="F85" i="3"/>
  <c r="H84" i="3"/>
  <c r="G84" i="3"/>
  <c r="F84" i="3"/>
  <c r="H83" i="3"/>
  <c r="G83" i="3"/>
  <c r="F83" i="3"/>
  <c r="H82" i="3"/>
  <c r="G82" i="3"/>
  <c r="F82" i="3"/>
  <c r="H81" i="3"/>
  <c r="G81" i="3"/>
  <c r="F81" i="3"/>
  <c r="H80" i="3"/>
  <c r="G80" i="3"/>
  <c r="F80" i="3"/>
  <c r="H79" i="3"/>
  <c r="G79" i="3"/>
  <c r="F79" i="3"/>
  <c r="H78" i="3"/>
  <c r="G78" i="3"/>
  <c r="F78" i="3"/>
  <c r="H77" i="3"/>
  <c r="G77" i="3"/>
  <c r="F77" i="3"/>
  <c r="H76" i="3"/>
  <c r="G76" i="3"/>
  <c r="F76" i="3"/>
  <c r="H75" i="3"/>
  <c r="G75" i="3"/>
  <c r="F75" i="3"/>
  <c r="H74" i="3"/>
  <c r="G74" i="3"/>
  <c r="F74" i="3"/>
  <c r="H73" i="3"/>
  <c r="G73" i="3"/>
  <c r="F73" i="3"/>
  <c r="H72" i="3"/>
  <c r="G72" i="3"/>
  <c r="F72" i="3"/>
  <c r="H71" i="3"/>
  <c r="G71" i="3"/>
  <c r="F71" i="3"/>
  <c r="H70" i="3"/>
  <c r="G70" i="3"/>
  <c r="F70" i="3"/>
  <c r="H69" i="3"/>
  <c r="G69" i="3"/>
  <c r="F69" i="3"/>
  <c r="H68" i="3"/>
  <c r="G68" i="3"/>
  <c r="F68" i="3"/>
  <c r="H67" i="3"/>
  <c r="G67" i="3"/>
  <c r="F67" i="3"/>
  <c r="H66" i="3"/>
  <c r="G66" i="3"/>
  <c r="F66" i="3"/>
  <c r="H65" i="3"/>
  <c r="G65" i="3"/>
  <c r="F65" i="3"/>
  <c r="H64" i="3"/>
  <c r="G64" i="3"/>
  <c r="F64" i="3"/>
  <c r="H63" i="3"/>
  <c r="G63" i="3"/>
  <c r="F63" i="3"/>
  <c r="H62" i="3"/>
  <c r="G62" i="3"/>
  <c r="F62" i="3"/>
  <c r="H61" i="3"/>
  <c r="G61" i="3"/>
  <c r="F61" i="3"/>
  <c r="H60" i="3"/>
  <c r="G60" i="3"/>
  <c r="F60" i="3"/>
  <c r="H59" i="3"/>
  <c r="G59" i="3"/>
  <c r="F59" i="3"/>
  <c r="H58" i="3"/>
  <c r="G58" i="3"/>
  <c r="F58" i="3"/>
  <c r="H57" i="3"/>
  <c r="G57" i="3"/>
  <c r="F57" i="3"/>
  <c r="H56" i="3"/>
  <c r="G56" i="3"/>
  <c r="F56" i="3"/>
  <c r="H55" i="3"/>
  <c r="G55" i="3"/>
  <c r="F55" i="3"/>
  <c r="H54" i="3"/>
  <c r="G54" i="3"/>
  <c r="F54" i="3"/>
  <c r="H53" i="3"/>
  <c r="G53" i="3"/>
  <c r="F53" i="3"/>
  <c r="H52" i="3"/>
  <c r="G52" i="3"/>
  <c r="F52" i="3"/>
  <c r="H51" i="3"/>
  <c r="G51" i="3"/>
  <c r="F51" i="3"/>
  <c r="H50" i="3"/>
  <c r="G50" i="3"/>
  <c r="F50" i="3"/>
  <c r="H49" i="3"/>
  <c r="G49" i="3"/>
  <c r="F49" i="3"/>
  <c r="H48" i="3"/>
  <c r="G48" i="3"/>
  <c r="F48" i="3"/>
  <c r="H47" i="3"/>
  <c r="G47" i="3"/>
  <c r="F47" i="3"/>
  <c r="H46" i="3"/>
  <c r="G46" i="3"/>
  <c r="F46" i="3"/>
  <c r="H45" i="3"/>
  <c r="G45" i="3"/>
  <c r="F45" i="3"/>
  <c r="H44" i="3"/>
  <c r="G44" i="3"/>
  <c r="F44" i="3"/>
  <c r="H43" i="3"/>
  <c r="G43" i="3"/>
  <c r="F43" i="3"/>
  <c r="H42" i="3"/>
  <c r="G42" i="3"/>
  <c r="F42" i="3"/>
  <c r="H41" i="3"/>
  <c r="G41" i="3"/>
  <c r="F41" i="3"/>
  <c r="H40" i="3"/>
  <c r="G40" i="3"/>
  <c r="F40" i="3"/>
  <c r="H39" i="3"/>
  <c r="G39" i="3"/>
  <c r="F39" i="3"/>
  <c r="H38" i="3"/>
  <c r="G38" i="3"/>
  <c r="F38" i="3"/>
  <c r="H37" i="3"/>
  <c r="G37" i="3"/>
  <c r="F37" i="3"/>
  <c r="H36" i="3"/>
  <c r="G36" i="3"/>
  <c r="F36" i="3"/>
  <c r="H35" i="3"/>
  <c r="G35" i="3"/>
  <c r="F35" i="3"/>
  <c r="H34" i="3"/>
  <c r="G34" i="3"/>
  <c r="F34" i="3"/>
  <c r="H33" i="3"/>
  <c r="G33" i="3"/>
  <c r="F33" i="3"/>
  <c r="H32" i="3"/>
  <c r="G32" i="3"/>
  <c r="F32" i="3"/>
  <c r="H31" i="3"/>
  <c r="G31" i="3"/>
  <c r="F31" i="3"/>
  <c r="H30" i="3"/>
  <c r="G30" i="3"/>
  <c r="F30" i="3"/>
  <c r="H29" i="3"/>
  <c r="G29" i="3"/>
  <c r="F29" i="3"/>
  <c r="H28" i="3"/>
  <c r="G28" i="3"/>
  <c r="F28" i="3"/>
  <c r="H27" i="3"/>
  <c r="G27" i="3"/>
  <c r="F27" i="3"/>
  <c r="H26" i="3"/>
  <c r="G26" i="3"/>
  <c r="F26" i="3"/>
  <c r="H25" i="3"/>
  <c r="G25" i="3"/>
  <c r="F25" i="3"/>
  <c r="H24" i="3"/>
  <c r="G24" i="3"/>
  <c r="F24" i="3"/>
  <c r="H23" i="3"/>
  <c r="G23" i="3"/>
  <c r="F23" i="3"/>
  <c r="H22" i="3"/>
  <c r="G22" i="3"/>
  <c r="F22" i="3"/>
  <c r="H21" i="3"/>
  <c r="G21" i="3"/>
  <c r="F21" i="3"/>
  <c r="H20" i="3"/>
  <c r="G20" i="3"/>
  <c r="F20" i="3"/>
  <c r="H19" i="3"/>
  <c r="G19" i="3"/>
  <c r="F19" i="3"/>
  <c r="H18" i="3"/>
  <c r="G18" i="3"/>
  <c r="F18" i="3"/>
  <c r="H17" i="3"/>
  <c r="G17" i="3"/>
  <c r="F17" i="3"/>
  <c r="H16" i="3"/>
  <c r="G16" i="3"/>
  <c r="F16" i="3"/>
  <c r="H15" i="3"/>
  <c r="G15" i="3"/>
  <c r="F15" i="3"/>
  <c r="H14" i="3"/>
  <c r="G14" i="3"/>
  <c r="F14" i="3"/>
  <c r="H13" i="3"/>
  <c r="G13" i="3"/>
  <c r="F13" i="3"/>
  <c r="H12" i="3"/>
  <c r="G12" i="3"/>
  <c r="F12" i="3"/>
  <c r="H11" i="3"/>
  <c r="G11" i="3"/>
  <c r="F11" i="3"/>
  <c r="H10" i="3"/>
  <c r="G10" i="3"/>
  <c r="F10" i="3"/>
  <c r="H9" i="3"/>
  <c r="G9" i="3"/>
  <c r="F9" i="3"/>
  <c r="H8" i="3"/>
  <c r="G8" i="3"/>
  <c r="F8" i="3"/>
  <c r="H7" i="3"/>
  <c r="G7" i="3"/>
  <c r="F7" i="3"/>
  <c r="E7" i="3"/>
  <c r="J2" i="2" l="1"/>
  <c r="B4" i="3"/>
  <c r="B292" i="4"/>
  <c r="B266" i="4"/>
  <c r="B240" i="4"/>
  <c r="B214" i="4"/>
  <c r="B188" i="4"/>
  <c r="B162" i="4"/>
  <c r="B136" i="4"/>
  <c r="B110" i="4"/>
  <c r="B84" i="4"/>
  <c r="B58" i="4"/>
  <c r="B32" i="4"/>
  <c r="B6" i="4"/>
  <c r="BA71" i="1" l="1"/>
  <c r="BC71" i="1" s="1"/>
  <c r="BA72" i="1"/>
  <c r="BA73" i="1"/>
  <c r="BC73" i="1" s="1"/>
  <c r="BA74" i="1"/>
  <c r="BA75" i="1"/>
  <c r="BC75" i="1" s="1"/>
  <c r="BA76" i="1"/>
  <c r="BA77" i="1"/>
  <c r="BC77" i="1" s="1"/>
  <c r="BA78" i="1"/>
  <c r="BA79" i="1"/>
  <c r="BC79" i="1" s="1"/>
  <c r="BA80" i="1"/>
  <c r="BA81" i="1"/>
  <c r="BC81" i="1" s="1"/>
  <c r="BA82" i="1"/>
  <c r="BA83" i="1"/>
  <c r="BC83" i="1" s="1"/>
  <c r="BA84" i="1"/>
  <c r="BA85" i="1"/>
  <c r="BC85" i="1" s="1"/>
  <c r="BA86" i="1"/>
  <c r="BA87" i="1"/>
  <c r="BC87" i="1" s="1"/>
  <c r="BA88" i="1"/>
  <c r="BA89" i="1"/>
  <c r="BC89" i="1" s="1"/>
  <c r="BA90" i="1"/>
  <c r="BA91" i="1"/>
  <c r="BC91" i="1" s="1"/>
  <c r="BA92" i="1"/>
  <c r="BC92" i="1" s="1"/>
  <c r="BA93" i="1"/>
  <c r="BC93" i="1" s="1"/>
  <c r="BA94" i="1"/>
  <c r="BC94" i="1" s="1"/>
  <c r="BA95" i="1"/>
  <c r="BC95" i="1" s="1"/>
  <c r="BA96" i="1"/>
  <c r="BC96" i="1" s="1"/>
  <c r="BA97" i="1"/>
  <c r="BC97" i="1" s="1"/>
  <c r="BA98" i="1"/>
  <c r="BC98" i="1" s="1"/>
  <c r="BA99" i="1"/>
  <c r="BC99" i="1" s="1"/>
  <c r="BA100" i="1"/>
  <c r="BC100" i="1" s="1"/>
  <c r="BA101" i="1"/>
  <c r="BC101" i="1" s="1"/>
  <c r="BA102" i="1"/>
  <c r="BC102" i="1" s="1"/>
  <c r="BA103" i="1"/>
  <c r="BC103" i="1" s="1"/>
  <c r="BA104" i="1"/>
  <c r="BC104" i="1" s="1"/>
  <c r="BA105" i="1"/>
  <c r="BC105" i="1" s="1"/>
  <c r="BA106" i="1"/>
  <c r="BC106" i="1" s="1"/>
  <c r="BA107" i="1"/>
  <c r="BC107" i="1" s="1"/>
  <c r="BA108" i="1"/>
  <c r="BC108" i="1" s="1"/>
  <c r="BA109" i="1"/>
  <c r="BC109" i="1" s="1"/>
  <c r="BA70" i="1"/>
  <c r="BC88" i="1" l="1"/>
  <c r="BC90" i="1"/>
  <c r="BC78" i="1"/>
  <c r="BC80" i="1"/>
  <c r="BC84" i="1"/>
  <c r="BC72" i="1"/>
  <c r="BC76" i="1"/>
  <c r="BC70" i="1"/>
  <c r="BC86" i="1"/>
  <c r="BC82" i="1"/>
  <c r="BC74" i="1"/>
  <c r="BA21" i="1"/>
  <c r="BA49" i="1" s="1"/>
  <c r="BA20" i="1"/>
  <c r="BA48" i="1" s="1"/>
  <c r="BA17" i="1"/>
  <c r="BA45" i="1" s="1"/>
  <c r="BA16" i="1"/>
  <c r="BA13" i="1"/>
  <c r="BA41" i="1" s="1"/>
  <c r="BA12" i="1"/>
  <c r="BA40" i="1" s="1"/>
  <c r="BK3" i="1"/>
  <c r="BA44" i="1"/>
  <c r="BC28" i="1"/>
  <c r="BF36" i="1" s="1"/>
  <c r="BE36" i="1" s="1"/>
  <c r="BK5" i="1" l="1"/>
  <c r="BE98" i="1" s="1"/>
  <c r="BE106" i="1"/>
  <c r="BE96" i="1"/>
  <c r="BE104" i="1"/>
  <c r="BE94" i="1"/>
  <c r="BE102" i="1"/>
  <c r="BE92" i="1"/>
  <c r="BE100" i="1"/>
  <c r="BE108" i="1"/>
  <c r="BE76" i="1"/>
  <c r="BE74" i="1"/>
  <c r="BE78" i="1"/>
  <c r="BE90" i="1"/>
  <c r="BE84" i="1"/>
  <c r="BJ5" i="1"/>
  <c r="BF32" i="1"/>
  <c r="BE32" i="1" s="1"/>
  <c r="BC32" i="1" s="1"/>
  <c r="AD40" i="1" s="1"/>
  <c r="BF35" i="1"/>
  <c r="BE35" i="1" s="1"/>
  <c r="BC35" i="1" s="1"/>
  <c r="AD43" i="1" s="1"/>
  <c r="BF34" i="1"/>
  <c r="BF29" i="1"/>
  <c r="BF33" i="1"/>
  <c r="BE88" i="1" l="1"/>
  <c r="BE70" i="1"/>
  <c r="BE82" i="1"/>
  <c r="BE86" i="1"/>
  <c r="BE72" i="1"/>
  <c r="BE80" i="1"/>
  <c r="BC36" i="1"/>
  <c r="AD44" i="1" s="1"/>
  <c r="BE33" i="1"/>
  <c r="BC33" i="1" s="1"/>
  <c r="AD41" i="1" s="1"/>
  <c r="BF30" i="1"/>
  <c r="BE29" i="1"/>
  <c r="BC29" i="1" s="1"/>
  <c r="AD37" i="1" s="1"/>
  <c r="BE34" i="1"/>
  <c r="BC34" i="1" s="1"/>
  <c r="AD42" i="1" s="1"/>
  <c r="CA4" i="1" l="1"/>
  <c r="BE30" i="1"/>
  <c r="BC30" i="1" s="1"/>
  <c r="AD38" i="1" s="1"/>
  <c r="BF31" i="1"/>
  <c r="BE31" i="1" s="1"/>
  <c r="BC31" i="1" l="1"/>
  <c r="AD39" i="1" s="1"/>
  <c r="R507" i="2"/>
  <c r="Q507" i="2"/>
  <c r="P507" i="2"/>
  <c r="AN507" i="2" s="1"/>
  <c r="R506" i="2"/>
  <c r="Q506" i="2"/>
  <c r="P506" i="2"/>
  <c r="R505" i="2"/>
  <c r="Q505" i="2"/>
  <c r="P505" i="2"/>
  <c r="AN505" i="2" s="1"/>
  <c r="R504" i="2"/>
  <c r="Q504" i="2"/>
  <c r="P504" i="2"/>
  <c r="AN504" i="2" s="1"/>
  <c r="R503" i="2"/>
  <c r="Q503" i="2"/>
  <c r="P503" i="2"/>
  <c r="AN503" i="2" s="1"/>
  <c r="R502" i="2"/>
  <c r="Q502" i="2"/>
  <c r="P502" i="2"/>
  <c r="R501" i="2"/>
  <c r="Q501" i="2"/>
  <c r="P501" i="2"/>
  <c r="AN501" i="2" s="1"/>
  <c r="R500" i="2"/>
  <c r="Q500" i="2"/>
  <c r="P500" i="2"/>
  <c r="AN500" i="2" s="1"/>
  <c r="R499" i="2"/>
  <c r="Q499" i="2"/>
  <c r="P499" i="2"/>
  <c r="AN499" i="2" s="1"/>
  <c r="R498" i="2"/>
  <c r="Q498" i="2"/>
  <c r="P498" i="2"/>
  <c r="R497" i="2"/>
  <c r="Q497" i="2"/>
  <c r="P497" i="2"/>
  <c r="AN497" i="2" s="1"/>
  <c r="R496" i="2"/>
  <c r="Q496" i="2"/>
  <c r="P496" i="2"/>
  <c r="AN496" i="2" s="1"/>
  <c r="R495" i="2"/>
  <c r="Q495" i="2"/>
  <c r="P495" i="2"/>
  <c r="AN495" i="2" s="1"/>
  <c r="R494" i="2"/>
  <c r="Q494" i="2"/>
  <c r="P494" i="2"/>
  <c r="R493" i="2"/>
  <c r="Q493" i="2"/>
  <c r="P493" i="2"/>
  <c r="AN493" i="2" s="1"/>
  <c r="R492" i="2"/>
  <c r="Q492" i="2"/>
  <c r="P492" i="2"/>
  <c r="AN492" i="2" s="1"/>
  <c r="R491" i="2"/>
  <c r="Q491" i="2"/>
  <c r="P491" i="2"/>
  <c r="AN491" i="2" s="1"/>
  <c r="R490" i="2"/>
  <c r="Q490" i="2"/>
  <c r="P490" i="2"/>
  <c r="R489" i="2"/>
  <c r="Q489" i="2"/>
  <c r="P489" i="2"/>
  <c r="AN489" i="2" s="1"/>
  <c r="R488" i="2"/>
  <c r="Q488" i="2"/>
  <c r="P488" i="2"/>
  <c r="AN488" i="2" s="1"/>
  <c r="R487" i="2"/>
  <c r="Q487" i="2"/>
  <c r="P487" i="2"/>
  <c r="AN487" i="2" s="1"/>
  <c r="R486" i="2"/>
  <c r="Q486" i="2"/>
  <c r="P486" i="2"/>
  <c r="R485" i="2"/>
  <c r="Q485" i="2"/>
  <c r="P485" i="2"/>
  <c r="AN485" i="2" s="1"/>
  <c r="R484" i="2"/>
  <c r="Q484" i="2"/>
  <c r="P484" i="2"/>
  <c r="AN484" i="2" s="1"/>
  <c r="R483" i="2"/>
  <c r="Q483" i="2"/>
  <c r="P483" i="2"/>
  <c r="AN483" i="2" s="1"/>
  <c r="R482" i="2"/>
  <c r="Q482" i="2"/>
  <c r="P482" i="2"/>
  <c r="R481" i="2"/>
  <c r="Q481" i="2"/>
  <c r="P481" i="2"/>
  <c r="AN481" i="2" s="1"/>
  <c r="R480" i="2"/>
  <c r="Q480" i="2"/>
  <c r="P480" i="2"/>
  <c r="AN480" i="2" s="1"/>
  <c r="R479" i="2"/>
  <c r="Q479" i="2"/>
  <c r="P479" i="2"/>
  <c r="AN479" i="2" s="1"/>
  <c r="R478" i="2"/>
  <c r="Q478" i="2"/>
  <c r="P478" i="2"/>
  <c r="R477" i="2"/>
  <c r="Q477" i="2"/>
  <c r="P477" i="2"/>
  <c r="AN477" i="2" s="1"/>
  <c r="R476" i="2"/>
  <c r="Q476" i="2"/>
  <c r="P476" i="2"/>
  <c r="AN476" i="2" s="1"/>
  <c r="R475" i="2"/>
  <c r="Q475" i="2"/>
  <c r="P475" i="2"/>
  <c r="R474" i="2"/>
  <c r="Q474" i="2"/>
  <c r="P474" i="2"/>
  <c r="R473" i="2"/>
  <c r="Q473" i="2"/>
  <c r="P473" i="2"/>
  <c r="AN473" i="2" s="1"/>
  <c r="R472" i="2"/>
  <c r="Q472" i="2"/>
  <c r="P472" i="2"/>
  <c r="AN472" i="2" s="1"/>
  <c r="R471" i="2"/>
  <c r="Q471" i="2"/>
  <c r="P471" i="2"/>
  <c r="R470" i="2"/>
  <c r="Q470" i="2"/>
  <c r="P470" i="2"/>
  <c r="R469" i="2"/>
  <c r="Q469" i="2"/>
  <c r="P469" i="2"/>
  <c r="AN469" i="2" s="1"/>
  <c r="R468" i="2"/>
  <c r="Q468" i="2"/>
  <c r="P468" i="2"/>
  <c r="AN468" i="2" s="1"/>
  <c r="R467" i="2"/>
  <c r="Q467" i="2"/>
  <c r="P467" i="2"/>
  <c r="R466" i="2"/>
  <c r="Q466" i="2"/>
  <c r="P466" i="2"/>
  <c r="R465" i="2"/>
  <c r="Q465" i="2"/>
  <c r="P465" i="2"/>
  <c r="AN465" i="2" s="1"/>
  <c r="R464" i="2"/>
  <c r="Q464" i="2"/>
  <c r="P464" i="2"/>
  <c r="AN464" i="2" s="1"/>
  <c r="R463" i="2"/>
  <c r="Q463" i="2"/>
  <c r="P463" i="2"/>
  <c r="R462" i="2"/>
  <c r="Q462" i="2"/>
  <c r="P462" i="2"/>
  <c r="R461" i="2"/>
  <c r="Q461" i="2"/>
  <c r="P461" i="2"/>
  <c r="AN461" i="2" s="1"/>
  <c r="R460" i="2"/>
  <c r="Q460" i="2"/>
  <c r="P460" i="2"/>
  <c r="AN460" i="2" s="1"/>
  <c r="R459" i="2"/>
  <c r="Q459" i="2"/>
  <c r="P459" i="2"/>
  <c r="R458" i="2"/>
  <c r="Q458" i="2"/>
  <c r="P458" i="2"/>
  <c r="R457" i="2"/>
  <c r="Q457" i="2"/>
  <c r="P457" i="2"/>
  <c r="AN457" i="2" s="1"/>
  <c r="R456" i="2"/>
  <c r="Q456" i="2"/>
  <c r="P456" i="2"/>
  <c r="AN456" i="2" s="1"/>
  <c r="R455" i="2"/>
  <c r="Q455" i="2"/>
  <c r="P455" i="2"/>
  <c r="R454" i="2"/>
  <c r="Q454" i="2"/>
  <c r="P454" i="2"/>
  <c r="R453" i="2"/>
  <c r="Q453" i="2"/>
  <c r="P453" i="2"/>
  <c r="AN453" i="2" s="1"/>
  <c r="R452" i="2"/>
  <c r="Q452" i="2"/>
  <c r="P452" i="2"/>
  <c r="AN452" i="2" s="1"/>
  <c r="R451" i="2"/>
  <c r="Q451" i="2"/>
  <c r="P451" i="2"/>
  <c r="R450" i="2"/>
  <c r="Q450" i="2"/>
  <c r="P450" i="2"/>
  <c r="R449" i="2"/>
  <c r="Q449" i="2"/>
  <c r="P449" i="2"/>
  <c r="AN449" i="2" s="1"/>
  <c r="R448" i="2"/>
  <c r="Q448" i="2"/>
  <c r="P448" i="2"/>
  <c r="AN448" i="2" s="1"/>
  <c r="R447" i="2"/>
  <c r="Q447" i="2"/>
  <c r="P447" i="2"/>
  <c r="R446" i="2"/>
  <c r="Q446" i="2"/>
  <c r="P446" i="2"/>
  <c r="R445" i="2"/>
  <c r="Q445" i="2"/>
  <c r="P445" i="2"/>
  <c r="AN445" i="2" s="1"/>
  <c r="R444" i="2"/>
  <c r="Q444" i="2"/>
  <c r="P444" i="2"/>
  <c r="AN444" i="2" s="1"/>
  <c r="R443" i="2"/>
  <c r="Q443" i="2"/>
  <c r="P443" i="2"/>
  <c r="R442" i="2"/>
  <c r="Q442" i="2"/>
  <c r="P442" i="2"/>
  <c r="R441" i="2"/>
  <c r="Q441" i="2"/>
  <c r="P441" i="2"/>
  <c r="AN441" i="2" s="1"/>
  <c r="R440" i="2"/>
  <c r="Q440" i="2"/>
  <c r="P440" i="2"/>
  <c r="AN440" i="2" s="1"/>
  <c r="R439" i="2"/>
  <c r="Q439" i="2"/>
  <c r="P439" i="2"/>
  <c r="R438" i="2"/>
  <c r="Q438" i="2"/>
  <c r="P438" i="2"/>
  <c r="R437" i="2"/>
  <c r="Q437" i="2"/>
  <c r="P437" i="2"/>
  <c r="AN437" i="2" s="1"/>
  <c r="R436" i="2"/>
  <c r="Q436" i="2"/>
  <c r="P436" i="2"/>
  <c r="AN436" i="2" s="1"/>
  <c r="R435" i="2"/>
  <c r="Q435" i="2"/>
  <c r="P435" i="2"/>
  <c r="R434" i="2"/>
  <c r="Q434" i="2"/>
  <c r="P434" i="2"/>
  <c r="R433" i="2"/>
  <c r="Q433" i="2"/>
  <c r="P433" i="2"/>
  <c r="AN433" i="2" s="1"/>
  <c r="R432" i="2"/>
  <c r="Q432" i="2"/>
  <c r="P432" i="2"/>
  <c r="AN432" i="2" s="1"/>
  <c r="R431" i="2"/>
  <c r="Q431" i="2"/>
  <c r="P431" i="2"/>
  <c r="R430" i="2"/>
  <c r="Q430" i="2"/>
  <c r="P430" i="2"/>
  <c r="R429" i="2"/>
  <c r="Q429" i="2"/>
  <c r="P429" i="2"/>
  <c r="AN429" i="2" s="1"/>
  <c r="R428" i="2"/>
  <c r="Q428" i="2"/>
  <c r="P428" i="2"/>
  <c r="AN428" i="2" s="1"/>
  <c r="R427" i="2"/>
  <c r="Q427" i="2"/>
  <c r="P427" i="2"/>
  <c r="R426" i="2"/>
  <c r="Q426" i="2"/>
  <c r="P426" i="2"/>
  <c r="R425" i="2"/>
  <c r="Q425" i="2"/>
  <c r="P425" i="2"/>
  <c r="AN425" i="2" s="1"/>
  <c r="R424" i="2"/>
  <c r="Q424" i="2"/>
  <c r="P424" i="2"/>
  <c r="AN424" i="2" s="1"/>
  <c r="R423" i="2"/>
  <c r="Q423" i="2"/>
  <c r="P423" i="2"/>
  <c r="R422" i="2"/>
  <c r="Q422" i="2"/>
  <c r="P422" i="2"/>
  <c r="R421" i="2"/>
  <c r="Q421" i="2"/>
  <c r="P421" i="2"/>
  <c r="AN421" i="2" s="1"/>
  <c r="R420" i="2"/>
  <c r="Q420" i="2"/>
  <c r="P420" i="2"/>
  <c r="AN420" i="2" s="1"/>
  <c r="R419" i="2"/>
  <c r="Q419" i="2"/>
  <c r="P419" i="2"/>
  <c r="R418" i="2"/>
  <c r="Q418" i="2"/>
  <c r="P418" i="2"/>
  <c r="R417" i="2"/>
  <c r="Q417" i="2"/>
  <c r="P417" i="2"/>
  <c r="AN417" i="2" s="1"/>
  <c r="R416" i="2"/>
  <c r="Q416" i="2"/>
  <c r="P416" i="2"/>
  <c r="AN416" i="2" s="1"/>
  <c r="R415" i="2"/>
  <c r="Q415" i="2"/>
  <c r="P415" i="2"/>
  <c r="R414" i="2"/>
  <c r="Q414" i="2"/>
  <c r="P414" i="2"/>
  <c r="R413" i="2"/>
  <c r="Q413" i="2"/>
  <c r="P413" i="2"/>
  <c r="AN413" i="2" s="1"/>
  <c r="R412" i="2"/>
  <c r="Q412" i="2"/>
  <c r="P412" i="2"/>
  <c r="AN412" i="2" s="1"/>
  <c r="R411" i="2"/>
  <c r="Q411" i="2"/>
  <c r="P411" i="2"/>
  <c r="R410" i="2"/>
  <c r="Q410" i="2"/>
  <c r="P410" i="2"/>
  <c r="R409" i="2"/>
  <c r="Q409" i="2"/>
  <c r="P409" i="2"/>
  <c r="AN409" i="2" s="1"/>
  <c r="R408" i="2"/>
  <c r="Q408" i="2"/>
  <c r="P408" i="2"/>
  <c r="AN408" i="2" s="1"/>
  <c r="R407" i="2"/>
  <c r="Q407" i="2"/>
  <c r="P407" i="2"/>
  <c r="R406" i="2"/>
  <c r="Q406" i="2"/>
  <c r="P406" i="2"/>
  <c r="R405" i="2"/>
  <c r="Q405" i="2"/>
  <c r="P405" i="2"/>
  <c r="AN405" i="2" s="1"/>
  <c r="R404" i="2"/>
  <c r="Q404" i="2"/>
  <c r="P404" i="2"/>
  <c r="AN404" i="2" s="1"/>
  <c r="R403" i="2"/>
  <c r="Q403" i="2"/>
  <c r="P403" i="2"/>
  <c r="R402" i="2"/>
  <c r="Q402" i="2"/>
  <c r="P402" i="2"/>
  <c r="R401" i="2"/>
  <c r="Q401" i="2"/>
  <c r="P401" i="2"/>
  <c r="AN401" i="2" s="1"/>
  <c r="R400" i="2"/>
  <c r="Q400" i="2"/>
  <c r="P400" i="2"/>
  <c r="AN400" i="2" s="1"/>
  <c r="R399" i="2"/>
  <c r="Q399" i="2"/>
  <c r="P399" i="2"/>
  <c r="R398" i="2"/>
  <c r="Q398" i="2"/>
  <c r="P398" i="2"/>
  <c r="R397" i="2"/>
  <c r="Q397" i="2"/>
  <c r="P397" i="2"/>
  <c r="AN397" i="2" s="1"/>
  <c r="R396" i="2"/>
  <c r="Q396" i="2"/>
  <c r="P396" i="2"/>
  <c r="AN396" i="2" s="1"/>
  <c r="R395" i="2"/>
  <c r="Q395" i="2"/>
  <c r="P395" i="2"/>
  <c r="R394" i="2"/>
  <c r="Q394" i="2"/>
  <c r="P394" i="2"/>
  <c r="R393" i="2"/>
  <c r="Q393" i="2"/>
  <c r="P393" i="2"/>
  <c r="AN393" i="2" s="1"/>
  <c r="R392" i="2"/>
  <c r="Q392" i="2"/>
  <c r="P392" i="2"/>
  <c r="AN392" i="2" s="1"/>
  <c r="R391" i="2"/>
  <c r="Q391" i="2"/>
  <c r="P391" i="2"/>
  <c r="R390" i="2"/>
  <c r="Q390" i="2"/>
  <c r="P390" i="2"/>
  <c r="R389" i="2"/>
  <c r="Q389" i="2"/>
  <c r="P389" i="2"/>
  <c r="AN389" i="2" s="1"/>
  <c r="R388" i="2"/>
  <c r="Q388" i="2"/>
  <c r="P388" i="2"/>
  <c r="AN388" i="2" s="1"/>
  <c r="R387" i="2"/>
  <c r="Q387" i="2"/>
  <c r="P387" i="2"/>
  <c r="R386" i="2"/>
  <c r="Q386" i="2"/>
  <c r="P386" i="2"/>
  <c r="R385" i="2"/>
  <c r="Q385" i="2"/>
  <c r="P385" i="2"/>
  <c r="AN385" i="2" s="1"/>
  <c r="R384" i="2"/>
  <c r="Q384" i="2"/>
  <c r="P384" i="2"/>
  <c r="AN384" i="2" s="1"/>
  <c r="R383" i="2"/>
  <c r="Q383" i="2"/>
  <c r="P383" i="2"/>
  <c r="R382" i="2"/>
  <c r="Q382" i="2"/>
  <c r="P382" i="2"/>
  <c r="R381" i="2"/>
  <c r="Q381" i="2"/>
  <c r="P381" i="2"/>
  <c r="AN381" i="2" s="1"/>
  <c r="R380" i="2"/>
  <c r="Q380" i="2"/>
  <c r="P380" i="2"/>
  <c r="AN380" i="2" s="1"/>
  <c r="R379" i="2"/>
  <c r="Q379" i="2"/>
  <c r="P379" i="2"/>
  <c r="R378" i="2"/>
  <c r="Q378" i="2"/>
  <c r="P378" i="2"/>
  <c r="R377" i="2"/>
  <c r="Q377" i="2"/>
  <c r="P377" i="2"/>
  <c r="AN377" i="2" s="1"/>
  <c r="R376" i="2"/>
  <c r="Q376" i="2"/>
  <c r="P376" i="2"/>
  <c r="AN376" i="2" s="1"/>
  <c r="R375" i="2"/>
  <c r="Q375" i="2"/>
  <c r="P375" i="2"/>
  <c r="R374" i="2"/>
  <c r="Q374" i="2"/>
  <c r="P374" i="2"/>
  <c r="R373" i="2"/>
  <c r="Q373" i="2"/>
  <c r="P373" i="2"/>
  <c r="AN373" i="2" s="1"/>
  <c r="R372" i="2"/>
  <c r="Q372" i="2"/>
  <c r="P372" i="2"/>
  <c r="AN372" i="2" s="1"/>
  <c r="R371" i="2"/>
  <c r="Q371" i="2"/>
  <c r="P371" i="2"/>
  <c r="R370" i="2"/>
  <c r="Q370" i="2"/>
  <c r="P370" i="2"/>
  <c r="R369" i="2"/>
  <c r="Q369" i="2"/>
  <c r="P369" i="2"/>
  <c r="AN369" i="2" s="1"/>
  <c r="R368" i="2"/>
  <c r="Q368" i="2"/>
  <c r="P368" i="2"/>
  <c r="AN368" i="2" s="1"/>
  <c r="R367" i="2"/>
  <c r="Q367" i="2"/>
  <c r="P367" i="2"/>
  <c r="R366" i="2"/>
  <c r="Q366" i="2"/>
  <c r="P366" i="2"/>
  <c r="R365" i="2"/>
  <c r="Q365" i="2"/>
  <c r="P365" i="2"/>
  <c r="AN365" i="2" s="1"/>
  <c r="R364" i="2"/>
  <c r="Q364" i="2"/>
  <c r="P364" i="2"/>
  <c r="AN364" i="2" s="1"/>
  <c r="R363" i="2"/>
  <c r="Q363" i="2"/>
  <c r="P363" i="2"/>
  <c r="R362" i="2"/>
  <c r="Q362" i="2"/>
  <c r="P362" i="2"/>
  <c r="R361" i="2"/>
  <c r="Q361" i="2"/>
  <c r="P361" i="2"/>
  <c r="AN361" i="2" s="1"/>
  <c r="R360" i="2"/>
  <c r="Q360" i="2"/>
  <c r="P360" i="2"/>
  <c r="AN360" i="2" s="1"/>
  <c r="R359" i="2"/>
  <c r="Q359" i="2"/>
  <c r="P359" i="2"/>
  <c r="R358" i="2"/>
  <c r="Q358" i="2"/>
  <c r="P358" i="2"/>
  <c r="R357" i="2"/>
  <c r="Q357" i="2"/>
  <c r="P357" i="2"/>
  <c r="AN357" i="2" s="1"/>
  <c r="R356" i="2"/>
  <c r="Q356" i="2"/>
  <c r="P356" i="2"/>
  <c r="AN356" i="2" s="1"/>
  <c r="R355" i="2"/>
  <c r="Q355" i="2"/>
  <c r="P355" i="2"/>
  <c r="R354" i="2"/>
  <c r="Q354" i="2"/>
  <c r="P354" i="2"/>
  <c r="R353" i="2"/>
  <c r="Q353" i="2"/>
  <c r="P353" i="2"/>
  <c r="AN353" i="2" s="1"/>
  <c r="R352" i="2"/>
  <c r="Q352" i="2"/>
  <c r="P352" i="2"/>
  <c r="AN352" i="2" s="1"/>
  <c r="R351" i="2"/>
  <c r="Q351" i="2"/>
  <c r="P351" i="2"/>
  <c r="R350" i="2"/>
  <c r="Q350" i="2"/>
  <c r="P350" i="2"/>
  <c r="R349" i="2"/>
  <c r="Q349" i="2"/>
  <c r="P349" i="2"/>
  <c r="AN349" i="2" s="1"/>
  <c r="R348" i="2"/>
  <c r="Q348" i="2"/>
  <c r="P348" i="2"/>
  <c r="AN348" i="2" s="1"/>
  <c r="R347" i="2"/>
  <c r="Q347" i="2"/>
  <c r="P347" i="2"/>
  <c r="R346" i="2"/>
  <c r="Q346" i="2"/>
  <c r="P346" i="2"/>
  <c r="R345" i="2"/>
  <c r="Q345" i="2"/>
  <c r="P345" i="2"/>
  <c r="AN345" i="2" s="1"/>
  <c r="R344" i="2"/>
  <c r="Q344" i="2"/>
  <c r="P344" i="2"/>
  <c r="AN344" i="2" s="1"/>
  <c r="R343" i="2"/>
  <c r="Q343" i="2"/>
  <c r="P343" i="2"/>
  <c r="R342" i="2"/>
  <c r="Q342" i="2"/>
  <c r="P342" i="2"/>
  <c r="R341" i="2"/>
  <c r="Q341" i="2"/>
  <c r="P341" i="2"/>
  <c r="AN341" i="2" s="1"/>
  <c r="R340" i="2"/>
  <c r="Q340" i="2"/>
  <c r="P340" i="2"/>
  <c r="AN340" i="2" s="1"/>
  <c r="R339" i="2"/>
  <c r="Q339" i="2"/>
  <c r="P339" i="2"/>
  <c r="R338" i="2"/>
  <c r="Q338" i="2"/>
  <c r="P338" i="2"/>
  <c r="R337" i="2"/>
  <c r="Q337" i="2"/>
  <c r="P337" i="2"/>
  <c r="AN337" i="2" s="1"/>
  <c r="R336" i="2"/>
  <c r="Q336" i="2"/>
  <c r="P336" i="2"/>
  <c r="AN336" i="2" s="1"/>
  <c r="R335" i="2"/>
  <c r="Q335" i="2"/>
  <c r="P335" i="2"/>
  <c r="R334" i="2"/>
  <c r="Q334" i="2"/>
  <c r="P334" i="2"/>
  <c r="R333" i="2"/>
  <c r="Q333" i="2"/>
  <c r="P333" i="2"/>
  <c r="AN333" i="2" s="1"/>
  <c r="R332" i="2"/>
  <c r="Q332" i="2"/>
  <c r="P332" i="2"/>
  <c r="AN332" i="2" s="1"/>
  <c r="R331" i="2"/>
  <c r="Q331" i="2"/>
  <c r="P331" i="2"/>
  <c r="R330" i="2"/>
  <c r="Q330" i="2"/>
  <c r="P330" i="2"/>
  <c r="R329" i="2"/>
  <c r="Q329" i="2"/>
  <c r="P329" i="2"/>
  <c r="AN329" i="2" s="1"/>
  <c r="R328" i="2"/>
  <c r="Q328" i="2"/>
  <c r="P328" i="2"/>
  <c r="AN328" i="2" s="1"/>
  <c r="R327" i="2"/>
  <c r="Q327" i="2"/>
  <c r="P327" i="2"/>
  <c r="R326" i="2"/>
  <c r="Q326" i="2"/>
  <c r="P326" i="2"/>
  <c r="R325" i="2"/>
  <c r="Q325" i="2"/>
  <c r="P325" i="2"/>
  <c r="AN325" i="2" s="1"/>
  <c r="R324" i="2"/>
  <c r="Q324" i="2"/>
  <c r="P324" i="2"/>
  <c r="AN324" i="2" s="1"/>
  <c r="R323" i="2"/>
  <c r="Q323" i="2"/>
  <c r="P323" i="2"/>
  <c r="R322" i="2"/>
  <c r="Q322" i="2"/>
  <c r="P322" i="2"/>
  <c r="R321" i="2"/>
  <c r="Q321" i="2"/>
  <c r="P321" i="2"/>
  <c r="AN321" i="2" s="1"/>
  <c r="R320" i="2"/>
  <c r="Q320" i="2"/>
  <c r="P320" i="2"/>
  <c r="AN320" i="2" s="1"/>
  <c r="R319" i="2"/>
  <c r="Q319" i="2"/>
  <c r="P319" i="2"/>
  <c r="R318" i="2"/>
  <c r="Q318" i="2"/>
  <c r="P318" i="2"/>
  <c r="R317" i="2"/>
  <c r="Q317" i="2"/>
  <c r="P317" i="2"/>
  <c r="AN317" i="2" s="1"/>
  <c r="R316" i="2"/>
  <c r="Q316" i="2"/>
  <c r="P316" i="2"/>
  <c r="AN316" i="2" s="1"/>
  <c r="R315" i="2"/>
  <c r="Q315" i="2"/>
  <c r="P315" i="2"/>
  <c r="R314" i="2"/>
  <c r="Q314" i="2"/>
  <c r="P314" i="2"/>
  <c r="R313" i="2"/>
  <c r="Q313" i="2"/>
  <c r="P313" i="2"/>
  <c r="AN313" i="2" s="1"/>
  <c r="R312" i="2"/>
  <c r="Q312" i="2"/>
  <c r="P312" i="2"/>
  <c r="AN312" i="2" s="1"/>
  <c r="R311" i="2"/>
  <c r="Q311" i="2"/>
  <c r="P311" i="2"/>
  <c r="R310" i="2"/>
  <c r="Q310" i="2"/>
  <c r="P310" i="2"/>
  <c r="R309" i="2"/>
  <c r="Q309" i="2"/>
  <c r="P309" i="2"/>
  <c r="AN309" i="2" s="1"/>
  <c r="R308" i="2"/>
  <c r="Q308" i="2"/>
  <c r="P308" i="2"/>
  <c r="AN308" i="2" s="1"/>
  <c r="R307" i="2"/>
  <c r="Q307" i="2"/>
  <c r="P307" i="2"/>
  <c r="R306" i="2"/>
  <c r="Q306" i="2"/>
  <c r="P306" i="2"/>
  <c r="R305" i="2"/>
  <c r="Q305" i="2"/>
  <c r="P305" i="2"/>
  <c r="AN305" i="2" s="1"/>
  <c r="R304" i="2"/>
  <c r="Q304" i="2"/>
  <c r="P304" i="2"/>
  <c r="AN304" i="2" s="1"/>
  <c r="R303" i="2"/>
  <c r="Q303" i="2"/>
  <c r="P303" i="2"/>
  <c r="R302" i="2"/>
  <c r="Q302" i="2"/>
  <c r="P302" i="2"/>
  <c r="R301" i="2"/>
  <c r="Q301" i="2"/>
  <c r="P301" i="2"/>
  <c r="AN301" i="2" s="1"/>
  <c r="R300" i="2"/>
  <c r="Q300" i="2"/>
  <c r="P300" i="2"/>
  <c r="AN300" i="2" s="1"/>
  <c r="R299" i="2"/>
  <c r="Q299" i="2"/>
  <c r="P299" i="2"/>
  <c r="R298" i="2"/>
  <c r="Q298" i="2"/>
  <c r="P298" i="2"/>
  <c r="R297" i="2"/>
  <c r="Q297" i="2"/>
  <c r="P297" i="2"/>
  <c r="AN297" i="2" s="1"/>
  <c r="R296" i="2"/>
  <c r="Q296" i="2"/>
  <c r="P296" i="2"/>
  <c r="AN296" i="2" s="1"/>
  <c r="R295" i="2"/>
  <c r="Q295" i="2"/>
  <c r="P295" i="2"/>
  <c r="R294" i="2"/>
  <c r="Q294" i="2"/>
  <c r="P294" i="2"/>
  <c r="R293" i="2"/>
  <c r="Q293" i="2"/>
  <c r="P293" i="2"/>
  <c r="AN293" i="2" s="1"/>
  <c r="R292" i="2"/>
  <c r="Q292" i="2"/>
  <c r="P292" i="2"/>
  <c r="AN292" i="2" s="1"/>
  <c r="R291" i="2"/>
  <c r="Q291" i="2"/>
  <c r="P291" i="2"/>
  <c r="R290" i="2"/>
  <c r="Q290" i="2"/>
  <c r="P290" i="2"/>
  <c r="R289" i="2"/>
  <c r="Q289" i="2"/>
  <c r="P289" i="2"/>
  <c r="AN289" i="2" s="1"/>
  <c r="R288" i="2"/>
  <c r="Q288" i="2"/>
  <c r="P288" i="2"/>
  <c r="AN288" i="2" s="1"/>
  <c r="R287" i="2"/>
  <c r="Q287" i="2"/>
  <c r="P287" i="2"/>
  <c r="R286" i="2"/>
  <c r="Q286" i="2"/>
  <c r="P286" i="2"/>
  <c r="R285" i="2"/>
  <c r="Q285" i="2"/>
  <c r="P285" i="2"/>
  <c r="AN285" i="2" s="1"/>
  <c r="R284" i="2"/>
  <c r="Q284" i="2"/>
  <c r="P284" i="2"/>
  <c r="AN284" i="2" s="1"/>
  <c r="R283" i="2"/>
  <c r="Q283" i="2"/>
  <c r="P283" i="2"/>
  <c r="R282" i="2"/>
  <c r="Q282" i="2"/>
  <c r="P282" i="2"/>
  <c r="R281" i="2"/>
  <c r="Q281" i="2"/>
  <c r="P281" i="2"/>
  <c r="AN281" i="2" s="1"/>
  <c r="R280" i="2"/>
  <c r="Q280" i="2"/>
  <c r="P280" i="2"/>
  <c r="AN280" i="2" s="1"/>
  <c r="R279" i="2"/>
  <c r="Q279" i="2"/>
  <c r="P279" i="2"/>
  <c r="R278" i="2"/>
  <c r="Q278" i="2"/>
  <c r="P278" i="2"/>
  <c r="R277" i="2"/>
  <c r="Q277" i="2"/>
  <c r="P277" i="2"/>
  <c r="AN277" i="2" s="1"/>
  <c r="R276" i="2"/>
  <c r="Q276" i="2"/>
  <c r="P276" i="2"/>
  <c r="AN276" i="2" s="1"/>
  <c r="R275" i="2"/>
  <c r="Q275" i="2"/>
  <c r="P275" i="2"/>
  <c r="R274" i="2"/>
  <c r="Q274" i="2"/>
  <c r="P274" i="2"/>
  <c r="R273" i="2"/>
  <c r="Q273" i="2"/>
  <c r="P273" i="2"/>
  <c r="AN273" i="2" s="1"/>
  <c r="R272" i="2"/>
  <c r="Q272" i="2"/>
  <c r="P272" i="2"/>
  <c r="AN272" i="2" s="1"/>
  <c r="R271" i="2"/>
  <c r="Q271" i="2"/>
  <c r="P271" i="2"/>
  <c r="R270" i="2"/>
  <c r="Q270" i="2"/>
  <c r="P270" i="2"/>
  <c r="AN270" i="2" s="1"/>
  <c r="R269" i="2"/>
  <c r="Q269" i="2"/>
  <c r="P269" i="2"/>
  <c r="AN269" i="2" s="1"/>
  <c r="R268" i="2"/>
  <c r="Q268" i="2"/>
  <c r="P268" i="2"/>
  <c r="AN268" i="2" s="1"/>
  <c r="R267" i="2"/>
  <c r="Q267" i="2"/>
  <c r="P267" i="2"/>
  <c r="R266" i="2"/>
  <c r="Q266" i="2"/>
  <c r="P266" i="2"/>
  <c r="AN266" i="2" s="1"/>
  <c r="R265" i="2"/>
  <c r="Q265" i="2"/>
  <c r="P265" i="2"/>
  <c r="AN265" i="2" s="1"/>
  <c r="R264" i="2"/>
  <c r="Q264" i="2"/>
  <c r="P264" i="2"/>
  <c r="AN264" i="2" s="1"/>
  <c r="R263" i="2"/>
  <c r="Q263" i="2"/>
  <c r="P263" i="2"/>
  <c r="R262" i="2"/>
  <c r="Q262" i="2"/>
  <c r="P262" i="2"/>
  <c r="AN262" i="2" s="1"/>
  <c r="R261" i="2"/>
  <c r="Q261" i="2"/>
  <c r="P261" i="2"/>
  <c r="AN261" i="2" s="1"/>
  <c r="R260" i="2"/>
  <c r="Q260" i="2"/>
  <c r="P260" i="2"/>
  <c r="AN260" i="2" s="1"/>
  <c r="R259" i="2"/>
  <c r="Q259" i="2"/>
  <c r="P259" i="2"/>
  <c r="R258" i="2"/>
  <c r="Q258" i="2"/>
  <c r="P258" i="2"/>
  <c r="AN258" i="2" s="1"/>
  <c r="R257" i="2"/>
  <c r="Q257" i="2"/>
  <c r="P257" i="2"/>
  <c r="AN257" i="2" s="1"/>
  <c r="R256" i="2"/>
  <c r="Q256" i="2"/>
  <c r="P256" i="2"/>
  <c r="AN256" i="2" s="1"/>
  <c r="R255" i="2"/>
  <c r="Q255" i="2"/>
  <c r="P255" i="2"/>
  <c r="R254" i="2"/>
  <c r="Q254" i="2"/>
  <c r="P254" i="2"/>
  <c r="AN254" i="2" s="1"/>
  <c r="R253" i="2"/>
  <c r="Q253" i="2"/>
  <c r="P253" i="2"/>
  <c r="AN253" i="2" s="1"/>
  <c r="R252" i="2"/>
  <c r="Q252" i="2"/>
  <c r="P252" i="2"/>
  <c r="AN252" i="2" s="1"/>
  <c r="R251" i="2"/>
  <c r="Q251" i="2"/>
  <c r="P251" i="2"/>
  <c r="R250" i="2"/>
  <c r="Q250" i="2"/>
  <c r="P250" i="2"/>
  <c r="AN250" i="2" s="1"/>
  <c r="R249" i="2"/>
  <c r="Q249" i="2"/>
  <c r="P249" i="2"/>
  <c r="AN249" i="2" s="1"/>
  <c r="R248" i="2"/>
  <c r="Q248" i="2"/>
  <c r="P248" i="2"/>
  <c r="AN248" i="2" s="1"/>
  <c r="R247" i="2"/>
  <c r="Q247" i="2"/>
  <c r="P247" i="2"/>
  <c r="R246" i="2"/>
  <c r="Q246" i="2"/>
  <c r="P246" i="2"/>
  <c r="AN246" i="2" s="1"/>
  <c r="R245" i="2"/>
  <c r="Q245" i="2"/>
  <c r="P245" i="2"/>
  <c r="AN245" i="2" s="1"/>
  <c r="R244" i="2"/>
  <c r="Q244" i="2"/>
  <c r="P244" i="2"/>
  <c r="AN244" i="2" s="1"/>
  <c r="R243" i="2"/>
  <c r="Q243" i="2"/>
  <c r="P243" i="2"/>
  <c r="R242" i="2"/>
  <c r="Q242" i="2"/>
  <c r="P242" i="2"/>
  <c r="AN242" i="2" s="1"/>
  <c r="R241" i="2"/>
  <c r="Q241" i="2"/>
  <c r="P241" i="2"/>
  <c r="AN241" i="2" s="1"/>
  <c r="R240" i="2"/>
  <c r="Q240" i="2"/>
  <c r="P240" i="2"/>
  <c r="AN240" i="2" s="1"/>
  <c r="R239" i="2"/>
  <c r="Q239" i="2"/>
  <c r="P239" i="2"/>
  <c r="R238" i="2"/>
  <c r="Q238" i="2"/>
  <c r="P238" i="2"/>
  <c r="R237" i="2"/>
  <c r="Q237" i="2"/>
  <c r="P237" i="2"/>
  <c r="AN237" i="2" s="1"/>
  <c r="R236" i="2"/>
  <c r="Q236" i="2"/>
  <c r="P236" i="2"/>
  <c r="AN236" i="2" s="1"/>
  <c r="R235" i="2"/>
  <c r="Q235" i="2"/>
  <c r="P235" i="2"/>
  <c r="R234" i="2"/>
  <c r="Q234" i="2"/>
  <c r="P234" i="2"/>
  <c r="R233" i="2"/>
  <c r="Q233" i="2"/>
  <c r="P233" i="2"/>
  <c r="AN233" i="2" s="1"/>
  <c r="R232" i="2"/>
  <c r="Q232" i="2"/>
  <c r="P232" i="2"/>
  <c r="AN232" i="2" s="1"/>
  <c r="R231" i="2"/>
  <c r="Q231" i="2"/>
  <c r="P231" i="2"/>
  <c r="R230" i="2"/>
  <c r="Q230" i="2"/>
  <c r="P230" i="2"/>
  <c r="R229" i="2"/>
  <c r="Q229" i="2"/>
  <c r="P229" i="2"/>
  <c r="AN229" i="2" s="1"/>
  <c r="R228" i="2"/>
  <c r="Q228" i="2"/>
  <c r="P228" i="2"/>
  <c r="AN228" i="2" s="1"/>
  <c r="R227" i="2"/>
  <c r="Q227" i="2"/>
  <c r="P227" i="2"/>
  <c r="R226" i="2"/>
  <c r="Q226" i="2"/>
  <c r="P226" i="2"/>
  <c r="R225" i="2"/>
  <c r="Q225" i="2"/>
  <c r="P225" i="2"/>
  <c r="AN225" i="2" s="1"/>
  <c r="R224" i="2"/>
  <c r="Q224" i="2"/>
  <c r="P224" i="2"/>
  <c r="AN224" i="2" s="1"/>
  <c r="R223" i="2"/>
  <c r="Q223" i="2"/>
  <c r="P223" i="2"/>
  <c r="R222" i="2"/>
  <c r="Q222" i="2"/>
  <c r="P222" i="2"/>
  <c r="R221" i="2"/>
  <c r="Q221" i="2"/>
  <c r="P221" i="2"/>
  <c r="AN221" i="2" s="1"/>
  <c r="R220" i="2"/>
  <c r="Q220" i="2"/>
  <c r="P220" i="2"/>
  <c r="AN220" i="2" s="1"/>
  <c r="R219" i="2"/>
  <c r="Q219" i="2"/>
  <c r="P219" i="2"/>
  <c r="R218" i="2"/>
  <c r="Q218" i="2"/>
  <c r="P218" i="2"/>
  <c r="R217" i="2"/>
  <c r="Q217" i="2"/>
  <c r="P217" i="2"/>
  <c r="AN217" i="2" s="1"/>
  <c r="R216" i="2"/>
  <c r="Q216" i="2"/>
  <c r="P216" i="2"/>
  <c r="AN216" i="2" s="1"/>
  <c r="R215" i="2"/>
  <c r="Q215" i="2"/>
  <c r="P215" i="2"/>
  <c r="R214" i="2"/>
  <c r="Q214" i="2"/>
  <c r="P214" i="2"/>
  <c r="R213" i="2"/>
  <c r="Q213" i="2"/>
  <c r="P213" i="2"/>
  <c r="AN213" i="2" s="1"/>
  <c r="R212" i="2"/>
  <c r="Q212" i="2"/>
  <c r="P212" i="2"/>
  <c r="AN212" i="2" s="1"/>
  <c r="R211" i="2"/>
  <c r="Q211" i="2"/>
  <c r="P211" i="2"/>
  <c r="R210" i="2"/>
  <c r="Q210" i="2"/>
  <c r="P210" i="2"/>
  <c r="R209" i="2"/>
  <c r="Q209" i="2"/>
  <c r="P209" i="2"/>
  <c r="AN209" i="2" s="1"/>
  <c r="R208" i="2"/>
  <c r="Q208" i="2"/>
  <c r="P208" i="2"/>
  <c r="AN208" i="2" s="1"/>
  <c r="R207" i="2"/>
  <c r="Q207" i="2"/>
  <c r="P207" i="2"/>
  <c r="R206" i="2"/>
  <c r="Q206" i="2"/>
  <c r="P206" i="2"/>
  <c r="R205" i="2"/>
  <c r="Q205" i="2"/>
  <c r="P205" i="2"/>
  <c r="AN205" i="2" s="1"/>
  <c r="R204" i="2"/>
  <c r="Q204" i="2"/>
  <c r="P204" i="2"/>
  <c r="AN204" i="2" s="1"/>
  <c r="R203" i="2"/>
  <c r="Q203" i="2"/>
  <c r="P203" i="2"/>
  <c r="R202" i="2"/>
  <c r="Q202" i="2"/>
  <c r="P202" i="2"/>
  <c r="R201" i="2"/>
  <c r="Q201" i="2"/>
  <c r="P201" i="2"/>
  <c r="AN201" i="2" s="1"/>
  <c r="R200" i="2"/>
  <c r="Q200" i="2"/>
  <c r="P200" i="2"/>
  <c r="AN200" i="2" s="1"/>
  <c r="R199" i="2"/>
  <c r="Q199" i="2"/>
  <c r="P199" i="2"/>
  <c r="R198" i="2"/>
  <c r="Q198" i="2"/>
  <c r="P198" i="2"/>
  <c r="R197" i="2"/>
  <c r="Q197" i="2"/>
  <c r="P197" i="2"/>
  <c r="AN197" i="2" s="1"/>
  <c r="R196" i="2"/>
  <c r="Q196" i="2"/>
  <c r="P196" i="2"/>
  <c r="AN196" i="2" s="1"/>
  <c r="R195" i="2"/>
  <c r="Q195" i="2"/>
  <c r="P195" i="2"/>
  <c r="R194" i="2"/>
  <c r="Q194" i="2"/>
  <c r="P194" i="2"/>
  <c r="R193" i="2"/>
  <c r="Q193" i="2"/>
  <c r="P193" i="2"/>
  <c r="AN193" i="2" s="1"/>
  <c r="R192" i="2"/>
  <c r="Q192" i="2"/>
  <c r="P192" i="2"/>
  <c r="AN192" i="2" s="1"/>
  <c r="R191" i="2"/>
  <c r="Q191" i="2"/>
  <c r="P191" i="2"/>
  <c r="R190" i="2"/>
  <c r="Q190" i="2"/>
  <c r="P190" i="2"/>
  <c r="R189" i="2"/>
  <c r="Q189" i="2"/>
  <c r="P189" i="2"/>
  <c r="AN189" i="2" s="1"/>
  <c r="R188" i="2"/>
  <c r="Q188" i="2"/>
  <c r="P188" i="2"/>
  <c r="AN188" i="2" s="1"/>
  <c r="R187" i="2"/>
  <c r="Q187" i="2"/>
  <c r="P187" i="2"/>
  <c r="R186" i="2"/>
  <c r="Q186" i="2"/>
  <c r="P186" i="2"/>
  <c r="R185" i="2"/>
  <c r="Q185" i="2"/>
  <c r="P185" i="2"/>
  <c r="AN185" i="2" s="1"/>
  <c r="R184" i="2"/>
  <c r="Q184" i="2"/>
  <c r="P184" i="2"/>
  <c r="AN184" i="2" s="1"/>
  <c r="R183" i="2"/>
  <c r="Q183" i="2"/>
  <c r="P183" i="2"/>
  <c r="R182" i="2"/>
  <c r="Q182" i="2"/>
  <c r="P182" i="2"/>
  <c r="R181" i="2"/>
  <c r="Q181" i="2"/>
  <c r="P181" i="2"/>
  <c r="AN181" i="2" s="1"/>
  <c r="R180" i="2"/>
  <c r="Q180" i="2"/>
  <c r="P180" i="2"/>
  <c r="AN180" i="2" s="1"/>
  <c r="R179" i="2"/>
  <c r="Q179" i="2"/>
  <c r="P179" i="2"/>
  <c r="R178" i="2"/>
  <c r="Q178" i="2"/>
  <c r="P178" i="2"/>
  <c r="R177" i="2"/>
  <c r="Q177" i="2"/>
  <c r="P177" i="2"/>
  <c r="AN177" i="2" s="1"/>
  <c r="R176" i="2"/>
  <c r="Q176" i="2"/>
  <c r="P176" i="2"/>
  <c r="AN176" i="2" s="1"/>
  <c r="R175" i="2"/>
  <c r="Q175" i="2"/>
  <c r="P175" i="2"/>
  <c r="R174" i="2"/>
  <c r="Q174" i="2"/>
  <c r="P174" i="2"/>
  <c r="R173" i="2"/>
  <c r="Q173" i="2"/>
  <c r="P173" i="2"/>
  <c r="AN173" i="2" s="1"/>
  <c r="R172" i="2"/>
  <c r="Q172" i="2"/>
  <c r="P172" i="2"/>
  <c r="AN172" i="2" s="1"/>
  <c r="R171" i="2"/>
  <c r="Q171" i="2"/>
  <c r="P171" i="2"/>
  <c r="R170" i="2"/>
  <c r="Q170" i="2"/>
  <c r="P170" i="2"/>
  <c r="R169" i="2"/>
  <c r="Q169" i="2"/>
  <c r="P169" i="2"/>
  <c r="AN169" i="2" s="1"/>
  <c r="R168" i="2"/>
  <c r="Q168" i="2"/>
  <c r="P168" i="2"/>
  <c r="AN168" i="2" s="1"/>
  <c r="R167" i="2"/>
  <c r="Q167" i="2"/>
  <c r="P167" i="2"/>
  <c r="R166" i="2"/>
  <c r="Q166" i="2"/>
  <c r="P166" i="2"/>
  <c r="R165" i="2"/>
  <c r="Q165" i="2"/>
  <c r="P165" i="2"/>
  <c r="AN165" i="2" s="1"/>
  <c r="R164" i="2"/>
  <c r="Q164" i="2"/>
  <c r="P164" i="2"/>
  <c r="AN164" i="2" s="1"/>
  <c r="R163" i="2"/>
  <c r="Q163" i="2"/>
  <c r="P163" i="2"/>
  <c r="R162" i="2"/>
  <c r="Q162" i="2"/>
  <c r="P162" i="2"/>
  <c r="R161" i="2"/>
  <c r="Q161" i="2"/>
  <c r="P161" i="2"/>
  <c r="AN161" i="2" s="1"/>
  <c r="R160" i="2"/>
  <c r="Q160" i="2"/>
  <c r="P160" i="2"/>
  <c r="AN160" i="2" s="1"/>
  <c r="R159" i="2"/>
  <c r="Q159" i="2"/>
  <c r="P159" i="2"/>
  <c r="R158" i="2"/>
  <c r="Q158" i="2"/>
  <c r="P158" i="2"/>
  <c r="R157" i="2"/>
  <c r="Q157" i="2"/>
  <c r="P157" i="2"/>
  <c r="AN157" i="2" s="1"/>
  <c r="R156" i="2"/>
  <c r="Q156" i="2"/>
  <c r="P156" i="2"/>
  <c r="AN156" i="2" s="1"/>
  <c r="R155" i="2"/>
  <c r="Q155" i="2"/>
  <c r="P155" i="2"/>
  <c r="R154" i="2"/>
  <c r="Q154" i="2"/>
  <c r="P154" i="2"/>
  <c r="R153" i="2"/>
  <c r="Q153" i="2"/>
  <c r="P153" i="2"/>
  <c r="AN153" i="2" s="1"/>
  <c r="R152" i="2"/>
  <c r="Q152" i="2"/>
  <c r="P152" i="2"/>
  <c r="AN152" i="2" s="1"/>
  <c r="R151" i="2"/>
  <c r="Q151" i="2"/>
  <c r="P151" i="2"/>
  <c r="R150" i="2"/>
  <c r="Q150" i="2"/>
  <c r="P150" i="2"/>
  <c r="R149" i="2"/>
  <c r="Q149" i="2"/>
  <c r="P149" i="2"/>
  <c r="AN149" i="2" s="1"/>
  <c r="R148" i="2"/>
  <c r="Q148" i="2"/>
  <c r="P148" i="2"/>
  <c r="AN148" i="2" s="1"/>
  <c r="R147" i="2"/>
  <c r="Q147" i="2"/>
  <c r="P147" i="2"/>
  <c r="R146" i="2"/>
  <c r="Q146" i="2"/>
  <c r="P146" i="2"/>
  <c r="R145" i="2"/>
  <c r="Q145" i="2"/>
  <c r="P145" i="2"/>
  <c r="AN145" i="2" s="1"/>
  <c r="R144" i="2"/>
  <c r="Q144" i="2"/>
  <c r="P144" i="2"/>
  <c r="AN144" i="2" s="1"/>
  <c r="R143" i="2"/>
  <c r="Q143" i="2"/>
  <c r="P143" i="2"/>
  <c r="R142" i="2"/>
  <c r="Q142" i="2"/>
  <c r="P142" i="2"/>
  <c r="R141" i="2"/>
  <c r="Q141" i="2"/>
  <c r="P141" i="2"/>
  <c r="AN141" i="2" s="1"/>
  <c r="R140" i="2"/>
  <c r="Q140" i="2"/>
  <c r="P140" i="2"/>
  <c r="AN140" i="2" s="1"/>
  <c r="R139" i="2"/>
  <c r="Q139" i="2"/>
  <c r="P139" i="2"/>
  <c r="R138" i="2"/>
  <c r="Q138" i="2"/>
  <c r="P138" i="2"/>
  <c r="R137" i="2"/>
  <c r="Q137" i="2"/>
  <c r="P137" i="2"/>
  <c r="AN137" i="2" s="1"/>
  <c r="R136" i="2"/>
  <c r="Q136" i="2"/>
  <c r="P136" i="2"/>
  <c r="AN136" i="2" s="1"/>
  <c r="R135" i="2"/>
  <c r="Q135" i="2"/>
  <c r="P135" i="2"/>
  <c r="R134" i="2"/>
  <c r="Q134" i="2"/>
  <c r="P134" i="2"/>
  <c r="R133" i="2"/>
  <c r="Q133" i="2"/>
  <c r="P133" i="2"/>
  <c r="AN133" i="2" s="1"/>
  <c r="R132" i="2"/>
  <c r="Q132" i="2"/>
  <c r="P132" i="2"/>
  <c r="AN132" i="2" s="1"/>
  <c r="R131" i="2"/>
  <c r="Q131" i="2"/>
  <c r="P131" i="2"/>
  <c r="R130" i="2"/>
  <c r="Q130" i="2"/>
  <c r="P130" i="2"/>
  <c r="R129" i="2"/>
  <c r="Q129" i="2"/>
  <c r="P129" i="2"/>
  <c r="AN129" i="2" s="1"/>
  <c r="R128" i="2"/>
  <c r="Q128" i="2"/>
  <c r="P128" i="2"/>
  <c r="AN128" i="2" s="1"/>
  <c r="R127" i="2"/>
  <c r="Q127" i="2"/>
  <c r="P127" i="2"/>
  <c r="R126" i="2"/>
  <c r="Q126" i="2"/>
  <c r="P126" i="2"/>
  <c r="R125" i="2"/>
  <c r="Q125" i="2"/>
  <c r="P125" i="2"/>
  <c r="AN125" i="2" s="1"/>
  <c r="R124" i="2"/>
  <c r="Q124" i="2"/>
  <c r="P124" i="2"/>
  <c r="AN124" i="2" s="1"/>
  <c r="R123" i="2"/>
  <c r="Q123" i="2"/>
  <c r="P123" i="2"/>
  <c r="R122" i="2"/>
  <c r="Q122" i="2"/>
  <c r="P122" i="2"/>
  <c r="R121" i="2"/>
  <c r="Q121" i="2"/>
  <c r="P121" i="2"/>
  <c r="AN121" i="2" s="1"/>
  <c r="R120" i="2"/>
  <c r="Q120" i="2"/>
  <c r="P120" i="2"/>
  <c r="AN120" i="2" s="1"/>
  <c r="R119" i="2"/>
  <c r="Q119" i="2"/>
  <c r="P119" i="2"/>
  <c r="R118" i="2"/>
  <c r="Q118" i="2"/>
  <c r="P118" i="2"/>
  <c r="R117" i="2"/>
  <c r="Q117" i="2"/>
  <c r="P117" i="2"/>
  <c r="AN117" i="2" s="1"/>
  <c r="R116" i="2"/>
  <c r="Q116" i="2"/>
  <c r="P116" i="2"/>
  <c r="AN116" i="2" s="1"/>
  <c r="R115" i="2"/>
  <c r="Q115" i="2"/>
  <c r="P115" i="2"/>
  <c r="R114" i="2"/>
  <c r="Q114" i="2"/>
  <c r="P114" i="2"/>
  <c r="R113" i="2"/>
  <c r="Q113" i="2"/>
  <c r="P113" i="2"/>
  <c r="AN113" i="2" s="1"/>
  <c r="R112" i="2"/>
  <c r="Q112" i="2"/>
  <c r="P112" i="2"/>
  <c r="AN112" i="2" s="1"/>
  <c r="R111" i="2"/>
  <c r="Q111" i="2"/>
  <c r="P111" i="2"/>
  <c r="R110" i="2"/>
  <c r="Q110" i="2"/>
  <c r="P110" i="2"/>
  <c r="R109" i="2"/>
  <c r="Q109" i="2"/>
  <c r="P109" i="2"/>
  <c r="AN109" i="2" s="1"/>
  <c r="R108" i="2"/>
  <c r="Q108" i="2"/>
  <c r="P108" i="2"/>
  <c r="AN108" i="2" s="1"/>
  <c r="R107" i="2"/>
  <c r="Q107" i="2"/>
  <c r="P107" i="2"/>
  <c r="R106" i="2"/>
  <c r="Q106" i="2"/>
  <c r="P106" i="2"/>
  <c r="R105" i="2"/>
  <c r="Q105" i="2"/>
  <c r="P105" i="2"/>
  <c r="AN105" i="2" s="1"/>
  <c r="R104" i="2"/>
  <c r="Q104" i="2"/>
  <c r="P104" i="2"/>
  <c r="AN104" i="2" s="1"/>
  <c r="R103" i="2"/>
  <c r="Q103" i="2"/>
  <c r="P103" i="2"/>
  <c r="R102" i="2"/>
  <c r="Q102" i="2"/>
  <c r="P102" i="2"/>
  <c r="R101" i="2"/>
  <c r="Q101" i="2"/>
  <c r="P101" i="2"/>
  <c r="AN101" i="2" s="1"/>
  <c r="R100" i="2"/>
  <c r="Q100" i="2"/>
  <c r="P100" i="2"/>
  <c r="AN100" i="2" s="1"/>
  <c r="R99" i="2"/>
  <c r="Q99" i="2"/>
  <c r="P99" i="2"/>
  <c r="R98" i="2"/>
  <c r="Q98" i="2"/>
  <c r="P98" i="2"/>
  <c r="R97" i="2"/>
  <c r="Q97" i="2"/>
  <c r="P97" i="2"/>
  <c r="AN97" i="2" s="1"/>
  <c r="R96" i="2"/>
  <c r="Q96" i="2"/>
  <c r="P96" i="2"/>
  <c r="AN96" i="2" s="1"/>
  <c r="R95" i="2"/>
  <c r="Q95" i="2"/>
  <c r="P95" i="2"/>
  <c r="R94" i="2"/>
  <c r="Q94" i="2"/>
  <c r="P94" i="2"/>
  <c r="R93" i="2"/>
  <c r="Q93" i="2"/>
  <c r="P93" i="2"/>
  <c r="AN93" i="2" s="1"/>
  <c r="R92" i="2"/>
  <c r="Q92" i="2"/>
  <c r="P92" i="2"/>
  <c r="AN92" i="2" s="1"/>
  <c r="R91" i="2"/>
  <c r="Q91" i="2"/>
  <c r="P91" i="2"/>
  <c r="R90" i="2"/>
  <c r="Q90" i="2"/>
  <c r="P90" i="2"/>
  <c r="R89" i="2"/>
  <c r="Q89" i="2"/>
  <c r="P89" i="2"/>
  <c r="AN89" i="2" s="1"/>
  <c r="R88" i="2"/>
  <c r="Q88" i="2"/>
  <c r="P88" i="2"/>
  <c r="AN88" i="2" s="1"/>
  <c r="R87" i="2"/>
  <c r="Q87" i="2"/>
  <c r="P87" i="2"/>
  <c r="R86" i="2"/>
  <c r="Q86" i="2"/>
  <c r="P86" i="2"/>
  <c r="R85" i="2"/>
  <c r="Q85" i="2"/>
  <c r="P85" i="2"/>
  <c r="AN85" i="2" s="1"/>
  <c r="R84" i="2"/>
  <c r="Q84" i="2"/>
  <c r="P84" i="2"/>
  <c r="AN84" i="2" s="1"/>
  <c r="R83" i="2"/>
  <c r="Q83" i="2"/>
  <c r="P83" i="2"/>
  <c r="R82" i="2"/>
  <c r="Q82" i="2"/>
  <c r="P82" i="2"/>
  <c r="R81" i="2"/>
  <c r="Q81" i="2"/>
  <c r="P81" i="2"/>
  <c r="AN81" i="2" s="1"/>
  <c r="R80" i="2"/>
  <c r="Q80" i="2"/>
  <c r="P80" i="2"/>
  <c r="AN80" i="2" s="1"/>
  <c r="R79" i="2"/>
  <c r="Q79" i="2"/>
  <c r="P79" i="2"/>
  <c r="R78" i="2"/>
  <c r="Q78" i="2"/>
  <c r="P78" i="2"/>
  <c r="R77" i="2"/>
  <c r="Q77" i="2"/>
  <c r="P77" i="2"/>
  <c r="AN77" i="2" s="1"/>
  <c r="R76" i="2"/>
  <c r="Q76" i="2"/>
  <c r="P76" i="2"/>
  <c r="AN76" i="2" s="1"/>
  <c r="R75" i="2"/>
  <c r="Q75" i="2"/>
  <c r="P75" i="2"/>
  <c r="R74" i="2"/>
  <c r="Q74" i="2"/>
  <c r="P74" i="2"/>
  <c r="R73" i="2"/>
  <c r="Q73" i="2"/>
  <c r="P73" i="2"/>
  <c r="AN73" i="2" s="1"/>
  <c r="R72" i="2"/>
  <c r="Q72" i="2"/>
  <c r="P72" i="2"/>
  <c r="AN72" i="2" s="1"/>
  <c r="R71" i="2"/>
  <c r="Q71" i="2"/>
  <c r="P71" i="2"/>
  <c r="R70" i="2"/>
  <c r="Q70" i="2"/>
  <c r="P70" i="2"/>
  <c r="R69" i="2"/>
  <c r="Q69" i="2"/>
  <c r="P69" i="2"/>
  <c r="AN69" i="2" s="1"/>
  <c r="R68" i="2"/>
  <c r="Q68" i="2"/>
  <c r="P68" i="2"/>
  <c r="AN68" i="2" s="1"/>
  <c r="R67" i="2"/>
  <c r="Q67" i="2"/>
  <c r="P67" i="2"/>
  <c r="R66" i="2"/>
  <c r="Q66" i="2"/>
  <c r="P66" i="2"/>
  <c r="R65" i="2"/>
  <c r="Q65" i="2"/>
  <c r="P65" i="2"/>
  <c r="AN65" i="2" s="1"/>
  <c r="R64" i="2"/>
  <c r="Q64" i="2"/>
  <c r="P64" i="2"/>
  <c r="AN64" i="2" s="1"/>
  <c r="R63" i="2"/>
  <c r="Q63" i="2"/>
  <c r="P63" i="2"/>
  <c r="R62" i="2"/>
  <c r="Q62" i="2"/>
  <c r="P62" i="2"/>
  <c r="R61" i="2"/>
  <c r="Q61" i="2"/>
  <c r="P61" i="2"/>
  <c r="AN61" i="2" s="1"/>
  <c r="R60" i="2"/>
  <c r="Q60" i="2"/>
  <c r="P60" i="2"/>
  <c r="AN60" i="2" s="1"/>
  <c r="R59" i="2"/>
  <c r="Q59" i="2"/>
  <c r="P59" i="2"/>
  <c r="R58" i="2"/>
  <c r="Q58" i="2"/>
  <c r="P58" i="2"/>
  <c r="R57" i="2"/>
  <c r="Q57" i="2"/>
  <c r="P57" i="2"/>
  <c r="AN57" i="2" s="1"/>
  <c r="R56" i="2"/>
  <c r="Q56" i="2"/>
  <c r="P56" i="2"/>
  <c r="AN56" i="2" s="1"/>
  <c r="R55" i="2"/>
  <c r="Q55" i="2"/>
  <c r="P55" i="2"/>
  <c r="R54" i="2"/>
  <c r="Q54" i="2"/>
  <c r="P54" i="2"/>
  <c r="R53" i="2"/>
  <c r="Q53" i="2"/>
  <c r="P53" i="2"/>
  <c r="AN53" i="2" s="1"/>
  <c r="R52" i="2"/>
  <c r="Q52" i="2"/>
  <c r="P52" i="2"/>
  <c r="AN52" i="2" s="1"/>
  <c r="R51" i="2"/>
  <c r="Q51" i="2"/>
  <c r="P51" i="2"/>
  <c r="R50" i="2"/>
  <c r="Q50" i="2"/>
  <c r="P50" i="2"/>
  <c r="R49" i="2"/>
  <c r="Q49" i="2"/>
  <c r="P49" i="2"/>
  <c r="AN49" i="2" s="1"/>
  <c r="R48" i="2"/>
  <c r="Q48" i="2"/>
  <c r="P48" i="2"/>
  <c r="AN48" i="2" s="1"/>
  <c r="R47" i="2"/>
  <c r="Q47" i="2"/>
  <c r="P47" i="2"/>
  <c r="R46" i="2"/>
  <c r="Q46" i="2"/>
  <c r="P46" i="2"/>
  <c r="R45" i="2"/>
  <c r="Q45" i="2"/>
  <c r="P45" i="2"/>
  <c r="AN45" i="2" s="1"/>
  <c r="R44" i="2"/>
  <c r="Q44" i="2"/>
  <c r="P44" i="2"/>
  <c r="AN44" i="2" s="1"/>
  <c r="R43" i="2"/>
  <c r="Q43" i="2"/>
  <c r="P43" i="2"/>
  <c r="R42" i="2"/>
  <c r="Q42" i="2"/>
  <c r="P42" i="2"/>
  <c r="R41" i="2"/>
  <c r="Q41" i="2"/>
  <c r="P41" i="2"/>
  <c r="AN41" i="2" s="1"/>
  <c r="R40" i="2"/>
  <c r="Q40" i="2"/>
  <c r="P40" i="2"/>
  <c r="AN40" i="2" s="1"/>
  <c r="R39" i="2"/>
  <c r="Q39" i="2"/>
  <c r="P39" i="2"/>
  <c r="R38" i="2"/>
  <c r="Q38" i="2"/>
  <c r="P38" i="2"/>
  <c r="R37" i="2"/>
  <c r="Q37" i="2"/>
  <c r="P37" i="2"/>
  <c r="AN37" i="2" s="1"/>
  <c r="R36" i="2"/>
  <c r="Q36" i="2"/>
  <c r="P36" i="2"/>
  <c r="AN36" i="2" s="1"/>
  <c r="R35" i="2"/>
  <c r="Q35" i="2"/>
  <c r="P35" i="2"/>
  <c r="R34" i="2"/>
  <c r="Q34" i="2"/>
  <c r="P34" i="2"/>
  <c r="R33" i="2"/>
  <c r="Q33" i="2"/>
  <c r="P33" i="2"/>
  <c r="AN33" i="2" s="1"/>
  <c r="R32" i="2"/>
  <c r="Q32" i="2"/>
  <c r="P32" i="2"/>
  <c r="AN32" i="2" s="1"/>
  <c r="R31" i="2"/>
  <c r="Q31" i="2"/>
  <c r="P31" i="2"/>
  <c r="R30" i="2"/>
  <c r="Q30" i="2"/>
  <c r="P30" i="2"/>
  <c r="R29" i="2"/>
  <c r="Q29" i="2"/>
  <c r="P29" i="2"/>
  <c r="AN29" i="2" s="1"/>
  <c r="R28" i="2"/>
  <c r="Q28" i="2"/>
  <c r="P28" i="2"/>
  <c r="AN28" i="2" s="1"/>
  <c r="R27" i="2"/>
  <c r="Q27" i="2"/>
  <c r="P27" i="2"/>
  <c r="R26" i="2"/>
  <c r="Q26" i="2"/>
  <c r="P26" i="2"/>
  <c r="R25" i="2"/>
  <c r="Q25" i="2"/>
  <c r="P25" i="2"/>
  <c r="AN25" i="2" s="1"/>
  <c r="R24" i="2"/>
  <c r="Q24" i="2"/>
  <c r="P24" i="2"/>
  <c r="AN24" i="2" s="1"/>
  <c r="R23" i="2"/>
  <c r="Q23" i="2"/>
  <c r="P23" i="2"/>
  <c r="R22" i="2"/>
  <c r="Q22" i="2"/>
  <c r="P22" i="2"/>
  <c r="R21" i="2"/>
  <c r="Q21" i="2"/>
  <c r="P21" i="2"/>
  <c r="AN21" i="2" s="1"/>
  <c r="R20" i="2"/>
  <c r="Q20" i="2"/>
  <c r="P20" i="2"/>
  <c r="R19" i="2"/>
  <c r="Q19" i="2"/>
  <c r="P19" i="2"/>
  <c r="R18" i="2"/>
  <c r="Q18" i="2"/>
  <c r="P18" i="2"/>
  <c r="R17" i="2"/>
  <c r="Q17" i="2"/>
  <c r="P17" i="2"/>
  <c r="AN17" i="2" s="1"/>
  <c r="R16" i="2"/>
  <c r="Q16" i="2"/>
  <c r="P16" i="2"/>
  <c r="AN16" i="2" s="1"/>
  <c r="R15" i="2"/>
  <c r="Q15" i="2"/>
  <c r="P15" i="2"/>
  <c r="R14" i="2"/>
  <c r="Q14" i="2"/>
  <c r="P14" i="2"/>
  <c r="R13" i="2"/>
  <c r="Q13" i="2"/>
  <c r="P13" i="2"/>
  <c r="AN13" i="2" s="1"/>
  <c r="R12" i="2"/>
  <c r="Q12" i="2"/>
  <c r="P12" i="2"/>
  <c r="AN12" i="2" s="1"/>
  <c r="R11" i="2"/>
  <c r="Q11" i="2"/>
  <c r="P11" i="2"/>
  <c r="R10" i="2"/>
  <c r="Q10" i="2"/>
  <c r="P10" i="2"/>
  <c r="R9" i="2"/>
  <c r="Q9" i="2"/>
  <c r="P9" i="2"/>
  <c r="AN9" i="2" s="1"/>
  <c r="P8" i="2"/>
  <c r="Q8" i="2"/>
  <c r="R8" i="2"/>
  <c r="E506" i="3"/>
  <c r="D506" i="3"/>
  <c r="C506" i="3"/>
  <c r="B506" i="3"/>
  <c r="E505" i="3"/>
  <c r="D505" i="3"/>
  <c r="C505" i="3"/>
  <c r="B505" i="3"/>
  <c r="E504" i="3"/>
  <c r="D504" i="3"/>
  <c r="C504" i="3"/>
  <c r="B504" i="3"/>
  <c r="E503" i="3"/>
  <c r="D503" i="3"/>
  <c r="C503" i="3"/>
  <c r="B503" i="3"/>
  <c r="E502" i="3"/>
  <c r="D502" i="3"/>
  <c r="C502" i="3"/>
  <c r="B502" i="3"/>
  <c r="E501" i="3"/>
  <c r="D501" i="3"/>
  <c r="C501" i="3"/>
  <c r="B501" i="3"/>
  <c r="E500" i="3"/>
  <c r="D500" i="3"/>
  <c r="C500" i="3"/>
  <c r="B500" i="3"/>
  <c r="E499" i="3"/>
  <c r="D499" i="3"/>
  <c r="C499" i="3"/>
  <c r="B499" i="3"/>
  <c r="E498" i="3"/>
  <c r="D498" i="3"/>
  <c r="C498" i="3"/>
  <c r="B498" i="3"/>
  <c r="E497" i="3"/>
  <c r="D497" i="3"/>
  <c r="C497" i="3"/>
  <c r="B497" i="3"/>
  <c r="E496" i="3"/>
  <c r="D496" i="3"/>
  <c r="C496" i="3"/>
  <c r="B496" i="3"/>
  <c r="E495" i="3"/>
  <c r="D495" i="3"/>
  <c r="C495" i="3"/>
  <c r="B495" i="3"/>
  <c r="E494" i="3"/>
  <c r="D494" i="3"/>
  <c r="C494" i="3"/>
  <c r="B494" i="3"/>
  <c r="E493" i="3"/>
  <c r="D493" i="3"/>
  <c r="C493" i="3"/>
  <c r="B493" i="3"/>
  <c r="E492" i="3"/>
  <c r="D492" i="3"/>
  <c r="C492" i="3"/>
  <c r="B492" i="3"/>
  <c r="E491" i="3"/>
  <c r="D491" i="3"/>
  <c r="C491" i="3"/>
  <c r="B491" i="3"/>
  <c r="E490" i="3"/>
  <c r="D490" i="3"/>
  <c r="C490" i="3"/>
  <c r="B490" i="3"/>
  <c r="E489" i="3"/>
  <c r="D489" i="3"/>
  <c r="C489" i="3"/>
  <c r="B489" i="3"/>
  <c r="E488" i="3"/>
  <c r="D488" i="3"/>
  <c r="C488" i="3"/>
  <c r="B488" i="3"/>
  <c r="E487" i="3"/>
  <c r="D487" i="3"/>
  <c r="C487" i="3"/>
  <c r="B487" i="3"/>
  <c r="E486" i="3"/>
  <c r="D486" i="3"/>
  <c r="C486" i="3"/>
  <c r="B486" i="3"/>
  <c r="E485" i="3"/>
  <c r="D485" i="3"/>
  <c r="C485" i="3"/>
  <c r="B485" i="3"/>
  <c r="E484" i="3"/>
  <c r="D484" i="3"/>
  <c r="C484" i="3"/>
  <c r="B484" i="3"/>
  <c r="E483" i="3"/>
  <c r="D483" i="3"/>
  <c r="C483" i="3"/>
  <c r="B483" i="3"/>
  <c r="E482" i="3"/>
  <c r="D482" i="3"/>
  <c r="C482" i="3"/>
  <c r="B482" i="3"/>
  <c r="E481" i="3"/>
  <c r="D481" i="3"/>
  <c r="C481" i="3"/>
  <c r="B481" i="3"/>
  <c r="E480" i="3"/>
  <c r="D480" i="3"/>
  <c r="C480" i="3"/>
  <c r="B480" i="3"/>
  <c r="E479" i="3"/>
  <c r="D479" i="3"/>
  <c r="C479" i="3"/>
  <c r="B479" i="3"/>
  <c r="E478" i="3"/>
  <c r="D478" i="3"/>
  <c r="C478" i="3"/>
  <c r="B478" i="3"/>
  <c r="E477" i="3"/>
  <c r="D477" i="3"/>
  <c r="C477" i="3"/>
  <c r="B477" i="3"/>
  <c r="E476" i="3"/>
  <c r="D476" i="3"/>
  <c r="C476" i="3"/>
  <c r="B476" i="3"/>
  <c r="E475" i="3"/>
  <c r="D475" i="3"/>
  <c r="C475" i="3"/>
  <c r="B475" i="3"/>
  <c r="E474" i="3"/>
  <c r="D474" i="3"/>
  <c r="C474" i="3"/>
  <c r="B474" i="3"/>
  <c r="E473" i="3"/>
  <c r="D473" i="3"/>
  <c r="C473" i="3"/>
  <c r="B473" i="3"/>
  <c r="E472" i="3"/>
  <c r="D472" i="3"/>
  <c r="C472" i="3"/>
  <c r="B472" i="3"/>
  <c r="E471" i="3"/>
  <c r="D471" i="3"/>
  <c r="C471" i="3"/>
  <c r="B471" i="3"/>
  <c r="E470" i="3"/>
  <c r="D470" i="3"/>
  <c r="C470" i="3"/>
  <c r="B470" i="3"/>
  <c r="E469" i="3"/>
  <c r="D469" i="3"/>
  <c r="C469" i="3"/>
  <c r="B469" i="3"/>
  <c r="E468" i="3"/>
  <c r="D468" i="3"/>
  <c r="C468" i="3"/>
  <c r="B468" i="3"/>
  <c r="E467" i="3"/>
  <c r="D467" i="3"/>
  <c r="C467" i="3"/>
  <c r="B467" i="3"/>
  <c r="E466" i="3"/>
  <c r="D466" i="3"/>
  <c r="C466" i="3"/>
  <c r="B466" i="3"/>
  <c r="E465" i="3"/>
  <c r="D465" i="3"/>
  <c r="C465" i="3"/>
  <c r="B465" i="3"/>
  <c r="E464" i="3"/>
  <c r="D464" i="3"/>
  <c r="C464" i="3"/>
  <c r="B464" i="3"/>
  <c r="E463" i="3"/>
  <c r="D463" i="3"/>
  <c r="C463" i="3"/>
  <c r="B463" i="3"/>
  <c r="E462" i="3"/>
  <c r="D462" i="3"/>
  <c r="C462" i="3"/>
  <c r="B462" i="3"/>
  <c r="E461" i="3"/>
  <c r="D461" i="3"/>
  <c r="C461" i="3"/>
  <c r="B461" i="3"/>
  <c r="E460" i="3"/>
  <c r="D460" i="3"/>
  <c r="C460" i="3"/>
  <c r="B460" i="3"/>
  <c r="E459" i="3"/>
  <c r="D459" i="3"/>
  <c r="C459" i="3"/>
  <c r="B459" i="3"/>
  <c r="E458" i="3"/>
  <c r="D458" i="3"/>
  <c r="C458" i="3"/>
  <c r="B458" i="3"/>
  <c r="E457" i="3"/>
  <c r="D457" i="3"/>
  <c r="C457" i="3"/>
  <c r="B457" i="3"/>
  <c r="E456" i="3"/>
  <c r="D456" i="3"/>
  <c r="C456" i="3"/>
  <c r="B456" i="3"/>
  <c r="E455" i="3"/>
  <c r="D455" i="3"/>
  <c r="C455" i="3"/>
  <c r="B455" i="3"/>
  <c r="E454" i="3"/>
  <c r="D454" i="3"/>
  <c r="C454" i="3"/>
  <c r="B454" i="3"/>
  <c r="E453" i="3"/>
  <c r="D453" i="3"/>
  <c r="C453" i="3"/>
  <c r="B453" i="3"/>
  <c r="E452" i="3"/>
  <c r="D452" i="3"/>
  <c r="C452" i="3"/>
  <c r="B452" i="3"/>
  <c r="E451" i="3"/>
  <c r="D451" i="3"/>
  <c r="C451" i="3"/>
  <c r="B451" i="3"/>
  <c r="E450" i="3"/>
  <c r="D450" i="3"/>
  <c r="C450" i="3"/>
  <c r="B450" i="3"/>
  <c r="E449" i="3"/>
  <c r="D449" i="3"/>
  <c r="C449" i="3"/>
  <c r="B449" i="3"/>
  <c r="E448" i="3"/>
  <c r="D448" i="3"/>
  <c r="C448" i="3"/>
  <c r="B448" i="3"/>
  <c r="E447" i="3"/>
  <c r="D447" i="3"/>
  <c r="C447" i="3"/>
  <c r="B447" i="3"/>
  <c r="E446" i="3"/>
  <c r="D446" i="3"/>
  <c r="C446" i="3"/>
  <c r="B446" i="3"/>
  <c r="E445" i="3"/>
  <c r="D445" i="3"/>
  <c r="C445" i="3"/>
  <c r="B445" i="3"/>
  <c r="E444" i="3"/>
  <c r="D444" i="3"/>
  <c r="C444" i="3"/>
  <c r="B444" i="3"/>
  <c r="E443" i="3"/>
  <c r="D443" i="3"/>
  <c r="C443" i="3"/>
  <c r="B443" i="3"/>
  <c r="E442" i="3"/>
  <c r="D442" i="3"/>
  <c r="C442" i="3"/>
  <c r="B442" i="3"/>
  <c r="E441" i="3"/>
  <c r="D441" i="3"/>
  <c r="C441" i="3"/>
  <c r="B441" i="3"/>
  <c r="E440" i="3"/>
  <c r="D440" i="3"/>
  <c r="C440" i="3"/>
  <c r="B440" i="3"/>
  <c r="E439" i="3"/>
  <c r="D439" i="3"/>
  <c r="C439" i="3"/>
  <c r="B439" i="3"/>
  <c r="E438" i="3"/>
  <c r="D438" i="3"/>
  <c r="C438" i="3"/>
  <c r="B438" i="3"/>
  <c r="E437" i="3"/>
  <c r="D437" i="3"/>
  <c r="C437" i="3"/>
  <c r="B437" i="3"/>
  <c r="E436" i="3"/>
  <c r="D436" i="3"/>
  <c r="C436" i="3"/>
  <c r="B436" i="3"/>
  <c r="E435" i="3"/>
  <c r="D435" i="3"/>
  <c r="C435" i="3"/>
  <c r="B435" i="3"/>
  <c r="E434" i="3"/>
  <c r="D434" i="3"/>
  <c r="C434" i="3"/>
  <c r="B434" i="3"/>
  <c r="E433" i="3"/>
  <c r="D433" i="3"/>
  <c r="C433" i="3"/>
  <c r="B433" i="3"/>
  <c r="E432" i="3"/>
  <c r="D432" i="3"/>
  <c r="C432" i="3"/>
  <c r="B432" i="3"/>
  <c r="E431" i="3"/>
  <c r="D431" i="3"/>
  <c r="C431" i="3"/>
  <c r="B431" i="3"/>
  <c r="E430" i="3"/>
  <c r="D430" i="3"/>
  <c r="C430" i="3"/>
  <c r="B430" i="3"/>
  <c r="E429" i="3"/>
  <c r="D429" i="3"/>
  <c r="C429" i="3"/>
  <c r="B429" i="3"/>
  <c r="E428" i="3"/>
  <c r="D428" i="3"/>
  <c r="C428" i="3"/>
  <c r="B428" i="3"/>
  <c r="E427" i="3"/>
  <c r="D427" i="3"/>
  <c r="C427" i="3"/>
  <c r="B427" i="3"/>
  <c r="E426" i="3"/>
  <c r="D426" i="3"/>
  <c r="C426" i="3"/>
  <c r="B426" i="3"/>
  <c r="E425" i="3"/>
  <c r="D425" i="3"/>
  <c r="C425" i="3"/>
  <c r="B425" i="3"/>
  <c r="E424" i="3"/>
  <c r="D424" i="3"/>
  <c r="C424" i="3"/>
  <c r="B424" i="3"/>
  <c r="E423" i="3"/>
  <c r="D423" i="3"/>
  <c r="C423" i="3"/>
  <c r="B423" i="3"/>
  <c r="E422" i="3"/>
  <c r="D422" i="3"/>
  <c r="C422" i="3"/>
  <c r="B422" i="3"/>
  <c r="E421" i="3"/>
  <c r="D421" i="3"/>
  <c r="C421" i="3"/>
  <c r="B421" i="3"/>
  <c r="E420" i="3"/>
  <c r="D420" i="3"/>
  <c r="C420" i="3"/>
  <c r="B420" i="3"/>
  <c r="E419" i="3"/>
  <c r="D419" i="3"/>
  <c r="C419" i="3"/>
  <c r="B419" i="3"/>
  <c r="E418" i="3"/>
  <c r="D418" i="3"/>
  <c r="C418" i="3"/>
  <c r="B418" i="3"/>
  <c r="E417" i="3"/>
  <c r="D417" i="3"/>
  <c r="C417" i="3"/>
  <c r="B417" i="3"/>
  <c r="E416" i="3"/>
  <c r="D416" i="3"/>
  <c r="C416" i="3"/>
  <c r="B416" i="3"/>
  <c r="E415" i="3"/>
  <c r="D415" i="3"/>
  <c r="C415" i="3"/>
  <c r="B415" i="3"/>
  <c r="E414" i="3"/>
  <c r="D414" i="3"/>
  <c r="C414" i="3"/>
  <c r="B414" i="3"/>
  <c r="E413" i="3"/>
  <c r="D413" i="3"/>
  <c r="C413" i="3"/>
  <c r="B413" i="3"/>
  <c r="E412" i="3"/>
  <c r="D412" i="3"/>
  <c r="C412" i="3"/>
  <c r="B412" i="3"/>
  <c r="E411" i="3"/>
  <c r="D411" i="3"/>
  <c r="C411" i="3"/>
  <c r="B411" i="3"/>
  <c r="E410" i="3"/>
  <c r="D410" i="3"/>
  <c r="C410" i="3"/>
  <c r="B410" i="3"/>
  <c r="E409" i="3"/>
  <c r="D409" i="3"/>
  <c r="C409" i="3"/>
  <c r="B409" i="3"/>
  <c r="E408" i="3"/>
  <c r="D408" i="3"/>
  <c r="C408" i="3"/>
  <c r="B408" i="3"/>
  <c r="E407" i="3"/>
  <c r="D407" i="3"/>
  <c r="C407" i="3"/>
  <c r="B407" i="3"/>
  <c r="E406" i="3"/>
  <c r="D406" i="3"/>
  <c r="C406" i="3"/>
  <c r="B406" i="3"/>
  <c r="E405" i="3"/>
  <c r="D405" i="3"/>
  <c r="C405" i="3"/>
  <c r="B405" i="3"/>
  <c r="E404" i="3"/>
  <c r="D404" i="3"/>
  <c r="C404" i="3"/>
  <c r="B404" i="3"/>
  <c r="E403" i="3"/>
  <c r="D403" i="3"/>
  <c r="C403" i="3"/>
  <c r="B403" i="3"/>
  <c r="E402" i="3"/>
  <c r="D402" i="3"/>
  <c r="C402" i="3"/>
  <c r="B402" i="3"/>
  <c r="E401" i="3"/>
  <c r="D401" i="3"/>
  <c r="C401" i="3"/>
  <c r="B401" i="3"/>
  <c r="E400" i="3"/>
  <c r="D400" i="3"/>
  <c r="C400" i="3"/>
  <c r="B400" i="3"/>
  <c r="E399" i="3"/>
  <c r="D399" i="3"/>
  <c r="C399" i="3"/>
  <c r="B399" i="3"/>
  <c r="E398" i="3"/>
  <c r="D398" i="3"/>
  <c r="C398" i="3"/>
  <c r="B398" i="3"/>
  <c r="E397" i="3"/>
  <c r="D397" i="3"/>
  <c r="C397" i="3"/>
  <c r="B397" i="3"/>
  <c r="E396" i="3"/>
  <c r="D396" i="3"/>
  <c r="C396" i="3"/>
  <c r="B396" i="3"/>
  <c r="E395" i="3"/>
  <c r="D395" i="3"/>
  <c r="C395" i="3"/>
  <c r="B395" i="3"/>
  <c r="E394" i="3"/>
  <c r="D394" i="3"/>
  <c r="C394" i="3"/>
  <c r="B394" i="3"/>
  <c r="E393" i="3"/>
  <c r="D393" i="3"/>
  <c r="C393" i="3"/>
  <c r="B393" i="3"/>
  <c r="E392" i="3"/>
  <c r="D392" i="3"/>
  <c r="C392" i="3"/>
  <c r="B392" i="3"/>
  <c r="E391" i="3"/>
  <c r="D391" i="3"/>
  <c r="C391" i="3"/>
  <c r="B391" i="3"/>
  <c r="E390" i="3"/>
  <c r="D390" i="3"/>
  <c r="C390" i="3"/>
  <c r="B390" i="3"/>
  <c r="E389" i="3"/>
  <c r="D389" i="3"/>
  <c r="C389" i="3"/>
  <c r="B389" i="3"/>
  <c r="E388" i="3"/>
  <c r="D388" i="3"/>
  <c r="C388" i="3"/>
  <c r="B388" i="3"/>
  <c r="E387" i="3"/>
  <c r="D387" i="3"/>
  <c r="C387" i="3"/>
  <c r="B387" i="3"/>
  <c r="E386" i="3"/>
  <c r="D386" i="3"/>
  <c r="C386" i="3"/>
  <c r="B386" i="3"/>
  <c r="E385" i="3"/>
  <c r="D385" i="3"/>
  <c r="C385" i="3"/>
  <c r="B385" i="3"/>
  <c r="E384" i="3"/>
  <c r="D384" i="3"/>
  <c r="C384" i="3"/>
  <c r="B384" i="3"/>
  <c r="E383" i="3"/>
  <c r="D383" i="3"/>
  <c r="C383" i="3"/>
  <c r="B383" i="3"/>
  <c r="E382" i="3"/>
  <c r="D382" i="3"/>
  <c r="C382" i="3"/>
  <c r="B382" i="3"/>
  <c r="E381" i="3"/>
  <c r="D381" i="3"/>
  <c r="C381" i="3"/>
  <c r="B381" i="3"/>
  <c r="E380" i="3"/>
  <c r="D380" i="3"/>
  <c r="C380" i="3"/>
  <c r="B380" i="3"/>
  <c r="E379" i="3"/>
  <c r="D379" i="3"/>
  <c r="C379" i="3"/>
  <c r="B379" i="3"/>
  <c r="E378" i="3"/>
  <c r="D378" i="3"/>
  <c r="C378" i="3"/>
  <c r="B378" i="3"/>
  <c r="E377" i="3"/>
  <c r="D377" i="3"/>
  <c r="C377" i="3"/>
  <c r="B377" i="3"/>
  <c r="E376" i="3"/>
  <c r="D376" i="3"/>
  <c r="C376" i="3"/>
  <c r="B376" i="3"/>
  <c r="E375" i="3"/>
  <c r="D375" i="3"/>
  <c r="C375" i="3"/>
  <c r="B375" i="3"/>
  <c r="E374" i="3"/>
  <c r="D374" i="3"/>
  <c r="C374" i="3"/>
  <c r="B374" i="3"/>
  <c r="E373" i="3"/>
  <c r="D373" i="3"/>
  <c r="C373" i="3"/>
  <c r="B373" i="3"/>
  <c r="E372" i="3"/>
  <c r="D372" i="3"/>
  <c r="C372" i="3"/>
  <c r="B372" i="3"/>
  <c r="E371" i="3"/>
  <c r="D371" i="3"/>
  <c r="C371" i="3"/>
  <c r="B371" i="3"/>
  <c r="E370" i="3"/>
  <c r="D370" i="3"/>
  <c r="C370" i="3"/>
  <c r="B370" i="3"/>
  <c r="E369" i="3"/>
  <c r="D369" i="3"/>
  <c r="C369" i="3"/>
  <c r="B369" i="3"/>
  <c r="E368" i="3"/>
  <c r="D368" i="3"/>
  <c r="C368" i="3"/>
  <c r="B368" i="3"/>
  <c r="E367" i="3"/>
  <c r="D367" i="3"/>
  <c r="C367" i="3"/>
  <c r="B367" i="3"/>
  <c r="E366" i="3"/>
  <c r="D366" i="3"/>
  <c r="C366" i="3"/>
  <c r="B366" i="3"/>
  <c r="E365" i="3"/>
  <c r="D365" i="3"/>
  <c r="C365" i="3"/>
  <c r="B365" i="3"/>
  <c r="E364" i="3"/>
  <c r="D364" i="3"/>
  <c r="C364" i="3"/>
  <c r="B364" i="3"/>
  <c r="E363" i="3"/>
  <c r="D363" i="3"/>
  <c r="C363" i="3"/>
  <c r="B363" i="3"/>
  <c r="E362" i="3"/>
  <c r="D362" i="3"/>
  <c r="C362" i="3"/>
  <c r="B362" i="3"/>
  <c r="E361" i="3"/>
  <c r="D361" i="3"/>
  <c r="C361" i="3"/>
  <c r="B361" i="3"/>
  <c r="E360" i="3"/>
  <c r="D360" i="3"/>
  <c r="C360" i="3"/>
  <c r="B360" i="3"/>
  <c r="E359" i="3"/>
  <c r="D359" i="3"/>
  <c r="C359" i="3"/>
  <c r="B359" i="3"/>
  <c r="E358" i="3"/>
  <c r="D358" i="3"/>
  <c r="C358" i="3"/>
  <c r="B358" i="3"/>
  <c r="E357" i="3"/>
  <c r="D357" i="3"/>
  <c r="C357" i="3"/>
  <c r="B357" i="3"/>
  <c r="E356" i="3"/>
  <c r="D356" i="3"/>
  <c r="C356" i="3"/>
  <c r="B356" i="3"/>
  <c r="E355" i="3"/>
  <c r="D355" i="3"/>
  <c r="C355" i="3"/>
  <c r="B355" i="3"/>
  <c r="E354" i="3"/>
  <c r="D354" i="3"/>
  <c r="C354" i="3"/>
  <c r="B354" i="3"/>
  <c r="E353" i="3"/>
  <c r="D353" i="3"/>
  <c r="C353" i="3"/>
  <c r="B353" i="3"/>
  <c r="E352" i="3"/>
  <c r="D352" i="3"/>
  <c r="C352" i="3"/>
  <c r="B352" i="3"/>
  <c r="E351" i="3"/>
  <c r="D351" i="3"/>
  <c r="C351" i="3"/>
  <c r="B351" i="3"/>
  <c r="E350" i="3"/>
  <c r="D350" i="3"/>
  <c r="C350" i="3"/>
  <c r="B350" i="3"/>
  <c r="E349" i="3"/>
  <c r="D349" i="3"/>
  <c r="C349" i="3"/>
  <c r="B349" i="3"/>
  <c r="E348" i="3"/>
  <c r="D348" i="3"/>
  <c r="C348" i="3"/>
  <c r="B348" i="3"/>
  <c r="E347" i="3"/>
  <c r="D347" i="3"/>
  <c r="C347" i="3"/>
  <c r="B347" i="3"/>
  <c r="E346" i="3"/>
  <c r="D346" i="3"/>
  <c r="C346" i="3"/>
  <c r="B346" i="3"/>
  <c r="E345" i="3"/>
  <c r="D345" i="3"/>
  <c r="C345" i="3"/>
  <c r="B345" i="3"/>
  <c r="E344" i="3"/>
  <c r="D344" i="3"/>
  <c r="C344" i="3"/>
  <c r="B344" i="3"/>
  <c r="E343" i="3"/>
  <c r="D343" i="3"/>
  <c r="C343" i="3"/>
  <c r="B343" i="3"/>
  <c r="E342" i="3"/>
  <c r="D342" i="3"/>
  <c r="C342" i="3"/>
  <c r="B342" i="3"/>
  <c r="E341" i="3"/>
  <c r="D341" i="3"/>
  <c r="C341" i="3"/>
  <c r="B341" i="3"/>
  <c r="E340" i="3"/>
  <c r="D340" i="3"/>
  <c r="C340" i="3"/>
  <c r="B340" i="3"/>
  <c r="E339" i="3"/>
  <c r="D339" i="3"/>
  <c r="C339" i="3"/>
  <c r="B339" i="3"/>
  <c r="E338" i="3"/>
  <c r="D338" i="3"/>
  <c r="C338" i="3"/>
  <c r="B338" i="3"/>
  <c r="E337" i="3"/>
  <c r="D337" i="3"/>
  <c r="C337" i="3"/>
  <c r="B337" i="3"/>
  <c r="E336" i="3"/>
  <c r="D336" i="3"/>
  <c r="C336" i="3"/>
  <c r="B336" i="3"/>
  <c r="E335" i="3"/>
  <c r="D335" i="3"/>
  <c r="C335" i="3"/>
  <c r="B335" i="3"/>
  <c r="E334" i="3"/>
  <c r="D334" i="3"/>
  <c r="C334" i="3"/>
  <c r="B334" i="3"/>
  <c r="E333" i="3"/>
  <c r="D333" i="3"/>
  <c r="C333" i="3"/>
  <c r="B333" i="3"/>
  <c r="E332" i="3"/>
  <c r="D332" i="3"/>
  <c r="C332" i="3"/>
  <c r="B332" i="3"/>
  <c r="E331" i="3"/>
  <c r="D331" i="3"/>
  <c r="C331" i="3"/>
  <c r="B331" i="3"/>
  <c r="E330" i="3"/>
  <c r="D330" i="3"/>
  <c r="C330" i="3"/>
  <c r="B330" i="3"/>
  <c r="E329" i="3"/>
  <c r="D329" i="3"/>
  <c r="C329" i="3"/>
  <c r="B329" i="3"/>
  <c r="E328" i="3"/>
  <c r="D328" i="3"/>
  <c r="C328" i="3"/>
  <c r="B328" i="3"/>
  <c r="E327" i="3"/>
  <c r="D327" i="3"/>
  <c r="C327" i="3"/>
  <c r="B327" i="3"/>
  <c r="E326" i="3"/>
  <c r="D326" i="3"/>
  <c r="C326" i="3"/>
  <c r="B326" i="3"/>
  <c r="E325" i="3"/>
  <c r="D325" i="3"/>
  <c r="C325" i="3"/>
  <c r="B325" i="3"/>
  <c r="E324" i="3"/>
  <c r="D324" i="3"/>
  <c r="C324" i="3"/>
  <c r="B324" i="3"/>
  <c r="E323" i="3"/>
  <c r="D323" i="3"/>
  <c r="C323" i="3"/>
  <c r="B323" i="3"/>
  <c r="E322" i="3"/>
  <c r="D322" i="3"/>
  <c r="C322" i="3"/>
  <c r="B322" i="3"/>
  <c r="E321" i="3"/>
  <c r="D321" i="3"/>
  <c r="C321" i="3"/>
  <c r="B321" i="3"/>
  <c r="E320" i="3"/>
  <c r="D320" i="3"/>
  <c r="C320" i="3"/>
  <c r="B320" i="3"/>
  <c r="E319" i="3"/>
  <c r="D319" i="3"/>
  <c r="C319" i="3"/>
  <c r="B319" i="3"/>
  <c r="E318" i="3"/>
  <c r="D318" i="3"/>
  <c r="C318" i="3"/>
  <c r="B318" i="3"/>
  <c r="E317" i="3"/>
  <c r="D317" i="3"/>
  <c r="C317" i="3"/>
  <c r="B317" i="3"/>
  <c r="E316" i="3"/>
  <c r="D316" i="3"/>
  <c r="C316" i="3"/>
  <c r="B316" i="3"/>
  <c r="E315" i="3"/>
  <c r="D315" i="3"/>
  <c r="C315" i="3"/>
  <c r="B315" i="3"/>
  <c r="E314" i="3"/>
  <c r="D314" i="3"/>
  <c r="C314" i="3"/>
  <c r="B314" i="3"/>
  <c r="E313" i="3"/>
  <c r="D313" i="3"/>
  <c r="C313" i="3"/>
  <c r="B313" i="3"/>
  <c r="E312" i="3"/>
  <c r="D312" i="3"/>
  <c r="C312" i="3"/>
  <c r="B312" i="3"/>
  <c r="E311" i="3"/>
  <c r="D311" i="3"/>
  <c r="C311" i="3"/>
  <c r="B311" i="3"/>
  <c r="E310" i="3"/>
  <c r="D310" i="3"/>
  <c r="C310" i="3"/>
  <c r="B310" i="3"/>
  <c r="E309" i="3"/>
  <c r="D309" i="3"/>
  <c r="C309" i="3"/>
  <c r="B309" i="3"/>
  <c r="E308" i="3"/>
  <c r="D308" i="3"/>
  <c r="C308" i="3"/>
  <c r="B308" i="3"/>
  <c r="E307" i="3"/>
  <c r="D307" i="3"/>
  <c r="C307" i="3"/>
  <c r="B307" i="3"/>
  <c r="E306" i="3"/>
  <c r="D306" i="3"/>
  <c r="C306" i="3"/>
  <c r="B306" i="3"/>
  <c r="E305" i="3"/>
  <c r="D305" i="3"/>
  <c r="C305" i="3"/>
  <c r="B305" i="3"/>
  <c r="E304" i="3"/>
  <c r="D304" i="3"/>
  <c r="C304" i="3"/>
  <c r="B304" i="3"/>
  <c r="E303" i="3"/>
  <c r="D303" i="3"/>
  <c r="C303" i="3"/>
  <c r="B303" i="3"/>
  <c r="E302" i="3"/>
  <c r="D302" i="3"/>
  <c r="C302" i="3"/>
  <c r="B302" i="3"/>
  <c r="E301" i="3"/>
  <c r="D301" i="3"/>
  <c r="C301" i="3"/>
  <c r="B301" i="3"/>
  <c r="E300" i="3"/>
  <c r="D300" i="3"/>
  <c r="C300" i="3"/>
  <c r="B300" i="3"/>
  <c r="E299" i="3"/>
  <c r="D299" i="3"/>
  <c r="C299" i="3"/>
  <c r="B299" i="3"/>
  <c r="E298" i="3"/>
  <c r="D298" i="3"/>
  <c r="C298" i="3"/>
  <c r="B298" i="3"/>
  <c r="E297" i="3"/>
  <c r="D297" i="3"/>
  <c r="C297" i="3"/>
  <c r="B297" i="3"/>
  <c r="E296" i="3"/>
  <c r="D296" i="3"/>
  <c r="C296" i="3"/>
  <c r="B296" i="3"/>
  <c r="E295" i="3"/>
  <c r="D295" i="3"/>
  <c r="C295" i="3"/>
  <c r="B295" i="3"/>
  <c r="E294" i="3"/>
  <c r="D294" i="3"/>
  <c r="C294" i="3"/>
  <c r="B294" i="3"/>
  <c r="E293" i="3"/>
  <c r="D293" i="3"/>
  <c r="C293" i="3"/>
  <c r="B293" i="3"/>
  <c r="E292" i="3"/>
  <c r="D292" i="3"/>
  <c r="C292" i="3"/>
  <c r="B292" i="3"/>
  <c r="E291" i="3"/>
  <c r="D291" i="3"/>
  <c r="C291" i="3"/>
  <c r="B291" i="3"/>
  <c r="E290" i="3"/>
  <c r="D290" i="3"/>
  <c r="C290" i="3"/>
  <c r="B290" i="3"/>
  <c r="E289" i="3"/>
  <c r="D289" i="3"/>
  <c r="C289" i="3"/>
  <c r="B289" i="3"/>
  <c r="E288" i="3"/>
  <c r="D288" i="3"/>
  <c r="C288" i="3"/>
  <c r="B288" i="3"/>
  <c r="E287" i="3"/>
  <c r="D287" i="3"/>
  <c r="C287" i="3"/>
  <c r="B287" i="3"/>
  <c r="E286" i="3"/>
  <c r="D286" i="3"/>
  <c r="C286" i="3"/>
  <c r="B286" i="3"/>
  <c r="E285" i="3"/>
  <c r="D285" i="3"/>
  <c r="C285" i="3"/>
  <c r="B285" i="3"/>
  <c r="E284" i="3"/>
  <c r="D284" i="3"/>
  <c r="C284" i="3"/>
  <c r="B284" i="3"/>
  <c r="E283" i="3"/>
  <c r="D283" i="3"/>
  <c r="C283" i="3"/>
  <c r="B283" i="3"/>
  <c r="E282" i="3"/>
  <c r="D282" i="3"/>
  <c r="C282" i="3"/>
  <c r="B282" i="3"/>
  <c r="E281" i="3"/>
  <c r="D281" i="3"/>
  <c r="C281" i="3"/>
  <c r="B281" i="3"/>
  <c r="E280" i="3"/>
  <c r="D280" i="3"/>
  <c r="C280" i="3"/>
  <c r="B280" i="3"/>
  <c r="E279" i="3"/>
  <c r="D279" i="3"/>
  <c r="C279" i="3"/>
  <c r="B279" i="3"/>
  <c r="E278" i="3"/>
  <c r="D278" i="3"/>
  <c r="C278" i="3"/>
  <c r="B278" i="3"/>
  <c r="E277" i="3"/>
  <c r="D277" i="3"/>
  <c r="C277" i="3"/>
  <c r="B277" i="3"/>
  <c r="E276" i="3"/>
  <c r="D276" i="3"/>
  <c r="C276" i="3"/>
  <c r="B276" i="3"/>
  <c r="E275" i="3"/>
  <c r="D275" i="3"/>
  <c r="C275" i="3"/>
  <c r="B275" i="3"/>
  <c r="E274" i="3"/>
  <c r="D274" i="3"/>
  <c r="C274" i="3"/>
  <c r="B274" i="3"/>
  <c r="E273" i="3"/>
  <c r="D273" i="3"/>
  <c r="C273" i="3"/>
  <c r="B273" i="3"/>
  <c r="E272" i="3"/>
  <c r="D272" i="3"/>
  <c r="C272" i="3"/>
  <c r="B272" i="3"/>
  <c r="E271" i="3"/>
  <c r="D271" i="3"/>
  <c r="C271" i="3"/>
  <c r="B271" i="3"/>
  <c r="E270" i="3"/>
  <c r="D270" i="3"/>
  <c r="C270" i="3"/>
  <c r="B270" i="3"/>
  <c r="E269" i="3"/>
  <c r="D269" i="3"/>
  <c r="C269" i="3"/>
  <c r="B269" i="3"/>
  <c r="E268" i="3"/>
  <c r="D268" i="3"/>
  <c r="C268" i="3"/>
  <c r="B268" i="3"/>
  <c r="E267" i="3"/>
  <c r="D267" i="3"/>
  <c r="C267" i="3"/>
  <c r="B267" i="3"/>
  <c r="E266" i="3"/>
  <c r="D266" i="3"/>
  <c r="C266" i="3"/>
  <c r="B266" i="3"/>
  <c r="E265" i="3"/>
  <c r="D265" i="3"/>
  <c r="C265" i="3"/>
  <c r="B265" i="3"/>
  <c r="E264" i="3"/>
  <c r="D264" i="3"/>
  <c r="C264" i="3"/>
  <c r="B264" i="3"/>
  <c r="E263" i="3"/>
  <c r="D263" i="3"/>
  <c r="C263" i="3"/>
  <c r="B263" i="3"/>
  <c r="E262" i="3"/>
  <c r="D262" i="3"/>
  <c r="C262" i="3"/>
  <c r="B262" i="3"/>
  <c r="E261" i="3"/>
  <c r="D261" i="3"/>
  <c r="C261" i="3"/>
  <c r="B261" i="3"/>
  <c r="E260" i="3"/>
  <c r="D260" i="3"/>
  <c r="C260" i="3"/>
  <c r="B260" i="3"/>
  <c r="E259" i="3"/>
  <c r="D259" i="3"/>
  <c r="C259" i="3"/>
  <c r="B259" i="3"/>
  <c r="E258" i="3"/>
  <c r="D258" i="3"/>
  <c r="C258" i="3"/>
  <c r="B258" i="3"/>
  <c r="E257" i="3"/>
  <c r="D257" i="3"/>
  <c r="C257" i="3"/>
  <c r="B257" i="3"/>
  <c r="E256" i="3"/>
  <c r="D256" i="3"/>
  <c r="C256" i="3"/>
  <c r="B256" i="3"/>
  <c r="E255" i="3"/>
  <c r="D255" i="3"/>
  <c r="C255" i="3"/>
  <c r="B255" i="3"/>
  <c r="E254" i="3"/>
  <c r="D254" i="3"/>
  <c r="C254" i="3"/>
  <c r="B254" i="3"/>
  <c r="E253" i="3"/>
  <c r="D253" i="3"/>
  <c r="C253" i="3"/>
  <c r="B253" i="3"/>
  <c r="E252" i="3"/>
  <c r="D252" i="3"/>
  <c r="C252" i="3"/>
  <c r="B252" i="3"/>
  <c r="E251" i="3"/>
  <c r="D251" i="3"/>
  <c r="C251" i="3"/>
  <c r="B251" i="3"/>
  <c r="E250" i="3"/>
  <c r="D250" i="3"/>
  <c r="C250" i="3"/>
  <c r="B250" i="3"/>
  <c r="E249" i="3"/>
  <c r="D249" i="3"/>
  <c r="C249" i="3"/>
  <c r="B249" i="3"/>
  <c r="E248" i="3"/>
  <c r="D248" i="3"/>
  <c r="C248" i="3"/>
  <c r="B248" i="3"/>
  <c r="E247" i="3"/>
  <c r="D247" i="3"/>
  <c r="C247" i="3"/>
  <c r="B247" i="3"/>
  <c r="E246" i="3"/>
  <c r="D246" i="3"/>
  <c r="C246" i="3"/>
  <c r="B246" i="3"/>
  <c r="E245" i="3"/>
  <c r="D245" i="3"/>
  <c r="C245" i="3"/>
  <c r="B245" i="3"/>
  <c r="E244" i="3"/>
  <c r="D244" i="3"/>
  <c r="C244" i="3"/>
  <c r="B244" i="3"/>
  <c r="E243" i="3"/>
  <c r="D243" i="3"/>
  <c r="C243" i="3"/>
  <c r="B243" i="3"/>
  <c r="E242" i="3"/>
  <c r="D242" i="3"/>
  <c r="C242" i="3"/>
  <c r="B242" i="3"/>
  <c r="E241" i="3"/>
  <c r="D241" i="3"/>
  <c r="C241" i="3"/>
  <c r="B241" i="3"/>
  <c r="E240" i="3"/>
  <c r="D240" i="3"/>
  <c r="C240" i="3"/>
  <c r="B240" i="3"/>
  <c r="E239" i="3"/>
  <c r="D239" i="3"/>
  <c r="C239" i="3"/>
  <c r="B239" i="3"/>
  <c r="E238" i="3"/>
  <c r="D238" i="3"/>
  <c r="C238" i="3"/>
  <c r="B238" i="3"/>
  <c r="E237" i="3"/>
  <c r="D237" i="3"/>
  <c r="C237" i="3"/>
  <c r="B237" i="3"/>
  <c r="E236" i="3"/>
  <c r="D236" i="3"/>
  <c r="C236" i="3"/>
  <c r="B236" i="3"/>
  <c r="E235" i="3"/>
  <c r="D235" i="3"/>
  <c r="C235" i="3"/>
  <c r="B235" i="3"/>
  <c r="E234" i="3"/>
  <c r="D234" i="3"/>
  <c r="C234" i="3"/>
  <c r="B234" i="3"/>
  <c r="E233" i="3"/>
  <c r="D233" i="3"/>
  <c r="C233" i="3"/>
  <c r="B233" i="3"/>
  <c r="E232" i="3"/>
  <c r="D232" i="3"/>
  <c r="C232" i="3"/>
  <c r="B232" i="3"/>
  <c r="E231" i="3"/>
  <c r="D231" i="3"/>
  <c r="C231" i="3"/>
  <c r="B231" i="3"/>
  <c r="E230" i="3"/>
  <c r="D230" i="3"/>
  <c r="C230" i="3"/>
  <c r="B230" i="3"/>
  <c r="E229" i="3"/>
  <c r="D229" i="3"/>
  <c r="C229" i="3"/>
  <c r="B229" i="3"/>
  <c r="E228" i="3"/>
  <c r="D228" i="3"/>
  <c r="C228" i="3"/>
  <c r="B228" i="3"/>
  <c r="E227" i="3"/>
  <c r="D227" i="3"/>
  <c r="C227" i="3"/>
  <c r="B227" i="3"/>
  <c r="E226" i="3"/>
  <c r="D226" i="3"/>
  <c r="C226" i="3"/>
  <c r="B226" i="3"/>
  <c r="E225" i="3"/>
  <c r="D225" i="3"/>
  <c r="C225" i="3"/>
  <c r="B225" i="3"/>
  <c r="E224" i="3"/>
  <c r="D224" i="3"/>
  <c r="C224" i="3"/>
  <c r="B224" i="3"/>
  <c r="E223" i="3"/>
  <c r="D223" i="3"/>
  <c r="C223" i="3"/>
  <c r="B223" i="3"/>
  <c r="E222" i="3"/>
  <c r="D222" i="3"/>
  <c r="C222" i="3"/>
  <c r="B222" i="3"/>
  <c r="E221" i="3"/>
  <c r="D221" i="3"/>
  <c r="C221" i="3"/>
  <c r="B221" i="3"/>
  <c r="E220" i="3"/>
  <c r="D220" i="3"/>
  <c r="C220" i="3"/>
  <c r="B220" i="3"/>
  <c r="E219" i="3"/>
  <c r="D219" i="3"/>
  <c r="C219" i="3"/>
  <c r="B219" i="3"/>
  <c r="E218" i="3"/>
  <c r="D218" i="3"/>
  <c r="C218" i="3"/>
  <c r="B218" i="3"/>
  <c r="E217" i="3"/>
  <c r="D217" i="3"/>
  <c r="C217" i="3"/>
  <c r="B217" i="3"/>
  <c r="E216" i="3"/>
  <c r="D216" i="3"/>
  <c r="C216" i="3"/>
  <c r="B216" i="3"/>
  <c r="E215" i="3"/>
  <c r="D215" i="3"/>
  <c r="C215" i="3"/>
  <c r="B215" i="3"/>
  <c r="E214" i="3"/>
  <c r="D214" i="3"/>
  <c r="C214" i="3"/>
  <c r="B214" i="3"/>
  <c r="E213" i="3"/>
  <c r="D213" i="3"/>
  <c r="C213" i="3"/>
  <c r="B213" i="3"/>
  <c r="E212" i="3"/>
  <c r="D212" i="3"/>
  <c r="C212" i="3"/>
  <c r="B212" i="3"/>
  <c r="E211" i="3"/>
  <c r="D211" i="3"/>
  <c r="C211" i="3"/>
  <c r="B211" i="3"/>
  <c r="E210" i="3"/>
  <c r="D210" i="3"/>
  <c r="C210" i="3"/>
  <c r="B210" i="3"/>
  <c r="E209" i="3"/>
  <c r="D209" i="3"/>
  <c r="C209" i="3"/>
  <c r="B209" i="3"/>
  <c r="E208" i="3"/>
  <c r="D208" i="3"/>
  <c r="C208" i="3"/>
  <c r="B208" i="3"/>
  <c r="E207" i="3"/>
  <c r="D207" i="3"/>
  <c r="C207" i="3"/>
  <c r="B207" i="3"/>
  <c r="E206" i="3"/>
  <c r="D206" i="3"/>
  <c r="C206" i="3"/>
  <c r="B206" i="3"/>
  <c r="E205" i="3"/>
  <c r="D205" i="3"/>
  <c r="C205" i="3"/>
  <c r="B205" i="3"/>
  <c r="E204" i="3"/>
  <c r="D204" i="3"/>
  <c r="C204" i="3"/>
  <c r="B204" i="3"/>
  <c r="E203" i="3"/>
  <c r="D203" i="3"/>
  <c r="C203" i="3"/>
  <c r="B203" i="3"/>
  <c r="E202" i="3"/>
  <c r="D202" i="3"/>
  <c r="C202" i="3"/>
  <c r="B202" i="3"/>
  <c r="E201" i="3"/>
  <c r="D201" i="3"/>
  <c r="C201" i="3"/>
  <c r="B201" i="3"/>
  <c r="E200" i="3"/>
  <c r="D200" i="3"/>
  <c r="C200" i="3"/>
  <c r="B200" i="3"/>
  <c r="E199" i="3"/>
  <c r="D199" i="3"/>
  <c r="C199" i="3"/>
  <c r="B199" i="3"/>
  <c r="E198" i="3"/>
  <c r="D198" i="3"/>
  <c r="C198" i="3"/>
  <c r="B198" i="3"/>
  <c r="E197" i="3"/>
  <c r="D197" i="3"/>
  <c r="C197" i="3"/>
  <c r="B197" i="3"/>
  <c r="E196" i="3"/>
  <c r="D196" i="3"/>
  <c r="C196" i="3"/>
  <c r="B196" i="3"/>
  <c r="E195" i="3"/>
  <c r="D195" i="3"/>
  <c r="C195" i="3"/>
  <c r="B195" i="3"/>
  <c r="E194" i="3"/>
  <c r="D194" i="3"/>
  <c r="C194" i="3"/>
  <c r="B194" i="3"/>
  <c r="E193" i="3"/>
  <c r="D193" i="3"/>
  <c r="C193" i="3"/>
  <c r="B193" i="3"/>
  <c r="E192" i="3"/>
  <c r="D192" i="3"/>
  <c r="C192" i="3"/>
  <c r="B192" i="3"/>
  <c r="E191" i="3"/>
  <c r="D191" i="3"/>
  <c r="C191" i="3"/>
  <c r="B191" i="3"/>
  <c r="E190" i="3"/>
  <c r="D190" i="3"/>
  <c r="C190" i="3"/>
  <c r="B190" i="3"/>
  <c r="E189" i="3"/>
  <c r="D189" i="3"/>
  <c r="C189" i="3"/>
  <c r="B189" i="3"/>
  <c r="E188" i="3"/>
  <c r="D188" i="3"/>
  <c r="C188" i="3"/>
  <c r="B188" i="3"/>
  <c r="E187" i="3"/>
  <c r="D187" i="3"/>
  <c r="C187" i="3"/>
  <c r="B187" i="3"/>
  <c r="E186" i="3"/>
  <c r="D186" i="3"/>
  <c r="C186" i="3"/>
  <c r="B186" i="3"/>
  <c r="E185" i="3"/>
  <c r="D185" i="3"/>
  <c r="C185" i="3"/>
  <c r="B185" i="3"/>
  <c r="E184" i="3"/>
  <c r="D184" i="3"/>
  <c r="C184" i="3"/>
  <c r="B184" i="3"/>
  <c r="E183" i="3"/>
  <c r="D183" i="3"/>
  <c r="C183" i="3"/>
  <c r="B183" i="3"/>
  <c r="E182" i="3"/>
  <c r="D182" i="3"/>
  <c r="C182" i="3"/>
  <c r="B182" i="3"/>
  <c r="E181" i="3"/>
  <c r="D181" i="3"/>
  <c r="C181" i="3"/>
  <c r="B181" i="3"/>
  <c r="E180" i="3"/>
  <c r="D180" i="3"/>
  <c r="C180" i="3"/>
  <c r="B180" i="3"/>
  <c r="E179" i="3"/>
  <c r="D179" i="3"/>
  <c r="C179" i="3"/>
  <c r="B179" i="3"/>
  <c r="E178" i="3"/>
  <c r="D178" i="3"/>
  <c r="C178" i="3"/>
  <c r="B178" i="3"/>
  <c r="E177" i="3"/>
  <c r="D177" i="3"/>
  <c r="C177" i="3"/>
  <c r="B177" i="3"/>
  <c r="E176" i="3"/>
  <c r="D176" i="3"/>
  <c r="C176" i="3"/>
  <c r="B176" i="3"/>
  <c r="E175" i="3"/>
  <c r="D175" i="3"/>
  <c r="C175" i="3"/>
  <c r="B175" i="3"/>
  <c r="E174" i="3"/>
  <c r="D174" i="3"/>
  <c r="C174" i="3"/>
  <c r="B174" i="3"/>
  <c r="E173" i="3"/>
  <c r="D173" i="3"/>
  <c r="C173" i="3"/>
  <c r="B173" i="3"/>
  <c r="E172" i="3"/>
  <c r="D172" i="3"/>
  <c r="C172" i="3"/>
  <c r="B172" i="3"/>
  <c r="E171" i="3"/>
  <c r="D171" i="3"/>
  <c r="C171" i="3"/>
  <c r="B171" i="3"/>
  <c r="E170" i="3"/>
  <c r="D170" i="3"/>
  <c r="C170" i="3"/>
  <c r="B170" i="3"/>
  <c r="E169" i="3"/>
  <c r="D169" i="3"/>
  <c r="C169" i="3"/>
  <c r="B169" i="3"/>
  <c r="E168" i="3"/>
  <c r="D168" i="3"/>
  <c r="C168" i="3"/>
  <c r="B168" i="3"/>
  <c r="E167" i="3"/>
  <c r="D167" i="3"/>
  <c r="C167" i="3"/>
  <c r="B167" i="3"/>
  <c r="E166" i="3"/>
  <c r="D166" i="3"/>
  <c r="C166" i="3"/>
  <c r="B166" i="3"/>
  <c r="E165" i="3"/>
  <c r="D165" i="3"/>
  <c r="C165" i="3"/>
  <c r="B165" i="3"/>
  <c r="E164" i="3"/>
  <c r="D164" i="3"/>
  <c r="C164" i="3"/>
  <c r="B164" i="3"/>
  <c r="E163" i="3"/>
  <c r="D163" i="3"/>
  <c r="C163" i="3"/>
  <c r="B163" i="3"/>
  <c r="E162" i="3"/>
  <c r="D162" i="3"/>
  <c r="C162" i="3"/>
  <c r="B162" i="3"/>
  <c r="E161" i="3"/>
  <c r="D161" i="3"/>
  <c r="C161" i="3"/>
  <c r="B161" i="3"/>
  <c r="E160" i="3"/>
  <c r="D160" i="3"/>
  <c r="C160" i="3"/>
  <c r="B160" i="3"/>
  <c r="E159" i="3"/>
  <c r="D159" i="3"/>
  <c r="C159" i="3"/>
  <c r="B159" i="3"/>
  <c r="E158" i="3"/>
  <c r="D158" i="3"/>
  <c r="C158" i="3"/>
  <c r="B158" i="3"/>
  <c r="E157" i="3"/>
  <c r="D157" i="3"/>
  <c r="C157" i="3"/>
  <c r="B157" i="3"/>
  <c r="E156" i="3"/>
  <c r="D156" i="3"/>
  <c r="C156" i="3"/>
  <c r="B156" i="3"/>
  <c r="E155" i="3"/>
  <c r="D155" i="3"/>
  <c r="C155" i="3"/>
  <c r="B155" i="3"/>
  <c r="E154" i="3"/>
  <c r="D154" i="3"/>
  <c r="C154" i="3"/>
  <c r="B154" i="3"/>
  <c r="E153" i="3"/>
  <c r="D153" i="3"/>
  <c r="C153" i="3"/>
  <c r="B153" i="3"/>
  <c r="E152" i="3"/>
  <c r="D152" i="3"/>
  <c r="C152" i="3"/>
  <c r="B152" i="3"/>
  <c r="E151" i="3"/>
  <c r="D151" i="3"/>
  <c r="C151" i="3"/>
  <c r="B151" i="3"/>
  <c r="E150" i="3"/>
  <c r="D150" i="3"/>
  <c r="C150" i="3"/>
  <c r="B150" i="3"/>
  <c r="E149" i="3"/>
  <c r="D149" i="3"/>
  <c r="C149" i="3"/>
  <c r="B149" i="3"/>
  <c r="E148" i="3"/>
  <c r="D148" i="3"/>
  <c r="C148" i="3"/>
  <c r="B148" i="3"/>
  <c r="E147" i="3"/>
  <c r="D147" i="3"/>
  <c r="C147" i="3"/>
  <c r="B147" i="3"/>
  <c r="E146" i="3"/>
  <c r="D146" i="3"/>
  <c r="C146" i="3"/>
  <c r="B146" i="3"/>
  <c r="E145" i="3"/>
  <c r="D145" i="3"/>
  <c r="C145" i="3"/>
  <c r="B145" i="3"/>
  <c r="E144" i="3"/>
  <c r="D144" i="3"/>
  <c r="C144" i="3"/>
  <c r="B144" i="3"/>
  <c r="E143" i="3"/>
  <c r="D143" i="3"/>
  <c r="C143" i="3"/>
  <c r="B143" i="3"/>
  <c r="E142" i="3"/>
  <c r="D142" i="3"/>
  <c r="C142" i="3"/>
  <c r="B142" i="3"/>
  <c r="E141" i="3"/>
  <c r="D141" i="3"/>
  <c r="C141" i="3"/>
  <c r="B141" i="3"/>
  <c r="E140" i="3"/>
  <c r="D140" i="3"/>
  <c r="C140" i="3"/>
  <c r="B140" i="3"/>
  <c r="E139" i="3"/>
  <c r="D139" i="3"/>
  <c r="C139" i="3"/>
  <c r="B139" i="3"/>
  <c r="E138" i="3"/>
  <c r="D138" i="3"/>
  <c r="C138" i="3"/>
  <c r="B138" i="3"/>
  <c r="E137" i="3"/>
  <c r="D137" i="3"/>
  <c r="C137" i="3"/>
  <c r="B137" i="3"/>
  <c r="E136" i="3"/>
  <c r="D136" i="3"/>
  <c r="C136" i="3"/>
  <c r="B136" i="3"/>
  <c r="E135" i="3"/>
  <c r="D135" i="3"/>
  <c r="C135" i="3"/>
  <c r="B135" i="3"/>
  <c r="E134" i="3"/>
  <c r="D134" i="3"/>
  <c r="C134" i="3"/>
  <c r="B134" i="3"/>
  <c r="E133" i="3"/>
  <c r="D133" i="3"/>
  <c r="C133" i="3"/>
  <c r="B133" i="3"/>
  <c r="E132" i="3"/>
  <c r="D132" i="3"/>
  <c r="C132" i="3"/>
  <c r="B132" i="3"/>
  <c r="E131" i="3"/>
  <c r="D131" i="3"/>
  <c r="C131" i="3"/>
  <c r="B131" i="3"/>
  <c r="E130" i="3"/>
  <c r="D130" i="3"/>
  <c r="C130" i="3"/>
  <c r="B130" i="3"/>
  <c r="E129" i="3"/>
  <c r="D129" i="3"/>
  <c r="C129" i="3"/>
  <c r="B129" i="3"/>
  <c r="E128" i="3"/>
  <c r="D128" i="3"/>
  <c r="C128" i="3"/>
  <c r="B128" i="3"/>
  <c r="E127" i="3"/>
  <c r="D127" i="3"/>
  <c r="C127" i="3"/>
  <c r="B127" i="3"/>
  <c r="E126" i="3"/>
  <c r="D126" i="3"/>
  <c r="C126" i="3"/>
  <c r="B126" i="3"/>
  <c r="E125" i="3"/>
  <c r="D125" i="3"/>
  <c r="C125" i="3"/>
  <c r="B125" i="3"/>
  <c r="E124" i="3"/>
  <c r="D124" i="3"/>
  <c r="C124" i="3"/>
  <c r="B124" i="3"/>
  <c r="E123" i="3"/>
  <c r="D123" i="3"/>
  <c r="C123" i="3"/>
  <c r="B123" i="3"/>
  <c r="E122" i="3"/>
  <c r="D122" i="3"/>
  <c r="C122" i="3"/>
  <c r="B122" i="3"/>
  <c r="E121" i="3"/>
  <c r="D121" i="3"/>
  <c r="C121" i="3"/>
  <c r="B121" i="3"/>
  <c r="E120" i="3"/>
  <c r="D120" i="3"/>
  <c r="C120" i="3"/>
  <c r="B120" i="3"/>
  <c r="E119" i="3"/>
  <c r="D119" i="3"/>
  <c r="C119" i="3"/>
  <c r="B119" i="3"/>
  <c r="E118" i="3"/>
  <c r="D118" i="3"/>
  <c r="C118" i="3"/>
  <c r="B118" i="3"/>
  <c r="E117" i="3"/>
  <c r="D117" i="3"/>
  <c r="C117" i="3"/>
  <c r="B117" i="3"/>
  <c r="E116" i="3"/>
  <c r="D116" i="3"/>
  <c r="C116" i="3"/>
  <c r="B116" i="3"/>
  <c r="E115" i="3"/>
  <c r="D115" i="3"/>
  <c r="C115" i="3"/>
  <c r="B115" i="3"/>
  <c r="E114" i="3"/>
  <c r="D114" i="3"/>
  <c r="C114" i="3"/>
  <c r="B114" i="3"/>
  <c r="E113" i="3"/>
  <c r="D113" i="3"/>
  <c r="C113" i="3"/>
  <c r="B113" i="3"/>
  <c r="E112" i="3"/>
  <c r="D112" i="3"/>
  <c r="C112" i="3"/>
  <c r="B112" i="3"/>
  <c r="E111" i="3"/>
  <c r="D111" i="3"/>
  <c r="C111" i="3"/>
  <c r="B111" i="3"/>
  <c r="E110" i="3"/>
  <c r="D110" i="3"/>
  <c r="C110" i="3"/>
  <c r="B110" i="3"/>
  <c r="E109" i="3"/>
  <c r="D109" i="3"/>
  <c r="C109" i="3"/>
  <c r="B109" i="3"/>
  <c r="E108" i="3"/>
  <c r="D108" i="3"/>
  <c r="C108" i="3"/>
  <c r="B108" i="3"/>
  <c r="E107" i="3"/>
  <c r="D107" i="3"/>
  <c r="C107" i="3"/>
  <c r="B107" i="3"/>
  <c r="E106" i="3"/>
  <c r="D106" i="3"/>
  <c r="C106" i="3"/>
  <c r="B106" i="3"/>
  <c r="E105" i="3"/>
  <c r="D105" i="3"/>
  <c r="C105" i="3"/>
  <c r="B105" i="3"/>
  <c r="E104" i="3"/>
  <c r="D104" i="3"/>
  <c r="C104" i="3"/>
  <c r="B104" i="3"/>
  <c r="E103" i="3"/>
  <c r="D103" i="3"/>
  <c r="C103" i="3"/>
  <c r="B103" i="3"/>
  <c r="E102" i="3"/>
  <c r="D102" i="3"/>
  <c r="C102" i="3"/>
  <c r="B102" i="3"/>
  <c r="E101" i="3"/>
  <c r="D101" i="3"/>
  <c r="C101" i="3"/>
  <c r="B101" i="3"/>
  <c r="E100" i="3"/>
  <c r="D100" i="3"/>
  <c r="C100" i="3"/>
  <c r="B100" i="3"/>
  <c r="E99" i="3"/>
  <c r="D99" i="3"/>
  <c r="C99" i="3"/>
  <c r="B99" i="3"/>
  <c r="E98" i="3"/>
  <c r="D98" i="3"/>
  <c r="C98" i="3"/>
  <c r="B98" i="3"/>
  <c r="E97" i="3"/>
  <c r="D97" i="3"/>
  <c r="C97" i="3"/>
  <c r="B97" i="3"/>
  <c r="E96" i="3"/>
  <c r="D96" i="3"/>
  <c r="C96" i="3"/>
  <c r="B96" i="3"/>
  <c r="E95" i="3"/>
  <c r="D95" i="3"/>
  <c r="C95" i="3"/>
  <c r="B95" i="3"/>
  <c r="E94" i="3"/>
  <c r="D94" i="3"/>
  <c r="C94" i="3"/>
  <c r="B94" i="3"/>
  <c r="E93" i="3"/>
  <c r="D93" i="3"/>
  <c r="C93" i="3"/>
  <c r="B93" i="3"/>
  <c r="E92" i="3"/>
  <c r="D92" i="3"/>
  <c r="C92" i="3"/>
  <c r="B92" i="3"/>
  <c r="E91" i="3"/>
  <c r="D91" i="3"/>
  <c r="C91" i="3"/>
  <c r="B91" i="3"/>
  <c r="E90" i="3"/>
  <c r="D90" i="3"/>
  <c r="C90" i="3"/>
  <c r="B90" i="3"/>
  <c r="E89" i="3"/>
  <c r="D89" i="3"/>
  <c r="C89" i="3"/>
  <c r="B89" i="3"/>
  <c r="E88" i="3"/>
  <c r="D88" i="3"/>
  <c r="C88" i="3"/>
  <c r="B88" i="3"/>
  <c r="E87" i="3"/>
  <c r="D87" i="3"/>
  <c r="C87" i="3"/>
  <c r="B87" i="3"/>
  <c r="E86" i="3"/>
  <c r="D86" i="3"/>
  <c r="C86" i="3"/>
  <c r="B86" i="3"/>
  <c r="E85" i="3"/>
  <c r="D85" i="3"/>
  <c r="C85" i="3"/>
  <c r="B85" i="3"/>
  <c r="E84" i="3"/>
  <c r="D84" i="3"/>
  <c r="C84" i="3"/>
  <c r="B84" i="3"/>
  <c r="E83" i="3"/>
  <c r="D83" i="3"/>
  <c r="C83" i="3"/>
  <c r="B83" i="3"/>
  <c r="E82" i="3"/>
  <c r="D82" i="3"/>
  <c r="C82" i="3"/>
  <c r="B82" i="3"/>
  <c r="E81" i="3"/>
  <c r="D81" i="3"/>
  <c r="C81" i="3"/>
  <c r="B81" i="3"/>
  <c r="E80" i="3"/>
  <c r="D80" i="3"/>
  <c r="C80" i="3"/>
  <c r="B80" i="3"/>
  <c r="E79" i="3"/>
  <c r="D79" i="3"/>
  <c r="C79" i="3"/>
  <c r="B79" i="3"/>
  <c r="E78" i="3"/>
  <c r="D78" i="3"/>
  <c r="C78" i="3"/>
  <c r="B78" i="3"/>
  <c r="E77" i="3"/>
  <c r="D77" i="3"/>
  <c r="C77" i="3"/>
  <c r="B77" i="3"/>
  <c r="E76" i="3"/>
  <c r="D76" i="3"/>
  <c r="C76" i="3"/>
  <c r="B76" i="3"/>
  <c r="E75" i="3"/>
  <c r="D75" i="3"/>
  <c r="C75" i="3"/>
  <c r="B75" i="3"/>
  <c r="E74" i="3"/>
  <c r="D74" i="3"/>
  <c r="C74" i="3"/>
  <c r="B74" i="3"/>
  <c r="E73" i="3"/>
  <c r="D73" i="3"/>
  <c r="C73" i="3"/>
  <c r="B73" i="3"/>
  <c r="E72" i="3"/>
  <c r="D72" i="3"/>
  <c r="C72" i="3"/>
  <c r="B72" i="3"/>
  <c r="E71" i="3"/>
  <c r="D71" i="3"/>
  <c r="C71" i="3"/>
  <c r="B71" i="3"/>
  <c r="E70" i="3"/>
  <c r="D70" i="3"/>
  <c r="C70" i="3"/>
  <c r="B70" i="3"/>
  <c r="E69" i="3"/>
  <c r="D69" i="3"/>
  <c r="C69" i="3"/>
  <c r="B69" i="3"/>
  <c r="E68" i="3"/>
  <c r="D68" i="3"/>
  <c r="C68" i="3"/>
  <c r="B68" i="3"/>
  <c r="E67" i="3"/>
  <c r="D67" i="3"/>
  <c r="C67" i="3"/>
  <c r="B67" i="3"/>
  <c r="E66" i="3"/>
  <c r="D66" i="3"/>
  <c r="C66" i="3"/>
  <c r="B66" i="3"/>
  <c r="E65" i="3"/>
  <c r="D65" i="3"/>
  <c r="C65" i="3"/>
  <c r="B65" i="3"/>
  <c r="E64" i="3"/>
  <c r="D64" i="3"/>
  <c r="C64" i="3"/>
  <c r="B64" i="3"/>
  <c r="E63" i="3"/>
  <c r="D63" i="3"/>
  <c r="C63" i="3"/>
  <c r="B63" i="3"/>
  <c r="E62" i="3"/>
  <c r="D62" i="3"/>
  <c r="C62" i="3"/>
  <c r="B62" i="3"/>
  <c r="E61" i="3"/>
  <c r="D61" i="3"/>
  <c r="C61" i="3"/>
  <c r="B61" i="3"/>
  <c r="E60" i="3"/>
  <c r="D60" i="3"/>
  <c r="C60" i="3"/>
  <c r="B60" i="3"/>
  <c r="E59" i="3"/>
  <c r="D59" i="3"/>
  <c r="C59" i="3"/>
  <c r="B59" i="3"/>
  <c r="E58" i="3"/>
  <c r="D58" i="3"/>
  <c r="C58" i="3"/>
  <c r="B58" i="3"/>
  <c r="E57" i="3"/>
  <c r="D57" i="3"/>
  <c r="C57" i="3"/>
  <c r="B57" i="3"/>
  <c r="E56" i="3"/>
  <c r="D56" i="3"/>
  <c r="C56" i="3"/>
  <c r="B56" i="3"/>
  <c r="E55" i="3"/>
  <c r="D55" i="3"/>
  <c r="C55" i="3"/>
  <c r="B55" i="3"/>
  <c r="E54" i="3"/>
  <c r="D54" i="3"/>
  <c r="C54" i="3"/>
  <c r="B54" i="3"/>
  <c r="E53" i="3"/>
  <c r="D53" i="3"/>
  <c r="C53" i="3"/>
  <c r="B53" i="3"/>
  <c r="E52" i="3"/>
  <c r="D52" i="3"/>
  <c r="C52" i="3"/>
  <c r="B52" i="3"/>
  <c r="E51" i="3"/>
  <c r="D51" i="3"/>
  <c r="C51" i="3"/>
  <c r="B51" i="3"/>
  <c r="E50" i="3"/>
  <c r="D50" i="3"/>
  <c r="C50" i="3"/>
  <c r="B50" i="3"/>
  <c r="E49" i="3"/>
  <c r="D49" i="3"/>
  <c r="C49" i="3"/>
  <c r="B49" i="3"/>
  <c r="E48" i="3"/>
  <c r="D48" i="3"/>
  <c r="C48" i="3"/>
  <c r="B48" i="3"/>
  <c r="E47" i="3"/>
  <c r="D47" i="3"/>
  <c r="C47" i="3"/>
  <c r="B47" i="3"/>
  <c r="E46" i="3"/>
  <c r="D46" i="3"/>
  <c r="C46" i="3"/>
  <c r="B46" i="3"/>
  <c r="E45" i="3"/>
  <c r="D45" i="3"/>
  <c r="C45" i="3"/>
  <c r="B45" i="3"/>
  <c r="E44" i="3"/>
  <c r="D44" i="3"/>
  <c r="C44" i="3"/>
  <c r="B44" i="3"/>
  <c r="E43" i="3"/>
  <c r="D43" i="3"/>
  <c r="C43" i="3"/>
  <c r="B43" i="3"/>
  <c r="E42" i="3"/>
  <c r="D42" i="3"/>
  <c r="C42" i="3"/>
  <c r="B42" i="3"/>
  <c r="E41" i="3"/>
  <c r="D41" i="3"/>
  <c r="C41" i="3"/>
  <c r="B41" i="3"/>
  <c r="E40" i="3"/>
  <c r="D40" i="3"/>
  <c r="C40" i="3"/>
  <c r="B40" i="3"/>
  <c r="E39" i="3"/>
  <c r="D39" i="3"/>
  <c r="C39" i="3"/>
  <c r="B39" i="3"/>
  <c r="E38" i="3"/>
  <c r="D38" i="3"/>
  <c r="C38" i="3"/>
  <c r="B38" i="3"/>
  <c r="E37" i="3"/>
  <c r="D37" i="3"/>
  <c r="C37" i="3"/>
  <c r="B37" i="3"/>
  <c r="E36" i="3"/>
  <c r="D36" i="3"/>
  <c r="C36" i="3"/>
  <c r="B36" i="3"/>
  <c r="E35" i="3"/>
  <c r="D35" i="3"/>
  <c r="C35" i="3"/>
  <c r="B35" i="3"/>
  <c r="E34" i="3"/>
  <c r="D34" i="3"/>
  <c r="C34" i="3"/>
  <c r="B34" i="3"/>
  <c r="E33" i="3"/>
  <c r="D33" i="3"/>
  <c r="C33" i="3"/>
  <c r="B33" i="3"/>
  <c r="E32" i="3"/>
  <c r="D32" i="3"/>
  <c r="C32" i="3"/>
  <c r="B32" i="3"/>
  <c r="E31" i="3"/>
  <c r="D31" i="3"/>
  <c r="C31" i="3"/>
  <c r="B31" i="3"/>
  <c r="E30" i="3"/>
  <c r="D30" i="3"/>
  <c r="C30" i="3"/>
  <c r="B30" i="3"/>
  <c r="E29" i="3"/>
  <c r="D29" i="3"/>
  <c r="C29" i="3"/>
  <c r="B29" i="3"/>
  <c r="E28" i="3"/>
  <c r="D28" i="3"/>
  <c r="C28" i="3"/>
  <c r="B28" i="3"/>
  <c r="E27" i="3"/>
  <c r="D27" i="3"/>
  <c r="C27" i="3"/>
  <c r="B27" i="3"/>
  <c r="E26" i="3"/>
  <c r="D26" i="3"/>
  <c r="C26" i="3"/>
  <c r="B26" i="3"/>
  <c r="E25" i="3"/>
  <c r="D25" i="3"/>
  <c r="C25" i="3"/>
  <c r="B25" i="3"/>
  <c r="E24" i="3"/>
  <c r="D24" i="3"/>
  <c r="C24" i="3"/>
  <c r="B24" i="3"/>
  <c r="E23" i="3"/>
  <c r="D23" i="3"/>
  <c r="C23" i="3"/>
  <c r="B23" i="3"/>
  <c r="E22" i="3"/>
  <c r="D22" i="3"/>
  <c r="C22" i="3"/>
  <c r="B22" i="3"/>
  <c r="E21" i="3"/>
  <c r="D21" i="3"/>
  <c r="C21" i="3"/>
  <c r="B21" i="3"/>
  <c r="E20" i="3"/>
  <c r="D20" i="3"/>
  <c r="C20" i="3"/>
  <c r="B20" i="3"/>
  <c r="E19" i="3"/>
  <c r="D19" i="3"/>
  <c r="C19" i="3"/>
  <c r="B19" i="3"/>
  <c r="E18" i="3"/>
  <c r="D18" i="3"/>
  <c r="C18" i="3"/>
  <c r="B18" i="3"/>
  <c r="E17" i="3"/>
  <c r="D17" i="3"/>
  <c r="C17" i="3"/>
  <c r="B17" i="3"/>
  <c r="E16" i="3"/>
  <c r="D16" i="3"/>
  <c r="C16" i="3"/>
  <c r="B16" i="3"/>
  <c r="E15" i="3"/>
  <c r="D15" i="3"/>
  <c r="C15" i="3"/>
  <c r="B15" i="3"/>
  <c r="E14" i="3"/>
  <c r="D14" i="3"/>
  <c r="C14" i="3"/>
  <c r="B14" i="3"/>
  <c r="E13" i="3"/>
  <c r="D13" i="3"/>
  <c r="C13" i="3"/>
  <c r="B13" i="3"/>
  <c r="E12" i="3"/>
  <c r="D12" i="3"/>
  <c r="C12" i="3"/>
  <c r="B12" i="3"/>
  <c r="E11" i="3"/>
  <c r="D11" i="3"/>
  <c r="C11" i="3"/>
  <c r="B11" i="3"/>
  <c r="E10" i="3"/>
  <c r="D10" i="3"/>
  <c r="C10" i="3"/>
  <c r="B10" i="3"/>
  <c r="E9" i="3"/>
  <c r="D9" i="3"/>
  <c r="C9" i="3"/>
  <c r="B9" i="3"/>
  <c r="E8" i="3"/>
  <c r="D8" i="3"/>
  <c r="C8" i="3"/>
  <c r="B8" i="3"/>
  <c r="D7" i="3"/>
  <c r="C7" i="3"/>
  <c r="B7" i="3"/>
  <c r="BA9" i="1"/>
  <c r="BD4" i="1"/>
  <c r="CB2" i="1"/>
  <c r="AL35" i="1"/>
  <c r="CB23" i="1"/>
  <c r="CA23" i="1"/>
  <c r="CB22" i="1"/>
  <c r="CA22" i="1"/>
  <c r="CB21" i="1"/>
  <c r="CA21" i="1"/>
  <c r="CB20" i="1"/>
  <c r="CA20" i="1"/>
  <c r="CB19" i="1"/>
  <c r="CA19" i="1"/>
  <c r="CB18" i="1"/>
  <c r="CA18" i="1"/>
  <c r="CB17" i="1"/>
  <c r="CA17" i="1"/>
  <c r="CB16" i="1"/>
  <c r="CA16" i="1"/>
  <c r="CB15" i="1"/>
  <c r="CA15" i="1"/>
  <c r="CB14" i="1"/>
  <c r="CA14" i="1"/>
  <c r="CB13" i="1"/>
  <c r="CA13" i="1"/>
  <c r="CB12" i="1"/>
  <c r="CA12" i="1"/>
  <c r="CB11" i="1"/>
  <c r="CA11" i="1"/>
  <c r="CB10" i="1"/>
  <c r="CA10" i="1"/>
  <c r="CB9" i="1"/>
  <c r="CA9" i="1"/>
  <c r="CB8" i="1"/>
  <c r="CA8" i="1"/>
  <c r="CB7" i="1"/>
  <c r="CA7" i="1"/>
  <c r="CB6" i="1"/>
  <c r="CA6" i="1"/>
  <c r="CB5" i="1"/>
  <c r="CA5" i="1"/>
  <c r="BJ4" i="1" s="1"/>
  <c r="CB4" i="1"/>
  <c r="J507" i="2"/>
  <c r="J506" i="2"/>
  <c r="J505" i="2"/>
  <c r="J504" i="2"/>
  <c r="J503" i="2"/>
  <c r="J502" i="2"/>
  <c r="J501" i="2"/>
  <c r="J500" i="2"/>
  <c r="J499" i="2"/>
  <c r="J498" i="2"/>
  <c r="J497" i="2"/>
  <c r="J496" i="2"/>
  <c r="J495" i="2"/>
  <c r="J494" i="2"/>
  <c r="J493" i="2"/>
  <c r="J492" i="2"/>
  <c r="J491" i="2"/>
  <c r="J490" i="2"/>
  <c r="J489" i="2"/>
  <c r="J488" i="2"/>
  <c r="J487" i="2"/>
  <c r="J486" i="2"/>
  <c r="J485" i="2"/>
  <c r="J484" i="2"/>
  <c r="J483" i="2"/>
  <c r="J482" i="2"/>
  <c r="J481" i="2"/>
  <c r="J480" i="2"/>
  <c r="J479" i="2"/>
  <c r="J478" i="2"/>
  <c r="J477" i="2"/>
  <c r="J476" i="2"/>
  <c r="J475" i="2"/>
  <c r="J474" i="2"/>
  <c r="J473" i="2"/>
  <c r="J472" i="2"/>
  <c r="J471" i="2"/>
  <c r="J470" i="2"/>
  <c r="J469" i="2"/>
  <c r="J468" i="2"/>
  <c r="J467" i="2"/>
  <c r="J466" i="2"/>
  <c r="J465" i="2"/>
  <c r="J464" i="2"/>
  <c r="J463" i="2"/>
  <c r="J462" i="2"/>
  <c r="J461" i="2"/>
  <c r="J460" i="2"/>
  <c r="J459" i="2"/>
  <c r="J458" i="2"/>
  <c r="J457" i="2"/>
  <c r="J456" i="2"/>
  <c r="J455" i="2"/>
  <c r="J454" i="2"/>
  <c r="J453" i="2"/>
  <c r="J452" i="2"/>
  <c r="J451" i="2"/>
  <c r="J450" i="2"/>
  <c r="J449" i="2"/>
  <c r="J448" i="2"/>
  <c r="J447" i="2"/>
  <c r="J446" i="2"/>
  <c r="J445" i="2"/>
  <c r="J444" i="2"/>
  <c r="J443" i="2"/>
  <c r="J442" i="2"/>
  <c r="J441" i="2"/>
  <c r="J440" i="2"/>
  <c r="J439" i="2"/>
  <c r="J438" i="2"/>
  <c r="J437" i="2"/>
  <c r="J436" i="2"/>
  <c r="J435" i="2"/>
  <c r="J434" i="2"/>
  <c r="J433" i="2"/>
  <c r="J432" i="2"/>
  <c r="J431" i="2"/>
  <c r="J430" i="2"/>
  <c r="J429" i="2"/>
  <c r="J428" i="2"/>
  <c r="J427" i="2"/>
  <c r="J426" i="2"/>
  <c r="J425" i="2"/>
  <c r="J424" i="2"/>
  <c r="J423" i="2"/>
  <c r="J422" i="2"/>
  <c r="J421" i="2"/>
  <c r="J420" i="2"/>
  <c r="J419" i="2"/>
  <c r="J418" i="2"/>
  <c r="J417" i="2"/>
  <c r="J416" i="2"/>
  <c r="J415" i="2"/>
  <c r="J414" i="2"/>
  <c r="J413" i="2"/>
  <c r="J412" i="2"/>
  <c r="J411" i="2"/>
  <c r="J410" i="2"/>
  <c r="J409" i="2"/>
  <c r="J408" i="2"/>
  <c r="J407" i="2"/>
  <c r="J406" i="2"/>
  <c r="J405" i="2"/>
  <c r="J404" i="2"/>
  <c r="J403" i="2"/>
  <c r="J402" i="2"/>
  <c r="J401" i="2"/>
  <c r="J400" i="2"/>
  <c r="J399" i="2"/>
  <c r="J398" i="2"/>
  <c r="J397" i="2"/>
  <c r="J396" i="2"/>
  <c r="J395" i="2"/>
  <c r="J394" i="2"/>
  <c r="J393" i="2"/>
  <c r="J392" i="2"/>
  <c r="J391" i="2"/>
  <c r="J390" i="2"/>
  <c r="J389" i="2"/>
  <c r="J388" i="2"/>
  <c r="J387" i="2"/>
  <c r="J386" i="2"/>
  <c r="J385" i="2"/>
  <c r="J384" i="2"/>
  <c r="J383" i="2"/>
  <c r="J382" i="2"/>
  <c r="J381" i="2"/>
  <c r="J380" i="2"/>
  <c r="J379" i="2"/>
  <c r="J378" i="2"/>
  <c r="J377" i="2"/>
  <c r="J376" i="2"/>
  <c r="J375" i="2"/>
  <c r="J374" i="2"/>
  <c r="J373" i="2"/>
  <c r="J372" i="2"/>
  <c r="J371" i="2"/>
  <c r="J370" i="2"/>
  <c r="J369" i="2"/>
  <c r="J368" i="2"/>
  <c r="J367" i="2"/>
  <c r="J366" i="2"/>
  <c r="J365" i="2"/>
  <c r="J364" i="2"/>
  <c r="J363" i="2"/>
  <c r="J362" i="2"/>
  <c r="J361" i="2"/>
  <c r="J360" i="2"/>
  <c r="J359" i="2"/>
  <c r="J358" i="2"/>
  <c r="J357" i="2"/>
  <c r="J356" i="2"/>
  <c r="J355" i="2"/>
  <c r="J354" i="2"/>
  <c r="J353" i="2"/>
  <c r="J352" i="2"/>
  <c r="J351" i="2"/>
  <c r="J350" i="2"/>
  <c r="J349" i="2"/>
  <c r="J348" i="2"/>
  <c r="J347" i="2"/>
  <c r="J346" i="2"/>
  <c r="J345" i="2"/>
  <c r="J344" i="2"/>
  <c r="J343" i="2"/>
  <c r="J342" i="2"/>
  <c r="J341" i="2"/>
  <c r="J340" i="2"/>
  <c r="J339" i="2"/>
  <c r="J338" i="2"/>
  <c r="J337" i="2"/>
  <c r="J336" i="2"/>
  <c r="J335" i="2"/>
  <c r="J334" i="2"/>
  <c r="J333" i="2"/>
  <c r="J332" i="2"/>
  <c r="J331" i="2"/>
  <c r="J330" i="2"/>
  <c r="J329" i="2"/>
  <c r="J328" i="2"/>
  <c r="J327" i="2"/>
  <c r="J326" i="2"/>
  <c r="J325" i="2"/>
  <c r="J324" i="2"/>
  <c r="J323" i="2"/>
  <c r="J322" i="2"/>
  <c r="J321" i="2"/>
  <c r="J320" i="2"/>
  <c r="J319" i="2"/>
  <c r="J318" i="2"/>
  <c r="J317" i="2"/>
  <c r="J316" i="2"/>
  <c r="J315" i="2"/>
  <c r="J314" i="2"/>
  <c r="J313" i="2"/>
  <c r="J312" i="2"/>
  <c r="J311" i="2"/>
  <c r="J310" i="2"/>
  <c r="J309" i="2"/>
  <c r="J308" i="2"/>
  <c r="J307" i="2"/>
  <c r="J306" i="2"/>
  <c r="J305" i="2"/>
  <c r="J304" i="2"/>
  <c r="J303" i="2"/>
  <c r="J302" i="2"/>
  <c r="J301" i="2"/>
  <c r="J300" i="2"/>
  <c r="J299" i="2"/>
  <c r="J298" i="2"/>
  <c r="J297" i="2"/>
  <c r="J296" i="2"/>
  <c r="J295" i="2"/>
  <c r="J294" i="2"/>
  <c r="J293" i="2"/>
  <c r="J292" i="2"/>
  <c r="J291" i="2"/>
  <c r="J290" i="2"/>
  <c r="J289" i="2"/>
  <c r="J288" i="2"/>
  <c r="J287" i="2"/>
  <c r="J286" i="2"/>
  <c r="J285" i="2"/>
  <c r="J284" i="2"/>
  <c r="J283" i="2"/>
  <c r="J282" i="2"/>
  <c r="J281" i="2"/>
  <c r="J280" i="2"/>
  <c r="J279" i="2"/>
  <c r="J278" i="2"/>
  <c r="J277" i="2"/>
  <c r="J276" i="2"/>
  <c r="J275" i="2"/>
  <c r="J274" i="2"/>
  <c r="J273" i="2"/>
  <c r="J272" i="2"/>
  <c r="J271" i="2"/>
  <c r="J270" i="2"/>
  <c r="J269" i="2"/>
  <c r="J268" i="2"/>
  <c r="J267" i="2"/>
  <c r="J266" i="2"/>
  <c r="J265" i="2"/>
  <c r="J264" i="2"/>
  <c r="J263" i="2"/>
  <c r="J262" i="2"/>
  <c r="J261" i="2"/>
  <c r="J260" i="2"/>
  <c r="J259" i="2"/>
  <c r="J258" i="2"/>
  <c r="J257" i="2"/>
  <c r="J256" i="2"/>
  <c r="J255" i="2"/>
  <c r="J254" i="2"/>
  <c r="J253" i="2"/>
  <c r="J252" i="2"/>
  <c r="J251" i="2"/>
  <c r="J250" i="2"/>
  <c r="J249" i="2"/>
  <c r="J248" i="2"/>
  <c r="J247" i="2"/>
  <c r="J246" i="2"/>
  <c r="J245" i="2"/>
  <c r="J244" i="2"/>
  <c r="J243" i="2"/>
  <c r="J242" i="2"/>
  <c r="J241" i="2"/>
  <c r="J240" i="2"/>
  <c r="J239" i="2"/>
  <c r="J238" i="2"/>
  <c r="J237" i="2"/>
  <c r="J236" i="2"/>
  <c r="J235" i="2"/>
  <c r="J234" i="2"/>
  <c r="J233" i="2"/>
  <c r="J232" i="2"/>
  <c r="J231" i="2"/>
  <c r="J230" i="2"/>
  <c r="J229" i="2"/>
  <c r="J228" i="2"/>
  <c r="J227" i="2"/>
  <c r="J226" i="2"/>
  <c r="J225" i="2"/>
  <c r="J224" i="2"/>
  <c r="J223" i="2"/>
  <c r="J222" i="2"/>
  <c r="J221" i="2"/>
  <c r="J220" i="2"/>
  <c r="J219" i="2"/>
  <c r="J218" i="2"/>
  <c r="J217" i="2"/>
  <c r="J216" i="2"/>
  <c r="J215" i="2"/>
  <c r="J214" i="2"/>
  <c r="J213" i="2"/>
  <c r="J212" i="2"/>
  <c r="J211" i="2"/>
  <c r="J210" i="2"/>
  <c r="J209" i="2"/>
  <c r="J208" i="2"/>
  <c r="J207" i="2"/>
  <c r="J206" i="2"/>
  <c r="J205" i="2"/>
  <c r="J204" i="2"/>
  <c r="J203" i="2"/>
  <c r="J202" i="2"/>
  <c r="J201" i="2"/>
  <c r="J200" i="2"/>
  <c r="J199" i="2"/>
  <c r="J198" i="2"/>
  <c r="J197" i="2"/>
  <c r="J196" i="2"/>
  <c r="J195" i="2"/>
  <c r="J194" i="2"/>
  <c r="J193" i="2"/>
  <c r="J192" i="2"/>
  <c r="J191" i="2"/>
  <c r="J190" i="2"/>
  <c r="J189" i="2"/>
  <c r="J188" i="2"/>
  <c r="J187" i="2"/>
  <c r="J186" i="2"/>
  <c r="J185" i="2"/>
  <c r="J184" i="2"/>
  <c r="J183" i="2"/>
  <c r="J182" i="2"/>
  <c r="J181" i="2"/>
  <c r="J180" i="2"/>
  <c r="J179" i="2"/>
  <c r="J178" i="2"/>
  <c r="J177" i="2"/>
  <c r="J176" i="2"/>
  <c r="J175" i="2"/>
  <c r="J174" i="2"/>
  <c r="J173" i="2"/>
  <c r="J172" i="2"/>
  <c r="J171" i="2"/>
  <c r="J170" i="2"/>
  <c r="J169" i="2"/>
  <c r="J168" i="2"/>
  <c r="J167" i="2"/>
  <c r="J166" i="2"/>
  <c r="J165" i="2"/>
  <c r="J164" i="2"/>
  <c r="J163" i="2"/>
  <c r="J162" i="2"/>
  <c r="J161" i="2"/>
  <c r="J160" i="2"/>
  <c r="J159" i="2"/>
  <c r="J158" i="2"/>
  <c r="J157" i="2"/>
  <c r="J156" i="2"/>
  <c r="J155" i="2"/>
  <c r="J154" i="2"/>
  <c r="J153" i="2"/>
  <c r="J152" i="2"/>
  <c r="J151" i="2"/>
  <c r="J150" i="2"/>
  <c r="J149" i="2"/>
  <c r="J148" i="2"/>
  <c r="J147" i="2"/>
  <c r="J146" i="2"/>
  <c r="J145" i="2"/>
  <c r="J144" i="2"/>
  <c r="J143" i="2"/>
  <c r="J142" i="2"/>
  <c r="J141" i="2"/>
  <c r="J140" i="2"/>
  <c r="J139" i="2"/>
  <c r="J138" i="2"/>
  <c r="J137" i="2"/>
  <c r="J136" i="2"/>
  <c r="J135" i="2"/>
  <c r="J134" i="2"/>
  <c r="J133" i="2"/>
  <c r="J132" i="2"/>
  <c r="J131" i="2"/>
  <c r="J130" i="2"/>
  <c r="J129" i="2"/>
  <c r="J128" i="2"/>
  <c r="J127" i="2"/>
  <c r="J126" i="2"/>
  <c r="J125" i="2"/>
  <c r="J124" i="2"/>
  <c r="J123" i="2"/>
  <c r="J122" i="2"/>
  <c r="J121" i="2"/>
  <c r="J120" i="2"/>
  <c r="J119" i="2"/>
  <c r="J118" i="2"/>
  <c r="J117" i="2"/>
  <c r="J116" i="2"/>
  <c r="J115" i="2"/>
  <c r="J114" i="2"/>
  <c r="J113" i="2"/>
  <c r="J112" i="2"/>
  <c r="J111" i="2"/>
  <c r="J110" i="2"/>
  <c r="J109" i="2"/>
  <c r="J108" i="2"/>
  <c r="J107" i="2"/>
  <c r="J106" i="2"/>
  <c r="J105" i="2"/>
  <c r="J104" i="2"/>
  <c r="J103" i="2"/>
  <c r="J102" i="2"/>
  <c r="J101" i="2"/>
  <c r="J100" i="2"/>
  <c r="J99" i="2"/>
  <c r="J98" i="2"/>
  <c r="J97" i="2"/>
  <c r="J96" i="2"/>
  <c r="J95" i="2"/>
  <c r="J94" i="2"/>
  <c r="J93" i="2"/>
  <c r="J92" i="2"/>
  <c r="J91" i="2"/>
  <c r="J90" i="2"/>
  <c r="J89" i="2"/>
  <c r="J88" i="2"/>
  <c r="J87" i="2"/>
  <c r="J86" i="2"/>
  <c r="J85" i="2"/>
  <c r="J84" i="2"/>
  <c r="J83" i="2"/>
  <c r="J82" i="2"/>
  <c r="J81" i="2"/>
  <c r="J80" i="2"/>
  <c r="J79" i="2"/>
  <c r="J78" i="2"/>
  <c r="J77" i="2"/>
  <c r="J76" i="2"/>
  <c r="J75" i="2"/>
  <c r="J74" i="2"/>
  <c r="J73" i="2"/>
  <c r="J72" i="2"/>
  <c r="J71" i="2"/>
  <c r="J70" i="2"/>
  <c r="J69" i="2"/>
  <c r="J68" i="2"/>
  <c r="J67" i="2"/>
  <c r="J66" i="2"/>
  <c r="J65" i="2"/>
  <c r="J64" i="2"/>
  <c r="J63" i="2"/>
  <c r="J62" i="2"/>
  <c r="J61" i="2"/>
  <c r="J60" i="2"/>
  <c r="J59" i="2"/>
  <c r="J58" i="2"/>
  <c r="J57" i="2"/>
  <c r="J56" i="2"/>
  <c r="J55" i="2"/>
  <c r="J54" i="2"/>
  <c r="J53" i="2"/>
  <c r="J52" i="2"/>
  <c r="J51" i="2"/>
  <c r="J50" i="2"/>
  <c r="J49" i="2"/>
  <c r="J48" i="2"/>
  <c r="J47" i="2"/>
  <c r="J46" i="2"/>
  <c r="J45" i="2"/>
  <c r="J44" i="2"/>
  <c r="J43" i="2"/>
  <c r="J42" i="2"/>
  <c r="J41" i="2"/>
  <c r="J40" i="2"/>
  <c r="J39" i="2"/>
  <c r="J38" i="2"/>
  <c r="J37" i="2"/>
  <c r="J36" i="2"/>
  <c r="J35" i="2"/>
  <c r="J34" i="2"/>
  <c r="J33" i="2"/>
  <c r="J32" i="2"/>
  <c r="J31" i="2"/>
  <c r="J30" i="2"/>
  <c r="J29" i="2"/>
  <c r="J28" i="2"/>
  <c r="J27" i="2"/>
  <c r="J26" i="2"/>
  <c r="J25" i="2"/>
  <c r="J24" i="2"/>
  <c r="J23" i="2"/>
  <c r="J22" i="2"/>
  <c r="J21" i="2"/>
  <c r="J20" i="2"/>
  <c r="J19" i="2"/>
  <c r="J18" i="2"/>
  <c r="J17" i="2"/>
  <c r="J16" i="2"/>
  <c r="J15" i="2"/>
  <c r="J14" i="2"/>
  <c r="J13" i="2"/>
  <c r="J12" i="2"/>
  <c r="J11" i="2"/>
  <c r="J10" i="2"/>
  <c r="J9" i="2"/>
  <c r="J8" i="2"/>
  <c r="BC14" i="1"/>
  <c r="BD14" i="1"/>
  <c r="BE14" i="1"/>
  <c r="BF14" i="1"/>
  <c r="BC15" i="1"/>
  <c r="BH15" i="1" s="1"/>
  <c r="BD15" i="1"/>
  <c r="BE15" i="1"/>
  <c r="BF15" i="1"/>
  <c r="BC16" i="1"/>
  <c r="BH16" i="1" s="1"/>
  <c r="BD16" i="1"/>
  <c r="BE16" i="1"/>
  <c r="BF16" i="1"/>
  <c r="BC17" i="1"/>
  <c r="BH17" i="1" s="1"/>
  <c r="BD17" i="1"/>
  <c r="BE17" i="1"/>
  <c r="BF17" i="1"/>
  <c r="BC18" i="1"/>
  <c r="BH18" i="1" s="1"/>
  <c r="BD18" i="1"/>
  <c r="BE18" i="1"/>
  <c r="BF18" i="1"/>
  <c r="BC19" i="1"/>
  <c r="BH19" i="1" s="1"/>
  <c r="BD19" i="1"/>
  <c r="BE19" i="1"/>
  <c r="BF19" i="1"/>
  <c r="BC20" i="1"/>
  <c r="BH20" i="1" s="1"/>
  <c r="BD20" i="1"/>
  <c r="BE20" i="1"/>
  <c r="BF20" i="1"/>
  <c r="BC21" i="1"/>
  <c r="BH21" i="1" s="1"/>
  <c r="BD21" i="1"/>
  <c r="BE21" i="1"/>
  <c r="BF21" i="1"/>
  <c r="BC22" i="1"/>
  <c r="BH22" i="1" s="1"/>
  <c r="BD22" i="1"/>
  <c r="BE22" i="1"/>
  <c r="BF22" i="1"/>
  <c r="BC23" i="1"/>
  <c r="BH23" i="1" s="1"/>
  <c r="BD23" i="1"/>
  <c r="BE23" i="1"/>
  <c r="BF23" i="1"/>
  <c r="BC5" i="1"/>
  <c r="BD5" i="1"/>
  <c r="BE5" i="1"/>
  <c r="BF5" i="1"/>
  <c r="BC6" i="1"/>
  <c r="BD6" i="1"/>
  <c r="BE6" i="1"/>
  <c r="BF6" i="1"/>
  <c r="BC7" i="1"/>
  <c r="BG7" i="1" s="1"/>
  <c r="BD7" i="1"/>
  <c r="BE7" i="1"/>
  <c r="BF7" i="1"/>
  <c r="BC8" i="1"/>
  <c r="BD8" i="1"/>
  <c r="BE8" i="1"/>
  <c r="BF8" i="1"/>
  <c r="BC9" i="1"/>
  <c r="BD9" i="1"/>
  <c r="BE9" i="1"/>
  <c r="BF9" i="1"/>
  <c r="BC10" i="1"/>
  <c r="BD10" i="1"/>
  <c r="BE10" i="1"/>
  <c r="BF10" i="1"/>
  <c r="BC11" i="1"/>
  <c r="BD11" i="1"/>
  <c r="BE11" i="1"/>
  <c r="BF11" i="1"/>
  <c r="BC12" i="1"/>
  <c r="BD12" i="1"/>
  <c r="BE12" i="1"/>
  <c r="BF12" i="1"/>
  <c r="BC13" i="1"/>
  <c r="BD13" i="1"/>
  <c r="BE13" i="1"/>
  <c r="BF13" i="1"/>
  <c r="BF4" i="1"/>
  <c r="BC4" i="1"/>
  <c r="BA4" i="1"/>
  <c r="C4" i="4" s="1"/>
  <c r="BA5" i="1"/>
  <c r="O19" i="2" l="1"/>
  <c r="AN19" i="2"/>
  <c r="O27" i="2"/>
  <c r="AN27" i="2"/>
  <c r="O35" i="2"/>
  <c r="AN35" i="2"/>
  <c r="O47" i="2"/>
  <c r="AN47" i="2"/>
  <c r="O59" i="2"/>
  <c r="AN59" i="2"/>
  <c r="O67" i="2"/>
  <c r="AN67" i="2"/>
  <c r="O75" i="2"/>
  <c r="AN75" i="2"/>
  <c r="O83" i="2"/>
  <c r="AN83" i="2"/>
  <c r="O91" i="2"/>
  <c r="AN91" i="2"/>
  <c r="O99" i="2"/>
  <c r="AN99" i="2"/>
  <c r="O15" i="2"/>
  <c r="AN15" i="2"/>
  <c r="O23" i="2"/>
  <c r="AN23" i="2"/>
  <c r="O31" i="2"/>
  <c r="AN31" i="2"/>
  <c r="O39" i="2"/>
  <c r="AN39" i="2"/>
  <c r="O43" i="2"/>
  <c r="AN43" i="2"/>
  <c r="O51" i="2"/>
  <c r="AN51" i="2"/>
  <c r="O55" i="2"/>
  <c r="AN55" i="2"/>
  <c r="O63" i="2"/>
  <c r="AN63" i="2"/>
  <c r="O71" i="2"/>
  <c r="AN71" i="2"/>
  <c r="O79" i="2"/>
  <c r="AN79" i="2"/>
  <c r="O87" i="2"/>
  <c r="AN87" i="2"/>
  <c r="O95" i="2"/>
  <c r="AN95" i="2"/>
  <c r="O103" i="2"/>
  <c r="AN103" i="2"/>
  <c r="O107" i="2"/>
  <c r="AN107" i="2"/>
  <c r="O111" i="2"/>
  <c r="AN111" i="2"/>
  <c r="O115" i="2"/>
  <c r="AN115" i="2"/>
  <c r="O119" i="2"/>
  <c r="AN119" i="2"/>
  <c r="O123" i="2"/>
  <c r="AN123" i="2"/>
  <c r="O127" i="2"/>
  <c r="AN127" i="2"/>
  <c r="O131" i="2"/>
  <c r="AN131" i="2"/>
  <c r="O135" i="2"/>
  <c r="AN135" i="2"/>
  <c r="O139" i="2"/>
  <c r="AN139" i="2"/>
  <c r="O143" i="2"/>
  <c r="AN143" i="2"/>
  <c r="O147" i="2"/>
  <c r="AN147" i="2"/>
  <c r="O151" i="2"/>
  <c r="AN151" i="2"/>
  <c r="O155" i="2"/>
  <c r="AN155" i="2"/>
  <c r="O159" i="2"/>
  <c r="AN159" i="2"/>
  <c r="O163" i="2"/>
  <c r="AN163" i="2"/>
  <c r="O167" i="2"/>
  <c r="AN167" i="2"/>
  <c r="O171" i="2"/>
  <c r="AN171" i="2"/>
  <c r="O175" i="2"/>
  <c r="AN175" i="2"/>
  <c r="O179" i="2"/>
  <c r="AN179" i="2"/>
  <c r="O183" i="2"/>
  <c r="AN183" i="2"/>
  <c r="O187" i="2"/>
  <c r="AN187" i="2"/>
  <c r="O191" i="2"/>
  <c r="AN191" i="2"/>
  <c r="O195" i="2"/>
  <c r="AN195" i="2"/>
  <c r="O199" i="2"/>
  <c r="AN199" i="2"/>
  <c r="O203" i="2"/>
  <c r="AN203" i="2"/>
  <c r="O207" i="2"/>
  <c r="AN207" i="2"/>
  <c r="O211" i="2"/>
  <c r="AN211" i="2"/>
  <c r="O215" i="2"/>
  <c r="AN215" i="2"/>
  <c r="O219" i="2"/>
  <c r="AN219" i="2"/>
  <c r="O223" i="2"/>
  <c r="AN223" i="2"/>
  <c r="O227" i="2"/>
  <c r="AN227" i="2"/>
  <c r="O231" i="2"/>
  <c r="AN231" i="2"/>
  <c r="O235" i="2"/>
  <c r="AN235" i="2"/>
  <c r="O239" i="2"/>
  <c r="AN239" i="2"/>
  <c r="O243" i="2"/>
  <c r="AN243" i="2"/>
  <c r="O247" i="2"/>
  <c r="AN247" i="2"/>
  <c r="O251" i="2"/>
  <c r="AN251" i="2"/>
  <c r="O255" i="2"/>
  <c r="AN255" i="2"/>
  <c r="O259" i="2"/>
  <c r="AN259" i="2"/>
  <c r="O263" i="2"/>
  <c r="AN263" i="2"/>
  <c r="O267" i="2"/>
  <c r="AN267" i="2"/>
  <c r="O271" i="2"/>
  <c r="AN271" i="2"/>
  <c r="O275" i="2"/>
  <c r="AN275" i="2"/>
  <c r="O279" i="2"/>
  <c r="AN279" i="2"/>
  <c r="O283" i="2"/>
  <c r="AN283" i="2"/>
  <c r="O287" i="2"/>
  <c r="AN287" i="2"/>
  <c r="O291" i="2"/>
  <c r="AN291" i="2"/>
  <c r="O295" i="2"/>
  <c r="AN295" i="2"/>
  <c r="O299" i="2"/>
  <c r="AN299" i="2"/>
  <c r="O303" i="2"/>
  <c r="AN303" i="2"/>
  <c r="O307" i="2"/>
  <c r="AN307" i="2"/>
  <c r="O311" i="2"/>
  <c r="AN311" i="2"/>
  <c r="O315" i="2"/>
  <c r="AN315" i="2"/>
  <c r="O319" i="2"/>
  <c r="AN319" i="2"/>
  <c r="O323" i="2"/>
  <c r="AN323" i="2"/>
  <c r="O327" i="2"/>
  <c r="AN327" i="2"/>
  <c r="O331" i="2"/>
  <c r="AN331" i="2"/>
  <c r="O335" i="2"/>
  <c r="AN335" i="2"/>
  <c r="O339" i="2"/>
  <c r="AN339" i="2"/>
  <c r="O343" i="2"/>
  <c r="AN343" i="2"/>
  <c r="O347" i="2"/>
  <c r="AN347" i="2"/>
  <c r="O351" i="2"/>
  <c r="AN351" i="2"/>
  <c r="O355" i="2"/>
  <c r="AN355" i="2"/>
  <c r="O359" i="2"/>
  <c r="AN359" i="2"/>
  <c r="O363" i="2"/>
  <c r="AN363" i="2"/>
  <c r="O367" i="2"/>
  <c r="AN367" i="2"/>
  <c r="O371" i="2"/>
  <c r="AN371" i="2"/>
  <c r="O375" i="2"/>
  <c r="AN375" i="2"/>
  <c r="O379" i="2"/>
  <c r="AN379" i="2"/>
  <c r="O383" i="2"/>
  <c r="AN383" i="2"/>
  <c r="O387" i="2"/>
  <c r="AN387" i="2"/>
  <c r="O391" i="2"/>
  <c r="AN391" i="2"/>
  <c r="O395" i="2"/>
  <c r="AN395" i="2"/>
  <c r="O399" i="2"/>
  <c r="AN399" i="2"/>
  <c r="O403" i="2"/>
  <c r="AN403" i="2"/>
  <c r="O407" i="2"/>
  <c r="AN407" i="2"/>
  <c r="O411" i="2"/>
  <c r="AN411" i="2"/>
  <c r="O415" i="2"/>
  <c r="AN415" i="2"/>
  <c r="O419" i="2"/>
  <c r="AN419" i="2"/>
  <c r="O423" i="2"/>
  <c r="AN423" i="2"/>
  <c r="O427" i="2"/>
  <c r="AN427" i="2"/>
  <c r="O431" i="2"/>
  <c r="AN431" i="2"/>
  <c r="O435" i="2"/>
  <c r="AN435" i="2"/>
  <c r="O439" i="2"/>
  <c r="AN439" i="2"/>
  <c r="O443" i="2"/>
  <c r="AN443" i="2"/>
  <c r="O447" i="2"/>
  <c r="AN447" i="2"/>
  <c r="O451" i="2"/>
  <c r="AN451" i="2"/>
  <c r="O455" i="2"/>
  <c r="AN455" i="2"/>
  <c r="O459" i="2"/>
  <c r="AN459" i="2"/>
  <c r="O463" i="2"/>
  <c r="AN463" i="2"/>
  <c r="O467" i="2"/>
  <c r="AN467" i="2"/>
  <c r="O471" i="2"/>
  <c r="AN471" i="2"/>
  <c r="O475" i="2"/>
  <c r="AN475" i="2"/>
  <c r="O14" i="2"/>
  <c r="AN14" i="2"/>
  <c r="O18" i="2"/>
  <c r="AN18" i="2"/>
  <c r="O22" i="2"/>
  <c r="AN22" i="2"/>
  <c r="O26" i="2"/>
  <c r="AN26" i="2"/>
  <c r="O30" i="2"/>
  <c r="AN30" i="2"/>
  <c r="O34" i="2"/>
  <c r="AN34" i="2"/>
  <c r="O38" i="2"/>
  <c r="AN38" i="2"/>
  <c r="O42" i="2"/>
  <c r="AN42" i="2"/>
  <c r="O46" i="2"/>
  <c r="AN46" i="2"/>
  <c r="O50" i="2"/>
  <c r="AN50" i="2"/>
  <c r="O54" i="2"/>
  <c r="AN54" i="2"/>
  <c r="O58" i="2"/>
  <c r="AN58" i="2"/>
  <c r="O62" i="2"/>
  <c r="AN62" i="2"/>
  <c r="O66" i="2"/>
  <c r="AN66" i="2"/>
  <c r="O70" i="2"/>
  <c r="AN70" i="2"/>
  <c r="O74" i="2"/>
  <c r="AN74" i="2"/>
  <c r="O78" i="2"/>
  <c r="AN78" i="2"/>
  <c r="O82" i="2"/>
  <c r="AN82" i="2"/>
  <c r="O86" i="2"/>
  <c r="AN86" i="2"/>
  <c r="O90" i="2"/>
  <c r="AN90" i="2"/>
  <c r="O94" i="2"/>
  <c r="AN94" i="2"/>
  <c r="O98" i="2"/>
  <c r="AN98" i="2"/>
  <c r="O102" i="2"/>
  <c r="AN102" i="2"/>
  <c r="O106" i="2"/>
  <c r="AN106" i="2"/>
  <c r="O110" i="2"/>
  <c r="AN110" i="2"/>
  <c r="O114" i="2"/>
  <c r="AN114" i="2"/>
  <c r="O118" i="2"/>
  <c r="AN118" i="2"/>
  <c r="O122" i="2"/>
  <c r="AN122" i="2"/>
  <c r="O126" i="2"/>
  <c r="AN126" i="2"/>
  <c r="O130" i="2"/>
  <c r="AN130" i="2"/>
  <c r="O134" i="2"/>
  <c r="AN134" i="2"/>
  <c r="O138" i="2"/>
  <c r="AN138" i="2"/>
  <c r="O142" i="2"/>
  <c r="AN142" i="2"/>
  <c r="O146" i="2"/>
  <c r="AN146" i="2"/>
  <c r="O150" i="2"/>
  <c r="AN150" i="2"/>
  <c r="O154" i="2"/>
  <c r="AN154" i="2"/>
  <c r="O158" i="2"/>
  <c r="AN158" i="2"/>
  <c r="O162" i="2"/>
  <c r="AN162" i="2"/>
  <c r="O166" i="2"/>
  <c r="AN166" i="2"/>
  <c r="O170" i="2"/>
  <c r="AN170" i="2"/>
  <c r="O174" i="2"/>
  <c r="AN174" i="2"/>
  <c r="O178" i="2"/>
  <c r="AN178" i="2"/>
  <c r="O182" i="2"/>
  <c r="AN182" i="2"/>
  <c r="O186" i="2"/>
  <c r="AN186" i="2"/>
  <c r="O190" i="2"/>
  <c r="AN190" i="2"/>
  <c r="O194" i="2"/>
  <c r="AN194" i="2"/>
  <c r="O198" i="2"/>
  <c r="AN198" i="2"/>
  <c r="O202" i="2"/>
  <c r="AN202" i="2"/>
  <c r="O206" i="2"/>
  <c r="AN206" i="2"/>
  <c r="O210" i="2"/>
  <c r="AN210" i="2"/>
  <c r="O214" i="2"/>
  <c r="AN214" i="2"/>
  <c r="O218" i="2"/>
  <c r="AN218" i="2"/>
  <c r="O222" i="2"/>
  <c r="AN222" i="2"/>
  <c r="O226" i="2"/>
  <c r="AN226" i="2"/>
  <c r="O230" i="2"/>
  <c r="AN230" i="2"/>
  <c r="O234" i="2"/>
  <c r="AN234" i="2"/>
  <c r="O238" i="2"/>
  <c r="AN238" i="2"/>
  <c r="O274" i="2"/>
  <c r="AN274" i="2"/>
  <c r="O278" i="2"/>
  <c r="AN278" i="2"/>
  <c r="O282" i="2"/>
  <c r="AN282" i="2"/>
  <c r="O286" i="2"/>
  <c r="AN286" i="2"/>
  <c r="O290" i="2"/>
  <c r="AN290" i="2"/>
  <c r="O294" i="2"/>
  <c r="AN294" i="2"/>
  <c r="O298" i="2"/>
  <c r="AN298" i="2"/>
  <c r="O302" i="2"/>
  <c r="AN302" i="2"/>
  <c r="O306" i="2"/>
  <c r="AN306" i="2"/>
  <c r="O310" i="2"/>
  <c r="AN310" i="2"/>
  <c r="O314" i="2"/>
  <c r="AN314" i="2"/>
  <c r="O318" i="2"/>
  <c r="AN318" i="2"/>
  <c r="O322" i="2"/>
  <c r="AN322" i="2"/>
  <c r="O326" i="2"/>
  <c r="AN326" i="2"/>
  <c r="O330" i="2"/>
  <c r="AN330" i="2"/>
  <c r="O334" i="2"/>
  <c r="AN334" i="2"/>
  <c r="O338" i="2"/>
  <c r="AN338" i="2"/>
  <c r="O342" i="2"/>
  <c r="AN342" i="2"/>
  <c r="O346" i="2"/>
  <c r="AN346" i="2"/>
  <c r="O350" i="2"/>
  <c r="AN350" i="2"/>
  <c r="O354" i="2"/>
  <c r="AN354" i="2"/>
  <c r="O358" i="2"/>
  <c r="AN358" i="2"/>
  <c r="O362" i="2"/>
  <c r="AN362" i="2"/>
  <c r="O366" i="2"/>
  <c r="AN366" i="2"/>
  <c r="O370" i="2"/>
  <c r="AN370" i="2"/>
  <c r="O374" i="2"/>
  <c r="AN374" i="2"/>
  <c r="O378" i="2"/>
  <c r="AN378" i="2"/>
  <c r="O382" i="2"/>
  <c r="AN382" i="2"/>
  <c r="O386" i="2"/>
  <c r="AN386" i="2"/>
  <c r="O390" i="2"/>
  <c r="AN390" i="2"/>
  <c r="O394" i="2"/>
  <c r="AN394" i="2"/>
  <c r="O398" i="2"/>
  <c r="AN398" i="2"/>
  <c r="O402" i="2"/>
  <c r="AN402" i="2"/>
  <c r="O406" i="2"/>
  <c r="AN406" i="2"/>
  <c r="O410" i="2"/>
  <c r="AN410" i="2"/>
  <c r="O414" i="2"/>
  <c r="AN414" i="2"/>
  <c r="O418" i="2"/>
  <c r="AN418" i="2"/>
  <c r="O422" i="2"/>
  <c r="AN422" i="2"/>
  <c r="O426" i="2"/>
  <c r="AN426" i="2"/>
  <c r="O430" i="2"/>
  <c r="AN430" i="2"/>
  <c r="O434" i="2"/>
  <c r="AN434" i="2"/>
  <c r="O438" i="2"/>
  <c r="AN438" i="2"/>
  <c r="O442" i="2"/>
  <c r="AN442" i="2"/>
  <c r="O446" i="2"/>
  <c r="AN446" i="2"/>
  <c r="O450" i="2"/>
  <c r="AN450" i="2"/>
  <c r="O454" i="2"/>
  <c r="AN454" i="2"/>
  <c r="O458" i="2"/>
  <c r="AN458" i="2"/>
  <c r="O462" i="2"/>
  <c r="AN462" i="2"/>
  <c r="O466" i="2"/>
  <c r="AN466" i="2"/>
  <c r="O470" i="2"/>
  <c r="AN470" i="2"/>
  <c r="O474" i="2"/>
  <c r="AN474" i="2"/>
  <c r="O478" i="2"/>
  <c r="AN478" i="2"/>
  <c r="O482" i="2"/>
  <c r="AN482" i="2"/>
  <c r="O486" i="2"/>
  <c r="AN486" i="2"/>
  <c r="O490" i="2"/>
  <c r="AN490" i="2"/>
  <c r="O494" i="2"/>
  <c r="AN494" i="2"/>
  <c r="O498" i="2"/>
  <c r="AN498" i="2"/>
  <c r="O502" i="2"/>
  <c r="AN502" i="2"/>
  <c r="O506" i="2"/>
  <c r="AN506" i="2"/>
  <c r="O11" i="2"/>
  <c r="AN11" i="2"/>
  <c r="AO8" i="2"/>
  <c r="AN8" i="2"/>
  <c r="O10" i="2"/>
  <c r="AN10" i="2"/>
  <c r="AN20" i="2"/>
  <c r="O8" i="2"/>
  <c r="W242" i="2"/>
  <c r="O242" i="2"/>
  <c r="W246" i="2"/>
  <c r="O246" i="2"/>
  <c r="W250" i="2"/>
  <c r="O250" i="2"/>
  <c r="W254" i="2"/>
  <c r="O254" i="2"/>
  <c r="W258" i="2"/>
  <c r="O258" i="2"/>
  <c r="W262" i="2"/>
  <c r="O262" i="2"/>
  <c r="W266" i="2"/>
  <c r="O266" i="2"/>
  <c r="W270" i="2"/>
  <c r="O270" i="2"/>
  <c r="W479" i="2"/>
  <c r="O479" i="2"/>
  <c r="W483" i="2"/>
  <c r="O483" i="2"/>
  <c r="W487" i="2"/>
  <c r="O487" i="2"/>
  <c r="W495" i="2"/>
  <c r="O495" i="2"/>
  <c r="W499" i="2"/>
  <c r="O499" i="2"/>
  <c r="W503" i="2"/>
  <c r="O503" i="2"/>
  <c r="O9" i="2"/>
  <c r="O13" i="2"/>
  <c r="O17" i="2"/>
  <c r="O21" i="2"/>
  <c r="O25" i="2"/>
  <c r="O29" i="2"/>
  <c r="O33" i="2"/>
  <c r="O37" i="2"/>
  <c r="O41" i="2"/>
  <c r="O45" i="2"/>
  <c r="O49" i="2"/>
  <c r="O53" i="2"/>
  <c r="O57" i="2"/>
  <c r="O61" i="2"/>
  <c r="O65" i="2"/>
  <c r="O69" i="2"/>
  <c r="O73" i="2"/>
  <c r="O77" i="2"/>
  <c r="O81" i="2"/>
  <c r="O85" i="2"/>
  <c r="O89" i="2"/>
  <c r="O93" i="2"/>
  <c r="O97" i="2"/>
  <c r="O101" i="2"/>
  <c r="O105" i="2"/>
  <c r="O109" i="2"/>
  <c r="O113" i="2"/>
  <c r="O117" i="2"/>
  <c r="O121" i="2"/>
  <c r="O125" i="2"/>
  <c r="O129" i="2"/>
  <c r="O133" i="2"/>
  <c r="O137" i="2"/>
  <c r="O141" i="2"/>
  <c r="O145" i="2"/>
  <c r="O149" i="2"/>
  <c r="O153" i="2"/>
  <c r="O157" i="2"/>
  <c r="O161" i="2"/>
  <c r="O165" i="2"/>
  <c r="O169" i="2"/>
  <c r="O173" i="2"/>
  <c r="O177" i="2"/>
  <c r="O181" i="2"/>
  <c r="O185" i="2"/>
  <c r="O189" i="2"/>
  <c r="O193" i="2"/>
  <c r="O197" i="2"/>
  <c r="O201" i="2"/>
  <c r="O205" i="2"/>
  <c r="O209" i="2"/>
  <c r="O213" i="2"/>
  <c r="O217" i="2"/>
  <c r="O221" i="2"/>
  <c r="O225" i="2"/>
  <c r="O229" i="2"/>
  <c r="O233" i="2"/>
  <c r="O237" i="2"/>
  <c r="O241" i="2"/>
  <c r="O245" i="2"/>
  <c r="O249" i="2"/>
  <c r="O253" i="2"/>
  <c r="O257" i="2"/>
  <c r="O261" i="2"/>
  <c r="O265" i="2"/>
  <c r="O269" i="2"/>
  <c r="O273" i="2"/>
  <c r="O277" i="2"/>
  <c r="O281" i="2"/>
  <c r="O285" i="2"/>
  <c r="O289" i="2"/>
  <c r="O293" i="2"/>
  <c r="O297" i="2"/>
  <c r="O301" i="2"/>
  <c r="O305" i="2"/>
  <c r="O309" i="2"/>
  <c r="O313" i="2"/>
  <c r="O317" i="2"/>
  <c r="O321" i="2"/>
  <c r="O325" i="2"/>
  <c r="O329" i="2"/>
  <c r="O333" i="2"/>
  <c r="O337" i="2"/>
  <c r="O341" i="2"/>
  <c r="O345" i="2"/>
  <c r="O349" i="2"/>
  <c r="O353" i="2"/>
  <c r="O357" i="2"/>
  <c r="O361" i="2"/>
  <c r="O365" i="2"/>
  <c r="O369" i="2"/>
  <c r="O373" i="2"/>
  <c r="O377" i="2"/>
  <c r="O381" i="2"/>
  <c r="O385" i="2"/>
  <c r="O389" i="2"/>
  <c r="O393" i="2"/>
  <c r="O397" i="2"/>
  <c r="O401" i="2"/>
  <c r="O405" i="2"/>
  <c r="O409" i="2"/>
  <c r="O413" i="2"/>
  <c r="O417" i="2"/>
  <c r="O421" i="2"/>
  <c r="O425" i="2"/>
  <c r="O429" i="2"/>
  <c r="O433" i="2"/>
  <c r="O437" i="2"/>
  <c r="O441" i="2"/>
  <c r="O445" i="2"/>
  <c r="O449" i="2"/>
  <c r="O453" i="2"/>
  <c r="O457" i="2"/>
  <c r="O461" i="2"/>
  <c r="O465" i="2"/>
  <c r="O469" i="2"/>
  <c r="O473" i="2"/>
  <c r="O477" i="2"/>
  <c r="O481" i="2"/>
  <c r="O485" i="2"/>
  <c r="O489" i="2"/>
  <c r="O493" i="2"/>
  <c r="O497" i="2"/>
  <c r="O501" i="2"/>
  <c r="O505" i="2"/>
  <c r="W491" i="2"/>
  <c r="O491" i="2"/>
  <c r="W507" i="2"/>
  <c r="K507" i="2" s="1"/>
  <c r="T506" i="3" s="1"/>
  <c r="O507" i="2"/>
  <c r="O16" i="2"/>
  <c r="O20" i="2"/>
  <c r="O24" i="2"/>
  <c r="O28" i="2"/>
  <c r="O32" i="2"/>
  <c r="O36" i="2"/>
  <c r="O40" i="2"/>
  <c r="O44" i="2"/>
  <c r="O48" i="2"/>
  <c r="O52" i="2"/>
  <c r="O56" i="2"/>
  <c r="O60" i="2"/>
  <c r="O64" i="2"/>
  <c r="O68" i="2"/>
  <c r="O72" i="2"/>
  <c r="O76" i="2"/>
  <c r="O80" i="2"/>
  <c r="O84" i="2"/>
  <c r="O88" i="2"/>
  <c r="O92" i="2"/>
  <c r="O96" i="2"/>
  <c r="O100" i="2"/>
  <c r="O104" i="2"/>
  <c r="O108" i="2"/>
  <c r="O112" i="2"/>
  <c r="O116" i="2"/>
  <c r="O120" i="2"/>
  <c r="O124" i="2"/>
  <c r="O128" i="2"/>
  <c r="O132" i="2"/>
  <c r="O136" i="2"/>
  <c r="O140" i="2"/>
  <c r="O144" i="2"/>
  <c r="O148" i="2"/>
  <c r="O152" i="2"/>
  <c r="O156" i="2"/>
  <c r="O160" i="2"/>
  <c r="O164" i="2"/>
  <c r="O168" i="2"/>
  <c r="O172" i="2"/>
  <c r="O176" i="2"/>
  <c r="O180" i="2"/>
  <c r="O184" i="2"/>
  <c r="O188" i="2"/>
  <c r="O192" i="2"/>
  <c r="O196" i="2"/>
  <c r="O200" i="2"/>
  <c r="O204" i="2"/>
  <c r="O208" i="2"/>
  <c r="O212" i="2"/>
  <c r="O216" i="2"/>
  <c r="O220" i="2"/>
  <c r="O224" i="2"/>
  <c r="O228" i="2"/>
  <c r="O232" i="2"/>
  <c r="O236" i="2"/>
  <c r="O240" i="2"/>
  <c r="O244" i="2"/>
  <c r="O248" i="2"/>
  <c r="O252" i="2"/>
  <c r="O256" i="2"/>
  <c r="O260" i="2"/>
  <c r="O264" i="2"/>
  <c r="O268" i="2"/>
  <c r="O272" i="2"/>
  <c r="O276" i="2"/>
  <c r="O280" i="2"/>
  <c r="O284" i="2"/>
  <c r="O288" i="2"/>
  <c r="O292" i="2"/>
  <c r="O296" i="2"/>
  <c r="O300" i="2"/>
  <c r="O304" i="2"/>
  <c r="O308" i="2"/>
  <c r="O312" i="2"/>
  <c r="O316" i="2"/>
  <c r="O320" i="2"/>
  <c r="O324" i="2"/>
  <c r="O328" i="2"/>
  <c r="O332" i="2"/>
  <c r="O336" i="2"/>
  <c r="O340" i="2"/>
  <c r="O344" i="2"/>
  <c r="O348" i="2"/>
  <c r="O352" i="2"/>
  <c r="O356" i="2"/>
  <c r="O360" i="2"/>
  <c r="O364" i="2"/>
  <c r="O368" i="2"/>
  <c r="O372" i="2"/>
  <c r="O376" i="2"/>
  <c r="O380" i="2"/>
  <c r="O384" i="2"/>
  <c r="O388" i="2"/>
  <c r="O392" i="2"/>
  <c r="O396" i="2"/>
  <c r="O400" i="2"/>
  <c r="O404" i="2"/>
  <c r="O408" i="2"/>
  <c r="O412" i="2"/>
  <c r="O416" i="2"/>
  <c r="O420" i="2"/>
  <c r="O424" i="2"/>
  <c r="O428" i="2"/>
  <c r="O432" i="2"/>
  <c r="O436" i="2"/>
  <c r="O440" i="2"/>
  <c r="O444" i="2"/>
  <c r="O448" i="2"/>
  <c r="O452" i="2"/>
  <c r="O456" i="2"/>
  <c r="O460" i="2"/>
  <c r="O464" i="2"/>
  <c r="O468" i="2"/>
  <c r="O472" i="2"/>
  <c r="O476" i="2"/>
  <c r="O480" i="2"/>
  <c r="O484" i="2"/>
  <c r="O488" i="2"/>
  <c r="O492" i="2"/>
  <c r="O496" i="2"/>
  <c r="O500" i="2"/>
  <c r="O504" i="2"/>
  <c r="BJ6" i="1"/>
  <c r="O12" i="2"/>
  <c r="W274" i="2"/>
  <c r="K274" i="2" s="1"/>
  <c r="T273" i="3" s="1"/>
  <c r="W278" i="2"/>
  <c r="K278" i="2" s="1"/>
  <c r="T277" i="3" s="1"/>
  <c r="W282" i="2"/>
  <c r="K282" i="2" s="1"/>
  <c r="T281" i="3" s="1"/>
  <c r="W286" i="2"/>
  <c r="W290" i="2"/>
  <c r="K290" i="2" s="1"/>
  <c r="T289" i="3" s="1"/>
  <c r="W294" i="2"/>
  <c r="K294" i="2" s="1"/>
  <c r="T293" i="3" s="1"/>
  <c r="W298" i="2"/>
  <c r="W302" i="2"/>
  <c r="W306" i="2"/>
  <c r="K306" i="2" s="1"/>
  <c r="W310" i="2"/>
  <c r="K310" i="2" s="1"/>
  <c r="T309" i="3" s="1"/>
  <c r="W314" i="2"/>
  <c r="K314" i="2" s="1"/>
  <c r="T313" i="3" s="1"/>
  <c r="W318" i="2"/>
  <c r="W322" i="2"/>
  <c r="K322" i="2" s="1"/>
  <c r="T321" i="3" s="1"/>
  <c r="W326" i="2"/>
  <c r="K326" i="2" s="1"/>
  <c r="T325" i="3" s="1"/>
  <c r="W330" i="2"/>
  <c r="K330" i="2" s="1"/>
  <c r="T329" i="3" s="1"/>
  <c r="W334" i="2"/>
  <c r="W338" i="2"/>
  <c r="K338" i="2" s="1"/>
  <c r="T337" i="3" s="1"/>
  <c r="W342" i="2"/>
  <c r="K342" i="2" s="1"/>
  <c r="T341" i="3" s="1"/>
  <c r="W346" i="2"/>
  <c r="K346" i="2" s="1"/>
  <c r="T345" i="3" s="1"/>
  <c r="W350" i="2"/>
  <c r="W354" i="2"/>
  <c r="K354" i="2" s="1"/>
  <c r="T353" i="3" s="1"/>
  <c r="W358" i="2"/>
  <c r="K358" i="2" s="1"/>
  <c r="W362" i="2"/>
  <c r="K362" i="2" s="1"/>
  <c r="T361" i="3" s="1"/>
  <c r="W366" i="2"/>
  <c r="W370" i="2"/>
  <c r="K370" i="2" s="1"/>
  <c r="T369" i="3" s="1"/>
  <c r="W374" i="2"/>
  <c r="K374" i="2" s="1"/>
  <c r="T373" i="3" s="1"/>
  <c r="W378" i="2"/>
  <c r="W382" i="2"/>
  <c r="W386" i="2"/>
  <c r="K386" i="2" s="1"/>
  <c r="W390" i="2"/>
  <c r="K390" i="2" s="1"/>
  <c r="W394" i="2"/>
  <c r="K394" i="2" s="1"/>
  <c r="T393" i="3" s="1"/>
  <c r="W398" i="2"/>
  <c r="W402" i="2"/>
  <c r="K402" i="2" s="1"/>
  <c r="T401" i="3" s="1"/>
  <c r="W406" i="2"/>
  <c r="K406" i="2" s="1"/>
  <c r="T405" i="3" s="1"/>
  <c r="W410" i="2"/>
  <c r="W414" i="2"/>
  <c r="W418" i="2"/>
  <c r="K418" i="2" s="1"/>
  <c r="T417" i="3" s="1"/>
  <c r="W422" i="2"/>
  <c r="K422" i="2" s="1"/>
  <c r="T421" i="3" s="1"/>
  <c r="W426" i="2"/>
  <c r="K426" i="2" s="1"/>
  <c r="T425" i="3" s="1"/>
  <c r="W430" i="2"/>
  <c r="W434" i="2"/>
  <c r="K434" i="2" s="1"/>
  <c r="T433" i="3" s="1"/>
  <c r="W438" i="2"/>
  <c r="K438" i="2" s="1"/>
  <c r="T437" i="3" s="1"/>
  <c r="W442" i="2"/>
  <c r="K442" i="2" s="1"/>
  <c r="T441" i="3" s="1"/>
  <c r="W446" i="2"/>
  <c r="W450" i="2"/>
  <c r="K450" i="2" s="1"/>
  <c r="T449" i="3" s="1"/>
  <c r="W454" i="2"/>
  <c r="K454" i="2" s="1"/>
  <c r="W458" i="2"/>
  <c r="K458" i="2" s="1"/>
  <c r="T457" i="3" s="1"/>
  <c r="W462" i="2"/>
  <c r="W466" i="2"/>
  <c r="K466" i="2" s="1"/>
  <c r="T465" i="3" s="1"/>
  <c r="W470" i="2"/>
  <c r="K470" i="2" s="1"/>
  <c r="T469" i="3" s="1"/>
  <c r="W474" i="2"/>
  <c r="K474" i="2" s="1"/>
  <c r="T473" i="3" s="1"/>
  <c r="W478" i="2"/>
  <c r="W482" i="2"/>
  <c r="K482" i="2" s="1"/>
  <c r="T481" i="3" s="1"/>
  <c r="W13" i="2"/>
  <c r="W17" i="2"/>
  <c r="W21" i="2"/>
  <c r="W25" i="2"/>
  <c r="W29" i="2"/>
  <c r="K29" i="2" s="1"/>
  <c r="T28" i="3" s="1"/>
  <c r="W33" i="2"/>
  <c r="W37" i="2"/>
  <c r="W41" i="2"/>
  <c r="W45" i="2"/>
  <c r="K45" i="2" s="1"/>
  <c r="T44" i="3" s="1"/>
  <c r="W49" i="2"/>
  <c r="W53" i="2"/>
  <c r="W57" i="2"/>
  <c r="W61" i="2"/>
  <c r="K61" i="2" s="1"/>
  <c r="T60" i="3" s="1"/>
  <c r="W65" i="2"/>
  <c r="W69" i="2"/>
  <c r="W73" i="2"/>
  <c r="W138" i="2"/>
  <c r="K138" i="2" s="1"/>
  <c r="T137" i="3" s="1"/>
  <c r="W142" i="2"/>
  <c r="W146" i="2"/>
  <c r="W150" i="2"/>
  <c r="W154" i="2"/>
  <c r="K154" i="2" s="1"/>
  <c r="T153" i="3" s="1"/>
  <c r="W158" i="2"/>
  <c r="K158" i="2" s="1"/>
  <c r="T157" i="3" s="1"/>
  <c r="W162" i="2"/>
  <c r="W166" i="2"/>
  <c r="W170" i="2"/>
  <c r="K170" i="2" s="1"/>
  <c r="T169" i="3" s="1"/>
  <c r="W174" i="2"/>
  <c r="K174" i="2" s="1"/>
  <c r="T173" i="3" s="1"/>
  <c r="W178" i="2"/>
  <c r="W182" i="2"/>
  <c r="W186" i="2"/>
  <c r="W190" i="2"/>
  <c r="W194" i="2"/>
  <c r="W198" i="2"/>
  <c r="W202" i="2"/>
  <c r="W206" i="2"/>
  <c r="K206" i="2" s="1"/>
  <c r="T205" i="3" s="1"/>
  <c r="W210" i="2"/>
  <c r="W214" i="2"/>
  <c r="W218" i="2"/>
  <c r="W222" i="2"/>
  <c r="K222" i="2" s="1"/>
  <c r="W226" i="2"/>
  <c r="W230" i="2"/>
  <c r="W234" i="2"/>
  <c r="K234" i="2" s="1"/>
  <c r="T233" i="3" s="1"/>
  <c r="W238" i="2"/>
  <c r="K238" i="2" s="1"/>
  <c r="T237" i="3" s="1"/>
  <c r="W77" i="2"/>
  <c r="W81" i="2"/>
  <c r="W85" i="2"/>
  <c r="K85" i="2" s="1"/>
  <c r="W89" i="2"/>
  <c r="K89" i="2" s="1"/>
  <c r="T88" i="3" s="1"/>
  <c r="W93" i="2"/>
  <c r="K93" i="2" s="1"/>
  <c r="T92" i="3" s="1"/>
  <c r="W97" i="2"/>
  <c r="W101" i="2"/>
  <c r="K101" i="2" s="1"/>
  <c r="T100" i="3" s="1"/>
  <c r="W105" i="2"/>
  <c r="K105" i="2" s="1"/>
  <c r="T104" i="3" s="1"/>
  <c r="W109" i="2"/>
  <c r="K109" i="2" s="1"/>
  <c r="T108" i="3" s="1"/>
  <c r="W113" i="2"/>
  <c r="W117" i="2"/>
  <c r="K117" i="2" s="1"/>
  <c r="T116" i="3" s="1"/>
  <c r="W121" i="2"/>
  <c r="W125" i="2"/>
  <c r="W129" i="2"/>
  <c r="W133" i="2"/>
  <c r="K133" i="2" s="1"/>
  <c r="T132" i="3" s="1"/>
  <c r="W137" i="2"/>
  <c r="W141" i="2"/>
  <c r="W145" i="2"/>
  <c r="W149" i="2"/>
  <c r="K149" i="2" s="1"/>
  <c r="T148" i="3" s="1"/>
  <c r="W153" i="2"/>
  <c r="W157" i="2"/>
  <c r="W161" i="2"/>
  <c r="W165" i="2"/>
  <c r="K165" i="2" s="1"/>
  <c r="W169" i="2"/>
  <c r="K169" i="2" s="1"/>
  <c r="T168" i="3" s="1"/>
  <c r="W173" i="2"/>
  <c r="W177" i="2"/>
  <c r="W181" i="2"/>
  <c r="K181" i="2" s="1"/>
  <c r="T180" i="3" s="1"/>
  <c r="W185" i="2"/>
  <c r="W189" i="2"/>
  <c r="W193" i="2"/>
  <c r="W197" i="2"/>
  <c r="K197" i="2" s="1"/>
  <c r="T196" i="3" s="1"/>
  <c r="W201" i="2"/>
  <c r="K201" i="2" s="1"/>
  <c r="T200" i="3" s="1"/>
  <c r="W205" i="2"/>
  <c r="W209" i="2"/>
  <c r="W213" i="2"/>
  <c r="K213" i="2" s="1"/>
  <c r="T212" i="3" s="1"/>
  <c r="W217" i="2"/>
  <c r="K217" i="2" s="1"/>
  <c r="T216" i="3" s="1"/>
  <c r="W221" i="2"/>
  <c r="W225" i="2"/>
  <c r="W229" i="2"/>
  <c r="K229" i="2" s="1"/>
  <c r="T228" i="3" s="1"/>
  <c r="W233" i="2"/>
  <c r="W237" i="2"/>
  <c r="W241" i="2"/>
  <c r="W245" i="2"/>
  <c r="K245" i="2" s="1"/>
  <c r="T244" i="3" s="1"/>
  <c r="W249" i="2"/>
  <c r="K249" i="2" s="1"/>
  <c r="T248" i="3" s="1"/>
  <c r="W253" i="2"/>
  <c r="W257" i="2"/>
  <c r="W261" i="2"/>
  <c r="K261" i="2" s="1"/>
  <c r="T260" i="3" s="1"/>
  <c r="W265" i="2"/>
  <c r="K265" i="2" s="1"/>
  <c r="T264" i="3" s="1"/>
  <c r="W269" i="2"/>
  <c r="W273" i="2"/>
  <c r="W277" i="2"/>
  <c r="K277" i="2" s="1"/>
  <c r="T276" i="3" s="1"/>
  <c r="W281" i="2"/>
  <c r="W285" i="2"/>
  <c r="W289" i="2"/>
  <c r="W293" i="2"/>
  <c r="W297" i="2"/>
  <c r="K297" i="2" s="1"/>
  <c r="T296" i="3" s="1"/>
  <c r="W301" i="2"/>
  <c r="W305" i="2"/>
  <c r="W309" i="2"/>
  <c r="K309" i="2" s="1"/>
  <c r="T308" i="3" s="1"/>
  <c r="W313" i="2"/>
  <c r="W317" i="2"/>
  <c r="W321" i="2"/>
  <c r="W325" i="2"/>
  <c r="K325" i="2" s="1"/>
  <c r="T324" i="3" s="1"/>
  <c r="W329" i="2"/>
  <c r="W333" i="2"/>
  <c r="W337" i="2"/>
  <c r="W341" i="2"/>
  <c r="W345" i="2"/>
  <c r="W349" i="2"/>
  <c r="W353" i="2"/>
  <c r="W357" i="2"/>
  <c r="K357" i="2" s="1"/>
  <c r="T356" i="3" s="1"/>
  <c r="W361" i="2"/>
  <c r="W365" i="2"/>
  <c r="W369" i="2"/>
  <c r="W373" i="2"/>
  <c r="K373" i="2" s="1"/>
  <c r="T372" i="3" s="1"/>
  <c r="W377" i="2"/>
  <c r="W381" i="2"/>
  <c r="W385" i="2"/>
  <c r="W389" i="2"/>
  <c r="K389" i="2" s="1"/>
  <c r="T388" i="3" s="1"/>
  <c r="W393" i="2"/>
  <c r="K393" i="2" s="1"/>
  <c r="T392" i="3" s="1"/>
  <c r="W397" i="2"/>
  <c r="W401" i="2"/>
  <c r="W405" i="2"/>
  <c r="K405" i="2" s="1"/>
  <c r="T404" i="3" s="1"/>
  <c r="W409" i="2"/>
  <c r="K409" i="2" s="1"/>
  <c r="T408" i="3" s="1"/>
  <c r="W413" i="2"/>
  <c r="W14" i="2"/>
  <c r="W18" i="2"/>
  <c r="K18" i="2" s="1"/>
  <c r="T17" i="3" s="1"/>
  <c r="W22" i="2"/>
  <c r="W26" i="2"/>
  <c r="W30" i="2"/>
  <c r="W34" i="2"/>
  <c r="K34" i="2" s="1"/>
  <c r="T33" i="3" s="1"/>
  <c r="W38" i="2"/>
  <c r="K38" i="2" s="1"/>
  <c r="T37" i="3" s="1"/>
  <c r="W42" i="2"/>
  <c r="W46" i="2"/>
  <c r="W50" i="2"/>
  <c r="K50" i="2" s="1"/>
  <c r="T49" i="3" s="1"/>
  <c r="W54" i="2"/>
  <c r="K54" i="2" s="1"/>
  <c r="T53" i="3" s="1"/>
  <c r="W58" i="2"/>
  <c r="W62" i="2"/>
  <c r="W66" i="2"/>
  <c r="K66" i="2" s="1"/>
  <c r="T65" i="3" s="1"/>
  <c r="W70" i="2"/>
  <c r="K70" i="2" s="1"/>
  <c r="T69" i="3" s="1"/>
  <c r="W74" i="2"/>
  <c r="W78" i="2"/>
  <c r="W82" i="2"/>
  <c r="K82" i="2" s="1"/>
  <c r="T81" i="3" s="1"/>
  <c r="W86" i="2"/>
  <c r="W90" i="2"/>
  <c r="W94" i="2"/>
  <c r="W98" i="2"/>
  <c r="K98" i="2" s="1"/>
  <c r="T97" i="3" s="1"/>
  <c r="W102" i="2"/>
  <c r="K102" i="2" s="1"/>
  <c r="T101" i="3" s="1"/>
  <c r="W106" i="2"/>
  <c r="K106" i="2" s="1"/>
  <c r="W110" i="2"/>
  <c r="W114" i="2"/>
  <c r="K114" i="2" s="1"/>
  <c r="T113" i="3" s="1"/>
  <c r="W118" i="2"/>
  <c r="K118" i="2" s="1"/>
  <c r="W122" i="2"/>
  <c r="W126" i="2"/>
  <c r="W130" i="2"/>
  <c r="K130" i="2" s="1"/>
  <c r="T129" i="3" s="1"/>
  <c r="W134" i="2"/>
  <c r="K134" i="2" s="1"/>
  <c r="T133" i="3" s="1"/>
  <c r="W417" i="2"/>
  <c r="W421" i="2"/>
  <c r="W425" i="2"/>
  <c r="K425" i="2" s="1"/>
  <c r="T424" i="3" s="1"/>
  <c r="W429" i="2"/>
  <c r="W433" i="2"/>
  <c r="W437" i="2"/>
  <c r="W441" i="2"/>
  <c r="K441" i="2" s="1"/>
  <c r="T440" i="3" s="1"/>
  <c r="W445" i="2"/>
  <c r="W449" i="2"/>
  <c r="W453" i="2"/>
  <c r="W457" i="2"/>
  <c r="W461" i="2"/>
  <c r="K461" i="2" s="1"/>
  <c r="T460" i="3" s="1"/>
  <c r="W465" i="2"/>
  <c r="W15" i="2"/>
  <c r="K15" i="2" s="1"/>
  <c r="T14" i="3" s="1"/>
  <c r="W19" i="2"/>
  <c r="W23" i="2"/>
  <c r="K23" i="2" s="1"/>
  <c r="T22" i="3" s="1"/>
  <c r="W27" i="2"/>
  <c r="W31" i="2"/>
  <c r="K31" i="2" s="1"/>
  <c r="T30" i="3" s="1"/>
  <c r="W35" i="2"/>
  <c r="W39" i="2"/>
  <c r="K39" i="2" s="1"/>
  <c r="T38" i="3" s="1"/>
  <c r="W43" i="2"/>
  <c r="W47" i="2"/>
  <c r="K47" i="2" s="1"/>
  <c r="T46" i="3" s="1"/>
  <c r="W51" i="2"/>
  <c r="W55" i="2"/>
  <c r="K55" i="2" s="1"/>
  <c r="T54" i="3" s="1"/>
  <c r="W59" i="2"/>
  <c r="W63" i="2"/>
  <c r="K63" i="2" s="1"/>
  <c r="T62" i="3" s="1"/>
  <c r="W67" i="2"/>
  <c r="W71" i="2"/>
  <c r="K71" i="2" s="1"/>
  <c r="T70" i="3" s="1"/>
  <c r="W75" i="2"/>
  <c r="W79" i="2"/>
  <c r="K79" i="2" s="1"/>
  <c r="T78" i="3" s="1"/>
  <c r="W83" i="2"/>
  <c r="W87" i="2"/>
  <c r="K87" i="2" s="1"/>
  <c r="T86" i="3" s="1"/>
  <c r="W91" i="2"/>
  <c r="W95" i="2"/>
  <c r="K95" i="2" s="1"/>
  <c r="W99" i="2"/>
  <c r="W103" i="2"/>
  <c r="K103" i="2" s="1"/>
  <c r="T102" i="3" s="1"/>
  <c r="W107" i="2"/>
  <c r="W111" i="2"/>
  <c r="K111" i="2" s="1"/>
  <c r="T110" i="3" s="1"/>
  <c r="W115" i="2"/>
  <c r="W119" i="2"/>
  <c r="K119" i="2" s="1"/>
  <c r="T118" i="3" s="1"/>
  <c r="W123" i="2"/>
  <c r="W127" i="2"/>
  <c r="K127" i="2" s="1"/>
  <c r="T126" i="3" s="1"/>
  <c r="W131" i="2"/>
  <c r="W135" i="2"/>
  <c r="K135" i="2" s="1"/>
  <c r="T134" i="3" s="1"/>
  <c r="W139" i="2"/>
  <c r="W143" i="2"/>
  <c r="K143" i="2" s="1"/>
  <c r="T142" i="3" s="1"/>
  <c r="W147" i="2"/>
  <c r="W151" i="2"/>
  <c r="K151" i="2" s="1"/>
  <c r="T150" i="3" s="1"/>
  <c r="W155" i="2"/>
  <c r="W159" i="2"/>
  <c r="K159" i="2" s="1"/>
  <c r="T158" i="3" s="1"/>
  <c r="W163" i="2"/>
  <c r="W167" i="2"/>
  <c r="K167" i="2" s="1"/>
  <c r="T166" i="3" s="1"/>
  <c r="W171" i="2"/>
  <c r="W175" i="2"/>
  <c r="W179" i="2"/>
  <c r="W183" i="2"/>
  <c r="K183" i="2" s="1"/>
  <c r="T182" i="3" s="1"/>
  <c r="W187" i="2"/>
  <c r="W191" i="2"/>
  <c r="K191" i="2" s="1"/>
  <c r="T190" i="3" s="1"/>
  <c r="W195" i="2"/>
  <c r="W199" i="2"/>
  <c r="K199" i="2" s="1"/>
  <c r="T198" i="3" s="1"/>
  <c r="W203" i="2"/>
  <c r="W207" i="2"/>
  <c r="K207" i="2" s="1"/>
  <c r="T206" i="3" s="1"/>
  <c r="W211" i="2"/>
  <c r="W16" i="2"/>
  <c r="W20" i="2"/>
  <c r="W24" i="2"/>
  <c r="W28" i="2"/>
  <c r="K28" i="2" s="1"/>
  <c r="T27" i="3" s="1"/>
  <c r="W32" i="2"/>
  <c r="W36" i="2"/>
  <c r="W40" i="2"/>
  <c r="W44" i="2"/>
  <c r="K44" i="2" s="1"/>
  <c r="T43" i="3" s="1"/>
  <c r="W48" i="2"/>
  <c r="W52" i="2"/>
  <c r="W56" i="2"/>
  <c r="W60" i="2"/>
  <c r="W64" i="2"/>
  <c r="W68" i="2"/>
  <c r="W72" i="2"/>
  <c r="W76" i="2"/>
  <c r="K76" i="2" s="1"/>
  <c r="T75" i="3" s="1"/>
  <c r="W80" i="2"/>
  <c r="W84" i="2"/>
  <c r="W88" i="2"/>
  <c r="W92" i="2"/>
  <c r="K92" i="2" s="1"/>
  <c r="T91" i="3" s="1"/>
  <c r="W96" i="2"/>
  <c r="W100" i="2"/>
  <c r="W104" i="2"/>
  <c r="W108" i="2"/>
  <c r="K108" i="2" s="1"/>
  <c r="T107" i="3" s="1"/>
  <c r="W112" i="2"/>
  <c r="W116" i="2"/>
  <c r="W120" i="2"/>
  <c r="W124" i="2"/>
  <c r="W128" i="2"/>
  <c r="W132" i="2"/>
  <c r="W136" i="2"/>
  <c r="W140" i="2"/>
  <c r="K140" i="2" s="1"/>
  <c r="T139" i="3" s="1"/>
  <c r="W144" i="2"/>
  <c r="W148" i="2"/>
  <c r="W152" i="2"/>
  <c r="W156" i="2"/>
  <c r="K156" i="2" s="1"/>
  <c r="T155" i="3" s="1"/>
  <c r="W160" i="2"/>
  <c r="W164" i="2"/>
  <c r="W168" i="2"/>
  <c r="W172" i="2"/>
  <c r="K172" i="2" s="1"/>
  <c r="T171" i="3" s="1"/>
  <c r="W176" i="2"/>
  <c r="W180" i="2"/>
  <c r="W184" i="2"/>
  <c r="W188" i="2"/>
  <c r="W192" i="2"/>
  <c r="W196" i="2"/>
  <c r="W200" i="2"/>
  <c r="W204" i="2"/>
  <c r="K204" i="2" s="1"/>
  <c r="T203" i="3" s="1"/>
  <c r="W215" i="2"/>
  <c r="W219" i="2"/>
  <c r="K219" i="2" s="1"/>
  <c r="T218" i="3" s="1"/>
  <c r="W223" i="2"/>
  <c r="W227" i="2"/>
  <c r="K227" i="2" s="1"/>
  <c r="T226" i="3" s="1"/>
  <c r="W231" i="2"/>
  <c r="W235" i="2"/>
  <c r="K235" i="2" s="1"/>
  <c r="T234" i="3" s="1"/>
  <c r="W239" i="2"/>
  <c r="W243" i="2"/>
  <c r="K243" i="2" s="1"/>
  <c r="T242" i="3" s="1"/>
  <c r="W247" i="2"/>
  <c r="W251" i="2"/>
  <c r="K251" i="2" s="1"/>
  <c r="T250" i="3" s="1"/>
  <c r="W255" i="2"/>
  <c r="W259" i="2"/>
  <c r="K259" i="2" s="1"/>
  <c r="T258" i="3" s="1"/>
  <c r="W263" i="2"/>
  <c r="W267" i="2"/>
  <c r="K267" i="2" s="1"/>
  <c r="T266" i="3" s="1"/>
  <c r="W271" i="2"/>
  <c r="W275" i="2"/>
  <c r="W279" i="2"/>
  <c r="W283" i="2"/>
  <c r="K283" i="2" s="1"/>
  <c r="T282" i="3" s="1"/>
  <c r="W287" i="2"/>
  <c r="W291" i="2"/>
  <c r="W295" i="2"/>
  <c r="K295" i="2" s="1"/>
  <c r="T294" i="3" s="1"/>
  <c r="W299" i="2"/>
  <c r="K299" i="2" s="1"/>
  <c r="T298" i="3" s="1"/>
  <c r="W303" i="2"/>
  <c r="W307" i="2"/>
  <c r="W311" i="2"/>
  <c r="K311" i="2" s="1"/>
  <c r="T310" i="3" s="1"/>
  <c r="W315" i="2"/>
  <c r="K315" i="2" s="1"/>
  <c r="T314" i="3" s="1"/>
  <c r="W319" i="2"/>
  <c r="W323" i="2"/>
  <c r="W327" i="2"/>
  <c r="K327" i="2" s="1"/>
  <c r="T326" i="3" s="1"/>
  <c r="W331" i="2"/>
  <c r="K331" i="2" s="1"/>
  <c r="T330" i="3" s="1"/>
  <c r="W335" i="2"/>
  <c r="W339" i="2"/>
  <c r="W343" i="2"/>
  <c r="K343" i="2" s="1"/>
  <c r="T342" i="3" s="1"/>
  <c r="W347" i="2"/>
  <c r="K347" i="2" s="1"/>
  <c r="T346" i="3" s="1"/>
  <c r="W351" i="2"/>
  <c r="W355" i="2"/>
  <c r="W359" i="2"/>
  <c r="K359" i="2" s="1"/>
  <c r="T358" i="3" s="1"/>
  <c r="W363" i="2"/>
  <c r="K363" i="2" s="1"/>
  <c r="T362" i="3" s="1"/>
  <c r="W367" i="2"/>
  <c r="W371" i="2"/>
  <c r="W375" i="2"/>
  <c r="K375" i="2" s="1"/>
  <c r="T374" i="3" s="1"/>
  <c r="W379" i="2"/>
  <c r="K379" i="2" s="1"/>
  <c r="T378" i="3" s="1"/>
  <c r="W383" i="2"/>
  <c r="W387" i="2"/>
  <c r="W391" i="2"/>
  <c r="K391" i="2" s="1"/>
  <c r="T390" i="3" s="1"/>
  <c r="W395" i="2"/>
  <c r="K395" i="2" s="1"/>
  <c r="T394" i="3" s="1"/>
  <c r="W399" i="2"/>
  <c r="W403" i="2"/>
  <c r="W407" i="2"/>
  <c r="K407" i="2" s="1"/>
  <c r="T406" i="3" s="1"/>
  <c r="W411" i="2"/>
  <c r="K411" i="2" s="1"/>
  <c r="T410" i="3" s="1"/>
  <c r="W415" i="2"/>
  <c r="W419" i="2"/>
  <c r="W423" i="2"/>
  <c r="K423" i="2" s="1"/>
  <c r="T422" i="3" s="1"/>
  <c r="W427" i="2"/>
  <c r="K427" i="2" s="1"/>
  <c r="T426" i="3" s="1"/>
  <c r="W431" i="2"/>
  <c r="W435" i="2"/>
  <c r="K435" i="2" s="1"/>
  <c r="T434" i="3" s="1"/>
  <c r="W439" i="2"/>
  <c r="K439" i="2" s="1"/>
  <c r="T438" i="3" s="1"/>
  <c r="W443" i="2"/>
  <c r="K443" i="2" s="1"/>
  <c r="T442" i="3" s="1"/>
  <c r="W447" i="2"/>
  <c r="W451" i="2"/>
  <c r="K451" i="2" s="1"/>
  <c r="T450" i="3" s="1"/>
  <c r="W455" i="2"/>
  <c r="K455" i="2" s="1"/>
  <c r="T454" i="3" s="1"/>
  <c r="W459" i="2"/>
  <c r="K459" i="2" s="1"/>
  <c r="T458" i="3" s="1"/>
  <c r="W463" i="2"/>
  <c r="W467" i="2"/>
  <c r="K467" i="2" s="1"/>
  <c r="T466" i="3" s="1"/>
  <c r="W471" i="2"/>
  <c r="W475" i="2"/>
  <c r="K475" i="2" s="1"/>
  <c r="T474" i="3" s="1"/>
  <c r="W486" i="2"/>
  <c r="W490" i="2"/>
  <c r="W494" i="2"/>
  <c r="K494" i="2" s="1"/>
  <c r="T493" i="3" s="1"/>
  <c r="W498" i="2"/>
  <c r="K498" i="2" s="1"/>
  <c r="T497" i="3" s="1"/>
  <c r="W502" i="2"/>
  <c r="W506" i="2"/>
  <c r="W469" i="2"/>
  <c r="W473" i="2"/>
  <c r="K473" i="2" s="1"/>
  <c r="T472" i="3" s="1"/>
  <c r="W477" i="2"/>
  <c r="W481" i="2"/>
  <c r="W485" i="2"/>
  <c r="W489" i="2"/>
  <c r="K489" i="2" s="1"/>
  <c r="T488" i="3" s="1"/>
  <c r="W493" i="2"/>
  <c r="W497" i="2"/>
  <c r="W501" i="2"/>
  <c r="W505" i="2"/>
  <c r="K505" i="2" s="1"/>
  <c r="T504" i="3" s="1"/>
  <c r="W208" i="2"/>
  <c r="W212" i="2"/>
  <c r="W216" i="2"/>
  <c r="W220" i="2"/>
  <c r="K220" i="2" s="1"/>
  <c r="T219" i="3" s="1"/>
  <c r="W224" i="2"/>
  <c r="W228" i="2"/>
  <c r="W232" i="2"/>
  <c r="W236" i="2"/>
  <c r="K236" i="2" s="1"/>
  <c r="T235" i="3" s="1"/>
  <c r="W240" i="2"/>
  <c r="W244" i="2"/>
  <c r="W248" i="2"/>
  <c r="W252" i="2"/>
  <c r="W256" i="2"/>
  <c r="W260" i="2"/>
  <c r="W264" i="2"/>
  <c r="W268" i="2"/>
  <c r="K268" i="2" s="1"/>
  <c r="T267" i="3" s="1"/>
  <c r="W272" i="2"/>
  <c r="W276" i="2"/>
  <c r="W280" i="2"/>
  <c r="W284" i="2"/>
  <c r="K284" i="2" s="1"/>
  <c r="T283" i="3" s="1"/>
  <c r="W288" i="2"/>
  <c r="W292" i="2"/>
  <c r="W296" i="2"/>
  <c r="W300" i="2"/>
  <c r="K300" i="2" s="1"/>
  <c r="T299" i="3" s="1"/>
  <c r="W304" i="2"/>
  <c r="W308" i="2"/>
  <c r="W312" i="2"/>
  <c r="W316" i="2"/>
  <c r="W320" i="2"/>
  <c r="W324" i="2"/>
  <c r="W328" i="2"/>
  <c r="W332" i="2"/>
  <c r="K332" i="2" s="1"/>
  <c r="T331" i="3" s="1"/>
  <c r="W336" i="2"/>
  <c r="W340" i="2"/>
  <c r="W344" i="2"/>
  <c r="W348" i="2"/>
  <c r="K348" i="2" s="1"/>
  <c r="T347" i="3" s="1"/>
  <c r="W352" i="2"/>
  <c r="W356" i="2"/>
  <c r="W360" i="2"/>
  <c r="W364" i="2"/>
  <c r="K364" i="2" s="1"/>
  <c r="T363" i="3" s="1"/>
  <c r="W368" i="2"/>
  <c r="W372" i="2"/>
  <c r="W376" i="2"/>
  <c r="W380" i="2"/>
  <c r="K380" i="2" s="1"/>
  <c r="T379" i="3" s="1"/>
  <c r="W384" i="2"/>
  <c r="W388" i="2"/>
  <c r="W392" i="2"/>
  <c r="W396" i="2"/>
  <c r="K396" i="2" s="1"/>
  <c r="T395" i="3" s="1"/>
  <c r="W400" i="2"/>
  <c r="W404" i="2"/>
  <c r="W408" i="2"/>
  <c r="W412" i="2"/>
  <c r="K412" i="2" s="1"/>
  <c r="T411" i="3" s="1"/>
  <c r="W416" i="2"/>
  <c r="W420" i="2"/>
  <c r="W424" i="2"/>
  <c r="W428" i="2"/>
  <c r="K428" i="2" s="1"/>
  <c r="T427" i="3" s="1"/>
  <c r="W432" i="2"/>
  <c r="W436" i="2"/>
  <c r="W440" i="2"/>
  <c r="W444" i="2"/>
  <c r="K444" i="2" s="1"/>
  <c r="T443" i="3" s="1"/>
  <c r="W448" i="2"/>
  <c r="W452" i="2"/>
  <c r="W456" i="2"/>
  <c r="W460" i="2"/>
  <c r="K460" i="2" s="1"/>
  <c r="T459" i="3" s="1"/>
  <c r="W464" i="2"/>
  <c r="W468" i="2"/>
  <c r="W472" i="2"/>
  <c r="W476" i="2"/>
  <c r="K476" i="2" s="1"/>
  <c r="T475" i="3" s="1"/>
  <c r="W480" i="2"/>
  <c r="W484" i="2"/>
  <c r="W488" i="2"/>
  <c r="W492" i="2"/>
  <c r="K492" i="2" s="1"/>
  <c r="T491" i="3" s="1"/>
  <c r="W496" i="2"/>
  <c r="W500" i="2"/>
  <c r="W504" i="2"/>
  <c r="AO11" i="2"/>
  <c r="AL11" i="2"/>
  <c r="W11" i="2" s="1"/>
  <c r="K11" i="2" s="1"/>
  <c r="AO15" i="2"/>
  <c r="AL15" i="2"/>
  <c r="J14" i="3" s="1"/>
  <c r="Y15" i="2"/>
  <c r="AO19" i="2"/>
  <c r="AL19" i="2"/>
  <c r="J18" i="3" s="1"/>
  <c r="Y19" i="2"/>
  <c r="AO23" i="2"/>
  <c r="AL23" i="2"/>
  <c r="J22" i="3" s="1"/>
  <c r="Y23" i="2"/>
  <c r="AO27" i="2"/>
  <c r="AL27" i="2"/>
  <c r="J26" i="3" s="1"/>
  <c r="Y27" i="2"/>
  <c r="AO31" i="2"/>
  <c r="AL31" i="2"/>
  <c r="J30" i="3" s="1"/>
  <c r="Y31" i="2"/>
  <c r="AO35" i="2"/>
  <c r="AL35" i="2"/>
  <c r="J34" i="3" s="1"/>
  <c r="Y35" i="2"/>
  <c r="AO39" i="2"/>
  <c r="AL39" i="2"/>
  <c r="J38" i="3" s="1"/>
  <c r="Y39" i="2"/>
  <c r="AO43" i="2"/>
  <c r="AL43" i="2"/>
  <c r="J42" i="3" s="1"/>
  <c r="Y43" i="2"/>
  <c r="AO47" i="2"/>
  <c r="AL47" i="2"/>
  <c r="J46" i="3" s="1"/>
  <c r="Y47" i="2"/>
  <c r="AO51" i="2"/>
  <c r="AL51" i="2"/>
  <c r="J50" i="3" s="1"/>
  <c r="Y51" i="2"/>
  <c r="AO55" i="2"/>
  <c r="AL55" i="2"/>
  <c r="J54" i="3" s="1"/>
  <c r="Y55" i="2"/>
  <c r="AO59" i="2"/>
  <c r="AL59" i="2"/>
  <c r="J58" i="3" s="1"/>
  <c r="Y59" i="2"/>
  <c r="AO63" i="2"/>
  <c r="AL63" i="2"/>
  <c r="J62" i="3" s="1"/>
  <c r="Y63" i="2"/>
  <c r="AO67" i="2"/>
  <c r="AL67" i="2"/>
  <c r="J66" i="3" s="1"/>
  <c r="Y67" i="2"/>
  <c r="AO71" i="2"/>
  <c r="AL71" i="2"/>
  <c r="J70" i="3" s="1"/>
  <c r="Y71" i="2"/>
  <c r="AO75" i="2"/>
  <c r="AL75" i="2"/>
  <c r="J74" i="3" s="1"/>
  <c r="Y75" i="2"/>
  <c r="AO79" i="2"/>
  <c r="AL79" i="2"/>
  <c r="J78" i="3" s="1"/>
  <c r="Y79" i="2"/>
  <c r="AO83" i="2"/>
  <c r="AL83" i="2"/>
  <c r="J82" i="3" s="1"/>
  <c r="Y83" i="2"/>
  <c r="AO87" i="2"/>
  <c r="AL87" i="2"/>
  <c r="J86" i="3" s="1"/>
  <c r="Y87" i="2"/>
  <c r="AO91" i="2"/>
  <c r="AL91" i="2"/>
  <c r="J90" i="3" s="1"/>
  <c r="Y91" i="2"/>
  <c r="AO95" i="2"/>
  <c r="AL95" i="2"/>
  <c r="J94" i="3" s="1"/>
  <c r="Y95" i="2"/>
  <c r="AO99" i="2"/>
  <c r="AL99" i="2"/>
  <c r="J98" i="3" s="1"/>
  <c r="Y99" i="2"/>
  <c r="AO103" i="2"/>
  <c r="AL103" i="2"/>
  <c r="J102" i="3" s="1"/>
  <c r="Y103" i="2"/>
  <c r="AO107" i="2"/>
  <c r="AL107" i="2"/>
  <c r="J106" i="3" s="1"/>
  <c r="Y107" i="2"/>
  <c r="AO111" i="2"/>
  <c r="AL111" i="2"/>
  <c r="J110" i="3" s="1"/>
  <c r="Y111" i="2"/>
  <c r="AO115" i="2"/>
  <c r="AL115" i="2"/>
  <c r="J114" i="3" s="1"/>
  <c r="Y115" i="2"/>
  <c r="AO119" i="2"/>
  <c r="AL119" i="2"/>
  <c r="J118" i="3" s="1"/>
  <c r="Y119" i="2"/>
  <c r="AO123" i="2"/>
  <c r="AL123" i="2"/>
  <c r="J122" i="3" s="1"/>
  <c r="Y123" i="2"/>
  <c r="AO127" i="2"/>
  <c r="AL127" i="2"/>
  <c r="J126" i="3" s="1"/>
  <c r="Y127" i="2"/>
  <c r="AO131" i="2"/>
  <c r="AL131" i="2"/>
  <c r="J130" i="3" s="1"/>
  <c r="Y131" i="2"/>
  <c r="AO135" i="2"/>
  <c r="Y135" i="2"/>
  <c r="AL135" i="2"/>
  <c r="J134" i="3" s="1"/>
  <c r="AO139" i="2"/>
  <c r="AL139" i="2"/>
  <c r="J138" i="3" s="1"/>
  <c r="Y139" i="2"/>
  <c r="AO143" i="2"/>
  <c r="Y143" i="2"/>
  <c r="AL143" i="2"/>
  <c r="J142" i="3" s="1"/>
  <c r="AO147" i="2"/>
  <c r="AL147" i="2"/>
  <c r="J146" i="3" s="1"/>
  <c r="Y147" i="2"/>
  <c r="AO151" i="2"/>
  <c r="AL151" i="2"/>
  <c r="J150" i="3" s="1"/>
  <c r="Y151" i="2"/>
  <c r="AO155" i="2"/>
  <c r="AL155" i="2"/>
  <c r="J154" i="3" s="1"/>
  <c r="Y155" i="2"/>
  <c r="AO159" i="2"/>
  <c r="AL159" i="2"/>
  <c r="J158" i="3" s="1"/>
  <c r="Y159" i="2"/>
  <c r="AO163" i="2"/>
  <c r="AL163" i="2"/>
  <c r="J162" i="3" s="1"/>
  <c r="Y163" i="2"/>
  <c r="AO167" i="2"/>
  <c r="AL167" i="2"/>
  <c r="J166" i="3" s="1"/>
  <c r="Y167" i="2"/>
  <c r="AO171" i="2"/>
  <c r="AL171" i="2"/>
  <c r="J170" i="3" s="1"/>
  <c r="Y171" i="2"/>
  <c r="AO175" i="2"/>
  <c r="AL175" i="2"/>
  <c r="J174" i="3" s="1"/>
  <c r="Y175" i="2"/>
  <c r="AO179" i="2"/>
  <c r="AL179" i="2"/>
  <c r="J178" i="3" s="1"/>
  <c r="Y179" i="2"/>
  <c r="AO183" i="2"/>
  <c r="AL183" i="2"/>
  <c r="J182" i="3" s="1"/>
  <c r="Y183" i="2"/>
  <c r="AO187" i="2"/>
  <c r="AL187" i="2"/>
  <c r="J186" i="3" s="1"/>
  <c r="Y187" i="2"/>
  <c r="AO191" i="2"/>
  <c r="AL191" i="2"/>
  <c r="J190" i="3" s="1"/>
  <c r="Y191" i="2"/>
  <c r="AO195" i="2"/>
  <c r="AL195" i="2"/>
  <c r="J194" i="3" s="1"/>
  <c r="Y195" i="2"/>
  <c r="AO199" i="2"/>
  <c r="AL199" i="2"/>
  <c r="J198" i="3" s="1"/>
  <c r="Y199" i="2"/>
  <c r="AO203" i="2"/>
  <c r="AL203" i="2"/>
  <c r="J202" i="3" s="1"/>
  <c r="Y203" i="2"/>
  <c r="AO207" i="2"/>
  <c r="AL207" i="2"/>
  <c r="J206" i="3" s="1"/>
  <c r="Y207" i="2"/>
  <c r="AO211" i="2"/>
  <c r="AL211" i="2"/>
  <c r="J210" i="3" s="1"/>
  <c r="Y211" i="2"/>
  <c r="AO215" i="2"/>
  <c r="AL215" i="2"/>
  <c r="J214" i="3" s="1"/>
  <c r="Y215" i="2"/>
  <c r="AO219" i="2"/>
  <c r="AL219" i="2"/>
  <c r="J218" i="3" s="1"/>
  <c r="Y219" i="2"/>
  <c r="AO223" i="2"/>
  <c r="AL223" i="2"/>
  <c r="J222" i="3" s="1"/>
  <c r="Y223" i="2"/>
  <c r="AO227" i="2"/>
  <c r="AL227" i="2"/>
  <c r="J226" i="3" s="1"/>
  <c r="Y227" i="2"/>
  <c r="AO231" i="2"/>
  <c r="AL231" i="2"/>
  <c r="J230" i="3" s="1"/>
  <c r="Y231" i="2"/>
  <c r="AO235" i="2"/>
  <c r="AL235" i="2"/>
  <c r="J234" i="3" s="1"/>
  <c r="Y235" i="2"/>
  <c r="AO239" i="2"/>
  <c r="AL239" i="2"/>
  <c r="J238" i="3" s="1"/>
  <c r="Y239" i="2"/>
  <c r="AO243" i="2"/>
  <c r="AL243" i="2"/>
  <c r="J242" i="3" s="1"/>
  <c r="Y243" i="2"/>
  <c r="AO247" i="2"/>
  <c r="AL247" i="2"/>
  <c r="J246" i="3" s="1"/>
  <c r="Y247" i="2"/>
  <c r="AO251" i="2"/>
  <c r="AL251" i="2"/>
  <c r="J250" i="3" s="1"/>
  <c r="Y251" i="2"/>
  <c r="AO255" i="2"/>
  <c r="AL255" i="2"/>
  <c r="J254" i="3" s="1"/>
  <c r="Y255" i="2"/>
  <c r="AO259" i="2"/>
  <c r="AL259" i="2"/>
  <c r="J258" i="3" s="1"/>
  <c r="Y259" i="2"/>
  <c r="AO263" i="2"/>
  <c r="AL263" i="2"/>
  <c r="J262" i="3" s="1"/>
  <c r="Y263" i="2"/>
  <c r="AO267" i="2"/>
  <c r="AL267" i="2"/>
  <c r="J266" i="3" s="1"/>
  <c r="Y267" i="2"/>
  <c r="AO271" i="2"/>
  <c r="AL271" i="2"/>
  <c r="J270" i="3" s="1"/>
  <c r="Y271" i="2"/>
  <c r="AO275" i="2"/>
  <c r="AL275" i="2"/>
  <c r="J274" i="3" s="1"/>
  <c r="Y275" i="2"/>
  <c r="AO279" i="2"/>
  <c r="AL279" i="2"/>
  <c r="J278" i="3" s="1"/>
  <c r="Y279" i="2"/>
  <c r="AO283" i="2"/>
  <c r="AL283" i="2"/>
  <c r="J282" i="3" s="1"/>
  <c r="Y283" i="2"/>
  <c r="AO287" i="2"/>
  <c r="AL287" i="2"/>
  <c r="J286" i="3" s="1"/>
  <c r="Y287" i="2"/>
  <c r="AO291" i="2"/>
  <c r="AL291" i="2"/>
  <c r="J290" i="3" s="1"/>
  <c r="Y291" i="2"/>
  <c r="AO295" i="2"/>
  <c r="AL295" i="2"/>
  <c r="J294" i="3" s="1"/>
  <c r="Y295" i="2"/>
  <c r="AO299" i="2"/>
  <c r="AL299" i="2"/>
  <c r="J298" i="3" s="1"/>
  <c r="Y299" i="2"/>
  <c r="AO303" i="2"/>
  <c r="AL303" i="2"/>
  <c r="J302" i="3" s="1"/>
  <c r="Y303" i="2"/>
  <c r="AO307" i="2"/>
  <c r="AL307" i="2"/>
  <c r="J306" i="3" s="1"/>
  <c r="Y307" i="2"/>
  <c r="AO311" i="2"/>
  <c r="AL311" i="2"/>
  <c r="J310" i="3" s="1"/>
  <c r="Y311" i="2"/>
  <c r="AO315" i="2"/>
  <c r="AL315" i="2"/>
  <c r="J314" i="3" s="1"/>
  <c r="Y315" i="2"/>
  <c r="AO319" i="2"/>
  <c r="AL319" i="2"/>
  <c r="J318" i="3" s="1"/>
  <c r="Y319" i="2"/>
  <c r="AO323" i="2"/>
  <c r="AL323" i="2"/>
  <c r="J322" i="3" s="1"/>
  <c r="Y323" i="2"/>
  <c r="AO327" i="2"/>
  <c r="AL327" i="2"/>
  <c r="J326" i="3" s="1"/>
  <c r="Y327" i="2"/>
  <c r="AO331" i="2"/>
  <c r="AL331" i="2"/>
  <c r="J330" i="3" s="1"/>
  <c r="Y331" i="2"/>
  <c r="AO335" i="2"/>
  <c r="AL335" i="2"/>
  <c r="J334" i="3" s="1"/>
  <c r="Y335" i="2"/>
  <c r="AO339" i="2"/>
  <c r="AL339" i="2"/>
  <c r="J338" i="3" s="1"/>
  <c r="Y339" i="2"/>
  <c r="AO343" i="2"/>
  <c r="AL343" i="2"/>
  <c r="J342" i="3" s="1"/>
  <c r="Y343" i="2"/>
  <c r="AO347" i="2"/>
  <c r="AL347" i="2"/>
  <c r="J346" i="3" s="1"/>
  <c r="Y347" i="2"/>
  <c r="AO351" i="2"/>
  <c r="AL351" i="2"/>
  <c r="J350" i="3" s="1"/>
  <c r="Y351" i="2"/>
  <c r="AO355" i="2"/>
  <c r="AL355" i="2"/>
  <c r="J354" i="3" s="1"/>
  <c r="Y355" i="2"/>
  <c r="AO359" i="2"/>
  <c r="AL359" i="2"/>
  <c r="J358" i="3" s="1"/>
  <c r="Y359" i="2"/>
  <c r="AO363" i="2"/>
  <c r="AL363" i="2"/>
  <c r="J362" i="3" s="1"/>
  <c r="Y363" i="2"/>
  <c r="AO367" i="2"/>
  <c r="AL367" i="2"/>
  <c r="J366" i="3" s="1"/>
  <c r="Y367" i="2"/>
  <c r="AO371" i="2"/>
  <c r="AL371" i="2"/>
  <c r="J370" i="3" s="1"/>
  <c r="Y371" i="2"/>
  <c r="AO375" i="2"/>
  <c r="AL375" i="2"/>
  <c r="J374" i="3" s="1"/>
  <c r="Y375" i="2"/>
  <c r="AO379" i="2"/>
  <c r="AL379" i="2"/>
  <c r="J378" i="3" s="1"/>
  <c r="Y379" i="2"/>
  <c r="AO383" i="2"/>
  <c r="AL383" i="2"/>
  <c r="J382" i="3" s="1"/>
  <c r="Y383" i="2"/>
  <c r="AO387" i="2"/>
  <c r="AL387" i="2"/>
  <c r="J386" i="3" s="1"/>
  <c r="Y387" i="2"/>
  <c r="AO391" i="2"/>
  <c r="AL391" i="2"/>
  <c r="J390" i="3" s="1"/>
  <c r="Y391" i="2"/>
  <c r="AO395" i="2"/>
  <c r="AL395" i="2"/>
  <c r="J394" i="3" s="1"/>
  <c r="Y395" i="2"/>
  <c r="AO399" i="2"/>
  <c r="AL399" i="2"/>
  <c r="J398" i="3" s="1"/>
  <c r="Y399" i="2"/>
  <c r="AO403" i="2"/>
  <c r="AL403" i="2"/>
  <c r="J402" i="3" s="1"/>
  <c r="Y403" i="2"/>
  <c r="AO407" i="2"/>
  <c r="AL407" i="2"/>
  <c r="J406" i="3" s="1"/>
  <c r="Y407" i="2"/>
  <c r="AO411" i="2"/>
  <c r="AL411" i="2"/>
  <c r="J410" i="3" s="1"/>
  <c r="Y411" i="2"/>
  <c r="AO415" i="2"/>
  <c r="AL415" i="2"/>
  <c r="J414" i="3" s="1"/>
  <c r="Y415" i="2"/>
  <c r="AO419" i="2"/>
  <c r="AL419" i="2"/>
  <c r="J418" i="3" s="1"/>
  <c r="Y419" i="2"/>
  <c r="AO423" i="2"/>
  <c r="AL423" i="2"/>
  <c r="J422" i="3" s="1"/>
  <c r="Y423" i="2"/>
  <c r="AO427" i="2"/>
  <c r="AL427" i="2"/>
  <c r="J426" i="3" s="1"/>
  <c r="Y427" i="2"/>
  <c r="AO431" i="2"/>
  <c r="AL431" i="2"/>
  <c r="J430" i="3" s="1"/>
  <c r="Y431" i="2"/>
  <c r="AO435" i="2"/>
  <c r="AL435" i="2"/>
  <c r="J434" i="3" s="1"/>
  <c r="Y435" i="2"/>
  <c r="AO439" i="2"/>
  <c r="AL439" i="2"/>
  <c r="J438" i="3" s="1"/>
  <c r="Y439" i="2"/>
  <c r="AO443" i="2"/>
  <c r="AL443" i="2"/>
  <c r="J442" i="3" s="1"/>
  <c r="Y443" i="2"/>
  <c r="AO447" i="2"/>
  <c r="AL447" i="2"/>
  <c r="J446" i="3" s="1"/>
  <c r="Y447" i="2"/>
  <c r="AO451" i="2"/>
  <c r="AL451" i="2"/>
  <c r="J450" i="3" s="1"/>
  <c r="Y451" i="2"/>
  <c r="AO455" i="2"/>
  <c r="AL455" i="2"/>
  <c r="J454" i="3" s="1"/>
  <c r="Y455" i="2"/>
  <c r="AO459" i="2"/>
  <c r="AL459" i="2"/>
  <c r="J458" i="3" s="1"/>
  <c r="Y459" i="2"/>
  <c r="AO463" i="2"/>
  <c r="AL463" i="2"/>
  <c r="J462" i="3" s="1"/>
  <c r="Y463" i="2"/>
  <c r="AO467" i="2"/>
  <c r="AL467" i="2"/>
  <c r="J466" i="3" s="1"/>
  <c r="Y467" i="2"/>
  <c r="AO471" i="2"/>
  <c r="AL471" i="2"/>
  <c r="J470" i="3" s="1"/>
  <c r="Y471" i="2"/>
  <c r="AO475" i="2"/>
  <c r="AL475" i="2"/>
  <c r="J474" i="3" s="1"/>
  <c r="Y475" i="2"/>
  <c r="AO479" i="2"/>
  <c r="AL479" i="2"/>
  <c r="J478" i="3" s="1"/>
  <c r="Y479" i="2"/>
  <c r="AO483" i="2"/>
  <c r="AL483" i="2"/>
  <c r="J482" i="3" s="1"/>
  <c r="Y483" i="2"/>
  <c r="AO487" i="2"/>
  <c r="M487" i="2" s="1"/>
  <c r="AL487" i="2"/>
  <c r="J486" i="3" s="1"/>
  <c r="Y487" i="2"/>
  <c r="AO491" i="2"/>
  <c r="AL491" i="2"/>
  <c r="J490" i="3" s="1"/>
  <c r="Y491" i="2"/>
  <c r="AO495" i="2"/>
  <c r="AL495" i="2"/>
  <c r="J494" i="3" s="1"/>
  <c r="Y495" i="2"/>
  <c r="AO499" i="2"/>
  <c r="AL499" i="2"/>
  <c r="J498" i="3" s="1"/>
  <c r="Y499" i="2"/>
  <c r="AO503" i="2"/>
  <c r="AL503" i="2"/>
  <c r="J502" i="3" s="1"/>
  <c r="Y503" i="2"/>
  <c r="AO507" i="2"/>
  <c r="AL507" i="2"/>
  <c r="J506" i="3" s="1"/>
  <c r="Y507" i="2"/>
  <c r="AL8" i="2"/>
  <c r="AO10" i="2"/>
  <c r="AL10" i="2"/>
  <c r="W10" i="2" s="1"/>
  <c r="K10" i="2" s="1"/>
  <c r="AO14" i="2"/>
  <c r="AL14" i="2"/>
  <c r="J13" i="3" s="1"/>
  <c r="Y14" i="2"/>
  <c r="AO18" i="2"/>
  <c r="Y18" i="2"/>
  <c r="AL18" i="2"/>
  <c r="J17" i="3" s="1"/>
  <c r="K22" i="2"/>
  <c r="T21" i="3" s="1"/>
  <c r="AO22" i="2"/>
  <c r="AL22" i="2"/>
  <c r="J21" i="3" s="1"/>
  <c r="Y22" i="2"/>
  <c r="AO26" i="2"/>
  <c r="AL26" i="2"/>
  <c r="J25" i="3" s="1"/>
  <c r="Y26" i="2"/>
  <c r="AO30" i="2"/>
  <c r="AL30" i="2"/>
  <c r="J29" i="3" s="1"/>
  <c r="Y30" i="2"/>
  <c r="AO34" i="2"/>
  <c r="AL34" i="2"/>
  <c r="J33" i="3" s="1"/>
  <c r="Y34" i="2"/>
  <c r="AO38" i="2"/>
  <c r="AL38" i="2"/>
  <c r="J37" i="3" s="1"/>
  <c r="Y38" i="2"/>
  <c r="AO42" i="2"/>
  <c r="AL42" i="2"/>
  <c r="J41" i="3" s="1"/>
  <c r="Y42" i="2"/>
  <c r="AO46" i="2"/>
  <c r="AL46" i="2"/>
  <c r="J45" i="3" s="1"/>
  <c r="Y46" i="2"/>
  <c r="AO50" i="2"/>
  <c r="AL50" i="2"/>
  <c r="J49" i="3" s="1"/>
  <c r="Y50" i="2"/>
  <c r="AO54" i="2"/>
  <c r="AL54" i="2"/>
  <c r="J53" i="3" s="1"/>
  <c r="Y54" i="2"/>
  <c r="AO58" i="2"/>
  <c r="AL58" i="2"/>
  <c r="J57" i="3" s="1"/>
  <c r="Y58" i="2"/>
  <c r="AO62" i="2"/>
  <c r="AL62" i="2"/>
  <c r="J61" i="3" s="1"/>
  <c r="Y62" i="2"/>
  <c r="AO66" i="2"/>
  <c r="AL66" i="2"/>
  <c r="J65" i="3" s="1"/>
  <c r="Y66" i="2"/>
  <c r="AO70" i="2"/>
  <c r="AL70" i="2"/>
  <c r="J69" i="3" s="1"/>
  <c r="Y70" i="2"/>
  <c r="AO74" i="2"/>
  <c r="AL74" i="2"/>
  <c r="J73" i="3" s="1"/>
  <c r="Y74" i="2"/>
  <c r="AO78" i="2"/>
  <c r="AL78" i="2"/>
  <c r="J77" i="3" s="1"/>
  <c r="Y78" i="2"/>
  <c r="AO82" i="2"/>
  <c r="AL82" i="2"/>
  <c r="J81" i="3" s="1"/>
  <c r="Y82" i="2"/>
  <c r="K86" i="2"/>
  <c r="AO86" i="2"/>
  <c r="AL86" i="2"/>
  <c r="J85" i="3" s="1"/>
  <c r="Y86" i="2"/>
  <c r="AO90" i="2"/>
  <c r="AL90" i="2"/>
  <c r="J89" i="3" s="1"/>
  <c r="Y90" i="2"/>
  <c r="AO94" i="2"/>
  <c r="AL94" i="2"/>
  <c r="J93" i="3" s="1"/>
  <c r="Y94" i="2"/>
  <c r="AO98" i="2"/>
  <c r="AL98" i="2"/>
  <c r="J97" i="3" s="1"/>
  <c r="Y98" i="2"/>
  <c r="AO102" i="2"/>
  <c r="AL102" i="2"/>
  <c r="J101" i="3" s="1"/>
  <c r="Y102" i="2"/>
  <c r="AO106" i="2"/>
  <c r="AL106" i="2"/>
  <c r="J105" i="3" s="1"/>
  <c r="Y106" i="2"/>
  <c r="AO110" i="2"/>
  <c r="AL110" i="2"/>
  <c r="J109" i="3" s="1"/>
  <c r="Y110" i="2"/>
  <c r="AO114" i="2"/>
  <c r="AL114" i="2"/>
  <c r="J113" i="3" s="1"/>
  <c r="Y114" i="2"/>
  <c r="AO118" i="2"/>
  <c r="AL118" i="2"/>
  <c r="J117" i="3" s="1"/>
  <c r="Y118" i="2"/>
  <c r="AO122" i="2"/>
  <c r="AL122" i="2"/>
  <c r="J121" i="3" s="1"/>
  <c r="Y122" i="2"/>
  <c r="AO126" i="2"/>
  <c r="AL126" i="2"/>
  <c r="J125" i="3" s="1"/>
  <c r="Y126" i="2"/>
  <c r="AO130" i="2"/>
  <c r="AL130" i="2"/>
  <c r="J129" i="3" s="1"/>
  <c r="Y130" i="2"/>
  <c r="AO134" i="2"/>
  <c r="AL134" i="2"/>
  <c r="J133" i="3" s="1"/>
  <c r="Y134" i="2"/>
  <c r="AO138" i="2"/>
  <c r="AL138" i="2"/>
  <c r="J137" i="3" s="1"/>
  <c r="Y138" i="2"/>
  <c r="K142" i="2"/>
  <c r="T141" i="3" s="1"/>
  <c r="AO142" i="2"/>
  <c r="AL142" i="2"/>
  <c r="J141" i="3" s="1"/>
  <c r="Y142" i="2"/>
  <c r="AO146" i="2"/>
  <c r="AL146" i="2"/>
  <c r="J145" i="3" s="1"/>
  <c r="Y146" i="2"/>
  <c r="AO150" i="2"/>
  <c r="AL150" i="2"/>
  <c r="J149" i="3" s="1"/>
  <c r="Y150" i="2"/>
  <c r="AO154" i="2"/>
  <c r="AL154" i="2"/>
  <c r="J153" i="3" s="1"/>
  <c r="Y154" i="2"/>
  <c r="AO158" i="2"/>
  <c r="AL158" i="2"/>
  <c r="J157" i="3" s="1"/>
  <c r="Y158" i="2"/>
  <c r="AO162" i="2"/>
  <c r="AL162" i="2"/>
  <c r="J161" i="3" s="1"/>
  <c r="Y162" i="2"/>
  <c r="AO166" i="2"/>
  <c r="AL166" i="2"/>
  <c r="J165" i="3" s="1"/>
  <c r="Y166" i="2"/>
  <c r="AO170" i="2"/>
  <c r="AL170" i="2"/>
  <c r="J169" i="3" s="1"/>
  <c r="Y170" i="2"/>
  <c r="AO174" i="2"/>
  <c r="AL174" i="2"/>
  <c r="J173" i="3" s="1"/>
  <c r="Y174" i="2"/>
  <c r="AO178" i="2"/>
  <c r="AL178" i="2"/>
  <c r="J177" i="3" s="1"/>
  <c r="Y178" i="2"/>
  <c r="AO182" i="2"/>
  <c r="AL182" i="2"/>
  <c r="J181" i="3" s="1"/>
  <c r="Y182" i="2"/>
  <c r="AO186" i="2"/>
  <c r="AL186" i="2"/>
  <c r="J185" i="3" s="1"/>
  <c r="Y186" i="2"/>
  <c r="K190" i="2"/>
  <c r="T189" i="3" s="1"/>
  <c r="AO190" i="2"/>
  <c r="AL190" i="2"/>
  <c r="J189" i="3" s="1"/>
  <c r="Y190" i="2"/>
  <c r="AO194" i="2"/>
  <c r="AL194" i="2"/>
  <c r="J193" i="3" s="1"/>
  <c r="Y194" i="2"/>
  <c r="AO198" i="2"/>
  <c r="AL198" i="2"/>
  <c r="J197" i="3" s="1"/>
  <c r="Y198" i="2"/>
  <c r="AO202" i="2"/>
  <c r="AL202" i="2"/>
  <c r="J201" i="3" s="1"/>
  <c r="Y202" i="2"/>
  <c r="AO206" i="2"/>
  <c r="AL206" i="2"/>
  <c r="J205" i="3" s="1"/>
  <c r="Y206" i="2"/>
  <c r="AO210" i="2"/>
  <c r="AL210" i="2"/>
  <c r="J209" i="3" s="1"/>
  <c r="Y210" i="2"/>
  <c r="AO214" i="2"/>
  <c r="AL214" i="2"/>
  <c r="J213" i="3" s="1"/>
  <c r="Y214" i="2"/>
  <c r="AO218" i="2"/>
  <c r="AL218" i="2"/>
  <c r="J217" i="3" s="1"/>
  <c r="Y218" i="2"/>
  <c r="AO222" i="2"/>
  <c r="AL222" i="2"/>
  <c r="J221" i="3" s="1"/>
  <c r="Y222" i="2"/>
  <c r="AO226" i="2"/>
  <c r="AL226" i="2"/>
  <c r="J225" i="3" s="1"/>
  <c r="Y226" i="2"/>
  <c r="AO230" i="2"/>
  <c r="AL230" i="2"/>
  <c r="J229" i="3" s="1"/>
  <c r="Y230" i="2"/>
  <c r="AO234" i="2"/>
  <c r="AL234" i="2"/>
  <c r="J233" i="3" s="1"/>
  <c r="Y234" i="2"/>
  <c r="AO238" i="2"/>
  <c r="AL238" i="2"/>
  <c r="J237" i="3" s="1"/>
  <c r="Y238" i="2"/>
  <c r="K242" i="2"/>
  <c r="T241" i="3" s="1"/>
  <c r="AO242" i="2"/>
  <c r="AL242" i="2"/>
  <c r="J241" i="3" s="1"/>
  <c r="Y242" i="2"/>
  <c r="AO246" i="2"/>
  <c r="AL246" i="2"/>
  <c r="J245" i="3" s="1"/>
  <c r="Y246" i="2"/>
  <c r="K250" i="2"/>
  <c r="T249" i="3" s="1"/>
  <c r="AO250" i="2"/>
  <c r="AL250" i="2"/>
  <c r="J249" i="3" s="1"/>
  <c r="Y250" i="2"/>
  <c r="AO254" i="2"/>
  <c r="AL254" i="2"/>
  <c r="J253" i="3" s="1"/>
  <c r="Y254" i="2"/>
  <c r="K258" i="2"/>
  <c r="T257" i="3" s="1"/>
  <c r="AO258" i="2"/>
  <c r="AL258" i="2"/>
  <c r="J257" i="3" s="1"/>
  <c r="Y258" i="2"/>
  <c r="AO262" i="2"/>
  <c r="AL262" i="2"/>
  <c r="J261" i="3" s="1"/>
  <c r="Y262" i="2"/>
  <c r="K266" i="2"/>
  <c r="T265" i="3" s="1"/>
  <c r="AO266" i="2"/>
  <c r="AL266" i="2"/>
  <c r="J265" i="3" s="1"/>
  <c r="Y266" i="2"/>
  <c r="AO270" i="2"/>
  <c r="AL270" i="2"/>
  <c r="J269" i="3" s="1"/>
  <c r="Y270" i="2"/>
  <c r="AO274" i="2"/>
  <c r="AL274" i="2"/>
  <c r="J273" i="3" s="1"/>
  <c r="Y274" i="2"/>
  <c r="AO278" i="2"/>
  <c r="AL278" i="2"/>
  <c r="J277" i="3" s="1"/>
  <c r="Y278" i="2"/>
  <c r="AO282" i="2"/>
  <c r="AL282" i="2"/>
  <c r="J281" i="3" s="1"/>
  <c r="Y282" i="2"/>
  <c r="AO286" i="2"/>
  <c r="AL286" i="2"/>
  <c r="J285" i="3" s="1"/>
  <c r="Y286" i="2"/>
  <c r="AO290" i="2"/>
  <c r="AL290" i="2"/>
  <c r="J289" i="3" s="1"/>
  <c r="Y290" i="2"/>
  <c r="AO294" i="2"/>
  <c r="AL294" i="2"/>
  <c r="J293" i="3" s="1"/>
  <c r="Y294" i="2"/>
  <c r="K298" i="2"/>
  <c r="T297" i="3" s="1"/>
  <c r="AO298" i="2"/>
  <c r="AL298" i="2"/>
  <c r="J297" i="3" s="1"/>
  <c r="Y298" i="2"/>
  <c r="AO302" i="2"/>
  <c r="AL302" i="2"/>
  <c r="J301" i="3" s="1"/>
  <c r="Y302" i="2"/>
  <c r="AO306" i="2"/>
  <c r="AL306" i="2"/>
  <c r="J305" i="3" s="1"/>
  <c r="Y306" i="2"/>
  <c r="AO310" i="2"/>
  <c r="AL310" i="2"/>
  <c r="J309" i="3" s="1"/>
  <c r="Y310" i="2"/>
  <c r="AO314" i="2"/>
  <c r="AL314" i="2"/>
  <c r="J313" i="3" s="1"/>
  <c r="Y314" i="2"/>
  <c r="AO318" i="2"/>
  <c r="AL318" i="2"/>
  <c r="J317" i="3" s="1"/>
  <c r="Y318" i="2"/>
  <c r="AO322" i="2"/>
  <c r="AL322" i="2"/>
  <c r="J321" i="3" s="1"/>
  <c r="Y322" i="2"/>
  <c r="AO326" i="2"/>
  <c r="AL326" i="2"/>
  <c r="J325" i="3" s="1"/>
  <c r="Y326" i="2"/>
  <c r="AO330" i="2"/>
  <c r="AL330" i="2"/>
  <c r="J329" i="3" s="1"/>
  <c r="Y330" i="2"/>
  <c r="AO334" i="2"/>
  <c r="AL334" i="2"/>
  <c r="J333" i="3" s="1"/>
  <c r="Y334" i="2"/>
  <c r="AO338" i="2"/>
  <c r="AL338" i="2"/>
  <c r="J337" i="3" s="1"/>
  <c r="Y338" i="2"/>
  <c r="AO342" i="2"/>
  <c r="AL342" i="2"/>
  <c r="J341" i="3" s="1"/>
  <c r="Y342" i="2"/>
  <c r="AO346" i="2"/>
  <c r="AL346" i="2"/>
  <c r="J345" i="3" s="1"/>
  <c r="Y346" i="2"/>
  <c r="AO350" i="2"/>
  <c r="AL350" i="2"/>
  <c r="J349" i="3" s="1"/>
  <c r="Y350" i="2"/>
  <c r="AO354" i="2"/>
  <c r="AL354" i="2"/>
  <c r="J353" i="3" s="1"/>
  <c r="Y354" i="2"/>
  <c r="AO358" i="2"/>
  <c r="AL358" i="2"/>
  <c r="J357" i="3" s="1"/>
  <c r="Y358" i="2"/>
  <c r="AO362" i="2"/>
  <c r="AL362" i="2"/>
  <c r="J361" i="3" s="1"/>
  <c r="Y362" i="2"/>
  <c r="AO366" i="2"/>
  <c r="AL366" i="2"/>
  <c r="J365" i="3" s="1"/>
  <c r="Y366" i="2"/>
  <c r="AO370" i="2"/>
  <c r="AL370" i="2"/>
  <c r="J369" i="3" s="1"/>
  <c r="Y370" i="2"/>
  <c r="AO374" i="2"/>
  <c r="AL374" i="2"/>
  <c r="J373" i="3" s="1"/>
  <c r="Y374" i="2"/>
  <c r="K378" i="2"/>
  <c r="T377" i="3" s="1"/>
  <c r="AO378" i="2"/>
  <c r="AL378" i="2"/>
  <c r="J377" i="3" s="1"/>
  <c r="Y378" i="2"/>
  <c r="AO382" i="2"/>
  <c r="AL382" i="2"/>
  <c r="J381" i="3" s="1"/>
  <c r="Y382" i="2"/>
  <c r="AO386" i="2"/>
  <c r="AL386" i="2"/>
  <c r="J385" i="3" s="1"/>
  <c r="Y386" i="2"/>
  <c r="AO390" i="2"/>
  <c r="AL390" i="2"/>
  <c r="J389" i="3" s="1"/>
  <c r="Y390" i="2"/>
  <c r="AO394" i="2"/>
  <c r="AL394" i="2"/>
  <c r="J393" i="3" s="1"/>
  <c r="Y394" i="2"/>
  <c r="AO398" i="2"/>
  <c r="AL398" i="2"/>
  <c r="J397" i="3" s="1"/>
  <c r="Y398" i="2"/>
  <c r="AO402" i="2"/>
  <c r="AL402" i="2"/>
  <c r="J401" i="3" s="1"/>
  <c r="Y402" i="2"/>
  <c r="AO406" i="2"/>
  <c r="AL406" i="2"/>
  <c r="J405" i="3" s="1"/>
  <c r="Y406" i="2"/>
  <c r="K410" i="2"/>
  <c r="T409" i="3" s="1"/>
  <c r="AO410" i="2"/>
  <c r="AL410" i="2"/>
  <c r="J409" i="3" s="1"/>
  <c r="Y410" i="2"/>
  <c r="AO414" i="2"/>
  <c r="AL414" i="2"/>
  <c r="J413" i="3" s="1"/>
  <c r="Y414" i="2"/>
  <c r="AO418" i="2"/>
  <c r="AL418" i="2"/>
  <c r="J417" i="3" s="1"/>
  <c r="Y418" i="2"/>
  <c r="AO422" i="2"/>
  <c r="AL422" i="2"/>
  <c r="J421" i="3" s="1"/>
  <c r="Y422" i="2"/>
  <c r="AO426" i="2"/>
  <c r="AL426" i="2"/>
  <c r="J425" i="3" s="1"/>
  <c r="Y426" i="2"/>
  <c r="AO430" i="2"/>
  <c r="AL430" i="2"/>
  <c r="J429" i="3" s="1"/>
  <c r="Y430" i="2"/>
  <c r="AO434" i="2"/>
  <c r="AL434" i="2"/>
  <c r="J433" i="3" s="1"/>
  <c r="Y434" i="2"/>
  <c r="AO438" i="2"/>
  <c r="AL438" i="2"/>
  <c r="J437" i="3" s="1"/>
  <c r="Y438" i="2"/>
  <c r="AO442" i="2"/>
  <c r="AL442" i="2"/>
  <c r="J441" i="3" s="1"/>
  <c r="Y442" i="2"/>
  <c r="AO446" i="2"/>
  <c r="AL446" i="2"/>
  <c r="J445" i="3" s="1"/>
  <c r="Y446" i="2"/>
  <c r="AO450" i="2"/>
  <c r="AL450" i="2"/>
  <c r="J449" i="3" s="1"/>
  <c r="Y450" i="2"/>
  <c r="AO454" i="2"/>
  <c r="AL454" i="2"/>
  <c r="J453" i="3" s="1"/>
  <c r="Y454" i="2"/>
  <c r="AO458" i="2"/>
  <c r="AL458" i="2"/>
  <c r="J457" i="3" s="1"/>
  <c r="Y458" i="2"/>
  <c r="AO462" i="2"/>
  <c r="AL462" i="2"/>
  <c r="J461" i="3" s="1"/>
  <c r="Y462" i="2"/>
  <c r="AO466" i="2"/>
  <c r="AL466" i="2"/>
  <c r="J465" i="3" s="1"/>
  <c r="Y466" i="2"/>
  <c r="AO470" i="2"/>
  <c r="AL470" i="2"/>
  <c r="J469" i="3" s="1"/>
  <c r="Y470" i="2"/>
  <c r="AO474" i="2"/>
  <c r="AL474" i="2"/>
  <c r="J473" i="3" s="1"/>
  <c r="Y474" i="2"/>
  <c r="AO478" i="2"/>
  <c r="AL478" i="2"/>
  <c r="J477" i="3" s="1"/>
  <c r="Y478" i="2"/>
  <c r="AO482" i="2"/>
  <c r="AL482" i="2"/>
  <c r="J481" i="3" s="1"/>
  <c r="Y482" i="2"/>
  <c r="AO486" i="2"/>
  <c r="AL486" i="2"/>
  <c r="J485" i="3" s="1"/>
  <c r="Y486" i="2"/>
  <c r="AO490" i="2"/>
  <c r="AL490" i="2"/>
  <c r="J489" i="3" s="1"/>
  <c r="Y490" i="2"/>
  <c r="AO494" i="2"/>
  <c r="AL494" i="2"/>
  <c r="J493" i="3" s="1"/>
  <c r="Y494" i="2"/>
  <c r="AO498" i="2"/>
  <c r="AL498" i="2"/>
  <c r="J497" i="3" s="1"/>
  <c r="Y498" i="2"/>
  <c r="AO502" i="2"/>
  <c r="AL502" i="2"/>
  <c r="J501" i="3" s="1"/>
  <c r="Y502" i="2"/>
  <c r="AO506" i="2"/>
  <c r="AL506" i="2"/>
  <c r="J505" i="3" s="1"/>
  <c r="Y506" i="2"/>
  <c r="AO9" i="2"/>
  <c r="AL9" i="2"/>
  <c r="AO13" i="2"/>
  <c r="AL13" i="2"/>
  <c r="J12" i="3" s="1"/>
  <c r="Y13" i="2"/>
  <c r="AO17" i="2"/>
  <c r="AL17" i="2"/>
  <c r="J16" i="3" s="1"/>
  <c r="Y17" i="2"/>
  <c r="AO21" i="2"/>
  <c r="AL21" i="2"/>
  <c r="J20" i="3" s="1"/>
  <c r="Y21" i="2"/>
  <c r="AO25" i="2"/>
  <c r="AL25" i="2"/>
  <c r="J24" i="3" s="1"/>
  <c r="Y25" i="2"/>
  <c r="AO29" i="2"/>
  <c r="AL29" i="2"/>
  <c r="J28" i="3" s="1"/>
  <c r="Y29" i="2"/>
  <c r="AO33" i="2"/>
  <c r="AL33" i="2"/>
  <c r="J32" i="3" s="1"/>
  <c r="Y33" i="2"/>
  <c r="AO37" i="2"/>
  <c r="AL37" i="2"/>
  <c r="J36" i="3" s="1"/>
  <c r="Y37" i="2"/>
  <c r="AO41" i="2"/>
  <c r="AL41" i="2"/>
  <c r="J40" i="3" s="1"/>
  <c r="Y41" i="2"/>
  <c r="AO45" i="2"/>
  <c r="AL45" i="2"/>
  <c r="J44" i="3" s="1"/>
  <c r="Y45" i="2"/>
  <c r="AO49" i="2"/>
  <c r="AL49" i="2"/>
  <c r="J48" i="3" s="1"/>
  <c r="Y49" i="2"/>
  <c r="AO53" i="2"/>
  <c r="AL53" i="2"/>
  <c r="J52" i="3" s="1"/>
  <c r="Y53" i="2"/>
  <c r="AO57" i="2"/>
  <c r="AL57" i="2"/>
  <c r="J56" i="3" s="1"/>
  <c r="Y57" i="2"/>
  <c r="AO61" i="2"/>
  <c r="AL61" i="2"/>
  <c r="J60" i="3" s="1"/>
  <c r="Y61" i="2"/>
  <c r="AO65" i="2"/>
  <c r="AL65" i="2"/>
  <c r="J64" i="3" s="1"/>
  <c r="Y65" i="2"/>
  <c r="AO69" i="2"/>
  <c r="AL69" i="2"/>
  <c r="J68" i="3" s="1"/>
  <c r="Y69" i="2"/>
  <c r="AO73" i="2"/>
  <c r="AL73" i="2"/>
  <c r="J72" i="3" s="1"/>
  <c r="Y73" i="2"/>
  <c r="AO77" i="2"/>
  <c r="AL77" i="2"/>
  <c r="J76" i="3" s="1"/>
  <c r="Y77" i="2"/>
  <c r="AO81" i="2"/>
  <c r="AL81" i="2"/>
  <c r="J80" i="3" s="1"/>
  <c r="Y81" i="2"/>
  <c r="AO85" i="2"/>
  <c r="AL85" i="2"/>
  <c r="J84" i="3" s="1"/>
  <c r="Y85" i="2"/>
  <c r="AO89" i="2"/>
  <c r="AL89" i="2"/>
  <c r="J88" i="3" s="1"/>
  <c r="Y89" i="2"/>
  <c r="AO93" i="2"/>
  <c r="AL93" i="2"/>
  <c r="J92" i="3" s="1"/>
  <c r="Y93" i="2"/>
  <c r="AO97" i="2"/>
  <c r="AL97" i="2"/>
  <c r="J96" i="3" s="1"/>
  <c r="Y97" i="2"/>
  <c r="AO101" i="2"/>
  <c r="AL101" i="2"/>
  <c r="J100" i="3" s="1"/>
  <c r="Y101" i="2"/>
  <c r="AO105" i="2"/>
  <c r="AL105" i="2"/>
  <c r="J104" i="3" s="1"/>
  <c r="Y105" i="2"/>
  <c r="AO109" i="2"/>
  <c r="AL109" i="2"/>
  <c r="J108" i="3" s="1"/>
  <c r="Y109" i="2"/>
  <c r="AO113" i="2"/>
  <c r="AL113" i="2"/>
  <c r="J112" i="3" s="1"/>
  <c r="Y113" i="2"/>
  <c r="AO117" i="2"/>
  <c r="AL117" i="2"/>
  <c r="J116" i="3" s="1"/>
  <c r="Y117" i="2"/>
  <c r="AO121" i="2"/>
  <c r="AL121" i="2"/>
  <c r="J120" i="3" s="1"/>
  <c r="Y121" i="2"/>
  <c r="AO125" i="2"/>
  <c r="AL125" i="2"/>
  <c r="J124" i="3" s="1"/>
  <c r="Y125" i="2"/>
  <c r="AO129" i="2"/>
  <c r="AL129" i="2"/>
  <c r="J128" i="3" s="1"/>
  <c r="Y129" i="2"/>
  <c r="AO133" i="2"/>
  <c r="AL133" i="2"/>
  <c r="J132" i="3" s="1"/>
  <c r="Y133" i="2"/>
  <c r="AO137" i="2"/>
  <c r="AL137" i="2"/>
  <c r="J136" i="3" s="1"/>
  <c r="Y137" i="2"/>
  <c r="AO141" i="2"/>
  <c r="AL141" i="2"/>
  <c r="J140" i="3" s="1"/>
  <c r="Y141" i="2"/>
  <c r="AO145" i="2"/>
  <c r="AL145" i="2"/>
  <c r="J144" i="3" s="1"/>
  <c r="Y145" i="2"/>
  <c r="AO149" i="2"/>
  <c r="AL149" i="2"/>
  <c r="J148" i="3" s="1"/>
  <c r="Y149" i="2"/>
  <c r="AO153" i="2"/>
  <c r="AL153" i="2"/>
  <c r="J152" i="3" s="1"/>
  <c r="Y153" i="2"/>
  <c r="AO157" i="2"/>
  <c r="AL157" i="2"/>
  <c r="J156" i="3" s="1"/>
  <c r="Y157" i="2"/>
  <c r="AO161" i="2"/>
  <c r="AL161" i="2"/>
  <c r="J160" i="3" s="1"/>
  <c r="Y161" i="2"/>
  <c r="AO165" i="2"/>
  <c r="AL165" i="2"/>
  <c r="J164" i="3" s="1"/>
  <c r="Y165" i="2"/>
  <c r="AO169" i="2"/>
  <c r="AL169" i="2"/>
  <c r="J168" i="3" s="1"/>
  <c r="Y169" i="2"/>
  <c r="AO173" i="2"/>
  <c r="AL173" i="2"/>
  <c r="J172" i="3" s="1"/>
  <c r="Y173" i="2"/>
  <c r="AO177" i="2"/>
  <c r="AL177" i="2"/>
  <c r="J176" i="3" s="1"/>
  <c r="Y177" i="2"/>
  <c r="AO181" i="2"/>
  <c r="AL181" i="2"/>
  <c r="J180" i="3" s="1"/>
  <c r="Y181" i="2"/>
  <c r="AO185" i="2"/>
  <c r="AL185" i="2"/>
  <c r="J184" i="3" s="1"/>
  <c r="Y185" i="2"/>
  <c r="AO189" i="2"/>
  <c r="AL189" i="2"/>
  <c r="J188" i="3" s="1"/>
  <c r="Y189" i="2"/>
  <c r="AO193" i="2"/>
  <c r="AL193" i="2"/>
  <c r="J192" i="3" s="1"/>
  <c r="Y193" i="2"/>
  <c r="AO197" i="2"/>
  <c r="AL197" i="2"/>
  <c r="J196" i="3" s="1"/>
  <c r="Y197" i="2"/>
  <c r="AO201" i="2"/>
  <c r="AL201" i="2"/>
  <c r="J200" i="3" s="1"/>
  <c r="Y201" i="2"/>
  <c r="AO205" i="2"/>
  <c r="AL205" i="2"/>
  <c r="J204" i="3" s="1"/>
  <c r="Y205" i="2"/>
  <c r="AO209" i="2"/>
  <c r="AL209" i="2"/>
  <c r="J208" i="3" s="1"/>
  <c r="Y209" i="2"/>
  <c r="AO213" i="2"/>
  <c r="AL213" i="2"/>
  <c r="J212" i="3" s="1"/>
  <c r="Y213" i="2"/>
  <c r="AO217" i="2"/>
  <c r="AL217" i="2"/>
  <c r="J216" i="3" s="1"/>
  <c r="Y217" i="2"/>
  <c r="AO221" i="2"/>
  <c r="AL221" i="2"/>
  <c r="J220" i="3" s="1"/>
  <c r="Y221" i="2"/>
  <c r="AO225" i="2"/>
  <c r="AL225" i="2"/>
  <c r="J224" i="3" s="1"/>
  <c r="Y225" i="2"/>
  <c r="AO229" i="2"/>
  <c r="AL229" i="2"/>
  <c r="J228" i="3" s="1"/>
  <c r="Y229" i="2"/>
  <c r="AO233" i="2"/>
  <c r="AL233" i="2"/>
  <c r="J232" i="3" s="1"/>
  <c r="Y233" i="2"/>
  <c r="AO237" i="2"/>
  <c r="AL237" i="2"/>
  <c r="J236" i="3" s="1"/>
  <c r="Y237" i="2"/>
  <c r="AO241" i="2"/>
  <c r="AL241" i="2"/>
  <c r="J240" i="3" s="1"/>
  <c r="Y241" i="2"/>
  <c r="AO245" i="2"/>
  <c r="AL245" i="2"/>
  <c r="J244" i="3" s="1"/>
  <c r="Y245" i="2"/>
  <c r="AO249" i="2"/>
  <c r="AL249" i="2"/>
  <c r="J248" i="3" s="1"/>
  <c r="Y249" i="2"/>
  <c r="AO253" i="2"/>
  <c r="AL253" i="2"/>
  <c r="J252" i="3" s="1"/>
  <c r="Y253" i="2"/>
  <c r="AO257" i="2"/>
  <c r="AL257" i="2"/>
  <c r="J256" i="3" s="1"/>
  <c r="Y257" i="2"/>
  <c r="AO261" i="2"/>
  <c r="AL261" i="2"/>
  <c r="J260" i="3" s="1"/>
  <c r="Y261" i="2"/>
  <c r="AO265" i="2"/>
  <c r="AL265" i="2"/>
  <c r="J264" i="3" s="1"/>
  <c r="Y265" i="2"/>
  <c r="AO269" i="2"/>
  <c r="AL269" i="2"/>
  <c r="J268" i="3" s="1"/>
  <c r="Y269" i="2"/>
  <c r="AO273" i="2"/>
  <c r="AL273" i="2"/>
  <c r="J272" i="3" s="1"/>
  <c r="Y273" i="2"/>
  <c r="AO277" i="2"/>
  <c r="AL277" i="2"/>
  <c r="J276" i="3" s="1"/>
  <c r="Y277" i="2"/>
  <c r="AO281" i="2"/>
  <c r="AL281" i="2"/>
  <c r="J280" i="3" s="1"/>
  <c r="Y281" i="2"/>
  <c r="AO285" i="2"/>
  <c r="AL285" i="2"/>
  <c r="J284" i="3" s="1"/>
  <c r="Y285" i="2"/>
  <c r="AO289" i="2"/>
  <c r="AL289" i="2"/>
  <c r="J288" i="3" s="1"/>
  <c r="Y289" i="2"/>
  <c r="AO293" i="2"/>
  <c r="AL293" i="2"/>
  <c r="J292" i="3" s="1"/>
  <c r="Y293" i="2"/>
  <c r="AO297" i="2"/>
  <c r="AL297" i="2"/>
  <c r="J296" i="3" s="1"/>
  <c r="Y297" i="2"/>
  <c r="AO301" i="2"/>
  <c r="AL301" i="2"/>
  <c r="J300" i="3" s="1"/>
  <c r="Y301" i="2"/>
  <c r="AO305" i="2"/>
  <c r="AL305" i="2"/>
  <c r="J304" i="3" s="1"/>
  <c r="Y305" i="2"/>
  <c r="AO309" i="2"/>
  <c r="AL309" i="2"/>
  <c r="J308" i="3" s="1"/>
  <c r="Y309" i="2"/>
  <c r="AO313" i="2"/>
  <c r="AL313" i="2"/>
  <c r="J312" i="3" s="1"/>
  <c r="Y313" i="2"/>
  <c r="AO317" i="2"/>
  <c r="AL317" i="2"/>
  <c r="J316" i="3" s="1"/>
  <c r="Y317" i="2"/>
  <c r="AO321" i="2"/>
  <c r="AL321" i="2"/>
  <c r="J320" i="3" s="1"/>
  <c r="Y321" i="2"/>
  <c r="AO325" i="2"/>
  <c r="AL325" i="2"/>
  <c r="J324" i="3" s="1"/>
  <c r="Y325" i="2"/>
  <c r="AO329" i="2"/>
  <c r="AL329" i="2"/>
  <c r="J328" i="3" s="1"/>
  <c r="Y329" i="2"/>
  <c r="AO333" i="2"/>
  <c r="AL333" i="2"/>
  <c r="J332" i="3" s="1"/>
  <c r="Y333" i="2"/>
  <c r="AO337" i="2"/>
  <c r="AL337" i="2"/>
  <c r="J336" i="3" s="1"/>
  <c r="Y337" i="2"/>
  <c r="AO341" i="2"/>
  <c r="AL341" i="2"/>
  <c r="J340" i="3" s="1"/>
  <c r="Y341" i="2"/>
  <c r="AO345" i="2"/>
  <c r="AL345" i="2"/>
  <c r="J344" i="3" s="1"/>
  <c r="Y345" i="2"/>
  <c r="AO349" i="2"/>
  <c r="AL349" i="2"/>
  <c r="J348" i="3" s="1"/>
  <c r="Y349" i="2"/>
  <c r="AO353" i="2"/>
  <c r="AL353" i="2"/>
  <c r="J352" i="3" s="1"/>
  <c r="Y353" i="2"/>
  <c r="AO357" i="2"/>
  <c r="AL357" i="2"/>
  <c r="J356" i="3" s="1"/>
  <c r="Y357" i="2"/>
  <c r="AO361" i="2"/>
  <c r="AL361" i="2"/>
  <c r="J360" i="3" s="1"/>
  <c r="Y361" i="2"/>
  <c r="AO365" i="2"/>
  <c r="AL365" i="2"/>
  <c r="J364" i="3" s="1"/>
  <c r="Y365" i="2"/>
  <c r="AO369" i="2"/>
  <c r="AL369" i="2"/>
  <c r="J368" i="3" s="1"/>
  <c r="Y369" i="2"/>
  <c r="AO373" i="2"/>
  <c r="AL373" i="2"/>
  <c r="J372" i="3" s="1"/>
  <c r="Y373" i="2"/>
  <c r="AO377" i="2"/>
  <c r="AL377" i="2"/>
  <c r="J376" i="3" s="1"/>
  <c r="Y377" i="2"/>
  <c r="AO381" i="2"/>
  <c r="AL381" i="2"/>
  <c r="J380" i="3" s="1"/>
  <c r="Y381" i="2"/>
  <c r="AO385" i="2"/>
  <c r="AL385" i="2"/>
  <c r="J384" i="3" s="1"/>
  <c r="Y385" i="2"/>
  <c r="AO389" i="2"/>
  <c r="AL389" i="2"/>
  <c r="J388" i="3" s="1"/>
  <c r="Y389" i="2"/>
  <c r="AO393" i="2"/>
  <c r="AL393" i="2"/>
  <c r="J392" i="3" s="1"/>
  <c r="Y393" i="2"/>
  <c r="AO397" i="2"/>
  <c r="AL397" i="2"/>
  <c r="J396" i="3" s="1"/>
  <c r="Y397" i="2"/>
  <c r="AO401" i="2"/>
  <c r="AL401" i="2"/>
  <c r="J400" i="3" s="1"/>
  <c r="Y401" i="2"/>
  <c r="AO405" i="2"/>
  <c r="AL405" i="2"/>
  <c r="J404" i="3" s="1"/>
  <c r="Y405" i="2"/>
  <c r="AO409" i="2"/>
  <c r="AL409" i="2"/>
  <c r="J408" i="3" s="1"/>
  <c r="Y409" i="2"/>
  <c r="AO413" i="2"/>
  <c r="AL413" i="2"/>
  <c r="J412" i="3" s="1"/>
  <c r="Y413" i="2"/>
  <c r="AO417" i="2"/>
  <c r="AL417" i="2"/>
  <c r="J416" i="3" s="1"/>
  <c r="Y417" i="2"/>
  <c r="AO421" i="2"/>
  <c r="AL421" i="2"/>
  <c r="J420" i="3" s="1"/>
  <c r="Y421" i="2"/>
  <c r="AO425" i="2"/>
  <c r="AL425" i="2"/>
  <c r="J424" i="3" s="1"/>
  <c r="Y425" i="2"/>
  <c r="AO429" i="2"/>
  <c r="AL429" i="2"/>
  <c r="J428" i="3" s="1"/>
  <c r="Y429" i="2"/>
  <c r="AO433" i="2"/>
  <c r="AL433" i="2"/>
  <c r="J432" i="3" s="1"/>
  <c r="Y433" i="2"/>
  <c r="AO437" i="2"/>
  <c r="AL437" i="2"/>
  <c r="J436" i="3" s="1"/>
  <c r="Y437" i="2"/>
  <c r="AO441" i="2"/>
  <c r="AL441" i="2"/>
  <c r="J440" i="3" s="1"/>
  <c r="Y441" i="2"/>
  <c r="AO445" i="2"/>
  <c r="AL445" i="2"/>
  <c r="J444" i="3" s="1"/>
  <c r="Y445" i="2"/>
  <c r="AO449" i="2"/>
  <c r="AL449" i="2"/>
  <c r="J448" i="3" s="1"/>
  <c r="Y449" i="2"/>
  <c r="AO453" i="2"/>
  <c r="AL453" i="2"/>
  <c r="J452" i="3" s="1"/>
  <c r="Y453" i="2"/>
  <c r="AO457" i="2"/>
  <c r="AL457" i="2"/>
  <c r="J456" i="3" s="1"/>
  <c r="Y457" i="2"/>
  <c r="AO461" i="2"/>
  <c r="AL461" i="2"/>
  <c r="J460" i="3" s="1"/>
  <c r="Y461" i="2"/>
  <c r="AO465" i="2"/>
  <c r="AL465" i="2"/>
  <c r="J464" i="3" s="1"/>
  <c r="Y465" i="2"/>
  <c r="AO469" i="2"/>
  <c r="AL469" i="2"/>
  <c r="J468" i="3" s="1"/>
  <c r="Y469" i="2"/>
  <c r="AO473" i="2"/>
  <c r="AL473" i="2"/>
  <c r="J472" i="3" s="1"/>
  <c r="Y473" i="2"/>
  <c r="AO477" i="2"/>
  <c r="AL477" i="2"/>
  <c r="J476" i="3" s="1"/>
  <c r="Y477" i="2"/>
  <c r="AO481" i="2"/>
  <c r="AL481" i="2"/>
  <c r="J480" i="3" s="1"/>
  <c r="Y481" i="2"/>
  <c r="AO485" i="2"/>
  <c r="AL485" i="2"/>
  <c r="J484" i="3" s="1"/>
  <c r="Y485" i="2"/>
  <c r="AO489" i="2"/>
  <c r="AL489" i="2"/>
  <c r="J488" i="3" s="1"/>
  <c r="Y489" i="2"/>
  <c r="AO493" i="2"/>
  <c r="AL493" i="2"/>
  <c r="J492" i="3" s="1"/>
  <c r="Y493" i="2"/>
  <c r="AO497" i="2"/>
  <c r="AL497" i="2"/>
  <c r="J496" i="3" s="1"/>
  <c r="Y497" i="2"/>
  <c r="AO501" i="2"/>
  <c r="AL501" i="2"/>
  <c r="J500" i="3" s="1"/>
  <c r="Y501" i="2"/>
  <c r="AO505" i="2"/>
  <c r="AL505" i="2"/>
  <c r="J504" i="3" s="1"/>
  <c r="Y505" i="2"/>
  <c r="AO12" i="2"/>
  <c r="AL12" i="2"/>
  <c r="J11" i="3" s="1"/>
  <c r="AO16" i="2"/>
  <c r="AL16" i="2"/>
  <c r="J15" i="3" s="1"/>
  <c r="Y16" i="2"/>
  <c r="AO20" i="2"/>
  <c r="AL20" i="2"/>
  <c r="J19" i="3" s="1"/>
  <c r="Y20" i="2"/>
  <c r="AO24" i="2"/>
  <c r="AL24" i="2"/>
  <c r="J23" i="3" s="1"/>
  <c r="Y24" i="2"/>
  <c r="AO28" i="2"/>
  <c r="AL28" i="2"/>
  <c r="J27" i="3" s="1"/>
  <c r="Y28" i="2"/>
  <c r="AO32" i="2"/>
  <c r="AL32" i="2"/>
  <c r="J31" i="3" s="1"/>
  <c r="Y32" i="2"/>
  <c r="AO36" i="2"/>
  <c r="AL36" i="2"/>
  <c r="J35" i="3" s="1"/>
  <c r="Y36" i="2"/>
  <c r="AO40" i="2"/>
  <c r="AL40" i="2"/>
  <c r="J39" i="3" s="1"/>
  <c r="Y40" i="2"/>
  <c r="AO44" i="2"/>
  <c r="AL44" i="2"/>
  <c r="J43" i="3" s="1"/>
  <c r="Y44" i="2"/>
  <c r="AO48" i="2"/>
  <c r="AL48" i="2"/>
  <c r="J47" i="3" s="1"/>
  <c r="Y48" i="2"/>
  <c r="AO52" i="2"/>
  <c r="AL52" i="2"/>
  <c r="J51" i="3" s="1"/>
  <c r="Y52" i="2"/>
  <c r="AO56" i="2"/>
  <c r="AL56" i="2"/>
  <c r="J55" i="3" s="1"/>
  <c r="Y56" i="2"/>
  <c r="AO60" i="2"/>
  <c r="AL60" i="2"/>
  <c r="J59" i="3" s="1"/>
  <c r="Y60" i="2"/>
  <c r="AO64" i="2"/>
  <c r="AL64" i="2"/>
  <c r="J63" i="3" s="1"/>
  <c r="Y64" i="2"/>
  <c r="AO68" i="2"/>
  <c r="AL68" i="2"/>
  <c r="J67" i="3" s="1"/>
  <c r="Y68" i="2"/>
  <c r="AO72" i="2"/>
  <c r="AL72" i="2"/>
  <c r="J71" i="3" s="1"/>
  <c r="Y72" i="2"/>
  <c r="AO76" i="2"/>
  <c r="AL76" i="2"/>
  <c r="J75" i="3" s="1"/>
  <c r="Y76" i="2"/>
  <c r="AO80" i="2"/>
  <c r="AL80" i="2"/>
  <c r="J79" i="3" s="1"/>
  <c r="Y80" i="2"/>
  <c r="AO84" i="2"/>
  <c r="AL84" i="2"/>
  <c r="J83" i="3" s="1"/>
  <c r="Y84" i="2"/>
  <c r="AO88" i="2"/>
  <c r="AL88" i="2"/>
  <c r="J87" i="3" s="1"/>
  <c r="Y88" i="2"/>
  <c r="AO92" i="2"/>
  <c r="AL92" i="2"/>
  <c r="J91" i="3" s="1"/>
  <c r="Y92" i="2"/>
  <c r="AO96" i="2"/>
  <c r="AL96" i="2"/>
  <c r="J95" i="3" s="1"/>
  <c r="Y96" i="2"/>
  <c r="AO100" i="2"/>
  <c r="AL100" i="2"/>
  <c r="J99" i="3" s="1"/>
  <c r="Y100" i="2"/>
  <c r="AO104" i="2"/>
  <c r="AL104" i="2"/>
  <c r="J103" i="3" s="1"/>
  <c r="Y104" i="2"/>
  <c r="AO108" i="2"/>
  <c r="AL108" i="2"/>
  <c r="J107" i="3" s="1"/>
  <c r="Y108" i="2"/>
  <c r="AO112" i="2"/>
  <c r="AL112" i="2"/>
  <c r="J111" i="3" s="1"/>
  <c r="Y112" i="2"/>
  <c r="AO116" i="2"/>
  <c r="AL116" i="2"/>
  <c r="J115" i="3" s="1"/>
  <c r="Y116" i="2"/>
  <c r="AO120" i="2"/>
  <c r="AL120" i="2"/>
  <c r="J119" i="3" s="1"/>
  <c r="Y120" i="2"/>
  <c r="AO124" i="2"/>
  <c r="AL124" i="2"/>
  <c r="J123" i="3" s="1"/>
  <c r="Y124" i="2"/>
  <c r="AO128" i="2"/>
  <c r="AL128" i="2"/>
  <c r="J127" i="3" s="1"/>
  <c r="Y128" i="2"/>
  <c r="AO132" i="2"/>
  <c r="AL132" i="2"/>
  <c r="J131" i="3" s="1"/>
  <c r="Y132" i="2"/>
  <c r="AO136" i="2"/>
  <c r="AL136" i="2"/>
  <c r="J135" i="3" s="1"/>
  <c r="Y136" i="2"/>
  <c r="AO140" i="2"/>
  <c r="AL140" i="2"/>
  <c r="J139" i="3" s="1"/>
  <c r="Y140" i="2"/>
  <c r="AO144" i="2"/>
  <c r="AL144" i="2"/>
  <c r="J143" i="3" s="1"/>
  <c r="Y144" i="2"/>
  <c r="AO148" i="2"/>
  <c r="AL148" i="2"/>
  <c r="J147" i="3" s="1"/>
  <c r="Y148" i="2"/>
  <c r="AO152" i="2"/>
  <c r="AL152" i="2"/>
  <c r="J151" i="3" s="1"/>
  <c r="Y152" i="2"/>
  <c r="AO156" i="2"/>
  <c r="AL156" i="2"/>
  <c r="J155" i="3" s="1"/>
  <c r="Y156" i="2"/>
  <c r="AO160" i="2"/>
  <c r="AL160" i="2"/>
  <c r="J159" i="3" s="1"/>
  <c r="Y160" i="2"/>
  <c r="AO164" i="2"/>
  <c r="AL164" i="2"/>
  <c r="J163" i="3" s="1"/>
  <c r="Y164" i="2"/>
  <c r="AO168" i="2"/>
  <c r="AL168" i="2"/>
  <c r="J167" i="3" s="1"/>
  <c r="Y168" i="2"/>
  <c r="AO172" i="2"/>
  <c r="AL172" i="2"/>
  <c r="J171" i="3" s="1"/>
  <c r="Y172" i="2"/>
  <c r="AO176" i="2"/>
  <c r="AL176" i="2"/>
  <c r="J175" i="3" s="1"/>
  <c r="Y176" i="2"/>
  <c r="AO180" i="2"/>
  <c r="AL180" i="2"/>
  <c r="J179" i="3" s="1"/>
  <c r="Y180" i="2"/>
  <c r="AO184" i="2"/>
  <c r="AL184" i="2"/>
  <c r="J183" i="3" s="1"/>
  <c r="Y184" i="2"/>
  <c r="AO188" i="2"/>
  <c r="AL188" i="2"/>
  <c r="J187" i="3" s="1"/>
  <c r="Y188" i="2"/>
  <c r="AO192" i="2"/>
  <c r="AL192" i="2"/>
  <c r="J191" i="3" s="1"/>
  <c r="Y192" i="2"/>
  <c r="AO196" i="2"/>
  <c r="AL196" i="2"/>
  <c r="J195" i="3" s="1"/>
  <c r="Y196" i="2"/>
  <c r="AO200" i="2"/>
  <c r="AL200" i="2"/>
  <c r="J199" i="3" s="1"/>
  <c r="Y200" i="2"/>
  <c r="AO204" i="2"/>
  <c r="AL204" i="2"/>
  <c r="J203" i="3" s="1"/>
  <c r="Y204" i="2"/>
  <c r="AO208" i="2"/>
  <c r="AL208" i="2"/>
  <c r="J207" i="3" s="1"/>
  <c r="Y208" i="2"/>
  <c r="AO212" i="2"/>
  <c r="AL212" i="2"/>
  <c r="J211" i="3" s="1"/>
  <c r="Y212" i="2"/>
  <c r="AO216" i="2"/>
  <c r="AL216" i="2"/>
  <c r="J215" i="3" s="1"/>
  <c r="Y216" i="2"/>
  <c r="AO220" i="2"/>
  <c r="AL220" i="2"/>
  <c r="J219" i="3" s="1"/>
  <c r="Y220" i="2"/>
  <c r="AO224" i="2"/>
  <c r="AL224" i="2"/>
  <c r="J223" i="3" s="1"/>
  <c r="Y224" i="2"/>
  <c r="AO228" i="2"/>
  <c r="AL228" i="2"/>
  <c r="J227" i="3" s="1"/>
  <c r="Y228" i="2"/>
  <c r="AO232" i="2"/>
  <c r="AL232" i="2"/>
  <c r="J231" i="3" s="1"/>
  <c r="Y232" i="2"/>
  <c r="AO236" i="2"/>
  <c r="AL236" i="2"/>
  <c r="J235" i="3" s="1"/>
  <c r="Y236" i="2"/>
  <c r="AO240" i="2"/>
  <c r="AL240" i="2"/>
  <c r="J239" i="3" s="1"/>
  <c r="Y240" i="2"/>
  <c r="AO244" i="2"/>
  <c r="AL244" i="2"/>
  <c r="J243" i="3" s="1"/>
  <c r="Y244" i="2"/>
  <c r="AO248" i="2"/>
  <c r="AL248" i="2"/>
  <c r="J247" i="3" s="1"/>
  <c r="Y248" i="2"/>
  <c r="AO252" i="2"/>
  <c r="AL252" i="2"/>
  <c r="J251" i="3" s="1"/>
  <c r="Y252" i="2"/>
  <c r="AO256" i="2"/>
  <c r="AL256" i="2"/>
  <c r="J255" i="3" s="1"/>
  <c r="Y256" i="2"/>
  <c r="AO260" i="2"/>
  <c r="AL260" i="2"/>
  <c r="J259" i="3" s="1"/>
  <c r="Y260" i="2"/>
  <c r="AO264" i="2"/>
  <c r="AL264" i="2"/>
  <c r="J263" i="3" s="1"/>
  <c r="Y264" i="2"/>
  <c r="AO268" i="2"/>
  <c r="AL268" i="2"/>
  <c r="J267" i="3" s="1"/>
  <c r="Y268" i="2"/>
  <c r="AO272" i="2"/>
  <c r="AL272" i="2"/>
  <c r="J271" i="3" s="1"/>
  <c r="Y272" i="2"/>
  <c r="AO276" i="2"/>
  <c r="AL276" i="2"/>
  <c r="J275" i="3" s="1"/>
  <c r="Y276" i="2"/>
  <c r="AO280" i="2"/>
  <c r="AL280" i="2"/>
  <c r="J279" i="3" s="1"/>
  <c r="Y280" i="2"/>
  <c r="AO284" i="2"/>
  <c r="AL284" i="2"/>
  <c r="J283" i="3" s="1"/>
  <c r="Y284" i="2"/>
  <c r="AO288" i="2"/>
  <c r="AL288" i="2"/>
  <c r="J287" i="3" s="1"/>
  <c r="Y288" i="2"/>
  <c r="AO292" i="2"/>
  <c r="AL292" i="2"/>
  <c r="J291" i="3" s="1"/>
  <c r="Y292" i="2"/>
  <c r="AO296" i="2"/>
  <c r="AL296" i="2"/>
  <c r="J295" i="3" s="1"/>
  <c r="Y296" i="2"/>
  <c r="AO300" i="2"/>
  <c r="AL300" i="2"/>
  <c r="J299" i="3" s="1"/>
  <c r="Y300" i="2"/>
  <c r="AO304" i="2"/>
  <c r="AL304" i="2"/>
  <c r="J303" i="3" s="1"/>
  <c r="Y304" i="2"/>
  <c r="AO308" i="2"/>
  <c r="AL308" i="2"/>
  <c r="J307" i="3" s="1"/>
  <c r="Y308" i="2"/>
  <c r="AO312" i="2"/>
  <c r="AL312" i="2"/>
  <c r="J311" i="3" s="1"/>
  <c r="Y312" i="2"/>
  <c r="AO316" i="2"/>
  <c r="AL316" i="2"/>
  <c r="J315" i="3" s="1"/>
  <c r="Y316" i="2"/>
  <c r="AO320" i="2"/>
  <c r="AL320" i="2"/>
  <c r="J319" i="3" s="1"/>
  <c r="Y320" i="2"/>
  <c r="AO324" i="2"/>
  <c r="AL324" i="2"/>
  <c r="J323" i="3" s="1"/>
  <c r="Y324" i="2"/>
  <c r="AO328" i="2"/>
  <c r="AL328" i="2"/>
  <c r="J327" i="3" s="1"/>
  <c r="Y328" i="2"/>
  <c r="AO332" i="2"/>
  <c r="AL332" i="2"/>
  <c r="J331" i="3" s="1"/>
  <c r="Y332" i="2"/>
  <c r="AO336" i="2"/>
  <c r="AL336" i="2"/>
  <c r="J335" i="3" s="1"/>
  <c r="Y336" i="2"/>
  <c r="AO340" i="2"/>
  <c r="AL340" i="2"/>
  <c r="J339" i="3" s="1"/>
  <c r="Y340" i="2"/>
  <c r="AO344" i="2"/>
  <c r="AL344" i="2"/>
  <c r="J343" i="3" s="1"/>
  <c r="Y344" i="2"/>
  <c r="AO348" i="2"/>
  <c r="AL348" i="2"/>
  <c r="J347" i="3" s="1"/>
  <c r="Y348" i="2"/>
  <c r="AO352" i="2"/>
  <c r="AL352" i="2"/>
  <c r="J351" i="3" s="1"/>
  <c r="Y352" i="2"/>
  <c r="AO356" i="2"/>
  <c r="AL356" i="2"/>
  <c r="J355" i="3" s="1"/>
  <c r="Y356" i="2"/>
  <c r="AO360" i="2"/>
  <c r="AL360" i="2"/>
  <c r="J359" i="3" s="1"/>
  <c r="Y360" i="2"/>
  <c r="AO364" i="2"/>
  <c r="AL364" i="2"/>
  <c r="J363" i="3" s="1"/>
  <c r="Y364" i="2"/>
  <c r="AO368" i="2"/>
  <c r="AL368" i="2"/>
  <c r="J367" i="3" s="1"/>
  <c r="Y368" i="2"/>
  <c r="AO372" i="2"/>
  <c r="AL372" i="2"/>
  <c r="J371" i="3" s="1"/>
  <c r="Y372" i="2"/>
  <c r="AO376" i="2"/>
  <c r="AL376" i="2"/>
  <c r="J375" i="3" s="1"/>
  <c r="Y376" i="2"/>
  <c r="AO380" i="2"/>
  <c r="AL380" i="2"/>
  <c r="J379" i="3" s="1"/>
  <c r="Y380" i="2"/>
  <c r="AO384" i="2"/>
  <c r="AL384" i="2"/>
  <c r="J383" i="3" s="1"/>
  <c r="Y384" i="2"/>
  <c r="AO388" i="2"/>
  <c r="AL388" i="2"/>
  <c r="J387" i="3" s="1"/>
  <c r="Y388" i="2"/>
  <c r="AO392" i="2"/>
  <c r="AL392" i="2"/>
  <c r="J391" i="3" s="1"/>
  <c r="Y392" i="2"/>
  <c r="AO396" i="2"/>
  <c r="AL396" i="2"/>
  <c r="J395" i="3" s="1"/>
  <c r="Y396" i="2"/>
  <c r="AO400" i="2"/>
  <c r="AL400" i="2"/>
  <c r="J399" i="3" s="1"/>
  <c r="Y400" i="2"/>
  <c r="AO404" i="2"/>
  <c r="AL404" i="2"/>
  <c r="J403" i="3" s="1"/>
  <c r="Y404" i="2"/>
  <c r="AO408" i="2"/>
  <c r="AL408" i="2"/>
  <c r="J407" i="3" s="1"/>
  <c r="Y408" i="2"/>
  <c r="AO412" i="2"/>
  <c r="AL412" i="2"/>
  <c r="J411" i="3" s="1"/>
  <c r="Y412" i="2"/>
  <c r="AO416" i="2"/>
  <c r="AL416" i="2"/>
  <c r="J415" i="3" s="1"/>
  <c r="Y416" i="2"/>
  <c r="AO420" i="2"/>
  <c r="AL420" i="2"/>
  <c r="J419" i="3" s="1"/>
  <c r="Y420" i="2"/>
  <c r="AO424" i="2"/>
  <c r="AL424" i="2"/>
  <c r="J423" i="3" s="1"/>
  <c r="Y424" i="2"/>
  <c r="AO428" i="2"/>
  <c r="AL428" i="2"/>
  <c r="J427" i="3" s="1"/>
  <c r="Y428" i="2"/>
  <c r="AO432" i="2"/>
  <c r="AL432" i="2"/>
  <c r="J431" i="3" s="1"/>
  <c r="Y432" i="2"/>
  <c r="AO436" i="2"/>
  <c r="AL436" i="2"/>
  <c r="J435" i="3" s="1"/>
  <c r="Y436" i="2"/>
  <c r="AO440" i="2"/>
  <c r="AL440" i="2"/>
  <c r="J439" i="3" s="1"/>
  <c r="Y440" i="2"/>
  <c r="AO444" i="2"/>
  <c r="AL444" i="2"/>
  <c r="J443" i="3" s="1"/>
  <c r="Y444" i="2"/>
  <c r="AO448" i="2"/>
  <c r="AL448" i="2"/>
  <c r="J447" i="3" s="1"/>
  <c r="Y448" i="2"/>
  <c r="AO452" i="2"/>
  <c r="AL452" i="2"/>
  <c r="J451" i="3" s="1"/>
  <c r="Y452" i="2"/>
  <c r="AO456" i="2"/>
  <c r="AL456" i="2"/>
  <c r="J455" i="3" s="1"/>
  <c r="Y456" i="2"/>
  <c r="AO460" i="2"/>
  <c r="AL460" i="2"/>
  <c r="J459" i="3" s="1"/>
  <c r="Y460" i="2"/>
  <c r="AO464" i="2"/>
  <c r="AL464" i="2"/>
  <c r="J463" i="3" s="1"/>
  <c r="Y464" i="2"/>
  <c r="AO468" i="2"/>
  <c r="AL468" i="2"/>
  <c r="J467" i="3" s="1"/>
  <c r="Y468" i="2"/>
  <c r="AO472" i="2"/>
  <c r="AL472" i="2"/>
  <c r="J471" i="3" s="1"/>
  <c r="Y472" i="2"/>
  <c r="AO476" i="2"/>
  <c r="AL476" i="2"/>
  <c r="J475" i="3" s="1"/>
  <c r="Y476" i="2"/>
  <c r="AO480" i="2"/>
  <c r="AL480" i="2"/>
  <c r="J479" i="3" s="1"/>
  <c r="Y480" i="2"/>
  <c r="AO484" i="2"/>
  <c r="AL484" i="2"/>
  <c r="J483" i="3" s="1"/>
  <c r="Y484" i="2"/>
  <c r="AO488" i="2"/>
  <c r="AL488" i="2"/>
  <c r="J487" i="3" s="1"/>
  <c r="Y488" i="2"/>
  <c r="AO492" i="2"/>
  <c r="AL492" i="2"/>
  <c r="J491" i="3" s="1"/>
  <c r="Y492" i="2"/>
  <c r="AO496" i="2"/>
  <c r="AL496" i="2"/>
  <c r="J495" i="3" s="1"/>
  <c r="Y496" i="2"/>
  <c r="AO500" i="2"/>
  <c r="AL500" i="2"/>
  <c r="J499" i="3" s="1"/>
  <c r="Y500" i="2"/>
  <c r="AO504" i="2"/>
  <c r="AL504" i="2"/>
  <c r="J503" i="3" s="1"/>
  <c r="Y504" i="2"/>
  <c r="BK6" i="1"/>
  <c r="BK4" i="1"/>
  <c r="BD82" i="1" s="1"/>
  <c r="C3" i="4"/>
  <c r="P558" i="2"/>
  <c r="P538" i="2"/>
  <c r="P518" i="2"/>
  <c r="AJ14" i="2"/>
  <c r="P556" i="2"/>
  <c r="P536" i="2"/>
  <c r="P516" i="2"/>
  <c r="B12" i="4"/>
  <c r="P514" i="2"/>
  <c r="P554" i="2"/>
  <c r="P534" i="2"/>
  <c r="P551" i="2"/>
  <c r="P531" i="2"/>
  <c r="P511" i="2"/>
  <c r="P568" i="2"/>
  <c r="P548" i="2"/>
  <c r="P528" i="2"/>
  <c r="P566" i="2"/>
  <c r="P546" i="2"/>
  <c r="P526" i="2"/>
  <c r="AJ23" i="2"/>
  <c r="P565" i="2"/>
  <c r="P545" i="2"/>
  <c r="P525" i="2"/>
  <c r="P563" i="2"/>
  <c r="P543" i="2"/>
  <c r="P523" i="2"/>
  <c r="B20" i="4"/>
  <c r="P562" i="2"/>
  <c r="P542" i="2"/>
  <c r="P522" i="2"/>
  <c r="B19" i="4"/>
  <c r="P561" i="2"/>
  <c r="P541" i="2"/>
  <c r="P521" i="2"/>
  <c r="AJ18" i="2"/>
  <c r="P560" i="2"/>
  <c r="P540" i="2"/>
  <c r="P520" i="2"/>
  <c r="P559" i="2"/>
  <c r="P539" i="2"/>
  <c r="P519" i="2"/>
  <c r="P557" i="2"/>
  <c r="P537" i="2"/>
  <c r="P517" i="2"/>
  <c r="P555" i="2"/>
  <c r="P535" i="2"/>
  <c r="P515" i="2"/>
  <c r="P553" i="2"/>
  <c r="P533" i="2"/>
  <c r="P513" i="2"/>
  <c r="P552" i="2"/>
  <c r="P532" i="2"/>
  <c r="P512" i="2"/>
  <c r="P569" i="2"/>
  <c r="P549" i="2"/>
  <c r="P529" i="2"/>
  <c r="P567" i="2"/>
  <c r="P547" i="2"/>
  <c r="P527" i="2"/>
  <c r="AJ22" i="2"/>
  <c r="P564" i="2"/>
  <c r="P544" i="2"/>
  <c r="P524" i="2"/>
  <c r="AJ8" i="2"/>
  <c r="P510" i="2"/>
  <c r="P550" i="2"/>
  <c r="P530" i="2"/>
  <c r="O3" i="3"/>
  <c r="K469" i="2"/>
  <c r="T468" i="3" s="1"/>
  <c r="K392" i="2"/>
  <c r="T391" i="3" s="1"/>
  <c r="K313" i="2"/>
  <c r="T312" i="3" s="1"/>
  <c r="K345" i="2"/>
  <c r="T344" i="3" s="1"/>
  <c r="K471" i="2"/>
  <c r="T470" i="3" s="1"/>
  <c r="K479" i="2"/>
  <c r="T478" i="3" s="1"/>
  <c r="K487" i="2"/>
  <c r="T486" i="3" s="1"/>
  <c r="K499" i="2"/>
  <c r="T498" i="3" s="1"/>
  <c r="K429" i="2"/>
  <c r="T428" i="3" s="1"/>
  <c r="K445" i="2"/>
  <c r="T444" i="3" s="1"/>
  <c r="C30" i="4"/>
  <c r="C29" i="4" s="1"/>
  <c r="D4" i="4"/>
  <c r="B275" i="4"/>
  <c r="B197" i="4"/>
  <c r="B249" i="4"/>
  <c r="B171" i="4"/>
  <c r="B93" i="4"/>
  <c r="BG11" i="1"/>
  <c r="AI84" i="1" s="1"/>
  <c r="B145" i="4"/>
  <c r="B67" i="4"/>
  <c r="B41" i="4"/>
  <c r="B301" i="4"/>
  <c r="B223" i="4"/>
  <c r="B119" i="4"/>
  <c r="B271" i="4"/>
  <c r="B193" i="4"/>
  <c r="AI76" i="1"/>
  <c r="B245" i="4"/>
  <c r="B167" i="4"/>
  <c r="B89" i="4"/>
  <c r="B219" i="4"/>
  <c r="B141" i="4"/>
  <c r="B37" i="4"/>
  <c r="B115" i="4"/>
  <c r="B63" i="4"/>
  <c r="B297" i="4"/>
  <c r="BI23" i="1"/>
  <c r="AQ108" i="1" s="1"/>
  <c r="B287" i="4"/>
  <c r="B209" i="4"/>
  <c r="B261" i="4"/>
  <c r="B183" i="4"/>
  <c r="B105" i="4"/>
  <c r="BG23" i="1"/>
  <c r="AI108" i="1" s="1"/>
  <c r="AM108" i="1"/>
  <c r="B157" i="4"/>
  <c r="B79" i="4"/>
  <c r="B53" i="4"/>
  <c r="B131" i="4"/>
  <c r="B235" i="4"/>
  <c r="B313" i="4"/>
  <c r="C5" i="4"/>
  <c r="B11" i="4"/>
  <c r="B15" i="4"/>
  <c r="B23" i="4"/>
  <c r="B27" i="4"/>
  <c r="B250" i="4"/>
  <c r="B172" i="4"/>
  <c r="B302" i="4"/>
  <c r="B224" i="4"/>
  <c r="B68" i="4"/>
  <c r="B276" i="4"/>
  <c r="B198" i="4"/>
  <c r="B120" i="4"/>
  <c r="B146" i="4"/>
  <c r="B94" i="4"/>
  <c r="B42" i="4"/>
  <c r="B299" i="4"/>
  <c r="B221" i="4"/>
  <c r="B143" i="4"/>
  <c r="B39" i="4"/>
  <c r="B169" i="4"/>
  <c r="B117" i="4"/>
  <c r="B273" i="4"/>
  <c r="B91" i="4"/>
  <c r="B65" i="4"/>
  <c r="B247" i="4"/>
  <c r="B195" i="4"/>
  <c r="B270" i="4"/>
  <c r="B192" i="4"/>
  <c r="B114" i="4"/>
  <c r="B218" i="4"/>
  <c r="B140" i="4"/>
  <c r="B296" i="4"/>
  <c r="B244" i="4"/>
  <c r="B166" i="4"/>
  <c r="B88" i="4"/>
  <c r="B36" i="4"/>
  <c r="B62" i="4"/>
  <c r="BI22" i="1"/>
  <c r="AQ106" i="1" s="1"/>
  <c r="AM106" i="1"/>
  <c r="BG22" i="1"/>
  <c r="AI106" i="1" s="1"/>
  <c r="B286" i="4"/>
  <c r="B208" i="4"/>
  <c r="B130" i="4"/>
  <c r="B234" i="4"/>
  <c r="B156" i="4"/>
  <c r="B104" i="4"/>
  <c r="B260" i="4"/>
  <c r="B182" i="4"/>
  <c r="B312" i="4"/>
  <c r="B52" i="4"/>
  <c r="B78" i="4"/>
  <c r="AM102" i="1"/>
  <c r="B258" i="4"/>
  <c r="B180" i="4"/>
  <c r="BG20" i="1"/>
  <c r="AI102" i="1" s="1"/>
  <c r="B310" i="4"/>
  <c r="B232" i="4"/>
  <c r="B76" i="4"/>
  <c r="B284" i="4"/>
  <c r="B128" i="4"/>
  <c r="B102" i="4"/>
  <c r="B50" i="4"/>
  <c r="B206" i="4"/>
  <c r="B154" i="4"/>
  <c r="BI17" i="1"/>
  <c r="AQ96" i="1" s="1"/>
  <c r="B307" i="4"/>
  <c r="B229" i="4"/>
  <c r="B151" i="4"/>
  <c r="B47" i="4"/>
  <c r="B177" i="4"/>
  <c r="AM96" i="1"/>
  <c r="B73" i="4"/>
  <c r="B203" i="4"/>
  <c r="B281" i="4"/>
  <c r="B255" i="4"/>
  <c r="BG17" i="1"/>
  <c r="AI96" i="1" s="1"/>
  <c r="B125" i="4"/>
  <c r="B99" i="4"/>
  <c r="BI15" i="1"/>
  <c r="AQ92" i="1" s="1"/>
  <c r="B279" i="4"/>
  <c r="B201" i="4"/>
  <c r="B253" i="4"/>
  <c r="B175" i="4"/>
  <c r="B97" i="4"/>
  <c r="BG15" i="1"/>
  <c r="AI92" i="1" s="1"/>
  <c r="B123" i="4"/>
  <c r="B71" i="4"/>
  <c r="B305" i="4"/>
  <c r="B149" i="4"/>
  <c r="AM92" i="1"/>
  <c r="B227" i="4"/>
  <c r="B45" i="4"/>
  <c r="AJ24" i="2"/>
  <c r="AJ20" i="2"/>
  <c r="AJ16" i="2"/>
  <c r="AJ12" i="2"/>
  <c r="B242" i="4"/>
  <c r="B164" i="4"/>
  <c r="B294" i="4"/>
  <c r="B216" i="4"/>
  <c r="B60" i="4"/>
  <c r="B268" i="4"/>
  <c r="B112" i="4"/>
  <c r="B190" i="4"/>
  <c r="B86" i="4"/>
  <c r="B34" i="4"/>
  <c r="B138" i="4"/>
  <c r="AJ15" i="2"/>
  <c r="AJ11" i="2"/>
  <c r="BI16" i="1"/>
  <c r="AQ94" i="1" s="1"/>
  <c r="AJ26" i="2"/>
  <c r="AJ10" i="2"/>
  <c r="C7" i="4"/>
  <c r="B8" i="4"/>
  <c r="B16" i="4"/>
  <c r="B24" i="4"/>
  <c r="B303" i="4"/>
  <c r="B225" i="4"/>
  <c r="B147" i="4"/>
  <c r="B43" i="4"/>
  <c r="B251" i="4"/>
  <c r="B95" i="4"/>
  <c r="BG13" i="1"/>
  <c r="AI88" i="1" s="1"/>
  <c r="B277" i="4"/>
  <c r="B173" i="4"/>
  <c r="B121" i="4"/>
  <c r="B69" i="4"/>
  <c r="B199" i="4"/>
  <c r="BG10" i="1"/>
  <c r="AI82" i="1" s="1"/>
  <c r="B274" i="4"/>
  <c r="B196" i="4"/>
  <c r="B118" i="4"/>
  <c r="B300" i="4"/>
  <c r="B66" i="4"/>
  <c r="B40" i="4"/>
  <c r="B92" i="4"/>
  <c r="B248" i="4"/>
  <c r="B170" i="4"/>
  <c r="B144" i="4"/>
  <c r="B222" i="4"/>
  <c r="B246" i="4"/>
  <c r="B168" i="4"/>
  <c r="B298" i="4"/>
  <c r="B220" i="4"/>
  <c r="B64" i="4"/>
  <c r="B194" i="4"/>
  <c r="B90" i="4"/>
  <c r="B38" i="4"/>
  <c r="B142" i="4"/>
  <c r="B272" i="4"/>
  <c r="B116" i="4"/>
  <c r="B295" i="4"/>
  <c r="B217" i="4"/>
  <c r="B139" i="4"/>
  <c r="B35" i="4"/>
  <c r="B243" i="4"/>
  <c r="B61" i="4"/>
  <c r="B165" i="4"/>
  <c r="B113" i="4"/>
  <c r="B269" i="4"/>
  <c r="B191" i="4"/>
  <c r="B87" i="4"/>
  <c r="BI21" i="1"/>
  <c r="AQ104" i="1" s="1"/>
  <c r="B311" i="4"/>
  <c r="B233" i="4"/>
  <c r="B155" i="4"/>
  <c r="B51" i="4"/>
  <c r="B259" i="4"/>
  <c r="B77" i="4"/>
  <c r="B285" i="4"/>
  <c r="B207" i="4"/>
  <c r="AM104" i="1"/>
  <c r="BG21" i="1"/>
  <c r="AI104" i="1" s="1"/>
  <c r="B129" i="4"/>
  <c r="B103" i="4"/>
  <c r="B181" i="4"/>
  <c r="BI19" i="1"/>
  <c r="AQ100" i="1" s="1"/>
  <c r="B283" i="4"/>
  <c r="B205" i="4"/>
  <c r="B257" i="4"/>
  <c r="B179" i="4"/>
  <c r="B101" i="4"/>
  <c r="BG19" i="1"/>
  <c r="AI100" i="1" s="1"/>
  <c r="B49" i="4"/>
  <c r="B127" i="4"/>
  <c r="B231" i="4"/>
  <c r="B75" i="4"/>
  <c r="AM100" i="1"/>
  <c r="B153" i="4"/>
  <c r="B309" i="4"/>
  <c r="BI18" i="1"/>
  <c r="AQ98" i="1" s="1"/>
  <c r="AM98" i="1"/>
  <c r="BG18" i="1"/>
  <c r="AI98" i="1" s="1"/>
  <c r="B282" i="4"/>
  <c r="B204" i="4"/>
  <c r="B126" i="4"/>
  <c r="B308" i="4"/>
  <c r="B100" i="4"/>
  <c r="B230" i="4"/>
  <c r="B152" i="4"/>
  <c r="B178" i="4"/>
  <c r="B48" i="4"/>
  <c r="B256" i="4"/>
  <c r="B74" i="4"/>
  <c r="AM94" i="1"/>
  <c r="B254" i="4"/>
  <c r="B176" i="4"/>
  <c r="BG16" i="1"/>
  <c r="AI94" i="1" s="1"/>
  <c r="B306" i="4"/>
  <c r="B228" i="4"/>
  <c r="B72" i="4"/>
  <c r="B202" i="4"/>
  <c r="B150" i="4"/>
  <c r="B98" i="4"/>
  <c r="B46" i="4"/>
  <c r="B124" i="4"/>
  <c r="B280" i="4"/>
  <c r="BG14" i="1"/>
  <c r="AI90" i="1" s="1"/>
  <c r="B278" i="4"/>
  <c r="B200" i="4"/>
  <c r="B122" i="4"/>
  <c r="B226" i="4"/>
  <c r="B44" i="4"/>
  <c r="B252" i="4"/>
  <c r="B174" i="4"/>
  <c r="B304" i="4"/>
  <c r="B70" i="4"/>
  <c r="B148" i="4"/>
  <c r="B96" i="4"/>
  <c r="AJ27" i="2"/>
  <c r="AJ19" i="2"/>
  <c r="BI20" i="1"/>
  <c r="AQ102" i="1" s="1"/>
  <c r="AJ25" i="2"/>
  <c r="AJ21" i="2"/>
  <c r="AJ17" i="2"/>
  <c r="AJ13" i="2"/>
  <c r="AJ9" i="2"/>
  <c r="C6" i="4"/>
  <c r="B9" i="4"/>
  <c r="B13" i="4"/>
  <c r="B17" i="4"/>
  <c r="B21" i="4"/>
  <c r="B25" i="4"/>
  <c r="B10" i="4"/>
  <c r="B14" i="4"/>
  <c r="B18" i="4"/>
  <c r="B22" i="4"/>
  <c r="B26" i="4"/>
  <c r="B4" i="4"/>
  <c r="K488" i="2" l="1"/>
  <c r="T487" i="3" s="1"/>
  <c r="K456" i="2"/>
  <c r="T455" i="3" s="1"/>
  <c r="K424" i="2"/>
  <c r="T423" i="3" s="1"/>
  <c r="K360" i="2"/>
  <c r="T359" i="3" s="1"/>
  <c r="K328" i="2"/>
  <c r="T327" i="3" s="1"/>
  <c r="K232" i="2"/>
  <c r="T231" i="3" s="1"/>
  <c r="K503" i="2"/>
  <c r="T502" i="3" s="1"/>
  <c r="K495" i="2"/>
  <c r="T494" i="3" s="1"/>
  <c r="K483" i="2"/>
  <c r="T482" i="3" s="1"/>
  <c r="K270" i="2"/>
  <c r="T269" i="3" s="1"/>
  <c r="K262" i="2"/>
  <c r="T261" i="3" s="1"/>
  <c r="K254" i="2"/>
  <c r="T253" i="3" s="1"/>
  <c r="K246" i="2"/>
  <c r="T245" i="3" s="1"/>
  <c r="K504" i="2"/>
  <c r="T503" i="3" s="1"/>
  <c r="K472" i="2"/>
  <c r="T471" i="3" s="1"/>
  <c r="K440" i="2"/>
  <c r="T439" i="3" s="1"/>
  <c r="K408" i="2"/>
  <c r="T407" i="3" s="1"/>
  <c r="K376" i="2"/>
  <c r="T375" i="3" s="1"/>
  <c r="K344" i="2"/>
  <c r="T343" i="3" s="1"/>
  <c r="K312" i="2"/>
  <c r="T311" i="3" s="1"/>
  <c r="K296" i="2"/>
  <c r="T295" i="3" s="1"/>
  <c r="K264" i="2"/>
  <c r="T263" i="3" s="1"/>
  <c r="K248" i="2"/>
  <c r="T247" i="3" s="1"/>
  <c r="K501" i="2"/>
  <c r="T500" i="3" s="1"/>
  <c r="K485" i="2"/>
  <c r="T484" i="3" s="1"/>
  <c r="M407" i="2"/>
  <c r="M391" i="2"/>
  <c r="M359" i="2"/>
  <c r="V358" i="3" s="1"/>
  <c r="M151" i="2"/>
  <c r="V150" i="3" s="1"/>
  <c r="M447" i="2"/>
  <c r="V446" i="3" s="1"/>
  <c r="M367" i="2"/>
  <c r="V366" i="3" s="1"/>
  <c r="M111" i="2"/>
  <c r="V110" i="3" s="1"/>
  <c r="M259" i="2"/>
  <c r="V258" i="3" s="1"/>
  <c r="M79" i="2"/>
  <c r="V78" i="3" s="1"/>
  <c r="M443" i="2"/>
  <c r="V442" i="3" s="1"/>
  <c r="M379" i="2"/>
  <c r="V378" i="3" s="1"/>
  <c r="M347" i="2"/>
  <c r="V346" i="3" s="1"/>
  <c r="M315" i="2"/>
  <c r="V314" i="3" s="1"/>
  <c r="M39" i="2"/>
  <c r="V38" i="3" s="1"/>
  <c r="K491" i="2"/>
  <c r="T490" i="3" s="1"/>
  <c r="BD80" i="1"/>
  <c r="BD72" i="1"/>
  <c r="BD86" i="1"/>
  <c r="BD70" i="1"/>
  <c r="BD88" i="1"/>
  <c r="BF92" i="1"/>
  <c r="BF98" i="1"/>
  <c r="BF102" i="1"/>
  <c r="BF108" i="1"/>
  <c r="BF106" i="1"/>
  <c r="BF104" i="1"/>
  <c r="BF100" i="1"/>
  <c r="BF94" i="1"/>
  <c r="BF96" i="1"/>
  <c r="BD104" i="1"/>
  <c r="BG104" i="1" s="1"/>
  <c r="BD106" i="1"/>
  <c r="BD100" i="1"/>
  <c r="BD98" i="1"/>
  <c r="BD96" i="1"/>
  <c r="BD102" i="1"/>
  <c r="BG102" i="1" s="1"/>
  <c r="BD94" i="1"/>
  <c r="BG94" i="1" s="1"/>
  <c r="BD92" i="1"/>
  <c r="BG92" i="1" s="1"/>
  <c r="BD108" i="1"/>
  <c r="BF82" i="1"/>
  <c r="BG82" i="1" s="1"/>
  <c r="BH10" i="1" s="1"/>
  <c r="BF86" i="1"/>
  <c r="BF70" i="1"/>
  <c r="BF72" i="1"/>
  <c r="BF80" i="1"/>
  <c r="BF88" i="1"/>
  <c r="BG88" i="1" s="1"/>
  <c r="BH13" i="1" s="1"/>
  <c r="BF76" i="1"/>
  <c r="BF84" i="1"/>
  <c r="BF78" i="1"/>
  <c r="BF90" i="1"/>
  <c r="BF74" i="1"/>
  <c r="BD74" i="1"/>
  <c r="BD90" i="1"/>
  <c r="BD78" i="1"/>
  <c r="BD84" i="1"/>
  <c r="BD76" i="1"/>
  <c r="T9" i="3"/>
  <c r="K13" i="2"/>
  <c r="T12" i="3" s="1"/>
  <c r="M243" i="2"/>
  <c r="V242" i="3" s="1"/>
  <c r="M103" i="2"/>
  <c r="V102" i="3" s="1"/>
  <c r="M87" i="2"/>
  <c r="V86" i="3" s="1"/>
  <c r="T385" i="3"/>
  <c r="M254" i="2"/>
  <c r="V253" i="3" s="1"/>
  <c r="M430" i="2"/>
  <c r="V429" i="3" s="1"/>
  <c r="T305" i="3"/>
  <c r="M251" i="2"/>
  <c r="V250" i="3" s="1"/>
  <c r="M227" i="2"/>
  <c r="V226" i="3" s="1"/>
  <c r="M143" i="2"/>
  <c r="V142" i="3" s="1"/>
  <c r="M506" i="2"/>
  <c r="V505" i="3" s="1"/>
  <c r="M498" i="2"/>
  <c r="V497" i="3" s="1"/>
  <c r="M494" i="2"/>
  <c r="V493" i="3" s="1"/>
  <c r="M490" i="2"/>
  <c r="V489" i="3" s="1"/>
  <c r="M482" i="2"/>
  <c r="V481" i="3" s="1"/>
  <c r="M262" i="2"/>
  <c r="V261" i="3" s="1"/>
  <c r="T85" i="3"/>
  <c r="B30" i="4"/>
  <c r="M238" i="2"/>
  <c r="V237" i="3" s="1"/>
  <c r="M174" i="2"/>
  <c r="V173" i="3" s="1"/>
  <c r="T117" i="3"/>
  <c r="T221" i="3"/>
  <c r="M501" i="2"/>
  <c r="V500" i="3" s="1"/>
  <c r="M489" i="2"/>
  <c r="V488" i="3" s="1"/>
  <c r="M485" i="2"/>
  <c r="V484" i="3" s="1"/>
  <c r="M461" i="2"/>
  <c r="V460" i="3" s="1"/>
  <c r="M445" i="2"/>
  <c r="V444" i="3" s="1"/>
  <c r="M429" i="2"/>
  <c r="V428" i="3" s="1"/>
  <c r="M421" i="2"/>
  <c r="V420" i="3" s="1"/>
  <c r="M409" i="2"/>
  <c r="V408" i="3" s="1"/>
  <c r="M393" i="2"/>
  <c r="V392" i="3" s="1"/>
  <c r="M345" i="2"/>
  <c r="V344" i="3" s="1"/>
  <c r="M297" i="2"/>
  <c r="V296" i="3" s="1"/>
  <c r="M261" i="2"/>
  <c r="V260" i="3" s="1"/>
  <c r="M249" i="2"/>
  <c r="V248" i="3" s="1"/>
  <c r="M169" i="2"/>
  <c r="V168" i="3" s="1"/>
  <c r="M137" i="2"/>
  <c r="V136" i="3" s="1"/>
  <c r="M105" i="2"/>
  <c r="V104" i="3" s="1"/>
  <c r="M89" i="2"/>
  <c r="V88" i="3" s="1"/>
  <c r="M466" i="2"/>
  <c r="V465" i="3" s="1"/>
  <c r="M270" i="2"/>
  <c r="V269" i="3" s="1"/>
  <c r="M207" i="2"/>
  <c r="V206" i="3" s="1"/>
  <c r="M183" i="2"/>
  <c r="V182" i="3" s="1"/>
  <c r="M167" i="2"/>
  <c r="V166" i="3" s="1"/>
  <c r="M135" i="2"/>
  <c r="V134" i="3" s="1"/>
  <c r="M127" i="2"/>
  <c r="V126" i="3" s="1"/>
  <c r="M119" i="2"/>
  <c r="V118" i="3" s="1"/>
  <c r="K369" i="2"/>
  <c r="T368" i="3" s="1"/>
  <c r="K49" i="2"/>
  <c r="T48" i="3" s="1"/>
  <c r="K17" i="2"/>
  <c r="T16" i="3" s="1"/>
  <c r="M190" i="2"/>
  <c r="V189" i="3" s="1"/>
  <c r="M220" i="2"/>
  <c r="V219" i="3" s="1"/>
  <c r="M128" i="2"/>
  <c r="V127" i="3" s="1"/>
  <c r="M92" i="2"/>
  <c r="V91" i="3" s="1"/>
  <c r="M158" i="2"/>
  <c r="V157" i="3" s="1"/>
  <c r="M343" i="2"/>
  <c r="V342" i="3" s="1"/>
  <c r="M335" i="2"/>
  <c r="V334" i="3" s="1"/>
  <c r="M327" i="2"/>
  <c r="V326" i="3" s="1"/>
  <c r="M295" i="2"/>
  <c r="V294" i="3" s="1"/>
  <c r="M283" i="2"/>
  <c r="V282" i="3" s="1"/>
  <c r="M31" i="2"/>
  <c r="V30" i="3" s="1"/>
  <c r="M275" i="2"/>
  <c r="V274" i="3" s="1"/>
  <c r="M507" i="2"/>
  <c r="V506" i="3" s="1"/>
  <c r="M479" i="2"/>
  <c r="V478" i="3" s="1"/>
  <c r="M475" i="2"/>
  <c r="V474" i="3" s="1"/>
  <c r="M471" i="2"/>
  <c r="V470" i="3" s="1"/>
  <c r="M459" i="2"/>
  <c r="V458" i="3" s="1"/>
  <c r="M455" i="2"/>
  <c r="V454" i="3" s="1"/>
  <c r="M439" i="2"/>
  <c r="V438" i="3" s="1"/>
  <c r="M427" i="2"/>
  <c r="V426" i="3" s="1"/>
  <c r="M423" i="2"/>
  <c r="V422" i="3" s="1"/>
  <c r="M411" i="2"/>
  <c r="V410" i="3" s="1"/>
  <c r="M363" i="2"/>
  <c r="V362" i="3" s="1"/>
  <c r="M71" i="2"/>
  <c r="V70" i="3" s="1"/>
  <c r="M55" i="2"/>
  <c r="V54" i="3" s="1"/>
  <c r="M47" i="2"/>
  <c r="V46" i="3" s="1"/>
  <c r="M23" i="2"/>
  <c r="V22" i="3" s="1"/>
  <c r="C22" i="4"/>
  <c r="C21" i="4"/>
  <c r="C19" i="4"/>
  <c r="C20" i="4"/>
  <c r="M159" i="2"/>
  <c r="V158" i="3" s="1"/>
  <c r="M95" i="2"/>
  <c r="V94" i="3" s="1"/>
  <c r="M417" i="2"/>
  <c r="V416" i="3" s="1"/>
  <c r="M321" i="2"/>
  <c r="V320" i="3" s="1"/>
  <c r="M273" i="2"/>
  <c r="V272" i="3" s="1"/>
  <c r="M225" i="2"/>
  <c r="V224" i="3" s="1"/>
  <c r="M173" i="2"/>
  <c r="V172" i="3" s="1"/>
  <c r="M21" i="2"/>
  <c r="V20" i="3" s="1"/>
  <c r="M17" i="2"/>
  <c r="V16" i="3" s="1"/>
  <c r="M503" i="2"/>
  <c r="V502" i="3" s="1"/>
  <c r="M491" i="2"/>
  <c r="V490" i="3" s="1"/>
  <c r="K275" i="2"/>
  <c r="T274" i="3" s="1"/>
  <c r="M235" i="2"/>
  <c r="V234" i="3" s="1"/>
  <c r="C25" i="4"/>
  <c r="C23" i="4"/>
  <c r="M497" i="2"/>
  <c r="V496" i="3" s="1"/>
  <c r="M349" i="2"/>
  <c r="V348" i="3" s="1"/>
  <c r="M199" i="2"/>
  <c r="V198" i="3" s="1"/>
  <c r="T94" i="3"/>
  <c r="C26" i="4"/>
  <c r="C24" i="4"/>
  <c r="C27" i="4"/>
  <c r="M504" i="2"/>
  <c r="V503" i="3" s="1"/>
  <c r="M488" i="2"/>
  <c r="V487" i="3" s="1"/>
  <c r="M476" i="2"/>
  <c r="V475" i="3" s="1"/>
  <c r="M472" i="2"/>
  <c r="V471" i="3" s="1"/>
  <c r="M460" i="2"/>
  <c r="V459" i="3" s="1"/>
  <c r="M456" i="2"/>
  <c r="V455" i="3" s="1"/>
  <c r="M444" i="2"/>
  <c r="V443" i="3" s="1"/>
  <c r="M440" i="2"/>
  <c r="V439" i="3" s="1"/>
  <c r="M428" i="2"/>
  <c r="V427" i="3" s="1"/>
  <c r="M424" i="2"/>
  <c r="V423" i="3" s="1"/>
  <c r="M412" i="2"/>
  <c r="V411" i="3" s="1"/>
  <c r="M408" i="2"/>
  <c r="V407" i="3" s="1"/>
  <c r="M396" i="2"/>
  <c r="V395" i="3" s="1"/>
  <c r="M392" i="2"/>
  <c r="V391" i="3" s="1"/>
  <c r="M376" i="2"/>
  <c r="V375" i="3" s="1"/>
  <c r="M360" i="2"/>
  <c r="V359" i="3" s="1"/>
  <c r="M344" i="2"/>
  <c r="V343" i="3" s="1"/>
  <c r="M316" i="2"/>
  <c r="V315" i="3" s="1"/>
  <c r="M312" i="2"/>
  <c r="V311" i="3" s="1"/>
  <c r="M300" i="2"/>
  <c r="V299" i="3" s="1"/>
  <c r="M252" i="2"/>
  <c r="V251" i="3" s="1"/>
  <c r="M248" i="2"/>
  <c r="V247" i="3" s="1"/>
  <c r="M236" i="2"/>
  <c r="V235" i="3" s="1"/>
  <c r="M232" i="2"/>
  <c r="V231" i="3" s="1"/>
  <c r="M188" i="2"/>
  <c r="V187" i="3" s="1"/>
  <c r="M172" i="2"/>
  <c r="V171" i="3" s="1"/>
  <c r="M156" i="2"/>
  <c r="V155" i="3" s="1"/>
  <c r="M136" i="2"/>
  <c r="V135" i="3" s="1"/>
  <c r="M124" i="2"/>
  <c r="V123" i="3" s="1"/>
  <c r="M108" i="2"/>
  <c r="V107" i="3" s="1"/>
  <c r="M72" i="2"/>
  <c r="V71" i="3" s="1"/>
  <c r="M60" i="2"/>
  <c r="V59" i="3" s="1"/>
  <c r="M56" i="2"/>
  <c r="V55" i="3" s="1"/>
  <c r="M44" i="2"/>
  <c r="V43" i="3" s="1"/>
  <c r="M28" i="2"/>
  <c r="V27" i="3" s="1"/>
  <c r="M222" i="2"/>
  <c r="V221" i="3" s="1"/>
  <c r="M311" i="2"/>
  <c r="V310" i="3" s="1"/>
  <c r="M63" i="2"/>
  <c r="V62" i="3" s="1"/>
  <c r="W12" i="2"/>
  <c r="K12" i="2" s="1"/>
  <c r="M12" i="2" s="1"/>
  <c r="K273" i="2"/>
  <c r="T272" i="3" s="1"/>
  <c r="K241" i="2"/>
  <c r="T240" i="3" s="1"/>
  <c r="K225" i="2"/>
  <c r="T224" i="3" s="1"/>
  <c r="M375" i="2"/>
  <c r="V374" i="3" s="1"/>
  <c r="M395" i="2"/>
  <c r="V394" i="3" s="1"/>
  <c r="M299" i="2"/>
  <c r="V298" i="3" s="1"/>
  <c r="M94" i="2"/>
  <c r="V93" i="3" s="1"/>
  <c r="M30" i="2"/>
  <c r="V29" i="3" s="1"/>
  <c r="M331" i="2"/>
  <c r="V330" i="3" s="1"/>
  <c r="M175" i="2"/>
  <c r="V174" i="3" s="1"/>
  <c r="M15" i="2"/>
  <c r="V14" i="3" s="1"/>
  <c r="M431" i="2"/>
  <c r="V430" i="3" s="1"/>
  <c r="T84" i="3"/>
  <c r="K175" i="2"/>
  <c r="T174" i="3" s="1"/>
  <c r="M191" i="2"/>
  <c r="V190" i="3" s="1"/>
  <c r="M229" i="2"/>
  <c r="V228" i="3" s="1"/>
  <c r="T453" i="3"/>
  <c r="T389" i="3"/>
  <c r="T357" i="3"/>
  <c r="M138" i="2"/>
  <c r="V137" i="3" s="1"/>
  <c r="M114" i="2"/>
  <c r="V113" i="3" s="1"/>
  <c r="T164" i="3"/>
  <c r="M82" i="2"/>
  <c r="V81" i="3" s="1"/>
  <c r="M50" i="2"/>
  <c r="V49" i="3" s="1"/>
  <c r="M18" i="2"/>
  <c r="V17" i="3" s="1"/>
  <c r="M441" i="2"/>
  <c r="V440" i="3" s="1"/>
  <c r="M389" i="2"/>
  <c r="V388" i="3" s="1"/>
  <c r="M373" i="2"/>
  <c r="V372" i="3" s="1"/>
  <c r="M357" i="2"/>
  <c r="V356" i="3" s="1"/>
  <c r="M309" i="2"/>
  <c r="V308" i="3" s="1"/>
  <c r="M277" i="2"/>
  <c r="V276" i="3" s="1"/>
  <c r="M245" i="2"/>
  <c r="V244" i="3" s="1"/>
  <c r="M213" i="2"/>
  <c r="V212" i="3" s="1"/>
  <c r="M197" i="2"/>
  <c r="V196" i="3" s="1"/>
  <c r="M181" i="2"/>
  <c r="V180" i="3" s="1"/>
  <c r="M165" i="2"/>
  <c r="V164" i="3" s="1"/>
  <c r="M149" i="2"/>
  <c r="V148" i="3" s="1"/>
  <c r="M133" i="2"/>
  <c r="V132" i="3" s="1"/>
  <c r="M117" i="2"/>
  <c r="V116" i="3" s="1"/>
  <c r="M101" i="2"/>
  <c r="V100" i="3" s="1"/>
  <c r="M85" i="2"/>
  <c r="V84" i="3" s="1"/>
  <c r="M61" i="2"/>
  <c r="V60" i="3" s="1"/>
  <c r="M45" i="2"/>
  <c r="V44" i="3" s="1"/>
  <c r="M29" i="2"/>
  <c r="V28" i="3" s="1"/>
  <c r="M130" i="2"/>
  <c r="V129" i="3" s="1"/>
  <c r="M384" i="2"/>
  <c r="V383" i="3" s="1"/>
  <c r="M208" i="2"/>
  <c r="V207" i="3" s="1"/>
  <c r="M144" i="2"/>
  <c r="V143" i="3" s="1"/>
  <c r="M80" i="2"/>
  <c r="V79" i="3" s="1"/>
  <c r="M16" i="2"/>
  <c r="V15" i="3" s="1"/>
  <c r="M66" i="2"/>
  <c r="V65" i="3" s="1"/>
  <c r="V390" i="3"/>
  <c r="M267" i="2"/>
  <c r="V266" i="3" s="1"/>
  <c r="M74" i="2"/>
  <c r="V73" i="3" s="1"/>
  <c r="M219" i="2"/>
  <c r="V218" i="3" s="1"/>
  <c r="M438" i="2"/>
  <c r="V437" i="3" s="1"/>
  <c r="M374" i="2"/>
  <c r="M310" i="2"/>
  <c r="V309" i="3" s="1"/>
  <c r="M102" i="2"/>
  <c r="V101" i="3" s="1"/>
  <c r="M470" i="2"/>
  <c r="V469" i="3" s="1"/>
  <c r="M406" i="2"/>
  <c r="V405" i="3" s="1"/>
  <c r="M342" i="2"/>
  <c r="V341" i="3" s="1"/>
  <c r="M278" i="2"/>
  <c r="V277" i="3" s="1"/>
  <c r="M246" i="2"/>
  <c r="V245" i="3" s="1"/>
  <c r="M230" i="2"/>
  <c r="V229" i="3" s="1"/>
  <c r="M86" i="2"/>
  <c r="V85" i="3" s="1"/>
  <c r="M328" i="2"/>
  <c r="V327" i="3" s="1"/>
  <c r="M168" i="2"/>
  <c r="V167" i="3" s="1"/>
  <c r="M477" i="2"/>
  <c r="V476" i="3" s="1"/>
  <c r="M473" i="2"/>
  <c r="V472" i="3" s="1"/>
  <c r="M53" i="2"/>
  <c r="V52" i="3" s="1"/>
  <c r="M422" i="2"/>
  <c r="V421" i="3" s="1"/>
  <c r="M358" i="2"/>
  <c r="V357" i="3" s="1"/>
  <c r="M294" i="2"/>
  <c r="V293" i="3" s="1"/>
  <c r="M214" i="2"/>
  <c r="V213" i="3" s="1"/>
  <c r="M166" i="2"/>
  <c r="V165" i="3" s="1"/>
  <c r="M134" i="2"/>
  <c r="V133" i="3" s="1"/>
  <c r="M54" i="2"/>
  <c r="V53" i="3" s="1"/>
  <c r="M22" i="2"/>
  <c r="V21" i="3" s="1"/>
  <c r="M480" i="2"/>
  <c r="V479" i="3" s="1"/>
  <c r="M416" i="2"/>
  <c r="V415" i="3" s="1"/>
  <c r="M352" i="2"/>
  <c r="V351" i="3" s="1"/>
  <c r="M272" i="2"/>
  <c r="V271" i="3" s="1"/>
  <c r="M256" i="2"/>
  <c r="V255" i="3" s="1"/>
  <c r="M399" i="2"/>
  <c r="V398" i="3" s="1"/>
  <c r="M454" i="2"/>
  <c r="V453" i="3" s="1"/>
  <c r="M390" i="2"/>
  <c r="V389" i="3" s="1"/>
  <c r="M326" i="2"/>
  <c r="V325" i="3" s="1"/>
  <c r="M150" i="2"/>
  <c r="V149" i="3" s="1"/>
  <c r="M118" i="2"/>
  <c r="V117" i="3" s="1"/>
  <c r="M70" i="2"/>
  <c r="V69" i="3" s="1"/>
  <c r="M38" i="2"/>
  <c r="V37" i="3" s="1"/>
  <c r="V373" i="3"/>
  <c r="V406" i="3"/>
  <c r="M474" i="2"/>
  <c r="V473" i="3" s="1"/>
  <c r="M486" i="2"/>
  <c r="V485" i="3" s="1"/>
  <c r="M319" i="2"/>
  <c r="V318" i="3" s="1"/>
  <c r="M287" i="2"/>
  <c r="V286" i="3" s="1"/>
  <c r="M271" i="2"/>
  <c r="V270" i="3" s="1"/>
  <c r="M255" i="2"/>
  <c r="V254" i="3" s="1"/>
  <c r="M239" i="2"/>
  <c r="V238" i="3" s="1"/>
  <c r="M223" i="2"/>
  <c r="V222" i="3" s="1"/>
  <c r="K153" i="2"/>
  <c r="T152" i="3" s="1"/>
  <c r="M153" i="2"/>
  <c r="V152" i="3" s="1"/>
  <c r="K121" i="2"/>
  <c r="T120" i="3" s="1"/>
  <c r="M121" i="2"/>
  <c r="V120" i="3" s="1"/>
  <c r="M41" i="2"/>
  <c r="V40" i="3" s="1"/>
  <c r="M449" i="2"/>
  <c r="V448" i="3" s="1"/>
  <c r="T105" i="3"/>
  <c r="K269" i="2"/>
  <c r="T268" i="3" s="1"/>
  <c r="M269" i="2"/>
  <c r="V268" i="3" s="1"/>
  <c r="K253" i="2"/>
  <c r="T252" i="3" s="1"/>
  <c r="M253" i="2"/>
  <c r="V252" i="3" s="1"/>
  <c r="K221" i="2"/>
  <c r="T220" i="3" s="1"/>
  <c r="K173" i="2"/>
  <c r="T172" i="3" s="1"/>
  <c r="M226" i="2"/>
  <c r="V225" i="3" s="1"/>
  <c r="M194" i="2"/>
  <c r="V193" i="3" s="1"/>
  <c r="M162" i="2"/>
  <c r="V161" i="3" s="1"/>
  <c r="M69" i="2"/>
  <c r="V68" i="3" s="1"/>
  <c r="K69" i="2"/>
  <c r="T68" i="3" s="1"/>
  <c r="K37" i="2"/>
  <c r="T36" i="3" s="1"/>
  <c r="M37" i="2"/>
  <c r="V36" i="3" s="1"/>
  <c r="M478" i="2"/>
  <c r="V477" i="3" s="1"/>
  <c r="M398" i="2"/>
  <c r="V397" i="3" s="1"/>
  <c r="M366" i="2"/>
  <c r="V365" i="3" s="1"/>
  <c r="M334" i="2"/>
  <c r="V333" i="3" s="1"/>
  <c r="M302" i="2"/>
  <c r="V301" i="3" s="1"/>
  <c r="M221" i="2"/>
  <c r="V220" i="3" s="1"/>
  <c r="K137" i="2"/>
  <c r="T136" i="3" s="1"/>
  <c r="K293" i="2"/>
  <c r="T292" i="3" s="1"/>
  <c r="M293" i="2"/>
  <c r="V292" i="3" s="1"/>
  <c r="M502" i="2"/>
  <c r="V501" i="3" s="1"/>
  <c r="M415" i="2"/>
  <c r="V414" i="3" s="1"/>
  <c r="M383" i="2"/>
  <c r="V382" i="3" s="1"/>
  <c r="M351" i="2"/>
  <c r="V350" i="3" s="1"/>
  <c r="M279" i="2"/>
  <c r="V278" i="3" s="1"/>
  <c r="M263" i="2"/>
  <c r="V262" i="3" s="1"/>
  <c r="M247" i="2"/>
  <c r="V246" i="3" s="1"/>
  <c r="M231" i="2"/>
  <c r="V230" i="3" s="1"/>
  <c r="M215" i="2"/>
  <c r="V214" i="3" s="1"/>
  <c r="K185" i="2"/>
  <c r="T184" i="3" s="1"/>
  <c r="M185" i="2"/>
  <c r="V184" i="3" s="1"/>
  <c r="M161" i="2"/>
  <c r="V160" i="3" s="1"/>
  <c r="M97" i="2"/>
  <c r="V96" i="3" s="1"/>
  <c r="K65" i="2"/>
  <c r="T64" i="3" s="1"/>
  <c r="M65" i="2"/>
  <c r="V64" i="3" s="1"/>
  <c r="M49" i="2"/>
  <c r="V48" i="3" s="1"/>
  <c r="K33" i="2"/>
  <c r="T32" i="3" s="1"/>
  <c r="M33" i="2"/>
  <c r="V32" i="3" s="1"/>
  <c r="K285" i="2"/>
  <c r="T284" i="3" s="1"/>
  <c r="M285" i="2"/>
  <c r="V284" i="3" s="1"/>
  <c r="K237" i="2"/>
  <c r="T236" i="3" s="1"/>
  <c r="M237" i="2"/>
  <c r="V236" i="3" s="1"/>
  <c r="K205" i="2"/>
  <c r="T204" i="3" s="1"/>
  <c r="K189" i="2"/>
  <c r="T188" i="3" s="1"/>
  <c r="M189" i="2"/>
  <c r="V188" i="3" s="1"/>
  <c r="M157" i="2"/>
  <c r="V156" i="3" s="1"/>
  <c r="K157" i="2"/>
  <c r="T156" i="3" s="1"/>
  <c r="K141" i="2"/>
  <c r="T140" i="3" s="1"/>
  <c r="K125" i="2"/>
  <c r="T124" i="3" s="1"/>
  <c r="M125" i="2"/>
  <c r="V124" i="3" s="1"/>
  <c r="M93" i="2"/>
  <c r="V92" i="3" s="1"/>
  <c r="K77" i="2"/>
  <c r="T76" i="3" s="1"/>
  <c r="M77" i="2"/>
  <c r="V76" i="3" s="1"/>
  <c r="M210" i="2"/>
  <c r="V209" i="3" s="1"/>
  <c r="M146" i="2"/>
  <c r="V145" i="3" s="1"/>
  <c r="K53" i="2"/>
  <c r="T52" i="3" s="1"/>
  <c r="K21" i="2"/>
  <c r="T20" i="3" s="1"/>
  <c r="M462" i="2"/>
  <c r="V461" i="3" s="1"/>
  <c r="M446" i="2"/>
  <c r="V445" i="3" s="1"/>
  <c r="M414" i="2"/>
  <c r="V413" i="3" s="1"/>
  <c r="M382" i="2"/>
  <c r="V381" i="3" s="1"/>
  <c r="M350" i="2"/>
  <c r="V349" i="3" s="1"/>
  <c r="M318" i="2"/>
  <c r="V317" i="3" s="1"/>
  <c r="M286" i="2"/>
  <c r="V285" i="3" s="1"/>
  <c r="M201" i="2"/>
  <c r="V200" i="3" s="1"/>
  <c r="M303" i="2"/>
  <c r="V302" i="3" s="1"/>
  <c r="M154" i="2"/>
  <c r="V153" i="3" s="1"/>
  <c r="M141" i="2"/>
  <c r="V140" i="3" s="1"/>
  <c r="M465" i="2"/>
  <c r="V464" i="3" s="1"/>
  <c r="M205" i="2"/>
  <c r="V204" i="3" s="1"/>
  <c r="M109" i="2"/>
  <c r="V108" i="3" s="1"/>
  <c r="K218" i="2"/>
  <c r="T217" i="3" s="1"/>
  <c r="M218" i="2"/>
  <c r="V217" i="3" s="1"/>
  <c r="K202" i="2"/>
  <c r="T201" i="3" s="1"/>
  <c r="M202" i="2"/>
  <c r="V201" i="3" s="1"/>
  <c r="K186" i="2"/>
  <c r="T185" i="3" s="1"/>
  <c r="M186" i="2"/>
  <c r="V185" i="3" s="1"/>
  <c r="K122" i="2"/>
  <c r="T121" i="3" s="1"/>
  <c r="M122" i="2"/>
  <c r="V121" i="3" s="1"/>
  <c r="K90" i="2"/>
  <c r="T89" i="3" s="1"/>
  <c r="M90" i="2"/>
  <c r="V89" i="3" s="1"/>
  <c r="K74" i="2"/>
  <c r="T73" i="3" s="1"/>
  <c r="K58" i="2"/>
  <c r="T57" i="3" s="1"/>
  <c r="M58" i="2"/>
  <c r="V57" i="3" s="1"/>
  <c r="K42" i="2"/>
  <c r="T41" i="3" s="1"/>
  <c r="K26" i="2"/>
  <c r="T25" i="3" s="1"/>
  <c r="M26" i="2"/>
  <c r="V25" i="3" s="1"/>
  <c r="K493" i="2"/>
  <c r="T492" i="3" s="1"/>
  <c r="K463" i="2"/>
  <c r="T462" i="3" s="1"/>
  <c r="K431" i="2"/>
  <c r="T430" i="3" s="1"/>
  <c r="M380" i="2"/>
  <c r="V379" i="3" s="1"/>
  <c r="M364" i="2"/>
  <c r="V363" i="3" s="1"/>
  <c r="M268" i="2"/>
  <c r="V267" i="3" s="1"/>
  <c r="M204" i="2"/>
  <c r="V203" i="3" s="1"/>
  <c r="M140" i="2"/>
  <c r="V139" i="3" s="1"/>
  <c r="M76" i="2"/>
  <c r="V75" i="3" s="1"/>
  <c r="K301" i="2"/>
  <c r="T300" i="3" s="1"/>
  <c r="K447" i="2"/>
  <c r="T446" i="3" s="1"/>
  <c r="K361" i="2"/>
  <c r="T360" i="3" s="1"/>
  <c r="M361" i="2"/>
  <c r="V360" i="3" s="1"/>
  <c r="K417" i="2"/>
  <c r="T416" i="3" s="1"/>
  <c r="M495" i="2"/>
  <c r="V494" i="3" s="1"/>
  <c r="M493" i="2"/>
  <c r="V492" i="3" s="1"/>
  <c r="M492" i="2"/>
  <c r="V491" i="3" s="1"/>
  <c r="M348" i="2"/>
  <c r="V347" i="3" s="1"/>
  <c r="M301" i="2"/>
  <c r="V300" i="3" s="1"/>
  <c r="M332" i="2"/>
  <c r="V331" i="3" s="1"/>
  <c r="M463" i="2"/>
  <c r="V462" i="3" s="1"/>
  <c r="M325" i="2"/>
  <c r="V324" i="3" s="1"/>
  <c r="K397" i="2"/>
  <c r="T396" i="3" s="1"/>
  <c r="M397" i="2"/>
  <c r="V396" i="3" s="1"/>
  <c r="K333" i="2"/>
  <c r="T332" i="3" s="1"/>
  <c r="M333" i="2"/>
  <c r="V332" i="3" s="1"/>
  <c r="K457" i="2"/>
  <c r="T456" i="3" s="1"/>
  <c r="M457" i="2"/>
  <c r="V456" i="3" s="1"/>
  <c r="K36" i="2"/>
  <c r="T35" i="3" s="1"/>
  <c r="K449" i="2"/>
  <c r="T448" i="3" s="1"/>
  <c r="K477" i="2"/>
  <c r="T476" i="3" s="1"/>
  <c r="K349" i="2"/>
  <c r="T348" i="3" s="1"/>
  <c r="K465" i="2"/>
  <c r="T464" i="3" s="1"/>
  <c r="K502" i="2"/>
  <c r="T501" i="3" s="1"/>
  <c r="K486" i="2"/>
  <c r="T485" i="3" s="1"/>
  <c r="K415" i="2"/>
  <c r="T414" i="3" s="1"/>
  <c r="K399" i="2"/>
  <c r="T398" i="3" s="1"/>
  <c r="K383" i="2"/>
  <c r="T382" i="3" s="1"/>
  <c r="K367" i="2"/>
  <c r="T366" i="3" s="1"/>
  <c r="K351" i="2"/>
  <c r="T350" i="3" s="1"/>
  <c r="K335" i="2"/>
  <c r="T334" i="3" s="1"/>
  <c r="K319" i="2"/>
  <c r="T318" i="3" s="1"/>
  <c r="K303" i="2"/>
  <c r="T302" i="3" s="1"/>
  <c r="K287" i="2"/>
  <c r="T286" i="3" s="1"/>
  <c r="K271" i="2"/>
  <c r="T270" i="3" s="1"/>
  <c r="K255" i="2"/>
  <c r="T254" i="3" s="1"/>
  <c r="K239" i="2"/>
  <c r="T238" i="3" s="1"/>
  <c r="K223" i="2"/>
  <c r="T222" i="3" s="1"/>
  <c r="K226" i="2"/>
  <c r="T225" i="3" s="1"/>
  <c r="K210" i="2"/>
  <c r="T209" i="3" s="1"/>
  <c r="K194" i="2"/>
  <c r="T193" i="3" s="1"/>
  <c r="K178" i="2"/>
  <c r="T177" i="3" s="1"/>
  <c r="K162" i="2"/>
  <c r="T161" i="3" s="1"/>
  <c r="K146" i="2"/>
  <c r="T145" i="3" s="1"/>
  <c r="K381" i="2"/>
  <c r="T380" i="3" s="1"/>
  <c r="K317" i="2"/>
  <c r="T316" i="3" s="1"/>
  <c r="K496" i="2"/>
  <c r="T495" i="3" s="1"/>
  <c r="K480" i="2"/>
  <c r="T479" i="3" s="1"/>
  <c r="K464" i="2"/>
  <c r="T463" i="3" s="1"/>
  <c r="K448" i="2"/>
  <c r="T447" i="3" s="1"/>
  <c r="K432" i="2"/>
  <c r="T431" i="3" s="1"/>
  <c r="K416" i="2"/>
  <c r="T415" i="3" s="1"/>
  <c r="K400" i="2"/>
  <c r="T399" i="3" s="1"/>
  <c r="K384" i="2"/>
  <c r="T383" i="3" s="1"/>
  <c r="K368" i="2"/>
  <c r="T367" i="3" s="1"/>
  <c r="K352" i="2"/>
  <c r="T351" i="3" s="1"/>
  <c r="K336" i="2"/>
  <c r="T335" i="3" s="1"/>
  <c r="M320" i="2"/>
  <c r="V319" i="3" s="1"/>
  <c r="M304" i="2"/>
  <c r="V303" i="3" s="1"/>
  <c r="M288" i="2"/>
  <c r="V287" i="3" s="1"/>
  <c r="M240" i="2"/>
  <c r="V239" i="3" s="1"/>
  <c r="M224" i="2"/>
  <c r="V223" i="3" s="1"/>
  <c r="M192" i="2"/>
  <c r="V191" i="3" s="1"/>
  <c r="M176" i="2"/>
  <c r="V175" i="3" s="1"/>
  <c r="M160" i="2"/>
  <c r="V159" i="3" s="1"/>
  <c r="M112" i="2"/>
  <c r="V111" i="3" s="1"/>
  <c r="M96" i="2"/>
  <c r="V95" i="3" s="1"/>
  <c r="M64" i="2"/>
  <c r="V63" i="3" s="1"/>
  <c r="M48" i="2"/>
  <c r="V47" i="3" s="1"/>
  <c r="M32" i="2"/>
  <c r="V31" i="3" s="1"/>
  <c r="K433" i="2"/>
  <c r="T432" i="3" s="1"/>
  <c r="K478" i="2"/>
  <c r="T477" i="3" s="1"/>
  <c r="K462" i="2"/>
  <c r="T461" i="3" s="1"/>
  <c r="K446" i="2"/>
  <c r="T445" i="3" s="1"/>
  <c r="K430" i="2"/>
  <c r="T429" i="3" s="1"/>
  <c r="K414" i="2"/>
  <c r="T413" i="3" s="1"/>
  <c r="K398" i="2"/>
  <c r="T397" i="3" s="1"/>
  <c r="K382" i="2"/>
  <c r="T381" i="3" s="1"/>
  <c r="K366" i="2"/>
  <c r="T365" i="3" s="1"/>
  <c r="K350" i="2"/>
  <c r="T349" i="3" s="1"/>
  <c r="K334" i="2"/>
  <c r="T333" i="3" s="1"/>
  <c r="K318" i="2"/>
  <c r="T317" i="3" s="1"/>
  <c r="K302" i="2"/>
  <c r="T301" i="3" s="1"/>
  <c r="K286" i="2"/>
  <c r="T285" i="3" s="1"/>
  <c r="K279" i="2"/>
  <c r="T278" i="3" s="1"/>
  <c r="K263" i="2"/>
  <c r="T262" i="3" s="1"/>
  <c r="K247" i="2"/>
  <c r="T246" i="3" s="1"/>
  <c r="K231" i="2"/>
  <c r="T230" i="3" s="1"/>
  <c r="K215" i="2"/>
  <c r="T214" i="3" s="1"/>
  <c r="K113" i="2"/>
  <c r="T112" i="3" s="1"/>
  <c r="K81" i="2"/>
  <c r="T80" i="3" s="1"/>
  <c r="K73" i="2"/>
  <c r="T72" i="3" s="1"/>
  <c r="K57" i="2"/>
  <c r="T56" i="3" s="1"/>
  <c r="M500" i="2"/>
  <c r="V499" i="3" s="1"/>
  <c r="M484" i="2"/>
  <c r="V483" i="3" s="1"/>
  <c r="M468" i="2"/>
  <c r="V467" i="3" s="1"/>
  <c r="M452" i="2"/>
  <c r="V451" i="3" s="1"/>
  <c r="M436" i="2"/>
  <c r="V435" i="3" s="1"/>
  <c r="M420" i="2"/>
  <c r="V419" i="3" s="1"/>
  <c r="M404" i="2"/>
  <c r="V403" i="3" s="1"/>
  <c r="M388" i="2"/>
  <c r="V387" i="3" s="1"/>
  <c r="M372" i="2"/>
  <c r="V371" i="3" s="1"/>
  <c r="M356" i="2"/>
  <c r="V355" i="3" s="1"/>
  <c r="M340" i="2"/>
  <c r="V339" i="3" s="1"/>
  <c r="M292" i="2"/>
  <c r="V291" i="3" s="1"/>
  <c r="M481" i="2"/>
  <c r="V480" i="3" s="1"/>
  <c r="M419" i="2"/>
  <c r="V418" i="3" s="1"/>
  <c r="M403" i="2"/>
  <c r="V402" i="3" s="1"/>
  <c r="M387" i="2"/>
  <c r="V386" i="3" s="1"/>
  <c r="M371" i="2"/>
  <c r="V370" i="3" s="1"/>
  <c r="M355" i="2"/>
  <c r="V354" i="3" s="1"/>
  <c r="M339" i="2"/>
  <c r="V338" i="3" s="1"/>
  <c r="M323" i="2"/>
  <c r="V322" i="3" s="1"/>
  <c r="M307" i="2"/>
  <c r="V306" i="3" s="1"/>
  <c r="M291" i="2"/>
  <c r="V290" i="3" s="1"/>
  <c r="M200" i="2"/>
  <c r="V199" i="3" s="1"/>
  <c r="M184" i="2"/>
  <c r="V183" i="3" s="1"/>
  <c r="M120" i="2"/>
  <c r="V119" i="3" s="1"/>
  <c r="M104" i="2"/>
  <c r="V103" i="3" s="1"/>
  <c r="M40" i="2"/>
  <c r="V39" i="3" s="1"/>
  <c r="M211" i="2"/>
  <c r="V210" i="3" s="1"/>
  <c r="M203" i="2"/>
  <c r="V202" i="3" s="1"/>
  <c r="M195" i="2"/>
  <c r="V194" i="3" s="1"/>
  <c r="M187" i="2"/>
  <c r="V186" i="3" s="1"/>
  <c r="M179" i="2"/>
  <c r="V178" i="3" s="1"/>
  <c r="M171" i="2"/>
  <c r="V170" i="3" s="1"/>
  <c r="M163" i="2"/>
  <c r="V162" i="3" s="1"/>
  <c r="M155" i="2"/>
  <c r="V154" i="3" s="1"/>
  <c r="M147" i="2"/>
  <c r="V146" i="3" s="1"/>
  <c r="M139" i="2"/>
  <c r="V138" i="3" s="1"/>
  <c r="M131" i="2"/>
  <c r="V130" i="3" s="1"/>
  <c r="M123" i="2"/>
  <c r="V122" i="3" s="1"/>
  <c r="M115" i="2"/>
  <c r="V114" i="3" s="1"/>
  <c r="M107" i="2"/>
  <c r="V106" i="3" s="1"/>
  <c r="M99" i="2"/>
  <c r="V98" i="3" s="1"/>
  <c r="M91" i="2"/>
  <c r="V90" i="3" s="1"/>
  <c r="M83" i="2"/>
  <c r="V82" i="3" s="1"/>
  <c r="M75" i="2"/>
  <c r="V74" i="3" s="1"/>
  <c r="M67" i="2"/>
  <c r="V66" i="3" s="1"/>
  <c r="M59" i="2"/>
  <c r="V58" i="3" s="1"/>
  <c r="M51" i="2"/>
  <c r="V50" i="3" s="1"/>
  <c r="M43" i="2"/>
  <c r="V42" i="3" s="1"/>
  <c r="M35" i="2"/>
  <c r="V34" i="3" s="1"/>
  <c r="M27" i="2"/>
  <c r="V26" i="3" s="1"/>
  <c r="M19" i="2"/>
  <c r="V18" i="3" s="1"/>
  <c r="M401" i="2"/>
  <c r="V400" i="3" s="1"/>
  <c r="M353" i="2"/>
  <c r="V352" i="3" s="1"/>
  <c r="M337" i="2"/>
  <c r="V336" i="3" s="1"/>
  <c r="M289" i="2"/>
  <c r="V288" i="3" s="1"/>
  <c r="M209" i="2"/>
  <c r="V208" i="3" s="1"/>
  <c r="M464" i="2"/>
  <c r="V463" i="3" s="1"/>
  <c r="M400" i="2"/>
  <c r="V399" i="3" s="1"/>
  <c r="M336" i="2"/>
  <c r="V335" i="3" s="1"/>
  <c r="M448" i="2"/>
  <c r="V447" i="3" s="1"/>
  <c r="M469" i="2"/>
  <c r="V468" i="3" s="1"/>
  <c r="M496" i="2"/>
  <c r="V495" i="3" s="1"/>
  <c r="M432" i="2"/>
  <c r="V431" i="3" s="1"/>
  <c r="M368" i="2"/>
  <c r="V367" i="3" s="1"/>
  <c r="M369" i="2"/>
  <c r="V368" i="3" s="1"/>
  <c r="M296" i="2"/>
  <c r="V295" i="3" s="1"/>
  <c r="M284" i="2"/>
  <c r="V283" i="3" s="1"/>
  <c r="M264" i="2"/>
  <c r="V263" i="3" s="1"/>
  <c r="M84" i="2"/>
  <c r="V83" i="3" s="1"/>
  <c r="M36" i="2"/>
  <c r="V35" i="3" s="1"/>
  <c r="M458" i="2"/>
  <c r="V457" i="3" s="1"/>
  <c r="M442" i="2"/>
  <c r="V441" i="3" s="1"/>
  <c r="M426" i="2"/>
  <c r="V425" i="3" s="1"/>
  <c r="M410" i="2"/>
  <c r="V409" i="3" s="1"/>
  <c r="M394" i="2"/>
  <c r="V393" i="3" s="1"/>
  <c r="M378" i="2"/>
  <c r="V377" i="3" s="1"/>
  <c r="M362" i="2"/>
  <c r="V361" i="3" s="1"/>
  <c r="M346" i="2"/>
  <c r="V345" i="3" s="1"/>
  <c r="M330" i="2"/>
  <c r="V329" i="3" s="1"/>
  <c r="M314" i="2"/>
  <c r="V313" i="3" s="1"/>
  <c r="M298" i="2"/>
  <c r="V297" i="3" s="1"/>
  <c r="M282" i="2"/>
  <c r="V281" i="3" s="1"/>
  <c r="M266" i="2"/>
  <c r="V265" i="3" s="1"/>
  <c r="M250" i="2"/>
  <c r="V249" i="3" s="1"/>
  <c r="M234" i="2"/>
  <c r="V233" i="3" s="1"/>
  <c r="M206" i="2"/>
  <c r="V205" i="3" s="1"/>
  <c r="M170" i="2"/>
  <c r="V169" i="3" s="1"/>
  <c r="M142" i="2"/>
  <c r="V141" i="3" s="1"/>
  <c r="M106" i="2"/>
  <c r="V105" i="3" s="1"/>
  <c r="M42" i="2"/>
  <c r="V41" i="3" s="1"/>
  <c r="K377" i="2"/>
  <c r="T376" i="3" s="1"/>
  <c r="M377" i="2"/>
  <c r="V376" i="3" s="1"/>
  <c r="K341" i="2"/>
  <c r="T340" i="3" s="1"/>
  <c r="M341" i="2"/>
  <c r="V340" i="3" s="1"/>
  <c r="K305" i="2"/>
  <c r="T304" i="3" s="1"/>
  <c r="M305" i="2"/>
  <c r="V304" i="3" s="1"/>
  <c r="M281" i="2"/>
  <c r="V280" i="3" s="1"/>
  <c r="K281" i="2"/>
  <c r="T280" i="3" s="1"/>
  <c r="K257" i="2"/>
  <c r="T256" i="3" s="1"/>
  <c r="M257" i="2"/>
  <c r="V256" i="3" s="1"/>
  <c r="M233" i="2"/>
  <c r="V232" i="3" s="1"/>
  <c r="K233" i="2"/>
  <c r="T232" i="3" s="1"/>
  <c r="K129" i="2"/>
  <c r="T128" i="3" s="1"/>
  <c r="K97" i="2"/>
  <c r="T96" i="3" s="1"/>
  <c r="K41" i="2"/>
  <c r="T40" i="3" s="1"/>
  <c r="M25" i="2"/>
  <c r="V24" i="3" s="1"/>
  <c r="K25" i="2"/>
  <c r="T24" i="3" s="1"/>
  <c r="M265" i="2"/>
  <c r="V264" i="3" s="1"/>
  <c r="M241" i="2"/>
  <c r="V240" i="3" s="1"/>
  <c r="M193" i="2"/>
  <c r="V192" i="3" s="1"/>
  <c r="M145" i="2"/>
  <c r="V144" i="3" s="1"/>
  <c r="M73" i="2"/>
  <c r="V72" i="3" s="1"/>
  <c r="M385" i="2"/>
  <c r="V384" i="3" s="1"/>
  <c r="M217" i="2"/>
  <c r="V216" i="3" s="1"/>
  <c r="M177" i="2"/>
  <c r="V176" i="3" s="1"/>
  <c r="M182" i="2"/>
  <c r="V181" i="3" s="1"/>
  <c r="M110" i="2"/>
  <c r="V109" i="3" s="1"/>
  <c r="M46" i="2"/>
  <c r="V45" i="3" s="1"/>
  <c r="M437" i="2"/>
  <c r="V436" i="3" s="1"/>
  <c r="M113" i="2"/>
  <c r="V112" i="3" s="1"/>
  <c r="M81" i="2"/>
  <c r="V80" i="3" s="1"/>
  <c r="M57" i="2"/>
  <c r="V56" i="3" s="1"/>
  <c r="K209" i="2"/>
  <c r="T208" i="3" s="1"/>
  <c r="K193" i="2"/>
  <c r="T192" i="3" s="1"/>
  <c r="K177" i="2"/>
  <c r="T176" i="3" s="1"/>
  <c r="K161" i="2"/>
  <c r="T160" i="3" s="1"/>
  <c r="K145" i="2"/>
  <c r="T144" i="3" s="1"/>
  <c r="M505" i="2"/>
  <c r="V504" i="3" s="1"/>
  <c r="M499" i="2"/>
  <c r="V498" i="3" s="1"/>
  <c r="M483" i="2"/>
  <c r="V482" i="3" s="1"/>
  <c r="M467" i="2"/>
  <c r="V466" i="3" s="1"/>
  <c r="M433" i="2"/>
  <c r="V432" i="3" s="1"/>
  <c r="M405" i="2"/>
  <c r="V404" i="3" s="1"/>
  <c r="M381" i="2"/>
  <c r="V380" i="3" s="1"/>
  <c r="M313" i="2"/>
  <c r="V312" i="3" s="1"/>
  <c r="M451" i="2"/>
  <c r="V450" i="3" s="1"/>
  <c r="M435" i="2"/>
  <c r="V434" i="3" s="1"/>
  <c r="M129" i="2"/>
  <c r="V128" i="3" s="1"/>
  <c r="M450" i="2"/>
  <c r="V449" i="3" s="1"/>
  <c r="M434" i="2"/>
  <c r="V433" i="3" s="1"/>
  <c r="M418" i="2"/>
  <c r="V417" i="3" s="1"/>
  <c r="M402" i="2"/>
  <c r="V401" i="3" s="1"/>
  <c r="M386" i="2"/>
  <c r="V385" i="3" s="1"/>
  <c r="M370" i="2"/>
  <c r="V369" i="3" s="1"/>
  <c r="M354" i="2"/>
  <c r="V353" i="3" s="1"/>
  <c r="M338" i="2"/>
  <c r="V337" i="3" s="1"/>
  <c r="M322" i="2"/>
  <c r="V321" i="3" s="1"/>
  <c r="M306" i="2"/>
  <c r="V305" i="3" s="1"/>
  <c r="M290" i="2"/>
  <c r="V289" i="3" s="1"/>
  <c r="M274" i="2"/>
  <c r="V273" i="3" s="1"/>
  <c r="M258" i="2"/>
  <c r="V257" i="3" s="1"/>
  <c r="M242" i="2"/>
  <c r="V241" i="3" s="1"/>
  <c r="M198" i="2"/>
  <c r="V197" i="3" s="1"/>
  <c r="M178" i="2"/>
  <c r="V177" i="3" s="1"/>
  <c r="M126" i="2"/>
  <c r="V125" i="3" s="1"/>
  <c r="M98" i="2"/>
  <c r="V97" i="3" s="1"/>
  <c r="M62" i="2"/>
  <c r="V61" i="3" s="1"/>
  <c r="M34" i="2"/>
  <c r="V33" i="3" s="1"/>
  <c r="M317" i="2"/>
  <c r="V316" i="3" s="1"/>
  <c r="K413" i="2"/>
  <c r="T412" i="3" s="1"/>
  <c r="M413" i="2"/>
  <c r="V412" i="3" s="1"/>
  <c r="K280" i="2"/>
  <c r="T279" i="3" s="1"/>
  <c r="M280" i="2"/>
  <c r="V279" i="3" s="1"/>
  <c r="K216" i="2"/>
  <c r="T215" i="3" s="1"/>
  <c r="M216" i="2"/>
  <c r="V215" i="3" s="1"/>
  <c r="K200" i="2"/>
  <c r="T199" i="3" s="1"/>
  <c r="K184" i="2"/>
  <c r="T183" i="3" s="1"/>
  <c r="K168" i="2"/>
  <c r="T167" i="3" s="1"/>
  <c r="K152" i="2"/>
  <c r="T151" i="3" s="1"/>
  <c r="M152" i="2"/>
  <c r="V151" i="3" s="1"/>
  <c r="K136" i="2"/>
  <c r="T135" i="3" s="1"/>
  <c r="K120" i="2"/>
  <c r="T119" i="3" s="1"/>
  <c r="K104" i="2"/>
  <c r="T103" i="3" s="1"/>
  <c r="K88" i="2"/>
  <c r="T87" i="3" s="1"/>
  <c r="M88" i="2"/>
  <c r="V87" i="3" s="1"/>
  <c r="K72" i="2"/>
  <c r="T71" i="3" s="1"/>
  <c r="K56" i="2"/>
  <c r="T55" i="3" s="1"/>
  <c r="K40" i="2"/>
  <c r="T39" i="3" s="1"/>
  <c r="K24" i="2"/>
  <c r="T23" i="3" s="1"/>
  <c r="M24" i="2"/>
  <c r="V23" i="3" s="1"/>
  <c r="K437" i="2"/>
  <c r="T436" i="3" s="1"/>
  <c r="K401" i="2"/>
  <c r="T400" i="3" s="1"/>
  <c r="K337" i="2"/>
  <c r="T336" i="3" s="1"/>
  <c r="M78" i="2"/>
  <c r="V77" i="3" s="1"/>
  <c r="M14" i="2"/>
  <c r="V13" i="3" s="1"/>
  <c r="K203" i="2"/>
  <c r="T202" i="3" s="1"/>
  <c r="K187" i="2"/>
  <c r="T186" i="3" s="1"/>
  <c r="K171" i="2"/>
  <c r="T170" i="3" s="1"/>
  <c r="K155" i="2"/>
  <c r="T154" i="3" s="1"/>
  <c r="K139" i="2"/>
  <c r="T138" i="3" s="1"/>
  <c r="K123" i="2"/>
  <c r="T122" i="3" s="1"/>
  <c r="K107" i="2"/>
  <c r="T106" i="3" s="1"/>
  <c r="K91" i="2"/>
  <c r="T90" i="3" s="1"/>
  <c r="K75" i="2"/>
  <c r="T74" i="3" s="1"/>
  <c r="K59" i="2"/>
  <c r="T58" i="3" s="1"/>
  <c r="K43" i="2"/>
  <c r="T42" i="3" s="1"/>
  <c r="K27" i="2"/>
  <c r="T26" i="3" s="1"/>
  <c r="K453" i="2"/>
  <c r="T452" i="3" s="1"/>
  <c r="K353" i="2"/>
  <c r="T352" i="3" s="1"/>
  <c r="K497" i="2"/>
  <c r="T496" i="3" s="1"/>
  <c r="K126" i="2"/>
  <c r="T125" i="3" s="1"/>
  <c r="K110" i="2"/>
  <c r="T109" i="3" s="1"/>
  <c r="K94" i="2"/>
  <c r="T93" i="3" s="1"/>
  <c r="K78" i="2"/>
  <c r="T77" i="3" s="1"/>
  <c r="K62" i="2"/>
  <c r="T61" i="3" s="1"/>
  <c r="K46" i="2"/>
  <c r="T45" i="3" s="1"/>
  <c r="K30" i="2"/>
  <c r="T29" i="3" s="1"/>
  <c r="K14" i="2"/>
  <c r="T13" i="3" s="1"/>
  <c r="K481" i="2"/>
  <c r="T480" i="3" s="1"/>
  <c r="K506" i="2"/>
  <c r="T505" i="3" s="1"/>
  <c r="K490" i="2"/>
  <c r="T489" i="3" s="1"/>
  <c r="K419" i="2"/>
  <c r="T418" i="3" s="1"/>
  <c r="K403" i="2"/>
  <c r="T402" i="3" s="1"/>
  <c r="K387" i="2"/>
  <c r="T386" i="3" s="1"/>
  <c r="K371" i="2"/>
  <c r="T370" i="3" s="1"/>
  <c r="K355" i="2"/>
  <c r="T354" i="3" s="1"/>
  <c r="K339" i="2"/>
  <c r="T338" i="3" s="1"/>
  <c r="K323" i="2"/>
  <c r="T322" i="3" s="1"/>
  <c r="K307" i="2"/>
  <c r="T306" i="3" s="1"/>
  <c r="K291" i="2"/>
  <c r="T290" i="3" s="1"/>
  <c r="K211" i="2"/>
  <c r="T210" i="3" s="1"/>
  <c r="K195" i="2"/>
  <c r="T194" i="3" s="1"/>
  <c r="K179" i="2"/>
  <c r="T178" i="3" s="1"/>
  <c r="K163" i="2"/>
  <c r="T162" i="3" s="1"/>
  <c r="K147" i="2"/>
  <c r="T146" i="3" s="1"/>
  <c r="K131" i="2"/>
  <c r="T130" i="3" s="1"/>
  <c r="K115" i="2"/>
  <c r="T114" i="3" s="1"/>
  <c r="K99" i="2"/>
  <c r="T98" i="3" s="1"/>
  <c r="K83" i="2"/>
  <c r="T82" i="3" s="1"/>
  <c r="K67" i="2"/>
  <c r="T66" i="3" s="1"/>
  <c r="K51" i="2"/>
  <c r="T50" i="3" s="1"/>
  <c r="K35" i="2"/>
  <c r="T34" i="3" s="1"/>
  <c r="K19" i="2"/>
  <c r="T18" i="3" s="1"/>
  <c r="K289" i="2"/>
  <c r="T288" i="3" s="1"/>
  <c r="K500" i="2"/>
  <c r="T499" i="3" s="1"/>
  <c r="K484" i="2"/>
  <c r="T483" i="3" s="1"/>
  <c r="K468" i="2"/>
  <c r="T467" i="3" s="1"/>
  <c r="K452" i="2"/>
  <c r="T451" i="3" s="1"/>
  <c r="K436" i="2"/>
  <c r="T435" i="3" s="1"/>
  <c r="K420" i="2"/>
  <c r="T419" i="3" s="1"/>
  <c r="K404" i="2"/>
  <c r="T403" i="3" s="1"/>
  <c r="K388" i="2"/>
  <c r="T387" i="3" s="1"/>
  <c r="K372" i="2"/>
  <c r="T371" i="3" s="1"/>
  <c r="K356" i="2"/>
  <c r="T355" i="3" s="1"/>
  <c r="K340" i="2"/>
  <c r="T339" i="3" s="1"/>
  <c r="K292" i="2"/>
  <c r="T291" i="3" s="1"/>
  <c r="K421" i="2"/>
  <c r="T420" i="3" s="1"/>
  <c r="K385" i="2"/>
  <c r="T384" i="3" s="1"/>
  <c r="K321" i="2"/>
  <c r="T320" i="3" s="1"/>
  <c r="K230" i="2"/>
  <c r="T229" i="3" s="1"/>
  <c r="K214" i="2"/>
  <c r="T213" i="3" s="1"/>
  <c r="K198" i="2"/>
  <c r="T197" i="3" s="1"/>
  <c r="K182" i="2"/>
  <c r="T181" i="3" s="1"/>
  <c r="K166" i="2"/>
  <c r="T165" i="3" s="1"/>
  <c r="K150" i="2"/>
  <c r="T149" i="3" s="1"/>
  <c r="W8" i="2"/>
  <c r="K8" i="2" s="1"/>
  <c r="M13" i="2" s="1"/>
  <c r="V12" i="3" s="1"/>
  <c r="M453" i="2"/>
  <c r="V452" i="3" s="1"/>
  <c r="M425" i="2"/>
  <c r="V424" i="3" s="1"/>
  <c r="W9" i="2"/>
  <c r="K9" i="2" s="1"/>
  <c r="K320" i="2"/>
  <c r="T319" i="3" s="1"/>
  <c r="K304" i="2"/>
  <c r="T303" i="3" s="1"/>
  <c r="K288" i="2"/>
  <c r="T287" i="3" s="1"/>
  <c r="K272" i="2"/>
  <c r="T271" i="3" s="1"/>
  <c r="K256" i="2"/>
  <c r="T255" i="3" s="1"/>
  <c r="K240" i="2"/>
  <c r="T239" i="3" s="1"/>
  <c r="K224" i="2"/>
  <c r="T223" i="3" s="1"/>
  <c r="K208" i="2"/>
  <c r="T207" i="3" s="1"/>
  <c r="K192" i="2"/>
  <c r="T191" i="3" s="1"/>
  <c r="K176" i="2"/>
  <c r="T175" i="3" s="1"/>
  <c r="K160" i="2"/>
  <c r="T159" i="3" s="1"/>
  <c r="K144" i="2"/>
  <c r="T143" i="3" s="1"/>
  <c r="K128" i="2"/>
  <c r="T127" i="3" s="1"/>
  <c r="K112" i="2"/>
  <c r="T111" i="3" s="1"/>
  <c r="K96" i="2"/>
  <c r="T95" i="3" s="1"/>
  <c r="K80" i="2"/>
  <c r="T79" i="3" s="1"/>
  <c r="K64" i="2"/>
  <c r="T63" i="3" s="1"/>
  <c r="K48" i="2"/>
  <c r="T47" i="3" s="1"/>
  <c r="K32" i="2"/>
  <c r="T31" i="3" s="1"/>
  <c r="K16" i="2"/>
  <c r="T15" i="3" s="1"/>
  <c r="M365" i="2"/>
  <c r="V364" i="3" s="1"/>
  <c r="K365" i="2"/>
  <c r="T364" i="3" s="1"/>
  <c r="K316" i="2"/>
  <c r="T315" i="3" s="1"/>
  <c r="K252" i="2"/>
  <c r="T251" i="3" s="1"/>
  <c r="K188" i="2"/>
  <c r="T187" i="3" s="1"/>
  <c r="K124" i="2"/>
  <c r="T123" i="3" s="1"/>
  <c r="K60" i="2"/>
  <c r="T59" i="3" s="1"/>
  <c r="K329" i="2"/>
  <c r="T328" i="3" s="1"/>
  <c r="M324" i="2"/>
  <c r="V323" i="3" s="1"/>
  <c r="K324" i="2"/>
  <c r="T323" i="3" s="1"/>
  <c r="M308" i="2"/>
  <c r="V307" i="3" s="1"/>
  <c r="K308" i="2"/>
  <c r="T307" i="3" s="1"/>
  <c r="M276" i="2"/>
  <c r="V275" i="3" s="1"/>
  <c r="K276" i="2"/>
  <c r="T275" i="3" s="1"/>
  <c r="M260" i="2"/>
  <c r="V259" i="3" s="1"/>
  <c r="K260" i="2"/>
  <c r="T259" i="3" s="1"/>
  <c r="M244" i="2"/>
  <c r="V243" i="3" s="1"/>
  <c r="K244" i="2"/>
  <c r="T243" i="3" s="1"/>
  <c r="M228" i="2"/>
  <c r="V227" i="3" s="1"/>
  <c r="K228" i="2"/>
  <c r="T227" i="3" s="1"/>
  <c r="M212" i="2"/>
  <c r="V211" i="3" s="1"/>
  <c r="K212" i="2"/>
  <c r="T211" i="3" s="1"/>
  <c r="M196" i="2"/>
  <c r="V195" i="3" s="1"/>
  <c r="K196" i="2"/>
  <c r="T195" i="3" s="1"/>
  <c r="M180" i="2"/>
  <c r="V179" i="3" s="1"/>
  <c r="K180" i="2"/>
  <c r="T179" i="3" s="1"/>
  <c r="M164" i="2"/>
  <c r="V163" i="3" s="1"/>
  <c r="K164" i="2"/>
  <c r="T163" i="3" s="1"/>
  <c r="M148" i="2"/>
  <c r="V147" i="3" s="1"/>
  <c r="K148" i="2"/>
  <c r="T147" i="3" s="1"/>
  <c r="M132" i="2"/>
  <c r="V131" i="3" s="1"/>
  <c r="K132" i="2"/>
  <c r="T131" i="3" s="1"/>
  <c r="M116" i="2"/>
  <c r="V115" i="3" s="1"/>
  <c r="K116" i="2"/>
  <c r="T115" i="3" s="1"/>
  <c r="M100" i="2"/>
  <c r="V99" i="3" s="1"/>
  <c r="K100" i="2"/>
  <c r="T99" i="3" s="1"/>
  <c r="K84" i="2"/>
  <c r="T83" i="3" s="1"/>
  <c r="M68" i="2"/>
  <c r="V67" i="3" s="1"/>
  <c r="K68" i="2"/>
  <c r="T67" i="3" s="1"/>
  <c r="M52" i="2"/>
  <c r="V51" i="3" s="1"/>
  <c r="K52" i="2"/>
  <c r="T51" i="3" s="1"/>
  <c r="M20" i="2"/>
  <c r="V19" i="3" s="1"/>
  <c r="K20" i="2"/>
  <c r="T19" i="3" s="1"/>
  <c r="Y10" i="2"/>
  <c r="T10" i="3"/>
  <c r="BG6" i="1"/>
  <c r="AI74" i="1" s="1"/>
  <c r="E4" i="4"/>
  <c r="D3" i="4"/>
  <c r="J9" i="3"/>
  <c r="BG12" i="1"/>
  <c r="AI86" i="1" s="1"/>
  <c r="J10" i="3"/>
  <c r="Q510" i="2"/>
  <c r="R510" i="2"/>
  <c r="R524" i="2"/>
  <c r="Q524" i="2"/>
  <c r="Q527" i="2"/>
  <c r="R527" i="2"/>
  <c r="R549" i="2"/>
  <c r="Q549" i="2"/>
  <c r="R552" i="2"/>
  <c r="Q552" i="2"/>
  <c r="Q515" i="2"/>
  <c r="R515" i="2"/>
  <c r="R537" i="2"/>
  <c r="Q537" i="2"/>
  <c r="Q559" i="2"/>
  <c r="R559" i="2"/>
  <c r="R525" i="2"/>
  <c r="Q525" i="2"/>
  <c r="R526" i="2"/>
  <c r="Q526" i="2"/>
  <c r="R548" i="2"/>
  <c r="Q548" i="2"/>
  <c r="Q551" i="2"/>
  <c r="R551" i="2"/>
  <c r="R530" i="2"/>
  <c r="Q530" i="2"/>
  <c r="R544" i="2"/>
  <c r="Q544" i="2"/>
  <c r="Q547" i="2"/>
  <c r="R547" i="2"/>
  <c r="R569" i="2"/>
  <c r="Q569" i="2"/>
  <c r="R513" i="2"/>
  <c r="Q513" i="2"/>
  <c r="Q535" i="2"/>
  <c r="R535" i="2"/>
  <c r="R557" i="2"/>
  <c r="Q557" i="2"/>
  <c r="R520" i="2"/>
  <c r="Q520" i="2"/>
  <c r="R521" i="2"/>
  <c r="Q521" i="2"/>
  <c r="R522" i="2"/>
  <c r="Q522" i="2"/>
  <c r="Q523" i="2"/>
  <c r="R523" i="2"/>
  <c r="R545" i="2"/>
  <c r="Q545" i="2"/>
  <c r="R546" i="2"/>
  <c r="Q546" i="2"/>
  <c r="R568" i="2"/>
  <c r="Q568" i="2"/>
  <c r="R534" i="2"/>
  <c r="Q534" i="2"/>
  <c r="R516" i="2"/>
  <c r="Q516" i="2"/>
  <c r="R518" i="2"/>
  <c r="Q518" i="2"/>
  <c r="R550" i="2"/>
  <c r="Q550" i="2"/>
  <c r="R564" i="2"/>
  <c r="Q564" i="2"/>
  <c r="Q567" i="2"/>
  <c r="R567" i="2"/>
  <c r="R512" i="2"/>
  <c r="Q512" i="2"/>
  <c r="R533" i="2"/>
  <c r="Q533" i="2"/>
  <c r="Q555" i="2"/>
  <c r="R555" i="2"/>
  <c r="Q519" i="2"/>
  <c r="R519" i="2"/>
  <c r="R540" i="2"/>
  <c r="Q540" i="2"/>
  <c r="R541" i="2"/>
  <c r="Q541" i="2"/>
  <c r="R542" i="2"/>
  <c r="Q542" i="2"/>
  <c r="Q543" i="2"/>
  <c r="R543" i="2"/>
  <c r="R565" i="2"/>
  <c r="Q565" i="2"/>
  <c r="R566" i="2"/>
  <c r="Q566" i="2"/>
  <c r="Q511" i="2"/>
  <c r="R511" i="2"/>
  <c r="R554" i="2"/>
  <c r="Q554" i="2"/>
  <c r="R536" i="2"/>
  <c r="Q536" i="2"/>
  <c r="R538" i="2"/>
  <c r="Q538" i="2"/>
  <c r="R529" i="2"/>
  <c r="Q529" i="2"/>
  <c r="R532" i="2"/>
  <c r="Q532" i="2"/>
  <c r="R553" i="2"/>
  <c r="Q553" i="2"/>
  <c r="R517" i="2"/>
  <c r="Q517" i="2"/>
  <c r="Q539" i="2"/>
  <c r="R539" i="2"/>
  <c r="R560" i="2"/>
  <c r="Q560" i="2"/>
  <c r="R561" i="2"/>
  <c r="Q561" i="2"/>
  <c r="R562" i="2"/>
  <c r="Q562" i="2"/>
  <c r="Q563" i="2"/>
  <c r="R563" i="2"/>
  <c r="R528" i="2"/>
  <c r="Q528" i="2"/>
  <c r="Q531" i="2"/>
  <c r="R531" i="2"/>
  <c r="Q514" i="2"/>
  <c r="R514" i="2"/>
  <c r="R556" i="2"/>
  <c r="Q556" i="2"/>
  <c r="R558" i="2"/>
  <c r="Q558" i="2"/>
  <c r="V486" i="3"/>
  <c r="M329" i="2"/>
  <c r="V328" i="3" s="1"/>
  <c r="J7" i="3"/>
  <c r="J8" i="3"/>
  <c r="D6" i="4"/>
  <c r="E6" i="4" s="1"/>
  <c r="F6" i="4" s="1"/>
  <c r="G6" i="4" s="1"/>
  <c r="H6" i="4" s="1"/>
  <c r="I6" i="4" s="1"/>
  <c r="J6" i="4" s="1"/>
  <c r="K6" i="4" s="1"/>
  <c r="L6" i="4" s="1"/>
  <c r="M6" i="4" s="1"/>
  <c r="N6" i="4" s="1"/>
  <c r="O6" i="4" s="1"/>
  <c r="P6" i="4" s="1"/>
  <c r="Q6" i="4" s="1"/>
  <c r="R6" i="4" s="1"/>
  <c r="S6" i="4" s="1"/>
  <c r="T6" i="4" s="1"/>
  <c r="U6" i="4" s="1"/>
  <c r="V6" i="4" s="1"/>
  <c r="W6" i="4" s="1"/>
  <c r="X6" i="4" s="1"/>
  <c r="Y6" i="4" s="1"/>
  <c r="Z6" i="4" s="1"/>
  <c r="AA6" i="4" s="1"/>
  <c r="AB6" i="4" s="1"/>
  <c r="AC6" i="4" s="1"/>
  <c r="AD6" i="4" s="1"/>
  <c r="AE6" i="4" s="1"/>
  <c r="AF6" i="4" s="1"/>
  <c r="AG6" i="4" s="1"/>
  <c r="C32" i="4"/>
  <c r="D7" i="4"/>
  <c r="C33" i="4"/>
  <c r="C52" i="4" s="1"/>
  <c r="D5" i="4"/>
  <c r="E5" i="4" s="1"/>
  <c r="F5" i="4" s="1"/>
  <c r="G5" i="4" s="1"/>
  <c r="H5" i="4" s="1"/>
  <c r="I5" i="4" s="1"/>
  <c r="J5" i="4" s="1"/>
  <c r="K5" i="4" s="1"/>
  <c r="L5" i="4" s="1"/>
  <c r="M5" i="4" s="1"/>
  <c r="N5" i="4" s="1"/>
  <c r="O5" i="4" s="1"/>
  <c r="P5" i="4" s="1"/>
  <c r="Q5" i="4" s="1"/>
  <c r="R5" i="4" s="1"/>
  <c r="S5" i="4" s="1"/>
  <c r="T5" i="4" s="1"/>
  <c r="U5" i="4" s="1"/>
  <c r="V5" i="4" s="1"/>
  <c r="W5" i="4" s="1"/>
  <c r="X5" i="4" s="1"/>
  <c r="Y5" i="4" s="1"/>
  <c r="Z5" i="4" s="1"/>
  <c r="AA5" i="4" s="1"/>
  <c r="AB5" i="4" s="1"/>
  <c r="AC5" i="4" s="1"/>
  <c r="AD5" i="4" s="1"/>
  <c r="AE5" i="4" s="1"/>
  <c r="AF5" i="4" s="1"/>
  <c r="AG5" i="4" s="1"/>
  <c r="C31" i="4"/>
  <c r="C56" i="4"/>
  <c r="C55" i="4" s="1"/>
  <c r="D30" i="4"/>
  <c r="BG9" i="1" l="1"/>
  <c r="AI80" i="1" s="1"/>
  <c r="BG86" i="1"/>
  <c r="BH12" i="1" s="1"/>
  <c r="BG72" i="1"/>
  <c r="BH5" i="1" s="1"/>
  <c r="BG96" i="1"/>
  <c r="BG106" i="1"/>
  <c r="BG80" i="1"/>
  <c r="BH9" i="1" s="1"/>
  <c r="BG78" i="1"/>
  <c r="BH8" i="1" s="1"/>
  <c r="AM78" i="1" s="1"/>
  <c r="BG70" i="1"/>
  <c r="BH4" i="1" s="1"/>
  <c r="BI4" i="1" s="1"/>
  <c r="AQ70" i="1" s="1"/>
  <c r="BG98" i="1"/>
  <c r="BG100" i="1"/>
  <c r="BG108" i="1"/>
  <c r="BG90" i="1"/>
  <c r="BH14" i="1" s="1"/>
  <c r="BI14" i="1" s="1"/>
  <c r="AQ90" i="1" s="1"/>
  <c r="BG76" i="1"/>
  <c r="BH7" i="1" s="1"/>
  <c r="AM76" i="1" s="1"/>
  <c r="BG74" i="1"/>
  <c r="BH6" i="1" s="1"/>
  <c r="AM74" i="1" s="1"/>
  <c r="BG84" i="1"/>
  <c r="BH11" i="1" s="1"/>
  <c r="AM84" i="1" s="1"/>
  <c r="Y12" i="2"/>
  <c r="V11" i="3" s="1"/>
  <c r="D21" i="4"/>
  <c r="D20" i="4"/>
  <c r="D24" i="4"/>
  <c r="D27" i="4"/>
  <c r="D19" i="4"/>
  <c r="D22" i="4"/>
  <c r="D25" i="4"/>
  <c r="D23" i="4"/>
  <c r="D26" i="4"/>
  <c r="C49" i="4"/>
  <c r="C46" i="4"/>
  <c r="C48" i="4"/>
  <c r="C47" i="4"/>
  <c r="T11" i="3"/>
  <c r="C53" i="4"/>
  <c r="C45" i="4"/>
  <c r="C51" i="4"/>
  <c r="C50" i="4"/>
  <c r="D10" i="4"/>
  <c r="C36" i="4"/>
  <c r="C10" i="4"/>
  <c r="C42" i="4"/>
  <c r="C16" i="4"/>
  <c r="D16" i="4"/>
  <c r="C37" i="4"/>
  <c r="C11" i="4"/>
  <c r="D11" i="4"/>
  <c r="D15" i="4"/>
  <c r="C41" i="4"/>
  <c r="C15" i="4"/>
  <c r="D18" i="4"/>
  <c r="C44" i="4"/>
  <c r="C18" i="4"/>
  <c r="C35" i="4"/>
  <c r="D9" i="4"/>
  <c r="C9" i="4"/>
  <c r="C8" i="4"/>
  <c r="C34" i="4"/>
  <c r="D8" i="4"/>
  <c r="D14" i="4"/>
  <c r="C40" i="4"/>
  <c r="C14" i="4"/>
  <c r="C38" i="4"/>
  <c r="C12" i="4"/>
  <c r="D12" i="4"/>
  <c r="D17" i="4"/>
  <c r="C43" i="4"/>
  <c r="C17" i="4"/>
  <c r="D13" i="4"/>
  <c r="C39" i="4"/>
  <c r="C13" i="4"/>
  <c r="T7" i="3"/>
  <c r="M11" i="2"/>
  <c r="Y11" i="2"/>
  <c r="Y9" i="2"/>
  <c r="E30" i="4"/>
  <c r="D29" i="4"/>
  <c r="F4" i="4"/>
  <c r="E3" i="4"/>
  <c r="Y8" i="2"/>
  <c r="M10" i="2"/>
  <c r="V9" i="3" s="1"/>
  <c r="BG8" i="1"/>
  <c r="AI78" i="1" s="1"/>
  <c r="T8" i="3"/>
  <c r="E7" i="4"/>
  <c r="B56" i="4"/>
  <c r="C82" i="4"/>
  <c r="C81" i="4" s="1"/>
  <c r="D56" i="4"/>
  <c r="C57" i="4"/>
  <c r="D31" i="4"/>
  <c r="E31" i="4" s="1"/>
  <c r="F31" i="4" s="1"/>
  <c r="G31" i="4" s="1"/>
  <c r="H31" i="4" s="1"/>
  <c r="I31" i="4" s="1"/>
  <c r="J31" i="4" s="1"/>
  <c r="K31" i="4" s="1"/>
  <c r="L31" i="4" s="1"/>
  <c r="M31" i="4" s="1"/>
  <c r="N31" i="4" s="1"/>
  <c r="O31" i="4" s="1"/>
  <c r="P31" i="4" s="1"/>
  <c r="Q31" i="4" s="1"/>
  <c r="R31" i="4" s="1"/>
  <c r="S31" i="4" s="1"/>
  <c r="T31" i="4" s="1"/>
  <c r="U31" i="4" s="1"/>
  <c r="V31" i="4" s="1"/>
  <c r="W31" i="4" s="1"/>
  <c r="X31" i="4" s="1"/>
  <c r="Y31" i="4" s="1"/>
  <c r="Z31" i="4" s="1"/>
  <c r="AA31" i="4" s="1"/>
  <c r="AB31" i="4" s="1"/>
  <c r="AC31" i="4" s="1"/>
  <c r="AD31" i="4" s="1"/>
  <c r="AE31" i="4" s="1"/>
  <c r="AF31" i="4" s="1"/>
  <c r="AG31" i="4" s="1"/>
  <c r="C58" i="4"/>
  <c r="D32" i="4"/>
  <c r="E32" i="4" s="1"/>
  <c r="F32" i="4" s="1"/>
  <c r="G32" i="4" s="1"/>
  <c r="H32" i="4" s="1"/>
  <c r="I32" i="4" s="1"/>
  <c r="J32" i="4" s="1"/>
  <c r="K32" i="4" s="1"/>
  <c r="L32" i="4" s="1"/>
  <c r="M32" i="4" s="1"/>
  <c r="N32" i="4" s="1"/>
  <c r="O32" i="4" s="1"/>
  <c r="P32" i="4" s="1"/>
  <c r="Q32" i="4" s="1"/>
  <c r="R32" i="4" s="1"/>
  <c r="S32" i="4" s="1"/>
  <c r="T32" i="4" s="1"/>
  <c r="U32" i="4" s="1"/>
  <c r="V32" i="4" s="1"/>
  <c r="W32" i="4" s="1"/>
  <c r="X32" i="4" s="1"/>
  <c r="Y32" i="4" s="1"/>
  <c r="Z32" i="4" s="1"/>
  <c r="AA32" i="4" s="1"/>
  <c r="AB32" i="4" s="1"/>
  <c r="AC32" i="4" s="1"/>
  <c r="AD32" i="4" s="1"/>
  <c r="AE32" i="4" s="1"/>
  <c r="AF32" i="4" s="1"/>
  <c r="AG32" i="4" s="1"/>
  <c r="D33" i="4"/>
  <c r="D44" i="4" s="1"/>
  <c r="C59" i="4"/>
  <c r="C69" i="4" s="1"/>
  <c r="BI7" i="1" l="1"/>
  <c r="AQ76" i="1" s="1"/>
  <c r="AM90" i="1"/>
  <c r="BI6" i="1"/>
  <c r="AQ74" i="1" s="1"/>
  <c r="BI11" i="1"/>
  <c r="AQ84" i="1" s="1"/>
  <c r="AM82" i="1"/>
  <c r="BI10" i="1"/>
  <c r="AQ82" i="1" s="1"/>
  <c r="D37" i="4"/>
  <c r="AM86" i="1"/>
  <c r="BI12" i="1"/>
  <c r="AQ86" i="1" s="1"/>
  <c r="AM88" i="1"/>
  <c r="BI13" i="1"/>
  <c r="AQ88" i="1" s="1"/>
  <c r="D46" i="4"/>
  <c r="D48" i="4"/>
  <c r="D47" i="4"/>
  <c r="D51" i="4"/>
  <c r="D52" i="4"/>
  <c r="D49" i="4"/>
  <c r="D50" i="4"/>
  <c r="D53" i="4"/>
  <c r="D45" i="4"/>
  <c r="D36" i="4"/>
  <c r="D41" i="4"/>
  <c r="D34" i="4"/>
  <c r="D42" i="4"/>
  <c r="D40" i="4"/>
  <c r="D35" i="4"/>
  <c r="E21" i="4"/>
  <c r="E22" i="4"/>
  <c r="E19" i="4"/>
  <c r="E24" i="4"/>
  <c r="E27" i="4"/>
  <c r="E20" i="4"/>
  <c r="E25" i="4"/>
  <c r="E23" i="4"/>
  <c r="E26" i="4"/>
  <c r="E11" i="4"/>
  <c r="E18" i="4"/>
  <c r="E8" i="4"/>
  <c r="E10" i="4"/>
  <c r="E15" i="4"/>
  <c r="E16" i="4"/>
  <c r="E9" i="4"/>
  <c r="E14" i="4"/>
  <c r="E12" i="4"/>
  <c r="C65" i="4"/>
  <c r="C66" i="4"/>
  <c r="D39" i="4"/>
  <c r="D43" i="4"/>
  <c r="C78" i="4"/>
  <c r="C77" i="4"/>
  <c r="C76" i="4"/>
  <c r="C72" i="4"/>
  <c r="C71" i="4"/>
  <c r="C79" i="4"/>
  <c r="C74" i="4"/>
  <c r="C75" i="4"/>
  <c r="C73" i="4"/>
  <c r="C62" i="4"/>
  <c r="C68" i="4"/>
  <c r="C70" i="4"/>
  <c r="C60" i="4"/>
  <c r="C61" i="4"/>
  <c r="C64" i="4"/>
  <c r="C67" i="4"/>
  <c r="E13" i="4"/>
  <c r="E17" i="4"/>
  <c r="D38" i="4"/>
  <c r="C63" i="4"/>
  <c r="AM80" i="1"/>
  <c r="BI9" i="1"/>
  <c r="AQ80" i="1" s="1"/>
  <c r="V10" i="3"/>
  <c r="AM72" i="1"/>
  <c r="BI5" i="1"/>
  <c r="AQ72" i="1" s="1"/>
  <c r="M9" i="2"/>
  <c r="V8" i="3" s="1"/>
  <c r="BG5" i="1"/>
  <c r="AI72" i="1" s="1"/>
  <c r="E56" i="4"/>
  <c r="D55" i="4"/>
  <c r="G4" i="4"/>
  <c r="F3" i="4"/>
  <c r="F30" i="4"/>
  <c r="E29" i="4"/>
  <c r="AM70" i="1"/>
  <c r="BG4" i="1"/>
  <c r="AI70" i="1" s="1"/>
  <c r="M8" i="2"/>
  <c r="V7" i="3" s="1"/>
  <c r="BI8" i="1"/>
  <c r="AQ78" i="1" s="1"/>
  <c r="E33" i="4"/>
  <c r="D57" i="4"/>
  <c r="E57" i="4" s="1"/>
  <c r="F57" i="4" s="1"/>
  <c r="G57" i="4" s="1"/>
  <c r="H57" i="4" s="1"/>
  <c r="I57" i="4" s="1"/>
  <c r="J57" i="4" s="1"/>
  <c r="K57" i="4" s="1"/>
  <c r="L57" i="4" s="1"/>
  <c r="M57" i="4" s="1"/>
  <c r="N57" i="4" s="1"/>
  <c r="O57" i="4" s="1"/>
  <c r="P57" i="4" s="1"/>
  <c r="Q57" i="4" s="1"/>
  <c r="R57" i="4" s="1"/>
  <c r="S57" i="4" s="1"/>
  <c r="T57" i="4" s="1"/>
  <c r="U57" i="4" s="1"/>
  <c r="V57" i="4" s="1"/>
  <c r="W57" i="4" s="1"/>
  <c r="X57" i="4" s="1"/>
  <c r="Y57" i="4" s="1"/>
  <c r="Z57" i="4" s="1"/>
  <c r="AA57" i="4" s="1"/>
  <c r="AB57" i="4" s="1"/>
  <c r="AC57" i="4" s="1"/>
  <c r="AD57" i="4" s="1"/>
  <c r="AE57" i="4" s="1"/>
  <c r="AF57" i="4" s="1"/>
  <c r="AG57" i="4" s="1"/>
  <c r="C83" i="4"/>
  <c r="D58" i="4"/>
  <c r="E58" i="4" s="1"/>
  <c r="F58" i="4" s="1"/>
  <c r="G58" i="4" s="1"/>
  <c r="H58" i="4" s="1"/>
  <c r="I58" i="4" s="1"/>
  <c r="J58" i="4" s="1"/>
  <c r="K58" i="4" s="1"/>
  <c r="L58" i="4" s="1"/>
  <c r="M58" i="4" s="1"/>
  <c r="N58" i="4" s="1"/>
  <c r="O58" i="4" s="1"/>
  <c r="P58" i="4" s="1"/>
  <c r="Q58" i="4" s="1"/>
  <c r="R58" i="4" s="1"/>
  <c r="S58" i="4" s="1"/>
  <c r="T58" i="4" s="1"/>
  <c r="U58" i="4" s="1"/>
  <c r="V58" i="4" s="1"/>
  <c r="W58" i="4" s="1"/>
  <c r="X58" i="4" s="1"/>
  <c r="Y58" i="4" s="1"/>
  <c r="Z58" i="4" s="1"/>
  <c r="AA58" i="4" s="1"/>
  <c r="AB58" i="4" s="1"/>
  <c r="AC58" i="4" s="1"/>
  <c r="AD58" i="4" s="1"/>
  <c r="AE58" i="4" s="1"/>
  <c r="AF58" i="4" s="1"/>
  <c r="AG58" i="4" s="1"/>
  <c r="C84" i="4"/>
  <c r="C85" i="4"/>
  <c r="D59" i="4"/>
  <c r="B82" i="4"/>
  <c r="C108" i="4"/>
  <c r="C107" i="4" s="1"/>
  <c r="D82" i="4"/>
  <c r="F7" i="4"/>
  <c r="C101" i="4" l="1"/>
  <c r="C100" i="4"/>
  <c r="C99" i="4"/>
  <c r="C103" i="4"/>
  <c r="C105" i="4"/>
  <c r="C97" i="4"/>
  <c r="C102" i="4"/>
  <c r="C98" i="4"/>
  <c r="C104" i="4"/>
  <c r="C86" i="4"/>
  <c r="C94" i="4"/>
  <c r="C96" i="4"/>
  <c r="C87" i="4"/>
  <c r="C89" i="4"/>
  <c r="C88" i="4"/>
  <c r="C93" i="4"/>
  <c r="C91" i="4"/>
  <c r="C95" i="4"/>
  <c r="C92" i="4"/>
  <c r="C90" i="4"/>
  <c r="E46" i="4"/>
  <c r="E48" i="4"/>
  <c r="E51" i="4"/>
  <c r="E50" i="4"/>
  <c r="E49" i="4"/>
  <c r="E47" i="4"/>
  <c r="E52" i="4"/>
  <c r="E53" i="4"/>
  <c r="E45" i="4"/>
  <c r="E37" i="4"/>
  <c r="E44" i="4"/>
  <c r="E36" i="4"/>
  <c r="E41" i="4"/>
  <c r="E34" i="4"/>
  <c r="E42" i="4"/>
  <c r="E40" i="4"/>
  <c r="E38" i="4"/>
  <c r="E39" i="4"/>
  <c r="E43" i="4"/>
  <c r="E35" i="4"/>
  <c r="F21" i="4"/>
  <c r="F22" i="4"/>
  <c r="F20" i="4"/>
  <c r="F25" i="4"/>
  <c r="F27" i="4"/>
  <c r="F19" i="4"/>
  <c r="F23" i="4"/>
  <c r="F26" i="4"/>
  <c r="F24" i="4"/>
  <c r="F10" i="4"/>
  <c r="F18" i="4"/>
  <c r="F11" i="4"/>
  <c r="F9" i="4"/>
  <c r="F8" i="4"/>
  <c r="F15" i="4"/>
  <c r="F14" i="4"/>
  <c r="F13" i="4"/>
  <c r="F16" i="4"/>
  <c r="F12" i="4"/>
  <c r="F17" i="4"/>
  <c r="D78" i="4"/>
  <c r="D77" i="4"/>
  <c r="D76" i="4"/>
  <c r="D75" i="4"/>
  <c r="D74" i="4"/>
  <c r="D71" i="4"/>
  <c r="D79" i="4"/>
  <c r="D72" i="4"/>
  <c r="D73" i="4"/>
  <c r="D67" i="4"/>
  <c r="D62" i="4"/>
  <c r="D68" i="4"/>
  <c r="D63" i="4"/>
  <c r="D70" i="4"/>
  <c r="D60" i="4"/>
  <c r="D61" i="4"/>
  <c r="D64" i="4"/>
  <c r="D69" i="4"/>
  <c r="D65" i="4"/>
  <c r="D66" i="4"/>
  <c r="E82" i="4"/>
  <c r="D81" i="4"/>
  <c r="H4" i="4"/>
  <c r="G3" i="4"/>
  <c r="G30" i="4"/>
  <c r="F29" i="4"/>
  <c r="F56" i="4"/>
  <c r="E55" i="4"/>
  <c r="G7" i="4"/>
  <c r="B108" i="4"/>
  <c r="C134" i="4"/>
  <c r="C133" i="4" s="1"/>
  <c r="D108" i="4"/>
  <c r="D85" i="4"/>
  <c r="C111" i="4"/>
  <c r="D84" i="4"/>
  <c r="E84" i="4" s="1"/>
  <c r="F84" i="4" s="1"/>
  <c r="G84" i="4" s="1"/>
  <c r="H84" i="4" s="1"/>
  <c r="I84" i="4" s="1"/>
  <c r="J84" i="4" s="1"/>
  <c r="K84" i="4" s="1"/>
  <c r="L84" i="4" s="1"/>
  <c r="M84" i="4" s="1"/>
  <c r="N84" i="4" s="1"/>
  <c r="O84" i="4" s="1"/>
  <c r="P84" i="4" s="1"/>
  <c r="Q84" i="4" s="1"/>
  <c r="R84" i="4" s="1"/>
  <c r="S84" i="4" s="1"/>
  <c r="T84" i="4" s="1"/>
  <c r="U84" i="4" s="1"/>
  <c r="V84" i="4" s="1"/>
  <c r="W84" i="4" s="1"/>
  <c r="X84" i="4" s="1"/>
  <c r="Y84" i="4" s="1"/>
  <c r="Z84" i="4" s="1"/>
  <c r="AA84" i="4" s="1"/>
  <c r="AB84" i="4" s="1"/>
  <c r="AC84" i="4" s="1"/>
  <c r="AD84" i="4" s="1"/>
  <c r="AE84" i="4" s="1"/>
  <c r="AF84" i="4" s="1"/>
  <c r="AG84" i="4" s="1"/>
  <c r="C110" i="4"/>
  <c r="F33" i="4"/>
  <c r="E59" i="4"/>
  <c r="D83" i="4"/>
  <c r="E83" i="4" s="1"/>
  <c r="F83" i="4" s="1"/>
  <c r="G83" i="4" s="1"/>
  <c r="H83" i="4" s="1"/>
  <c r="I83" i="4" s="1"/>
  <c r="J83" i="4" s="1"/>
  <c r="K83" i="4" s="1"/>
  <c r="L83" i="4" s="1"/>
  <c r="M83" i="4" s="1"/>
  <c r="N83" i="4" s="1"/>
  <c r="O83" i="4" s="1"/>
  <c r="P83" i="4" s="1"/>
  <c r="Q83" i="4" s="1"/>
  <c r="R83" i="4" s="1"/>
  <c r="S83" i="4" s="1"/>
  <c r="T83" i="4" s="1"/>
  <c r="U83" i="4" s="1"/>
  <c r="V83" i="4" s="1"/>
  <c r="W83" i="4" s="1"/>
  <c r="X83" i="4" s="1"/>
  <c r="Y83" i="4" s="1"/>
  <c r="Z83" i="4" s="1"/>
  <c r="AA83" i="4" s="1"/>
  <c r="AB83" i="4" s="1"/>
  <c r="AC83" i="4" s="1"/>
  <c r="AD83" i="4" s="1"/>
  <c r="AE83" i="4" s="1"/>
  <c r="AF83" i="4" s="1"/>
  <c r="AG83" i="4" s="1"/>
  <c r="C109" i="4"/>
  <c r="E78" i="4" l="1"/>
  <c r="E77" i="4"/>
  <c r="E76" i="4"/>
  <c r="E74" i="4"/>
  <c r="E75" i="4"/>
  <c r="E71" i="4"/>
  <c r="E79" i="4"/>
  <c r="E72" i="4"/>
  <c r="E73" i="4"/>
  <c r="E67" i="4"/>
  <c r="E61" i="4"/>
  <c r="E63" i="4"/>
  <c r="E70" i="4"/>
  <c r="E62" i="4"/>
  <c r="E68" i="4"/>
  <c r="E60" i="4"/>
  <c r="E64" i="4"/>
  <c r="E65" i="4"/>
  <c r="E69" i="4"/>
  <c r="E66" i="4"/>
  <c r="C129" i="4"/>
  <c r="C123" i="4"/>
  <c r="C125" i="4"/>
  <c r="C127" i="4"/>
  <c r="C128" i="4"/>
  <c r="C131" i="4"/>
  <c r="C130" i="4"/>
  <c r="C124" i="4"/>
  <c r="C126" i="4"/>
  <c r="C120" i="4"/>
  <c r="C122" i="4"/>
  <c r="C112" i="4"/>
  <c r="C113" i="4"/>
  <c r="C115" i="4"/>
  <c r="C119" i="4"/>
  <c r="C118" i="4"/>
  <c r="C121" i="4"/>
  <c r="C114" i="4"/>
  <c r="C116" i="4"/>
  <c r="C117" i="4"/>
  <c r="F46" i="4"/>
  <c r="F48" i="4"/>
  <c r="F50" i="4"/>
  <c r="F47" i="4"/>
  <c r="F51" i="4"/>
  <c r="F52" i="4"/>
  <c r="F49" i="4"/>
  <c r="F45" i="4"/>
  <c r="F53" i="4"/>
  <c r="F42" i="4"/>
  <c r="F35" i="4"/>
  <c r="F36" i="4"/>
  <c r="F44" i="4"/>
  <c r="F37" i="4"/>
  <c r="F34" i="4"/>
  <c r="F38" i="4"/>
  <c r="F43" i="4"/>
  <c r="F41" i="4"/>
  <c r="F40" i="4"/>
  <c r="F39" i="4"/>
  <c r="D98" i="4"/>
  <c r="D99" i="4"/>
  <c r="D102" i="4"/>
  <c r="D100" i="4"/>
  <c r="D105" i="4"/>
  <c r="D104" i="4"/>
  <c r="D97" i="4"/>
  <c r="D101" i="4"/>
  <c r="D103" i="4"/>
  <c r="D93" i="4"/>
  <c r="D86" i="4"/>
  <c r="D94" i="4"/>
  <c r="D96" i="4"/>
  <c r="D87" i="4"/>
  <c r="D88" i="4"/>
  <c r="D89" i="4"/>
  <c r="D95" i="4"/>
  <c r="D91" i="4"/>
  <c r="D90" i="4"/>
  <c r="D92" i="4"/>
  <c r="G21" i="4"/>
  <c r="G22" i="4"/>
  <c r="G20" i="4"/>
  <c r="G25" i="4"/>
  <c r="G27" i="4"/>
  <c r="G23" i="4"/>
  <c r="G26" i="4"/>
  <c r="G19" i="4"/>
  <c r="G24" i="4"/>
  <c r="G10" i="4"/>
  <c r="G16" i="4"/>
  <c r="G18" i="4"/>
  <c r="G9" i="4"/>
  <c r="G15" i="4"/>
  <c r="G17" i="4"/>
  <c r="G12" i="4"/>
  <c r="G13" i="4"/>
  <c r="G11" i="4"/>
  <c r="G14" i="4"/>
  <c r="G8" i="4"/>
  <c r="F82" i="4"/>
  <c r="E81" i="4"/>
  <c r="E108" i="4"/>
  <c r="D107" i="4"/>
  <c r="G56" i="4"/>
  <c r="F55" i="4"/>
  <c r="I4" i="4"/>
  <c r="H3" i="4"/>
  <c r="H30" i="4"/>
  <c r="G29" i="4"/>
  <c r="D110" i="4"/>
  <c r="E110" i="4" s="1"/>
  <c r="F110" i="4" s="1"/>
  <c r="G110" i="4" s="1"/>
  <c r="H110" i="4" s="1"/>
  <c r="I110" i="4" s="1"/>
  <c r="J110" i="4" s="1"/>
  <c r="K110" i="4" s="1"/>
  <c r="L110" i="4" s="1"/>
  <c r="M110" i="4" s="1"/>
  <c r="N110" i="4" s="1"/>
  <c r="O110" i="4" s="1"/>
  <c r="P110" i="4" s="1"/>
  <c r="Q110" i="4" s="1"/>
  <c r="R110" i="4" s="1"/>
  <c r="S110" i="4" s="1"/>
  <c r="T110" i="4" s="1"/>
  <c r="U110" i="4" s="1"/>
  <c r="V110" i="4" s="1"/>
  <c r="W110" i="4" s="1"/>
  <c r="X110" i="4" s="1"/>
  <c r="Y110" i="4" s="1"/>
  <c r="Z110" i="4" s="1"/>
  <c r="AA110" i="4" s="1"/>
  <c r="AB110" i="4" s="1"/>
  <c r="AC110" i="4" s="1"/>
  <c r="AD110" i="4" s="1"/>
  <c r="AE110" i="4" s="1"/>
  <c r="AF110" i="4" s="1"/>
  <c r="AG110" i="4" s="1"/>
  <c r="C136" i="4"/>
  <c r="B134" i="4"/>
  <c r="C160" i="4"/>
  <c r="C159" i="4" s="1"/>
  <c r="D134" i="4"/>
  <c r="C137" i="4"/>
  <c r="D111" i="4"/>
  <c r="F59" i="4"/>
  <c r="G33" i="4"/>
  <c r="E85" i="4"/>
  <c r="H7" i="4"/>
  <c r="D109" i="4"/>
  <c r="E109" i="4" s="1"/>
  <c r="F109" i="4" s="1"/>
  <c r="G109" i="4" s="1"/>
  <c r="H109" i="4" s="1"/>
  <c r="I109" i="4" s="1"/>
  <c r="J109" i="4" s="1"/>
  <c r="K109" i="4" s="1"/>
  <c r="L109" i="4" s="1"/>
  <c r="M109" i="4" s="1"/>
  <c r="N109" i="4" s="1"/>
  <c r="O109" i="4" s="1"/>
  <c r="P109" i="4" s="1"/>
  <c r="Q109" i="4" s="1"/>
  <c r="R109" i="4" s="1"/>
  <c r="S109" i="4" s="1"/>
  <c r="T109" i="4" s="1"/>
  <c r="U109" i="4" s="1"/>
  <c r="V109" i="4" s="1"/>
  <c r="W109" i="4" s="1"/>
  <c r="X109" i="4" s="1"/>
  <c r="Y109" i="4" s="1"/>
  <c r="Z109" i="4" s="1"/>
  <c r="AA109" i="4" s="1"/>
  <c r="AB109" i="4" s="1"/>
  <c r="AC109" i="4" s="1"/>
  <c r="AD109" i="4" s="1"/>
  <c r="AE109" i="4" s="1"/>
  <c r="AF109" i="4" s="1"/>
  <c r="AG109" i="4" s="1"/>
  <c r="C135" i="4"/>
  <c r="E98" i="4" l="1"/>
  <c r="E104" i="4"/>
  <c r="E101" i="4"/>
  <c r="E102" i="4"/>
  <c r="E100" i="4"/>
  <c r="E99" i="4"/>
  <c r="E103" i="4"/>
  <c r="E105" i="4"/>
  <c r="E97" i="4"/>
  <c r="E93" i="4"/>
  <c r="E89" i="4"/>
  <c r="E96" i="4"/>
  <c r="E87" i="4"/>
  <c r="E86" i="4"/>
  <c r="E88" i="4"/>
  <c r="E94" i="4"/>
  <c r="E91" i="4"/>
  <c r="E92" i="4"/>
  <c r="E90" i="4"/>
  <c r="E95" i="4"/>
  <c r="C155" i="4"/>
  <c r="C156" i="4"/>
  <c r="C157" i="4"/>
  <c r="C149" i="4"/>
  <c r="C152" i="4"/>
  <c r="C153" i="4"/>
  <c r="C150" i="4"/>
  <c r="C151" i="4"/>
  <c r="C154" i="4"/>
  <c r="C146" i="4"/>
  <c r="C148" i="4"/>
  <c r="C139" i="4"/>
  <c r="C140" i="4"/>
  <c r="C141" i="4"/>
  <c r="C145" i="4"/>
  <c r="C144" i="4"/>
  <c r="C147" i="4"/>
  <c r="C138" i="4"/>
  <c r="C143" i="4"/>
  <c r="C142" i="4"/>
  <c r="G46" i="4"/>
  <c r="G50" i="4"/>
  <c r="G47" i="4"/>
  <c r="G52" i="4"/>
  <c r="G49" i="4"/>
  <c r="G48" i="4"/>
  <c r="G51" i="4"/>
  <c r="G53" i="4"/>
  <c r="G45" i="4"/>
  <c r="G42" i="4"/>
  <c r="G35" i="4"/>
  <c r="G44" i="4"/>
  <c r="G36" i="4"/>
  <c r="G41" i="4"/>
  <c r="G43" i="4"/>
  <c r="G39" i="4"/>
  <c r="G37" i="4"/>
  <c r="G34" i="4"/>
  <c r="G40" i="4"/>
  <c r="G38" i="4"/>
  <c r="F78" i="4"/>
  <c r="F77" i="4"/>
  <c r="F76" i="4"/>
  <c r="F72" i="4"/>
  <c r="F74" i="4"/>
  <c r="F75" i="4"/>
  <c r="F71" i="4"/>
  <c r="F79" i="4"/>
  <c r="F73" i="4"/>
  <c r="F63" i="4"/>
  <c r="F67" i="4"/>
  <c r="F61" i="4"/>
  <c r="F64" i="4"/>
  <c r="F62" i="4"/>
  <c r="F70" i="4"/>
  <c r="F69" i="4"/>
  <c r="F65" i="4"/>
  <c r="F68" i="4"/>
  <c r="F60" i="4"/>
  <c r="F66" i="4"/>
  <c r="H21" i="4"/>
  <c r="H22" i="4"/>
  <c r="H20" i="4"/>
  <c r="H25" i="4"/>
  <c r="H27" i="4"/>
  <c r="H23" i="4"/>
  <c r="H26" i="4"/>
  <c r="H19" i="4"/>
  <c r="H24" i="4"/>
  <c r="H16" i="4"/>
  <c r="H9" i="4"/>
  <c r="H18" i="4"/>
  <c r="H12" i="4"/>
  <c r="H13" i="4"/>
  <c r="H15" i="4"/>
  <c r="H8" i="4"/>
  <c r="H11" i="4"/>
  <c r="H14" i="4"/>
  <c r="H17" i="4"/>
  <c r="H10" i="4"/>
  <c r="D123" i="4"/>
  <c r="D129" i="4"/>
  <c r="D125" i="4"/>
  <c r="D127" i="4"/>
  <c r="D131" i="4"/>
  <c r="D124" i="4"/>
  <c r="D128" i="4"/>
  <c r="D130" i="4"/>
  <c r="D126" i="4"/>
  <c r="D120" i="4"/>
  <c r="D122" i="4"/>
  <c r="D112" i="4"/>
  <c r="D113" i="4"/>
  <c r="D114" i="4"/>
  <c r="D118" i="4"/>
  <c r="D121" i="4"/>
  <c r="D119" i="4"/>
  <c r="D115" i="4"/>
  <c r="D116" i="4"/>
  <c r="D117" i="4"/>
  <c r="E134" i="4"/>
  <c r="D133" i="4"/>
  <c r="J4" i="4"/>
  <c r="I3" i="4"/>
  <c r="I30" i="4"/>
  <c r="H29" i="4"/>
  <c r="H56" i="4"/>
  <c r="G55" i="4"/>
  <c r="G82" i="4"/>
  <c r="F81" i="4"/>
  <c r="F108" i="4"/>
  <c r="E107" i="4"/>
  <c r="G59" i="4"/>
  <c r="D160" i="4"/>
  <c r="C186" i="4"/>
  <c r="C185" i="4" s="1"/>
  <c r="B160" i="4"/>
  <c r="F85" i="4"/>
  <c r="H33" i="4"/>
  <c r="E111" i="4"/>
  <c r="D135" i="4"/>
  <c r="E135" i="4" s="1"/>
  <c r="F135" i="4" s="1"/>
  <c r="G135" i="4" s="1"/>
  <c r="H135" i="4" s="1"/>
  <c r="I135" i="4" s="1"/>
  <c r="J135" i="4" s="1"/>
  <c r="K135" i="4" s="1"/>
  <c r="L135" i="4" s="1"/>
  <c r="M135" i="4" s="1"/>
  <c r="N135" i="4" s="1"/>
  <c r="O135" i="4" s="1"/>
  <c r="P135" i="4" s="1"/>
  <c r="Q135" i="4" s="1"/>
  <c r="R135" i="4" s="1"/>
  <c r="S135" i="4" s="1"/>
  <c r="T135" i="4" s="1"/>
  <c r="U135" i="4" s="1"/>
  <c r="V135" i="4" s="1"/>
  <c r="W135" i="4" s="1"/>
  <c r="X135" i="4" s="1"/>
  <c r="Y135" i="4" s="1"/>
  <c r="Z135" i="4" s="1"/>
  <c r="AA135" i="4" s="1"/>
  <c r="AB135" i="4" s="1"/>
  <c r="AC135" i="4" s="1"/>
  <c r="AD135" i="4" s="1"/>
  <c r="AE135" i="4" s="1"/>
  <c r="AF135" i="4" s="1"/>
  <c r="AG135" i="4" s="1"/>
  <c r="C161" i="4"/>
  <c r="C163" i="4"/>
  <c r="D137" i="4"/>
  <c r="I7" i="4"/>
  <c r="D136" i="4"/>
  <c r="E136" i="4" s="1"/>
  <c r="F136" i="4" s="1"/>
  <c r="G136" i="4" s="1"/>
  <c r="H136" i="4" s="1"/>
  <c r="I136" i="4" s="1"/>
  <c r="J136" i="4" s="1"/>
  <c r="K136" i="4" s="1"/>
  <c r="L136" i="4" s="1"/>
  <c r="M136" i="4" s="1"/>
  <c r="N136" i="4" s="1"/>
  <c r="O136" i="4" s="1"/>
  <c r="P136" i="4" s="1"/>
  <c r="Q136" i="4" s="1"/>
  <c r="R136" i="4" s="1"/>
  <c r="S136" i="4" s="1"/>
  <c r="T136" i="4" s="1"/>
  <c r="U136" i="4" s="1"/>
  <c r="V136" i="4" s="1"/>
  <c r="W136" i="4" s="1"/>
  <c r="X136" i="4" s="1"/>
  <c r="Y136" i="4" s="1"/>
  <c r="Z136" i="4" s="1"/>
  <c r="AA136" i="4" s="1"/>
  <c r="AB136" i="4" s="1"/>
  <c r="AC136" i="4" s="1"/>
  <c r="AD136" i="4" s="1"/>
  <c r="AE136" i="4" s="1"/>
  <c r="AF136" i="4" s="1"/>
  <c r="AG136" i="4" s="1"/>
  <c r="C162" i="4"/>
  <c r="D155" i="4" l="1"/>
  <c r="D157" i="4"/>
  <c r="D149" i="4"/>
  <c r="D150" i="4"/>
  <c r="D151" i="4"/>
  <c r="D154" i="4"/>
  <c r="D153" i="4"/>
  <c r="D156" i="4"/>
  <c r="D152" i="4"/>
  <c r="D146" i="4"/>
  <c r="D141" i="4"/>
  <c r="D148" i="4"/>
  <c r="D139" i="4"/>
  <c r="D140" i="4"/>
  <c r="D142" i="4"/>
  <c r="D144" i="4"/>
  <c r="D147" i="4"/>
  <c r="D145" i="4"/>
  <c r="D138" i="4"/>
  <c r="D143" i="4"/>
  <c r="E123" i="4"/>
  <c r="E129" i="4"/>
  <c r="E125" i="4"/>
  <c r="E128" i="4"/>
  <c r="E127" i="4"/>
  <c r="E131" i="4"/>
  <c r="E124" i="4"/>
  <c r="E130" i="4"/>
  <c r="E126" i="4"/>
  <c r="E122" i="4"/>
  <c r="E120" i="4"/>
  <c r="E115" i="4"/>
  <c r="E113" i="4"/>
  <c r="E112" i="4"/>
  <c r="E118" i="4"/>
  <c r="E121" i="4"/>
  <c r="E114" i="4"/>
  <c r="E119" i="4"/>
  <c r="E117" i="4"/>
  <c r="E116" i="4"/>
  <c r="I22" i="4"/>
  <c r="I21" i="4"/>
  <c r="I25" i="4"/>
  <c r="I27" i="4"/>
  <c r="I26" i="4"/>
  <c r="I19" i="4"/>
  <c r="I23" i="4"/>
  <c r="I20" i="4"/>
  <c r="I24" i="4"/>
  <c r="I10" i="4"/>
  <c r="I15" i="4"/>
  <c r="I16" i="4"/>
  <c r="I9" i="4"/>
  <c r="I14" i="4"/>
  <c r="I11" i="4"/>
  <c r="I8" i="4"/>
  <c r="I17" i="4"/>
  <c r="I18" i="4"/>
  <c r="I12" i="4"/>
  <c r="I13" i="4"/>
  <c r="H46" i="4"/>
  <c r="H48" i="4"/>
  <c r="H50" i="4"/>
  <c r="H47" i="4"/>
  <c r="H49" i="4"/>
  <c r="H52" i="4"/>
  <c r="H51" i="4"/>
  <c r="H45" i="4"/>
  <c r="H53" i="4"/>
  <c r="H42" i="4"/>
  <c r="H35" i="4"/>
  <c r="H37" i="4"/>
  <c r="H44" i="4"/>
  <c r="H38" i="4"/>
  <c r="H39" i="4"/>
  <c r="H43" i="4"/>
  <c r="H41" i="4"/>
  <c r="H34" i="4"/>
  <c r="H36" i="4"/>
  <c r="H40" i="4"/>
  <c r="C176" i="4"/>
  <c r="C177" i="4"/>
  <c r="C180" i="4"/>
  <c r="C183" i="4"/>
  <c r="C179" i="4"/>
  <c r="C175" i="4"/>
  <c r="C182" i="4"/>
  <c r="C181" i="4"/>
  <c r="C178" i="4"/>
  <c r="C172" i="4"/>
  <c r="C167" i="4"/>
  <c r="C171" i="4"/>
  <c r="C165" i="4"/>
  <c r="C166" i="4"/>
  <c r="C174" i="4"/>
  <c r="C168" i="4"/>
  <c r="C169" i="4"/>
  <c r="C164" i="4"/>
  <c r="C170" i="4"/>
  <c r="C173" i="4"/>
  <c r="F98" i="4"/>
  <c r="F99" i="4"/>
  <c r="F100" i="4"/>
  <c r="F101" i="4"/>
  <c r="F102" i="4"/>
  <c r="F104" i="4"/>
  <c r="F103" i="4"/>
  <c r="F105" i="4"/>
  <c r="F97" i="4"/>
  <c r="F94" i="4"/>
  <c r="F92" i="4"/>
  <c r="F89" i="4"/>
  <c r="F93" i="4"/>
  <c r="F86" i="4"/>
  <c r="F90" i="4"/>
  <c r="F95" i="4"/>
  <c r="F88" i="4"/>
  <c r="F96" i="4"/>
  <c r="F91" i="4"/>
  <c r="F87" i="4"/>
  <c r="G78" i="4"/>
  <c r="G77" i="4"/>
  <c r="G76" i="4"/>
  <c r="G72" i="4"/>
  <c r="G71" i="4"/>
  <c r="G79" i="4"/>
  <c r="G74" i="4"/>
  <c r="G75" i="4"/>
  <c r="G73" i="4"/>
  <c r="G68" i="4"/>
  <c r="G63" i="4"/>
  <c r="G70" i="4"/>
  <c r="G60" i="4"/>
  <c r="G61" i="4"/>
  <c r="G67" i="4"/>
  <c r="G66" i="4"/>
  <c r="G64" i="4"/>
  <c r="G69" i="4"/>
  <c r="G65" i="4"/>
  <c r="G62" i="4"/>
  <c r="G108" i="4"/>
  <c r="F107" i="4"/>
  <c r="K4" i="4"/>
  <c r="J3" i="4"/>
  <c r="I56" i="4"/>
  <c r="H55" i="4"/>
  <c r="E160" i="4"/>
  <c r="D159" i="4"/>
  <c r="H82" i="4"/>
  <c r="G81" i="4"/>
  <c r="J30" i="4"/>
  <c r="I29" i="4"/>
  <c r="F134" i="4"/>
  <c r="E133" i="4"/>
  <c r="J7" i="4"/>
  <c r="E137" i="4"/>
  <c r="D163" i="4"/>
  <c r="C189" i="4"/>
  <c r="F111" i="4"/>
  <c r="C188" i="4"/>
  <c r="D162" i="4"/>
  <c r="E162" i="4" s="1"/>
  <c r="F162" i="4" s="1"/>
  <c r="G162" i="4" s="1"/>
  <c r="H162" i="4" s="1"/>
  <c r="I162" i="4" s="1"/>
  <c r="J162" i="4" s="1"/>
  <c r="K162" i="4" s="1"/>
  <c r="L162" i="4" s="1"/>
  <c r="M162" i="4" s="1"/>
  <c r="N162" i="4" s="1"/>
  <c r="O162" i="4" s="1"/>
  <c r="P162" i="4" s="1"/>
  <c r="Q162" i="4" s="1"/>
  <c r="R162" i="4" s="1"/>
  <c r="S162" i="4" s="1"/>
  <c r="T162" i="4" s="1"/>
  <c r="U162" i="4" s="1"/>
  <c r="V162" i="4" s="1"/>
  <c r="W162" i="4" s="1"/>
  <c r="X162" i="4" s="1"/>
  <c r="Y162" i="4" s="1"/>
  <c r="Z162" i="4" s="1"/>
  <c r="AA162" i="4" s="1"/>
  <c r="AB162" i="4" s="1"/>
  <c r="AC162" i="4" s="1"/>
  <c r="AD162" i="4" s="1"/>
  <c r="AE162" i="4" s="1"/>
  <c r="AF162" i="4" s="1"/>
  <c r="AG162" i="4" s="1"/>
  <c r="D161" i="4"/>
  <c r="E161" i="4" s="1"/>
  <c r="F161" i="4" s="1"/>
  <c r="G161" i="4" s="1"/>
  <c r="H161" i="4" s="1"/>
  <c r="I161" i="4" s="1"/>
  <c r="J161" i="4" s="1"/>
  <c r="K161" i="4" s="1"/>
  <c r="L161" i="4" s="1"/>
  <c r="M161" i="4" s="1"/>
  <c r="N161" i="4" s="1"/>
  <c r="O161" i="4" s="1"/>
  <c r="P161" i="4" s="1"/>
  <c r="Q161" i="4" s="1"/>
  <c r="R161" i="4" s="1"/>
  <c r="S161" i="4" s="1"/>
  <c r="T161" i="4" s="1"/>
  <c r="U161" i="4" s="1"/>
  <c r="V161" i="4" s="1"/>
  <c r="W161" i="4" s="1"/>
  <c r="X161" i="4" s="1"/>
  <c r="Y161" i="4" s="1"/>
  <c r="Z161" i="4" s="1"/>
  <c r="AA161" i="4" s="1"/>
  <c r="AB161" i="4" s="1"/>
  <c r="AC161" i="4" s="1"/>
  <c r="AD161" i="4" s="1"/>
  <c r="AE161" i="4" s="1"/>
  <c r="AF161" i="4" s="1"/>
  <c r="AG161" i="4" s="1"/>
  <c r="C187" i="4"/>
  <c r="I33" i="4"/>
  <c r="B186" i="4"/>
  <c r="D186" i="4"/>
  <c r="C212" i="4"/>
  <c r="C211" i="4" s="1"/>
  <c r="G85" i="4"/>
  <c r="H59" i="4"/>
  <c r="E155" i="4" l="1"/>
  <c r="E157" i="4"/>
  <c r="E150" i="4"/>
  <c r="E156" i="4"/>
  <c r="E151" i="4"/>
  <c r="E154" i="4"/>
  <c r="E153" i="4"/>
  <c r="E149" i="4"/>
  <c r="E152" i="4"/>
  <c r="E148" i="4"/>
  <c r="E139" i="4"/>
  <c r="E138" i="4"/>
  <c r="E146" i="4"/>
  <c r="E140" i="4"/>
  <c r="E144" i="4"/>
  <c r="E147" i="4"/>
  <c r="E145" i="4"/>
  <c r="E141" i="4"/>
  <c r="E142" i="4"/>
  <c r="E143" i="4"/>
  <c r="G98" i="4"/>
  <c r="G100" i="4"/>
  <c r="G101" i="4"/>
  <c r="G99" i="4"/>
  <c r="G102" i="4"/>
  <c r="G104" i="4"/>
  <c r="G97" i="4"/>
  <c r="G103" i="4"/>
  <c r="G105" i="4"/>
  <c r="G94" i="4"/>
  <c r="G96" i="4"/>
  <c r="G87" i="4"/>
  <c r="G89" i="4"/>
  <c r="G88" i="4"/>
  <c r="G93" i="4"/>
  <c r="G92" i="4"/>
  <c r="G90" i="4"/>
  <c r="G95" i="4"/>
  <c r="G91" i="4"/>
  <c r="G86" i="4"/>
  <c r="I46" i="4"/>
  <c r="I48" i="4"/>
  <c r="I50" i="4"/>
  <c r="I52" i="4"/>
  <c r="I47" i="4"/>
  <c r="I49" i="4"/>
  <c r="I51" i="4"/>
  <c r="I45" i="4"/>
  <c r="I53" i="4"/>
  <c r="I36" i="4"/>
  <c r="I41" i="4"/>
  <c r="I34" i="4"/>
  <c r="I42" i="4"/>
  <c r="I40" i="4"/>
  <c r="I35" i="4"/>
  <c r="I37" i="4"/>
  <c r="I38" i="4"/>
  <c r="I43" i="4"/>
  <c r="I44" i="4"/>
  <c r="I39" i="4"/>
  <c r="F129" i="4"/>
  <c r="F123" i="4"/>
  <c r="F125" i="4"/>
  <c r="F130" i="4"/>
  <c r="F128" i="4"/>
  <c r="F127" i="4"/>
  <c r="F131" i="4"/>
  <c r="F124" i="4"/>
  <c r="F126" i="4"/>
  <c r="F114" i="4"/>
  <c r="F119" i="4"/>
  <c r="F113" i="4"/>
  <c r="F122" i="4"/>
  <c r="F120" i="4"/>
  <c r="F118" i="4"/>
  <c r="F115" i="4"/>
  <c r="F117" i="4"/>
  <c r="F112" i="4"/>
  <c r="F121" i="4"/>
  <c r="F116" i="4"/>
  <c r="J22" i="4"/>
  <c r="J21" i="4"/>
  <c r="J19" i="4"/>
  <c r="J20" i="4"/>
  <c r="J25" i="4"/>
  <c r="J23" i="4"/>
  <c r="J26" i="4"/>
  <c r="J24" i="4"/>
  <c r="J27" i="4"/>
  <c r="J11" i="4"/>
  <c r="J9" i="4"/>
  <c r="J10" i="4"/>
  <c r="J15" i="4"/>
  <c r="J8" i="4"/>
  <c r="J14" i="4"/>
  <c r="J16" i="4"/>
  <c r="J12" i="4"/>
  <c r="J17" i="4"/>
  <c r="J18" i="4"/>
  <c r="J13" i="4"/>
  <c r="C208" i="4"/>
  <c r="C201" i="4"/>
  <c r="C205" i="4"/>
  <c r="C202" i="4"/>
  <c r="C209" i="4"/>
  <c r="C204" i="4"/>
  <c r="C206" i="4"/>
  <c r="C203" i="4"/>
  <c r="C207" i="4"/>
  <c r="C198" i="4"/>
  <c r="C197" i="4"/>
  <c r="C191" i="4"/>
  <c r="C193" i="4"/>
  <c r="C200" i="4"/>
  <c r="C194" i="4"/>
  <c r="C195" i="4"/>
  <c r="C190" i="4"/>
  <c r="C199" i="4"/>
  <c r="C192" i="4"/>
  <c r="C196" i="4"/>
  <c r="H78" i="4"/>
  <c r="H77" i="4"/>
  <c r="H76" i="4"/>
  <c r="H72" i="4"/>
  <c r="H71" i="4"/>
  <c r="H79" i="4"/>
  <c r="H74" i="4"/>
  <c r="H75" i="4"/>
  <c r="H73" i="4"/>
  <c r="H62" i="4"/>
  <c r="H68" i="4"/>
  <c r="H70" i="4"/>
  <c r="H60" i="4"/>
  <c r="H63" i="4"/>
  <c r="H61" i="4"/>
  <c r="H66" i="4"/>
  <c r="H64" i="4"/>
  <c r="H69" i="4"/>
  <c r="H65" i="4"/>
  <c r="H67" i="4"/>
  <c r="D176" i="4"/>
  <c r="D183" i="4"/>
  <c r="D180" i="4"/>
  <c r="D177" i="4"/>
  <c r="D179" i="4"/>
  <c r="D175" i="4"/>
  <c r="D182" i="4"/>
  <c r="D178" i="4"/>
  <c r="D181" i="4"/>
  <c r="D172" i="4"/>
  <c r="D171" i="4"/>
  <c r="D165" i="4"/>
  <c r="D166" i="4"/>
  <c r="D174" i="4"/>
  <c r="D168" i="4"/>
  <c r="D173" i="4"/>
  <c r="D164" i="4"/>
  <c r="D167" i="4"/>
  <c r="D170" i="4"/>
  <c r="D169" i="4"/>
  <c r="E186" i="4"/>
  <c r="D185" i="4"/>
  <c r="G134" i="4"/>
  <c r="F133" i="4"/>
  <c r="J56" i="4"/>
  <c r="I55" i="4"/>
  <c r="K30" i="4"/>
  <c r="J29" i="4"/>
  <c r="F160" i="4"/>
  <c r="E159" i="4"/>
  <c r="L4" i="4"/>
  <c r="K3" i="4"/>
  <c r="I82" i="4"/>
  <c r="H81" i="4"/>
  <c r="H108" i="4"/>
  <c r="G107" i="4"/>
  <c r="I59" i="4"/>
  <c r="E163" i="4"/>
  <c r="H85" i="4"/>
  <c r="J33" i="4"/>
  <c r="G111" i="4"/>
  <c r="C238" i="4"/>
  <c r="C237" i="4" s="1"/>
  <c r="D212" i="4"/>
  <c r="B212" i="4"/>
  <c r="D187" i="4"/>
  <c r="E187" i="4" s="1"/>
  <c r="F187" i="4" s="1"/>
  <c r="G187" i="4" s="1"/>
  <c r="H187" i="4" s="1"/>
  <c r="I187" i="4" s="1"/>
  <c r="J187" i="4" s="1"/>
  <c r="K187" i="4" s="1"/>
  <c r="L187" i="4" s="1"/>
  <c r="M187" i="4" s="1"/>
  <c r="N187" i="4" s="1"/>
  <c r="O187" i="4" s="1"/>
  <c r="P187" i="4" s="1"/>
  <c r="Q187" i="4" s="1"/>
  <c r="R187" i="4" s="1"/>
  <c r="S187" i="4" s="1"/>
  <c r="T187" i="4" s="1"/>
  <c r="U187" i="4" s="1"/>
  <c r="V187" i="4" s="1"/>
  <c r="W187" i="4" s="1"/>
  <c r="X187" i="4" s="1"/>
  <c r="Y187" i="4" s="1"/>
  <c r="Z187" i="4" s="1"/>
  <c r="AA187" i="4" s="1"/>
  <c r="AB187" i="4" s="1"/>
  <c r="AC187" i="4" s="1"/>
  <c r="AD187" i="4" s="1"/>
  <c r="AE187" i="4" s="1"/>
  <c r="AF187" i="4" s="1"/>
  <c r="AG187" i="4" s="1"/>
  <c r="C213" i="4"/>
  <c r="D188" i="4"/>
  <c r="E188" i="4" s="1"/>
  <c r="F188" i="4" s="1"/>
  <c r="G188" i="4" s="1"/>
  <c r="H188" i="4" s="1"/>
  <c r="I188" i="4" s="1"/>
  <c r="J188" i="4" s="1"/>
  <c r="K188" i="4" s="1"/>
  <c r="L188" i="4" s="1"/>
  <c r="M188" i="4" s="1"/>
  <c r="N188" i="4" s="1"/>
  <c r="O188" i="4" s="1"/>
  <c r="P188" i="4" s="1"/>
  <c r="Q188" i="4" s="1"/>
  <c r="R188" i="4" s="1"/>
  <c r="S188" i="4" s="1"/>
  <c r="T188" i="4" s="1"/>
  <c r="U188" i="4" s="1"/>
  <c r="V188" i="4" s="1"/>
  <c r="W188" i="4" s="1"/>
  <c r="X188" i="4" s="1"/>
  <c r="Y188" i="4" s="1"/>
  <c r="Z188" i="4" s="1"/>
  <c r="AA188" i="4" s="1"/>
  <c r="AB188" i="4" s="1"/>
  <c r="AC188" i="4" s="1"/>
  <c r="AD188" i="4" s="1"/>
  <c r="AE188" i="4" s="1"/>
  <c r="AF188" i="4" s="1"/>
  <c r="AG188" i="4" s="1"/>
  <c r="C214" i="4"/>
  <c r="F137" i="4"/>
  <c r="K7" i="4"/>
  <c r="D189" i="4"/>
  <c r="C215" i="4"/>
  <c r="C227" i="4" l="1"/>
  <c r="C231" i="4"/>
  <c r="C230" i="4"/>
  <c r="C228" i="4"/>
  <c r="C235" i="4"/>
  <c r="C233" i="4"/>
  <c r="C232" i="4"/>
  <c r="C229" i="4"/>
  <c r="C234" i="4"/>
  <c r="C224" i="4"/>
  <c r="C219" i="4"/>
  <c r="C217" i="4"/>
  <c r="C226" i="4"/>
  <c r="C223" i="4"/>
  <c r="C220" i="4"/>
  <c r="C225" i="4"/>
  <c r="C216" i="4"/>
  <c r="C218" i="4"/>
  <c r="C222" i="4"/>
  <c r="C221" i="4"/>
  <c r="J46" i="4"/>
  <c r="J48" i="4"/>
  <c r="J50" i="4"/>
  <c r="J52" i="4"/>
  <c r="J47" i="4"/>
  <c r="J49" i="4"/>
  <c r="J45" i="4"/>
  <c r="J53" i="4"/>
  <c r="J51" i="4"/>
  <c r="J36" i="4"/>
  <c r="J44" i="4"/>
  <c r="J37" i="4"/>
  <c r="J34" i="4"/>
  <c r="J41" i="4"/>
  <c r="J40" i="4"/>
  <c r="J42" i="4"/>
  <c r="J39" i="4"/>
  <c r="J43" i="4"/>
  <c r="J35" i="4"/>
  <c r="J38" i="4"/>
  <c r="D208" i="4"/>
  <c r="D201" i="4"/>
  <c r="D204" i="4"/>
  <c r="D207" i="4"/>
  <c r="D202" i="4"/>
  <c r="D205" i="4"/>
  <c r="D206" i="4"/>
  <c r="D209" i="4"/>
  <c r="D203" i="4"/>
  <c r="D198" i="4"/>
  <c r="D197" i="4"/>
  <c r="D200" i="4"/>
  <c r="D191" i="4"/>
  <c r="D192" i="4"/>
  <c r="D194" i="4"/>
  <c r="D190" i="4"/>
  <c r="D195" i="4"/>
  <c r="D193" i="4"/>
  <c r="D199" i="4"/>
  <c r="D196" i="4"/>
  <c r="H98" i="4"/>
  <c r="H100" i="4"/>
  <c r="H101" i="4"/>
  <c r="H102" i="4"/>
  <c r="H104" i="4"/>
  <c r="H99" i="4"/>
  <c r="H97" i="4"/>
  <c r="H103" i="4"/>
  <c r="H105" i="4"/>
  <c r="H94" i="4"/>
  <c r="H96" i="4"/>
  <c r="H87" i="4"/>
  <c r="H88" i="4"/>
  <c r="H89" i="4"/>
  <c r="H92" i="4"/>
  <c r="H90" i="4"/>
  <c r="H95" i="4"/>
  <c r="H93" i="4"/>
  <c r="H91" i="4"/>
  <c r="H86" i="4"/>
  <c r="K21" i="4"/>
  <c r="K8" i="4"/>
  <c r="K22" i="4"/>
  <c r="K20" i="4"/>
  <c r="K19" i="4"/>
  <c r="K25" i="4"/>
  <c r="K23" i="4"/>
  <c r="K26" i="4"/>
  <c r="K24" i="4"/>
  <c r="K27" i="4"/>
  <c r="K18" i="4"/>
  <c r="K9" i="4"/>
  <c r="K10" i="4"/>
  <c r="K15" i="4"/>
  <c r="K11" i="4"/>
  <c r="K14" i="4"/>
  <c r="K16" i="4"/>
  <c r="K17" i="4"/>
  <c r="K12" i="4"/>
  <c r="K13" i="4"/>
  <c r="E176" i="4"/>
  <c r="E179" i="4"/>
  <c r="E180" i="4"/>
  <c r="E177" i="4"/>
  <c r="E175" i="4"/>
  <c r="E181" i="4"/>
  <c r="E182" i="4"/>
  <c r="E183" i="4"/>
  <c r="E178" i="4"/>
  <c r="E172" i="4"/>
  <c r="E171" i="4"/>
  <c r="E167" i="4"/>
  <c r="E165" i="4"/>
  <c r="E164" i="4"/>
  <c r="E170" i="4"/>
  <c r="E168" i="4"/>
  <c r="E173" i="4"/>
  <c r="E166" i="4"/>
  <c r="E169" i="4"/>
  <c r="E174" i="4"/>
  <c r="F155" i="4"/>
  <c r="F149" i="4"/>
  <c r="F157" i="4"/>
  <c r="F153" i="4"/>
  <c r="F150" i="4"/>
  <c r="F151" i="4"/>
  <c r="F154" i="4"/>
  <c r="F156" i="4"/>
  <c r="F152" i="4"/>
  <c r="F140" i="4"/>
  <c r="F141" i="4"/>
  <c r="F144" i="4"/>
  <c r="F145" i="4"/>
  <c r="F138" i="4"/>
  <c r="F148" i="4"/>
  <c r="F139" i="4"/>
  <c r="F146" i="4"/>
  <c r="F142" i="4"/>
  <c r="F147" i="4"/>
  <c r="F143" i="4"/>
  <c r="G129" i="4"/>
  <c r="G123" i="4"/>
  <c r="G125" i="4"/>
  <c r="G131" i="4"/>
  <c r="G128" i="4"/>
  <c r="G130" i="4"/>
  <c r="G127" i="4"/>
  <c r="G124" i="4"/>
  <c r="G126" i="4"/>
  <c r="G113" i="4"/>
  <c r="G115" i="4"/>
  <c r="G119" i="4"/>
  <c r="G118" i="4"/>
  <c r="G114" i="4"/>
  <c r="G116" i="4"/>
  <c r="G117" i="4"/>
  <c r="G120" i="4"/>
  <c r="G122" i="4"/>
  <c r="G121" i="4"/>
  <c r="G112" i="4"/>
  <c r="I78" i="4"/>
  <c r="I76" i="4"/>
  <c r="I72" i="4"/>
  <c r="I77" i="4"/>
  <c r="I74" i="4"/>
  <c r="I71" i="4"/>
  <c r="I79" i="4"/>
  <c r="I75" i="4"/>
  <c r="I73" i="4"/>
  <c r="I63" i="4"/>
  <c r="I70" i="4"/>
  <c r="I62" i="4"/>
  <c r="I68" i="4"/>
  <c r="I60" i="4"/>
  <c r="I66" i="4"/>
  <c r="I69" i="4"/>
  <c r="I65" i="4"/>
  <c r="I64" i="4"/>
  <c r="I67" i="4"/>
  <c r="I61" i="4"/>
  <c r="J82" i="4"/>
  <c r="I81" i="4"/>
  <c r="E212" i="4"/>
  <c r="D211" i="4"/>
  <c r="I108" i="4"/>
  <c r="H107" i="4"/>
  <c r="M4" i="4"/>
  <c r="L3" i="4"/>
  <c r="L30" i="4"/>
  <c r="K29" i="4"/>
  <c r="H134" i="4"/>
  <c r="G133" i="4"/>
  <c r="G160" i="4"/>
  <c r="F159" i="4"/>
  <c r="K56" i="4"/>
  <c r="J55" i="4"/>
  <c r="F186" i="4"/>
  <c r="E185" i="4"/>
  <c r="D215" i="4"/>
  <c r="C241" i="4"/>
  <c r="K33" i="4"/>
  <c r="L7" i="4"/>
  <c r="D214" i="4"/>
  <c r="E214" i="4" s="1"/>
  <c r="F214" i="4" s="1"/>
  <c r="G214" i="4" s="1"/>
  <c r="H214" i="4" s="1"/>
  <c r="I214" i="4" s="1"/>
  <c r="J214" i="4" s="1"/>
  <c r="K214" i="4" s="1"/>
  <c r="L214" i="4" s="1"/>
  <c r="M214" i="4" s="1"/>
  <c r="N214" i="4" s="1"/>
  <c r="O214" i="4" s="1"/>
  <c r="P214" i="4" s="1"/>
  <c r="Q214" i="4" s="1"/>
  <c r="R214" i="4" s="1"/>
  <c r="S214" i="4" s="1"/>
  <c r="T214" i="4" s="1"/>
  <c r="U214" i="4" s="1"/>
  <c r="V214" i="4" s="1"/>
  <c r="W214" i="4" s="1"/>
  <c r="X214" i="4" s="1"/>
  <c r="Y214" i="4" s="1"/>
  <c r="Z214" i="4" s="1"/>
  <c r="AA214" i="4" s="1"/>
  <c r="AB214" i="4" s="1"/>
  <c r="AC214" i="4" s="1"/>
  <c r="AD214" i="4" s="1"/>
  <c r="AE214" i="4" s="1"/>
  <c r="AF214" i="4" s="1"/>
  <c r="AG214" i="4" s="1"/>
  <c r="C240" i="4"/>
  <c r="J59" i="4"/>
  <c r="G137" i="4"/>
  <c r="D213" i="4"/>
  <c r="E213" i="4" s="1"/>
  <c r="F213" i="4" s="1"/>
  <c r="G213" i="4" s="1"/>
  <c r="H213" i="4" s="1"/>
  <c r="I213" i="4" s="1"/>
  <c r="J213" i="4" s="1"/>
  <c r="K213" i="4" s="1"/>
  <c r="L213" i="4" s="1"/>
  <c r="M213" i="4" s="1"/>
  <c r="N213" i="4" s="1"/>
  <c r="O213" i="4" s="1"/>
  <c r="P213" i="4" s="1"/>
  <c r="Q213" i="4" s="1"/>
  <c r="R213" i="4" s="1"/>
  <c r="S213" i="4" s="1"/>
  <c r="T213" i="4" s="1"/>
  <c r="U213" i="4" s="1"/>
  <c r="V213" i="4" s="1"/>
  <c r="W213" i="4" s="1"/>
  <c r="X213" i="4" s="1"/>
  <c r="Y213" i="4" s="1"/>
  <c r="Z213" i="4" s="1"/>
  <c r="AA213" i="4" s="1"/>
  <c r="AB213" i="4" s="1"/>
  <c r="AC213" i="4" s="1"/>
  <c r="AD213" i="4" s="1"/>
  <c r="AE213" i="4" s="1"/>
  <c r="AF213" i="4" s="1"/>
  <c r="AG213" i="4" s="1"/>
  <c r="C239" i="4"/>
  <c r="B238" i="4"/>
  <c r="C264" i="4"/>
  <c r="C263" i="4" s="1"/>
  <c r="D238" i="4"/>
  <c r="I85" i="4"/>
  <c r="F163" i="4"/>
  <c r="E189" i="4"/>
  <c r="H111" i="4"/>
  <c r="C254" i="4" l="1"/>
  <c r="C253" i="4"/>
  <c r="C258" i="4"/>
  <c r="C261" i="4"/>
  <c r="C257" i="4"/>
  <c r="C256" i="4"/>
  <c r="C255" i="4"/>
  <c r="C260" i="4"/>
  <c r="C259" i="4"/>
  <c r="C244" i="4"/>
  <c r="C250" i="4"/>
  <c r="C245" i="4"/>
  <c r="C243" i="4"/>
  <c r="C248" i="4"/>
  <c r="C252" i="4"/>
  <c r="C247" i="4"/>
  <c r="C249" i="4"/>
  <c r="C242" i="4"/>
  <c r="C251" i="4"/>
  <c r="C246" i="4"/>
  <c r="H129" i="4"/>
  <c r="H123" i="4"/>
  <c r="H124" i="4"/>
  <c r="H128" i="4"/>
  <c r="H125" i="4"/>
  <c r="H130" i="4"/>
  <c r="H127" i="4"/>
  <c r="H131" i="4"/>
  <c r="H126" i="4"/>
  <c r="H113" i="4"/>
  <c r="H114" i="4"/>
  <c r="H118" i="4"/>
  <c r="H115" i="4"/>
  <c r="H119" i="4"/>
  <c r="H117" i="4"/>
  <c r="H120" i="4"/>
  <c r="H122" i="4"/>
  <c r="H112" i="4"/>
  <c r="H116" i="4"/>
  <c r="H121" i="4"/>
  <c r="E208" i="4"/>
  <c r="E205" i="4"/>
  <c r="E201" i="4"/>
  <c r="E206" i="4"/>
  <c r="E203" i="4"/>
  <c r="E209" i="4"/>
  <c r="E207" i="4"/>
  <c r="E202" i="4"/>
  <c r="E204" i="4"/>
  <c r="E198" i="4"/>
  <c r="E193" i="4"/>
  <c r="E197" i="4"/>
  <c r="E191" i="4"/>
  <c r="E196" i="4"/>
  <c r="E192" i="4"/>
  <c r="E194" i="4"/>
  <c r="E190" i="4"/>
  <c r="E195" i="4"/>
  <c r="E200" i="4"/>
  <c r="E199" i="4"/>
  <c r="G155" i="4"/>
  <c r="G157" i="4"/>
  <c r="G149" i="4"/>
  <c r="G153" i="4"/>
  <c r="G150" i="4"/>
  <c r="G151" i="4"/>
  <c r="G156" i="4"/>
  <c r="G154" i="4"/>
  <c r="G152" i="4"/>
  <c r="G140" i="4"/>
  <c r="G141" i="4"/>
  <c r="G145" i="4"/>
  <c r="G144" i="4"/>
  <c r="G138" i="4"/>
  <c r="G142" i="4"/>
  <c r="G146" i="4"/>
  <c r="G148" i="4"/>
  <c r="G139" i="4"/>
  <c r="G147" i="4"/>
  <c r="G143" i="4"/>
  <c r="I100" i="4"/>
  <c r="I98" i="4"/>
  <c r="I101" i="4"/>
  <c r="I102" i="4"/>
  <c r="I99" i="4"/>
  <c r="I104" i="4"/>
  <c r="I97" i="4"/>
  <c r="I103" i="4"/>
  <c r="I105" i="4"/>
  <c r="I89" i="4"/>
  <c r="I96" i="4"/>
  <c r="I87" i="4"/>
  <c r="I86" i="4"/>
  <c r="I88" i="4"/>
  <c r="I94" i="4"/>
  <c r="I92" i="4"/>
  <c r="I95" i="4"/>
  <c r="I91" i="4"/>
  <c r="I93" i="4"/>
  <c r="I90" i="4"/>
  <c r="D230" i="4"/>
  <c r="D227" i="4"/>
  <c r="D228" i="4"/>
  <c r="D233" i="4"/>
  <c r="D235" i="4"/>
  <c r="D231" i="4"/>
  <c r="D232" i="4"/>
  <c r="D234" i="4"/>
  <c r="D229" i="4"/>
  <c r="D224" i="4"/>
  <c r="D223" i="4"/>
  <c r="D219" i="4"/>
  <c r="D226" i="4"/>
  <c r="D217" i="4"/>
  <c r="D218" i="4"/>
  <c r="D220" i="4"/>
  <c r="D225" i="4"/>
  <c r="D221" i="4"/>
  <c r="D216" i="4"/>
  <c r="D222" i="4"/>
  <c r="L21" i="4"/>
  <c r="L22" i="4"/>
  <c r="L20" i="4"/>
  <c r="L19" i="4"/>
  <c r="L25" i="4"/>
  <c r="L23" i="4"/>
  <c r="L26" i="4"/>
  <c r="L24" i="4"/>
  <c r="L27" i="4"/>
  <c r="L9" i="4"/>
  <c r="L11" i="4"/>
  <c r="L18" i="4"/>
  <c r="L10" i="4"/>
  <c r="L15" i="4"/>
  <c r="L8" i="4"/>
  <c r="L17" i="4"/>
  <c r="L14" i="4"/>
  <c r="L16" i="4"/>
  <c r="L12" i="4"/>
  <c r="L13" i="4"/>
  <c r="F176" i="4"/>
  <c r="F183" i="4"/>
  <c r="F179" i="4"/>
  <c r="F177" i="4"/>
  <c r="F175" i="4"/>
  <c r="F182" i="4"/>
  <c r="F180" i="4"/>
  <c r="F178" i="4"/>
  <c r="F181" i="4"/>
  <c r="F172" i="4"/>
  <c r="F166" i="4"/>
  <c r="F167" i="4"/>
  <c r="F170" i="4"/>
  <c r="F171" i="4"/>
  <c r="F164" i="4"/>
  <c r="F168" i="4"/>
  <c r="F173" i="4"/>
  <c r="F165" i="4"/>
  <c r="F169" i="4"/>
  <c r="F174" i="4"/>
  <c r="J76" i="4"/>
  <c r="J78" i="4"/>
  <c r="J72" i="4"/>
  <c r="J71" i="4"/>
  <c r="J79" i="4"/>
  <c r="J77" i="4"/>
  <c r="J73" i="4"/>
  <c r="J75" i="4"/>
  <c r="J74" i="4"/>
  <c r="J63" i="4"/>
  <c r="J67" i="4"/>
  <c r="J61" i="4"/>
  <c r="J62" i="4"/>
  <c r="J70" i="4"/>
  <c r="J68" i="4"/>
  <c r="J60" i="4"/>
  <c r="J64" i="4"/>
  <c r="J69" i="4"/>
  <c r="J65" i="4"/>
  <c r="J66" i="4"/>
  <c r="K46" i="4"/>
  <c r="K48" i="4"/>
  <c r="K50" i="4"/>
  <c r="K47" i="4"/>
  <c r="K52" i="4"/>
  <c r="K49" i="4"/>
  <c r="K45" i="4"/>
  <c r="K53" i="4"/>
  <c r="K51" i="4"/>
  <c r="K44" i="4"/>
  <c r="K36" i="4"/>
  <c r="K41" i="4"/>
  <c r="K37" i="4"/>
  <c r="K34" i="4"/>
  <c r="K40" i="4"/>
  <c r="K42" i="4"/>
  <c r="K35" i="4"/>
  <c r="K43" i="4"/>
  <c r="K38" i="4"/>
  <c r="K39" i="4"/>
  <c r="L56" i="4"/>
  <c r="K55" i="4"/>
  <c r="I134" i="4"/>
  <c r="H133" i="4"/>
  <c r="N4" i="4"/>
  <c r="M3" i="4"/>
  <c r="F212" i="4"/>
  <c r="E211" i="4"/>
  <c r="E238" i="4"/>
  <c r="D237" i="4"/>
  <c r="G186" i="4"/>
  <c r="F185" i="4"/>
  <c r="H160" i="4"/>
  <c r="G159" i="4"/>
  <c r="M30" i="4"/>
  <c r="L29" i="4"/>
  <c r="J108" i="4"/>
  <c r="I107" i="4"/>
  <c r="K82" i="4"/>
  <c r="J81" i="4"/>
  <c r="D239" i="4"/>
  <c r="E239" i="4" s="1"/>
  <c r="F239" i="4" s="1"/>
  <c r="G239" i="4" s="1"/>
  <c r="H239" i="4" s="1"/>
  <c r="I239" i="4" s="1"/>
  <c r="J239" i="4" s="1"/>
  <c r="K239" i="4" s="1"/>
  <c r="L239" i="4" s="1"/>
  <c r="M239" i="4" s="1"/>
  <c r="N239" i="4" s="1"/>
  <c r="O239" i="4" s="1"/>
  <c r="P239" i="4" s="1"/>
  <c r="Q239" i="4" s="1"/>
  <c r="R239" i="4" s="1"/>
  <c r="S239" i="4" s="1"/>
  <c r="T239" i="4" s="1"/>
  <c r="U239" i="4" s="1"/>
  <c r="V239" i="4" s="1"/>
  <c r="W239" i="4" s="1"/>
  <c r="X239" i="4" s="1"/>
  <c r="Y239" i="4" s="1"/>
  <c r="Z239" i="4" s="1"/>
  <c r="AA239" i="4" s="1"/>
  <c r="AB239" i="4" s="1"/>
  <c r="AC239" i="4" s="1"/>
  <c r="AD239" i="4" s="1"/>
  <c r="AE239" i="4" s="1"/>
  <c r="AF239" i="4" s="1"/>
  <c r="AG239" i="4" s="1"/>
  <c r="C265" i="4"/>
  <c r="M7" i="4"/>
  <c r="L33" i="4"/>
  <c r="I111" i="4"/>
  <c r="G163" i="4"/>
  <c r="C267" i="4"/>
  <c r="D241" i="4"/>
  <c r="D264" i="4"/>
  <c r="C290" i="4"/>
  <c r="C289" i="4" s="1"/>
  <c r="B264" i="4"/>
  <c r="D240" i="4"/>
  <c r="E240" i="4" s="1"/>
  <c r="F240" i="4" s="1"/>
  <c r="G240" i="4" s="1"/>
  <c r="H240" i="4" s="1"/>
  <c r="I240" i="4" s="1"/>
  <c r="J240" i="4" s="1"/>
  <c r="K240" i="4" s="1"/>
  <c r="L240" i="4" s="1"/>
  <c r="M240" i="4" s="1"/>
  <c r="N240" i="4" s="1"/>
  <c r="O240" i="4" s="1"/>
  <c r="P240" i="4" s="1"/>
  <c r="Q240" i="4" s="1"/>
  <c r="R240" i="4" s="1"/>
  <c r="S240" i="4" s="1"/>
  <c r="T240" i="4" s="1"/>
  <c r="U240" i="4" s="1"/>
  <c r="V240" i="4" s="1"/>
  <c r="W240" i="4" s="1"/>
  <c r="X240" i="4" s="1"/>
  <c r="Y240" i="4" s="1"/>
  <c r="Z240" i="4" s="1"/>
  <c r="AA240" i="4" s="1"/>
  <c r="AB240" i="4" s="1"/>
  <c r="AC240" i="4" s="1"/>
  <c r="AD240" i="4" s="1"/>
  <c r="AE240" i="4" s="1"/>
  <c r="AF240" i="4" s="1"/>
  <c r="AG240" i="4" s="1"/>
  <c r="C266" i="4"/>
  <c r="E215" i="4"/>
  <c r="F189" i="4"/>
  <c r="J85" i="4"/>
  <c r="H137" i="4"/>
  <c r="K59" i="4"/>
  <c r="D254" i="4" l="1"/>
  <c r="D258" i="4"/>
  <c r="D256" i="4"/>
  <c r="D260" i="4"/>
  <c r="D261" i="4"/>
  <c r="D255" i="4"/>
  <c r="D259" i="4"/>
  <c r="D253" i="4"/>
  <c r="D257" i="4"/>
  <c r="D250" i="4"/>
  <c r="D245" i="4"/>
  <c r="D243" i="4"/>
  <c r="D248" i="4"/>
  <c r="D249" i="4"/>
  <c r="D251" i="4"/>
  <c r="D244" i="4"/>
  <c r="D252" i="4"/>
  <c r="D247" i="4"/>
  <c r="D242" i="4"/>
  <c r="D246" i="4"/>
  <c r="F208" i="4"/>
  <c r="F201" i="4"/>
  <c r="F202" i="4"/>
  <c r="F204" i="4"/>
  <c r="F207" i="4"/>
  <c r="F203" i="4"/>
  <c r="F206" i="4"/>
  <c r="F209" i="4"/>
  <c r="F205" i="4"/>
  <c r="F200" i="4"/>
  <c r="F190" i="4"/>
  <c r="F192" i="4"/>
  <c r="F198" i="4"/>
  <c r="F193" i="4"/>
  <c r="F191" i="4"/>
  <c r="F196" i="4"/>
  <c r="F199" i="4"/>
  <c r="F197" i="4"/>
  <c r="F194" i="4"/>
  <c r="F195" i="4"/>
  <c r="C284" i="4"/>
  <c r="C283" i="4"/>
  <c r="C281" i="4"/>
  <c r="C287" i="4"/>
  <c r="C282" i="4"/>
  <c r="C285" i="4"/>
  <c r="C280" i="4"/>
  <c r="C279" i="4"/>
  <c r="C286" i="4"/>
  <c r="C271" i="4"/>
  <c r="C270" i="4"/>
  <c r="C278" i="4"/>
  <c r="C268" i="4"/>
  <c r="C277" i="4"/>
  <c r="C275" i="4"/>
  <c r="C269" i="4"/>
  <c r="C274" i="4"/>
  <c r="C276" i="4"/>
  <c r="C273" i="4"/>
  <c r="C272" i="4"/>
  <c r="K78" i="4"/>
  <c r="K76" i="4"/>
  <c r="K75" i="4"/>
  <c r="K72" i="4"/>
  <c r="K73" i="4"/>
  <c r="K77" i="4"/>
  <c r="K71" i="4"/>
  <c r="K74" i="4"/>
  <c r="K79" i="4"/>
  <c r="K61" i="4"/>
  <c r="K67" i="4"/>
  <c r="K66" i="4"/>
  <c r="K64" i="4"/>
  <c r="K62" i="4"/>
  <c r="K63" i="4"/>
  <c r="K60" i="4"/>
  <c r="K69" i="4"/>
  <c r="K68" i="4"/>
  <c r="K70" i="4"/>
  <c r="K65" i="4"/>
  <c r="G176" i="4"/>
  <c r="G179" i="4"/>
  <c r="G180" i="4"/>
  <c r="G178" i="4"/>
  <c r="G183" i="4"/>
  <c r="G181" i="4"/>
  <c r="G182" i="4"/>
  <c r="G177" i="4"/>
  <c r="G175" i="4"/>
  <c r="G166" i="4"/>
  <c r="G167" i="4"/>
  <c r="G174" i="4"/>
  <c r="G164" i="4"/>
  <c r="G170" i="4"/>
  <c r="G172" i="4"/>
  <c r="G165" i="4"/>
  <c r="G171" i="4"/>
  <c r="G168" i="4"/>
  <c r="G169" i="4"/>
  <c r="G173" i="4"/>
  <c r="J101" i="4"/>
  <c r="J98" i="4"/>
  <c r="J102" i="4"/>
  <c r="J99" i="4"/>
  <c r="J104" i="4"/>
  <c r="J100" i="4"/>
  <c r="J97" i="4"/>
  <c r="J103" i="4"/>
  <c r="J105" i="4"/>
  <c r="J89" i="4"/>
  <c r="J93" i="4"/>
  <c r="J86" i="4"/>
  <c r="J90" i="4"/>
  <c r="J88" i="4"/>
  <c r="J96" i="4"/>
  <c r="J87" i="4"/>
  <c r="J91" i="4"/>
  <c r="J94" i="4"/>
  <c r="J95" i="4"/>
  <c r="J92" i="4"/>
  <c r="L46" i="4"/>
  <c r="L48" i="4"/>
  <c r="L50" i="4"/>
  <c r="L47" i="4"/>
  <c r="L52" i="4"/>
  <c r="L49" i="4"/>
  <c r="L51" i="4"/>
  <c r="L45" i="4"/>
  <c r="L53" i="4"/>
  <c r="L35" i="4"/>
  <c r="L37" i="4"/>
  <c r="L44" i="4"/>
  <c r="L36" i="4"/>
  <c r="L41" i="4"/>
  <c r="L34" i="4"/>
  <c r="L43" i="4"/>
  <c r="L40" i="4"/>
  <c r="L39" i="4"/>
  <c r="L42" i="4"/>
  <c r="L38" i="4"/>
  <c r="M22" i="4"/>
  <c r="M21" i="4"/>
  <c r="M19" i="4"/>
  <c r="M20" i="4"/>
  <c r="M26" i="4"/>
  <c r="M25" i="4"/>
  <c r="M23" i="4"/>
  <c r="M24" i="4"/>
  <c r="M27" i="4"/>
  <c r="M16" i="4"/>
  <c r="M9" i="4"/>
  <c r="M11" i="4"/>
  <c r="M18" i="4"/>
  <c r="M8" i="4"/>
  <c r="M17" i="4"/>
  <c r="M15" i="4"/>
  <c r="M12" i="4"/>
  <c r="M10" i="4"/>
  <c r="M14" i="4"/>
  <c r="M13" i="4"/>
  <c r="E230" i="4"/>
  <c r="E227" i="4"/>
  <c r="E231" i="4"/>
  <c r="E233" i="4"/>
  <c r="E229" i="4"/>
  <c r="E228" i="4"/>
  <c r="E232" i="4"/>
  <c r="E234" i="4"/>
  <c r="E235" i="4"/>
  <c r="E223" i="4"/>
  <c r="E226" i="4"/>
  <c r="E217" i="4"/>
  <c r="E218" i="4"/>
  <c r="E224" i="4"/>
  <c r="E219" i="4"/>
  <c r="E225" i="4"/>
  <c r="E216" i="4"/>
  <c r="E222" i="4"/>
  <c r="E220" i="4"/>
  <c r="E221" i="4"/>
  <c r="H155" i="4"/>
  <c r="H157" i="4"/>
  <c r="H149" i="4"/>
  <c r="H153" i="4"/>
  <c r="H150" i="4"/>
  <c r="H156" i="4"/>
  <c r="H152" i="4"/>
  <c r="H154" i="4"/>
  <c r="H151" i="4"/>
  <c r="H140" i="4"/>
  <c r="H144" i="4"/>
  <c r="H145" i="4"/>
  <c r="H138" i="4"/>
  <c r="H146" i="4"/>
  <c r="H148" i="4"/>
  <c r="H139" i="4"/>
  <c r="H141" i="4"/>
  <c r="H147" i="4"/>
  <c r="H142" i="4"/>
  <c r="H143" i="4"/>
  <c r="I129" i="4"/>
  <c r="I123" i="4"/>
  <c r="I125" i="4"/>
  <c r="I128" i="4"/>
  <c r="I127" i="4"/>
  <c r="I131" i="4"/>
  <c r="I130" i="4"/>
  <c r="I124" i="4"/>
  <c r="I126" i="4"/>
  <c r="I120" i="4"/>
  <c r="I115" i="4"/>
  <c r="I113" i="4"/>
  <c r="I112" i="4"/>
  <c r="I118" i="4"/>
  <c r="I116" i="4"/>
  <c r="I114" i="4"/>
  <c r="I119" i="4"/>
  <c r="I122" i="4"/>
  <c r="I121" i="4"/>
  <c r="I117" i="4"/>
  <c r="L82" i="4"/>
  <c r="K81" i="4"/>
  <c r="N30" i="4"/>
  <c r="M29" i="4"/>
  <c r="H186" i="4"/>
  <c r="G185" i="4"/>
  <c r="G212" i="4"/>
  <c r="F211" i="4"/>
  <c r="J134" i="4"/>
  <c r="I133" i="4"/>
  <c r="E264" i="4"/>
  <c r="D263" i="4"/>
  <c r="K108" i="4"/>
  <c r="J107" i="4"/>
  <c r="I160" i="4"/>
  <c r="H159" i="4"/>
  <c r="F238" i="4"/>
  <c r="E237" i="4"/>
  <c r="O4" i="4"/>
  <c r="N3" i="4"/>
  <c r="M56" i="4"/>
  <c r="L55" i="4"/>
  <c r="I137" i="4"/>
  <c r="D290" i="4"/>
  <c r="B290" i="4"/>
  <c r="J111" i="4"/>
  <c r="C291" i="4"/>
  <c r="D291" i="4" s="1"/>
  <c r="E291" i="4" s="1"/>
  <c r="F291" i="4" s="1"/>
  <c r="G291" i="4" s="1"/>
  <c r="H291" i="4" s="1"/>
  <c r="I291" i="4" s="1"/>
  <c r="J291" i="4" s="1"/>
  <c r="K291" i="4" s="1"/>
  <c r="L291" i="4" s="1"/>
  <c r="M291" i="4" s="1"/>
  <c r="N291" i="4" s="1"/>
  <c r="O291" i="4" s="1"/>
  <c r="P291" i="4" s="1"/>
  <c r="Q291" i="4" s="1"/>
  <c r="R291" i="4" s="1"/>
  <c r="S291" i="4" s="1"/>
  <c r="T291" i="4" s="1"/>
  <c r="U291" i="4" s="1"/>
  <c r="V291" i="4" s="1"/>
  <c r="W291" i="4" s="1"/>
  <c r="X291" i="4" s="1"/>
  <c r="Y291" i="4" s="1"/>
  <c r="Z291" i="4" s="1"/>
  <c r="AA291" i="4" s="1"/>
  <c r="AB291" i="4" s="1"/>
  <c r="AC291" i="4" s="1"/>
  <c r="AD291" i="4" s="1"/>
  <c r="AE291" i="4" s="1"/>
  <c r="AF291" i="4" s="1"/>
  <c r="AG291" i="4" s="1"/>
  <c r="D265" i="4"/>
  <c r="E265" i="4" s="1"/>
  <c r="F265" i="4" s="1"/>
  <c r="G265" i="4" s="1"/>
  <c r="H265" i="4" s="1"/>
  <c r="I265" i="4" s="1"/>
  <c r="J265" i="4" s="1"/>
  <c r="K265" i="4" s="1"/>
  <c r="L265" i="4" s="1"/>
  <c r="M265" i="4" s="1"/>
  <c r="N265" i="4" s="1"/>
  <c r="O265" i="4" s="1"/>
  <c r="P265" i="4" s="1"/>
  <c r="Q265" i="4" s="1"/>
  <c r="R265" i="4" s="1"/>
  <c r="S265" i="4" s="1"/>
  <c r="T265" i="4" s="1"/>
  <c r="U265" i="4" s="1"/>
  <c r="V265" i="4" s="1"/>
  <c r="W265" i="4" s="1"/>
  <c r="X265" i="4" s="1"/>
  <c r="Y265" i="4" s="1"/>
  <c r="Z265" i="4" s="1"/>
  <c r="AA265" i="4" s="1"/>
  <c r="AB265" i="4" s="1"/>
  <c r="AC265" i="4" s="1"/>
  <c r="AD265" i="4" s="1"/>
  <c r="AE265" i="4" s="1"/>
  <c r="AF265" i="4" s="1"/>
  <c r="AG265" i="4" s="1"/>
  <c r="D266" i="4"/>
  <c r="E266" i="4" s="1"/>
  <c r="F266" i="4" s="1"/>
  <c r="G266" i="4" s="1"/>
  <c r="H266" i="4" s="1"/>
  <c r="I266" i="4" s="1"/>
  <c r="J266" i="4" s="1"/>
  <c r="K266" i="4" s="1"/>
  <c r="L266" i="4" s="1"/>
  <c r="M266" i="4" s="1"/>
  <c r="N266" i="4" s="1"/>
  <c r="O266" i="4" s="1"/>
  <c r="P266" i="4" s="1"/>
  <c r="Q266" i="4" s="1"/>
  <c r="R266" i="4" s="1"/>
  <c r="S266" i="4" s="1"/>
  <c r="T266" i="4" s="1"/>
  <c r="U266" i="4" s="1"/>
  <c r="V266" i="4" s="1"/>
  <c r="W266" i="4" s="1"/>
  <c r="X266" i="4" s="1"/>
  <c r="Y266" i="4" s="1"/>
  <c r="Z266" i="4" s="1"/>
  <c r="AA266" i="4" s="1"/>
  <c r="AB266" i="4" s="1"/>
  <c r="AC266" i="4" s="1"/>
  <c r="AD266" i="4" s="1"/>
  <c r="AE266" i="4" s="1"/>
  <c r="AF266" i="4" s="1"/>
  <c r="AG266" i="4" s="1"/>
  <c r="C292" i="4"/>
  <c r="D292" i="4" s="1"/>
  <c r="E292" i="4" s="1"/>
  <c r="F292" i="4" s="1"/>
  <c r="G292" i="4" s="1"/>
  <c r="H292" i="4" s="1"/>
  <c r="I292" i="4" s="1"/>
  <c r="J292" i="4" s="1"/>
  <c r="K292" i="4" s="1"/>
  <c r="L292" i="4" s="1"/>
  <c r="M292" i="4" s="1"/>
  <c r="N292" i="4" s="1"/>
  <c r="O292" i="4" s="1"/>
  <c r="P292" i="4" s="1"/>
  <c r="Q292" i="4" s="1"/>
  <c r="R292" i="4" s="1"/>
  <c r="S292" i="4" s="1"/>
  <c r="T292" i="4" s="1"/>
  <c r="U292" i="4" s="1"/>
  <c r="V292" i="4" s="1"/>
  <c r="W292" i="4" s="1"/>
  <c r="X292" i="4" s="1"/>
  <c r="Y292" i="4" s="1"/>
  <c r="Z292" i="4" s="1"/>
  <c r="AA292" i="4" s="1"/>
  <c r="AB292" i="4" s="1"/>
  <c r="AC292" i="4" s="1"/>
  <c r="AD292" i="4" s="1"/>
  <c r="AE292" i="4" s="1"/>
  <c r="AF292" i="4" s="1"/>
  <c r="AG292" i="4" s="1"/>
  <c r="N7" i="4"/>
  <c r="L59" i="4"/>
  <c r="F215" i="4"/>
  <c r="E241" i="4"/>
  <c r="G189" i="4"/>
  <c r="K85" i="4"/>
  <c r="C293" i="4"/>
  <c r="D267" i="4"/>
  <c r="H163" i="4"/>
  <c r="M33" i="4"/>
  <c r="K98" i="4" l="1"/>
  <c r="K100" i="4"/>
  <c r="K101" i="4"/>
  <c r="K99" i="4"/>
  <c r="K104" i="4"/>
  <c r="K97" i="4"/>
  <c r="K103" i="4"/>
  <c r="K102" i="4"/>
  <c r="K105" i="4"/>
  <c r="K89" i="4"/>
  <c r="K88" i="4"/>
  <c r="K93" i="4"/>
  <c r="K92" i="4"/>
  <c r="K90" i="4"/>
  <c r="K86" i="4"/>
  <c r="K94" i="4"/>
  <c r="K91" i="4"/>
  <c r="K95" i="4"/>
  <c r="K96" i="4"/>
  <c r="K87" i="4"/>
  <c r="M46" i="4"/>
  <c r="M48" i="4"/>
  <c r="M52" i="4"/>
  <c r="M47" i="4"/>
  <c r="M50" i="4"/>
  <c r="M49" i="4"/>
  <c r="M51" i="4"/>
  <c r="M45" i="4"/>
  <c r="M53" i="4"/>
  <c r="M42" i="4"/>
  <c r="M35" i="4"/>
  <c r="M37" i="4"/>
  <c r="M44" i="4"/>
  <c r="M43" i="4"/>
  <c r="M41" i="4"/>
  <c r="M34" i="4"/>
  <c r="M40" i="4"/>
  <c r="M38" i="4"/>
  <c r="M39" i="4"/>
  <c r="M36" i="4"/>
  <c r="L76" i="4"/>
  <c r="L78" i="4"/>
  <c r="L75" i="4"/>
  <c r="L72" i="4"/>
  <c r="L77" i="4"/>
  <c r="L73" i="4"/>
  <c r="L71" i="4"/>
  <c r="L79" i="4"/>
  <c r="L74" i="4"/>
  <c r="L63" i="4"/>
  <c r="L61" i="4"/>
  <c r="L66" i="4"/>
  <c r="L64" i="4"/>
  <c r="L67" i="4"/>
  <c r="L60" i="4"/>
  <c r="L69" i="4"/>
  <c r="L62" i="4"/>
  <c r="L65" i="4"/>
  <c r="L68" i="4"/>
  <c r="L70" i="4"/>
  <c r="H176" i="4"/>
  <c r="H180" i="4"/>
  <c r="H183" i="4"/>
  <c r="H179" i="4"/>
  <c r="H177" i="4"/>
  <c r="H178" i="4"/>
  <c r="H181" i="4"/>
  <c r="H175" i="4"/>
  <c r="H182" i="4"/>
  <c r="H166" i="4"/>
  <c r="H174" i="4"/>
  <c r="H168" i="4"/>
  <c r="H167" i="4"/>
  <c r="H164" i="4"/>
  <c r="H170" i="4"/>
  <c r="H173" i="4"/>
  <c r="H172" i="4"/>
  <c r="H165" i="4"/>
  <c r="H171" i="4"/>
  <c r="H169" i="4"/>
  <c r="G208" i="4"/>
  <c r="G205" i="4"/>
  <c r="G204" i="4"/>
  <c r="G207" i="4"/>
  <c r="G206" i="4"/>
  <c r="G209" i="4"/>
  <c r="G201" i="4"/>
  <c r="G202" i="4"/>
  <c r="G203" i="4"/>
  <c r="G193" i="4"/>
  <c r="G200" i="4"/>
  <c r="G194" i="4"/>
  <c r="G192" i="4"/>
  <c r="G190" i="4"/>
  <c r="G196" i="4"/>
  <c r="G198" i="4"/>
  <c r="G197" i="4"/>
  <c r="G191" i="4"/>
  <c r="G195" i="4"/>
  <c r="G199" i="4"/>
  <c r="N22" i="4"/>
  <c r="N21" i="4"/>
  <c r="N19" i="4"/>
  <c r="N20" i="4"/>
  <c r="N25" i="4"/>
  <c r="N23" i="4"/>
  <c r="N26" i="4"/>
  <c r="N24" i="4"/>
  <c r="N27" i="4"/>
  <c r="N15" i="4"/>
  <c r="N8" i="4"/>
  <c r="N16" i="4"/>
  <c r="N18" i="4"/>
  <c r="N10" i="4"/>
  <c r="N9" i="4"/>
  <c r="N14" i="4"/>
  <c r="N12" i="4"/>
  <c r="N17" i="4"/>
  <c r="N13" i="4"/>
  <c r="N11" i="4"/>
  <c r="I155" i="4"/>
  <c r="I157" i="4"/>
  <c r="I153" i="4"/>
  <c r="I149" i="4"/>
  <c r="I156" i="4"/>
  <c r="I150" i="4"/>
  <c r="I151" i="4"/>
  <c r="I154" i="4"/>
  <c r="I152" i="4"/>
  <c r="I146" i="4"/>
  <c r="I140" i="4"/>
  <c r="I144" i="4"/>
  <c r="I141" i="4"/>
  <c r="I145" i="4"/>
  <c r="I142" i="4"/>
  <c r="I143" i="4"/>
  <c r="I148" i="4"/>
  <c r="I139" i="4"/>
  <c r="I147" i="4"/>
  <c r="I138" i="4"/>
  <c r="J129" i="4"/>
  <c r="J123" i="4"/>
  <c r="J125" i="4"/>
  <c r="J127" i="4"/>
  <c r="J131" i="4"/>
  <c r="J124" i="4"/>
  <c r="J126" i="4"/>
  <c r="J130" i="4"/>
  <c r="J128" i="4"/>
  <c r="J122" i="4"/>
  <c r="J120" i="4"/>
  <c r="J115" i="4"/>
  <c r="J112" i="4"/>
  <c r="J118" i="4"/>
  <c r="J116" i="4"/>
  <c r="J117" i="4"/>
  <c r="J114" i="4"/>
  <c r="J119" i="4"/>
  <c r="J113" i="4"/>
  <c r="J121" i="4"/>
  <c r="D282" i="4"/>
  <c r="D283" i="4"/>
  <c r="D284" i="4"/>
  <c r="D281" i="4"/>
  <c r="D285" i="4"/>
  <c r="D280" i="4"/>
  <c r="D279" i="4"/>
  <c r="D286" i="4"/>
  <c r="D287" i="4"/>
  <c r="D270" i="4"/>
  <c r="D276" i="4"/>
  <c r="D271" i="4"/>
  <c r="D278" i="4"/>
  <c r="D269" i="4"/>
  <c r="D268" i="4"/>
  <c r="D277" i="4"/>
  <c r="D275" i="4"/>
  <c r="D274" i="4"/>
  <c r="D273" i="4"/>
  <c r="D272" i="4"/>
  <c r="E253" i="4"/>
  <c r="E254" i="4"/>
  <c r="E255" i="4"/>
  <c r="E257" i="4"/>
  <c r="E258" i="4"/>
  <c r="E256" i="4"/>
  <c r="E261" i="4"/>
  <c r="E260" i="4"/>
  <c r="E259" i="4"/>
  <c r="E250" i="4"/>
  <c r="E244" i="4"/>
  <c r="E243" i="4"/>
  <c r="E248" i="4"/>
  <c r="E249" i="4"/>
  <c r="E242" i="4"/>
  <c r="E246" i="4"/>
  <c r="E252" i="4"/>
  <c r="E247" i="4"/>
  <c r="E245" i="4"/>
  <c r="E251" i="4"/>
  <c r="C309" i="4"/>
  <c r="C307" i="4"/>
  <c r="C308" i="4"/>
  <c r="C306" i="4"/>
  <c r="C313" i="4"/>
  <c r="C305" i="4"/>
  <c r="C310" i="4"/>
  <c r="C312" i="4"/>
  <c r="C311" i="4"/>
  <c r="C302" i="4"/>
  <c r="C295" i="4"/>
  <c r="C296" i="4"/>
  <c r="C297" i="4"/>
  <c r="C301" i="4"/>
  <c r="C294" i="4"/>
  <c r="C300" i="4"/>
  <c r="C298" i="4"/>
  <c r="C299" i="4"/>
  <c r="C303" i="4"/>
  <c r="C304" i="4"/>
  <c r="F228" i="4"/>
  <c r="F230" i="4"/>
  <c r="F227" i="4"/>
  <c r="F231" i="4"/>
  <c r="F235" i="4"/>
  <c r="F229" i="4"/>
  <c r="F232" i="4"/>
  <c r="F234" i="4"/>
  <c r="F233" i="4"/>
  <c r="F219" i="4"/>
  <c r="F222" i="4"/>
  <c r="F223" i="4"/>
  <c r="F216" i="4"/>
  <c r="F220" i="4"/>
  <c r="F218" i="4"/>
  <c r="F226" i="4"/>
  <c r="F221" i="4"/>
  <c r="F224" i="4"/>
  <c r="F225" i="4"/>
  <c r="F217" i="4"/>
  <c r="E290" i="4"/>
  <c r="D289" i="4"/>
  <c r="P4" i="4"/>
  <c r="O3" i="4"/>
  <c r="J160" i="4"/>
  <c r="I159" i="4"/>
  <c r="F264" i="4"/>
  <c r="E263" i="4"/>
  <c r="H212" i="4"/>
  <c r="G211" i="4"/>
  <c r="O30" i="4"/>
  <c r="N29" i="4"/>
  <c r="N56" i="4"/>
  <c r="M55" i="4"/>
  <c r="G238" i="4"/>
  <c r="F237" i="4"/>
  <c r="L108" i="4"/>
  <c r="K107" i="4"/>
  <c r="K134" i="4"/>
  <c r="J133" i="4"/>
  <c r="I186" i="4"/>
  <c r="H185" i="4"/>
  <c r="M82" i="4"/>
  <c r="L81" i="4"/>
  <c r="D293" i="4"/>
  <c r="F241" i="4"/>
  <c r="O7" i="4"/>
  <c r="K111" i="4"/>
  <c r="J137" i="4"/>
  <c r="G215" i="4"/>
  <c r="N33" i="4"/>
  <c r="E267" i="4"/>
  <c r="L85" i="4"/>
  <c r="I163" i="4"/>
  <c r="H189" i="4"/>
  <c r="M59" i="4"/>
  <c r="K129" i="4" l="1"/>
  <c r="K125" i="4"/>
  <c r="K127" i="4"/>
  <c r="K131" i="4"/>
  <c r="K124" i="4"/>
  <c r="K130" i="4"/>
  <c r="K126" i="4"/>
  <c r="K123" i="4"/>
  <c r="K128" i="4"/>
  <c r="K115" i="4"/>
  <c r="K119" i="4"/>
  <c r="K114" i="4"/>
  <c r="K116" i="4"/>
  <c r="K120" i="4"/>
  <c r="K122" i="4"/>
  <c r="K112" i="4"/>
  <c r="K117" i="4"/>
  <c r="K113" i="4"/>
  <c r="K121" i="4"/>
  <c r="K118" i="4"/>
  <c r="H201" i="4"/>
  <c r="H204" i="4"/>
  <c r="H205" i="4"/>
  <c r="H206" i="4"/>
  <c r="H208" i="4"/>
  <c r="H207" i="4"/>
  <c r="H202" i="4"/>
  <c r="H209" i="4"/>
  <c r="H203" i="4"/>
  <c r="H200" i="4"/>
  <c r="H191" i="4"/>
  <c r="H192" i="4"/>
  <c r="H194" i="4"/>
  <c r="H193" i="4"/>
  <c r="H190" i="4"/>
  <c r="H196" i="4"/>
  <c r="H199" i="4"/>
  <c r="H198" i="4"/>
  <c r="H195" i="4"/>
  <c r="H197" i="4"/>
  <c r="N46" i="4"/>
  <c r="N48" i="4"/>
  <c r="N50" i="4"/>
  <c r="N52" i="4"/>
  <c r="N47" i="4"/>
  <c r="N45" i="4"/>
  <c r="N53" i="4"/>
  <c r="N51" i="4"/>
  <c r="N49" i="4"/>
  <c r="N37" i="4"/>
  <c r="N34" i="4"/>
  <c r="N41" i="4"/>
  <c r="N40" i="4"/>
  <c r="N42" i="4"/>
  <c r="N35" i="4"/>
  <c r="N44" i="4"/>
  <c r="N38" i="4"/>
  <c r="N43" i="4"/>
  <c r="N36" i="4"/>
  <c r="N39" i="4"/>
  <c r="O21" i="4"/>
  <c r="O22" i="4"/>
  <c r="O20" i="4"/>
  <c r="O19" i="4"/>
  <c r="O23" i="4"/>
  <c r="O25" i="4"/>
  <c r="O26" i="4"/>
  <c r="O24" i="4"/>
  <c r="O27" i="4"/>
  <c r="O15" i="4"/>
  <c r="O11" i="4"/>
  <c r="O14" i="4"/>
  <c r="O16" i="4"/>
  <c r="O8" i="4"/>
  <c r="O12" i="4"/>
  <c r="O17" i="4"/>
  <c r="O10" i="4"/>
  <c r="O18" i="4"/>
  <c r="O9" i="4"/>
  <c r="O13" i="4"/>
  <c r="M78" i="4"/>
  <c r="M76" i="4"/>
  <c r="M77" i="4"/>
  <c r="M75" i="4"/>
  <c r="M71" i="4"/>
  <c r="M79" i="4"/>
  <c r="M72" i="4"/>
  <c r="M73" i="4"/>
  <c r="M74" i="4"/>
  <c r="M62" i="4"/>
  <c r="M68" i="4"/>
  <c r="M60" i="4"/>
  <c r="M66" i="4"/>
  <c r="M67" i="4"/>
  <c r="M61" i="4"/>
  <c r="M69" i="4"/>
  <c r="M70" i="4"/>
  <c r="M64" i="4"/>
  <c r="M65" i="4"/>
  <c r="M63" i="4"/>
  <c r="E284" i="4"/>
  <c r="E285" i="4"/>
  <c r="E282" i="4"/>
  <c r="E283" i="4"/>
  <c r="E280" i="4"/>
  <c r="E281" i="4"/>
  <c r="E287" i="4"/>
  <c r="E286" i="4"/>
  <c r="E279" i="4"/>
  <c r="E276" i="4"/>
  <c r="E278" i="4"/>
  <c r="E272" i="4"/>
  <c r="E270" i="4"/>
  <c r="E275" i="4"/>
  <c r="E274" i="4"/>
  <c r="E277" i="4"/>
  <c r="E271" i="4"/>
  <c r="E269" i="4"/>
  <c r="E268" i="4"/>
  <c r="E273" i="4"/>
  <c r="I177" i="4"/>
  <c r="I180" i="4"/>
  <c r="I179" i="4"/>
  <c r="I178" i="4"/>
  <c r="I176" i="4"/>
  <c r="I182" i="4"/>
  <c r="I183" i="4"/>
  <c r="I175" i="4"/>
  <c r="I181" i="4"/>
  <c r="I165" i="4"/>
  <c r="I164" i="4"/>
  <c r="I170" i="4"/>
  <c r="I168" i="4"/>
  <c r="I166" i="4"/>
  <c r="I174" i="4"/>
  <c r="I173" i="4"/>
  <c r="I167" i="4"/>
  <c r="I172" i="4"/>
  <c r="I171" i="4"/>
  <c r="I169" i="4"/>
  <c r="G228" i="4"/>
  <c r="G231" i="4"/>
  <c r="G230" i="4"/>
  <c r="G227" i="4"/>
  <c r="G232" i="4"/>
  <c r="G233" i="4"/>
  <c r="G229" i="4"/>
  <c r="G235" i="4"/>
  <c r="G234" i="4"/>
  <c r="G226" i="4"/>
  <c r="G219" i="4"/>
  <c r="G223" i="4"/>
  <c r="G220" i="4"/>
  <c r="G218" i="4"/>
  <c r="G216" i="4"/>
  <c r="G222" i="4"/>
  <c r="G221" i="4"/>
  <c r="G225" i="4"/>
  <c r="G224" i="4"/>
  <c r="G217" i="4"/>
  <c r="F254" i="4"/>
  <c r="F258" i="4"/>
  <c r="F253" i="4"/>
  <c r="F256" i="4"/>
  <c r="F259" i="4"/>
  <c r="F255" i="4"/>
  <c r="F260" i="4"/>
  <c r="F261" i="4"/>
  <c r="F257" i="4"/>
  <c r="F250" i="4"/>
  <c r="F243" i="4"/>
  <c r="F244" i="4"/>
  <c r="F245" i="4"/>
  <c r="F248" i="4"/>
  <c r="F249" i="4"/>
  <c r="F242" i="4"/>
  <c r="F246" i="4"/>
  <c r="F252" i="4"/>
  <c r="F247" i="4"/>
  <c r="F251" i="4"/>
  <c r="L98" i="4"/>
  <c r="L100" i="4"/>
  <c r="L101" i="4"/>
  <c r="L104" i="4"/>
  <c r="L102" i="4"/>
  <c r="L99" i="4"/>
  <c r="L97" i="4"/>
  <c r="L103" i="4"/>
  <c r="L105" i="4"/>
  <c r="L88" i="4"/>
  <c r="L89" i="4"/>
  <c r="L92" i="4"/>
  <c r="L90" i="4"/>
  <c r="L93" i="4"/>
  <c r="L86" i="4"/>
  <c r="L91" i="4"/>
  <c r="L95" i="4"/>
  <c r="L94" i="4"/>
  <c r="L96" i="4"/>
  <c r="L87" i="4"/>
  <c r="J155" i="4"/>
  <c r="J157" i="4"/>
  <c r="J149" i="4"/>
  <c r="J153" i="4"/>
  <c r="J156" i="4"/>
  <c r="J150" i="4"/>
  <c r="J151" i="4"/>
  <c r="J154" i="4"/>
  <c r="J152" i="4"/>
  <c r="J145" i="4"/>
  <c r="J138" i="4"/>
  <c r="J148" i="4"/>
  <c r="J139" i="4"/>
  <c r="J146" i="4"/>
  <c r="J147" i="4"/>
  <c r="J141" i="4"/>
  <c r="J140" i="4"/>
  <c r="J143" i="4"/>
  <c r="J144" i="4"/>
  <c r="J142" i="4"/>
  <c r="D309" i="4"/>
  <c r="D308" i="4"/>
  <c r="D306" i="4"/>
  <c r="D312" i="4"/>
  <c r="D311" i="4"/>
  <c r="D307" i="4"/>
  <c r="D305" i="4"/>
  <c r="D310" i="4"/>
  <c r="D313" i="4"/>
  <c r="D297" i="4"/>
  <c r="D301" i="4"/>
  <c r="D294" i="4"/>
  <c r="D300" i="4"/>
  <c r="D298" i="4"/>
  <c r="D295" i="4"/>
  <c r="D302" i="4"/>
  <c r="D303" i="4"/>
  <c r="D296" i="4"/>
  <c r="D304" i="4"/>
  <c r="D299" i="4"/>
  <c r="J186" i="4"/>
  <c r="I185" i="4"/>
  <c r="O56" i="4"/>
  <c r="N55" i="4"/>
  <c r="L134" i="4"/>
  <c r="K133" i="4"/>
  <c r="P30" i="4"/>
  <c r="O29" i="4"/>
  <c r="G264" i="4"/>
  <c r="F263" i="4"/>
  <c r="Q4" i="4"/>
  <c r="P3" i="4"/>
  <c r="N82" i="4"/>
  <c r="M81" i="4"/>
  <c r="H238" i="4"/>
  <c r="G237" i="4"/>
  <c r="M108" i="4"/>
  <c r="L107" i="4"/>
  <c r="I212" i="4"/>
  <c r="H211" i="4"/>
  <c r="K160" i="4"/>
  <c r="J159" i="4"/>
  <c r="F290" i="4"/>
  <c r="E289" i="4"/>
  <c r="J163" i="4"/>
  <c r="N59" i="4"/>
  <c r="I189" i="4"/>
  <c r="E293" i="4"/>
  <c r="H215" i="4"/>
  <c r="G241" i="4"/>
  <c r="M85" i="4"/>
  <c r="F267" i="4"/>
  <c r="K137" i="4"/>
  <c r="L111" i="4"/>
  <c r="P7" i="4"/>
  <c r="O33" i="4"/>
  <c r="O48" i="4" l="1"/>
  <c r="O50" i="4"/>
  <c r="O47" i="4"/>
  <c r="O52" i="4"/>
  <c r="O45" i="4"/>
  <c r="O53" i="4"/>
  <c r="O51" i="4"/>
  <c r="O46" i="4"/>
  <c r="O49" i="4"/>
  <c r="O36" i="4"/>
  <c r="O41" i="4"/>
  <c r="O37" i="4"/>
  <c r="O34" i="4"/>
  <c r="O40" i="4"/>
  <c r="O42" i="4"/>
  <c r="O35" i="4"/>
  <c r="O38" i="4"/>
  <c r="O44" i="4"/>
  <c r="O43" i="4"/>
  <c r="O39" i="4"/>
  <c r="F284" i="4"/>
  <c r="F283" i="4"/>
  <c r="F282" i="4"/>
  <c r="F285" i="4"/>
  <c r="F280" i="4"/>
  <c r="F287" i="4"/>
  <c r="F286" i="4"/>
  <c r="F281" i="4"/>
  <c r="F279" i="4"/>
  <c r="F275" i="4"/>
  <c r="F278" i="4"/>
  <c r="F268" i="4"/>
  <c r="F270" i="4"/>
  <c r="F269" i="4"/>
  <c r="F276" i="4"/>
  <c r="F271" i="4"/>
  <c r="F274" i="4"/>
  <c r="F273" i="4"/>
  <c r="F277" i="4"/>
  <c r="F272" i="4"/>
  <c r="E309" i="4"/>
  <c r="E306" i="4"/>
  <c r="E308" i="4"/>
  <c r="E307" i="4"/>
  <c r="E313" i="4"/>
  <c r="E312" i="4"/>
  <c r="E310" i="4"/>
  <c r="E305" i="4"/>
  <c r="E311" i="4"/>
  <c r="E295" i="4"/>
  <c r="E296" i="4"/>
  <c r="E297" i="4"/>
  <c r="E301" i="4"/>
  <c r="E300" i="4"/>
  <c r="E298" i="4"/>
  <c r="E303" i="4"/>
  <c r="E294" i="4"/>
  <c r="E302" i="4"/>
  <c r="E299" i="4"/>
  <c r="E304" i="4"/>
  <c r="P21" i="4"/>
  <c r="P22" i="4"/>
  <c r="P20" i="4"/>
  <c r="P25" i="4"/>
  <c r="P19" i="4"/>
  <c r="P23" i="4"/>
  <c r="P26" i="4"/>
  <c r="P24" i="4"/>
  <c r="P27" i="4"/>
  <c r="P18" i="4"/>
  <c r="P10" i="4"/>
  <c r="P15" i="4"/>
  <c r="P8" i="4"/>
  <c r="P16" i="4"/>
  <c r="P11" i="4"/>
  <c r="P14" i="4"/>
  <c r="P12" i="4"/>
  <c r="P9" i="4"/>
  <c r="P17" i="4"/>
  <c r="P13" i="4"/>
  <c r="M98" i="4"/>
  <c r="M101" i="4"/>
  <c r="M100" i="4"/>
  <c r="M104" i="4"/>
  <c r="M99" i="4"/>
  <c r="M103" i="4"/>
  <c r="M105" i="4"/>
  <c r="M102" i="4"/>
  <c r="M97" i="4"/>
  <c r="M88" i="4"/>
  <c r="M94" i="4"/>
  <c r="M92" i="4"/>
  <c r="M93" i="4"/>
  <c r="M90" i="4"/>
  <c r="M91" i="4"/>
  <c r="M86" i="4"/>
  <c r="M89" i="4"/>
  <c r="M95" i="4"/>
  <c r="M96" i="4"/>
  <c r="M87" i="4"/>
  <c r="I208" i="4"/>
  <c r="I204" i="4"/>
  <c r="I206" i="4"/>
  <c r="I203" i="4"/>
  <c r="I201" i="4"/>
  <c r="I202" i="4"/>
  <c r="I209" i="4"/>
  <c r="I205" i="4"/>
  <c r="I207" i="4"/>
  <c r="I191" i="4"/>
  <c r="I196" i="4"/>
  <c r="I192" i="4"/>
  <c r="I194" i="4"/>
  <c r="I200" i="4"/>
  <c r="I190" i="4"/>
  <c r="I199" i="4"/>
  <c r="I198" i="4"/>
  <c r="I195" i="4"/>
  <c r="I193" i="4"/>
  <c r="I197" i="4"/>
  <c r="L129" i="4"/>
  <c r="L123" i="4"/>
  <c r="L125" i="4"/>
  <c r="L130" i="4"/>
  <c r="L131" i="4"/>
  <c r="L124" i="4"/>
  <c r="L126" i="4"/>
  <c r="L127" i="4"/>
  <c r="L128" i="4"/>
  <c r="L114" i="4"/>
  <c r="L115" i="4"/>
  <c r="L119" i="4"/>
  <c r="L120" i="4"/>
  <c r="L122" i="4"/>
  <c r="L112" i="4"/>
  <c r="L116" i="4"/>
  <c r="L117" i="4"/>
  <c r="L113" i="4"/>
  <c r="L121" i="4"/>
  <c r="L118" i="4"/>
  <c r="G254" i="4"/>
  <c r="G258" i="4"/>
  <c r="G257" i="4"/>
  <c r="G256" i="4"/>
  <c r="G261" i="4"/>
  <c r="G259" i="4"/>
  <c r="G253" i="4"/>
  <c r="G255" i="4"/>
  <c r="G260" i="4"/>
  <c r="G250" i="4"/>
  <c r="G245" i="4"/>
  <c r="G243" i="4"/>
  <c r="G248" i="4"/>
  <c r="G249" i="4"/>
  <c r="G252" i="4"/>
  <c r="G242" i="4"/>
  <c r="G246" i="4"/>
  <c r="G247" i="4"/>
  <c r="G251" i="4"/>
  <c r="G244" i="4"/>
  <c r="N78" i="4"/>
  <c r="N76" i="4"/>
  <c r="N77" i="4"/>
  <c r="N75" i="4"/>
  <c r="N71" i="4"/>
  <c r="N79" i="4"/>
  <c r="N73" i="4"/>
  <c r="N74" i="4"/>
  <c r="N72" i="4"/>
  <c r="N62" i="4"/>
  <c r="N70" i="4"/>
  <c r="N68" i="4"/>
  <c r="N60" i="4"/>
  <c r="N66" i="4"/>
  <c r="N63" i="4"/>
  <c r="N64" i="4"/>
  <c r="N67" i="4"/>
  <c r="N61" i="4"/>
  <c r="N69" i="4"/>
  <c r="N65" i="4"/>
  <c r="K155" i="4"/>
  <c r="K149" i="4"/>
  <c r="K153" i="4"/>
  <c r="K156" i="4"/>
  <c r="K150" i="4"/>
  <c r="K151" i="4"/>
  <c r="K154" i="4"/>
  <c r="K152" i="4"/>
  <c r="K157" i="4"/>
  <c r="K145" i="4"/>
  <c r="K138" i="4"/>
  <c r="K142" i="4"/>
  <c r="K146" i="4"/>
  <c r="K148" i="4"/>
  <c r="K139" i="4"/>
  <c r="K140" i="4"/>
  <c r="K147" i="4"/>
  <c r="K141" i="4"/>
  <c r="K143" i="4"/>
  <c r="K144" i="4"/>
  <c r="H228" i="4"/>
  <c r="H231" i="4"/>
  <c r="H230" i="4"/>
  <c r="H235" i="4"/>
  <c r="H227" i="4"/>
  <c r="H229" i="4"/>
  <c r="H234" i="4"/>
  <c r="H233" i="4"/>
  <c r="H232" i="4"/>
  <c r="H219" i="4"/>
  <c r="H226" i="4"/>
  <c r="H217" i="4"/>
  <c r="H218" i="4"/>
  <c r="H220" i="4"/>
  <c r="H216" i="4"/>
  <c r="H222" i="4"/>
  <c r="H221" i="4"/>
  <c r="H223" i="4"/>
  <c r="H224" i="4"/>
  <c r="H225" i="4"/>
  <c r="J180" i="4"/>
  <c r="J176" i="4"/>
  <c r="J177" i="4"/>
  <c r="J179" i="4"/>
  <c r="J181" i="4"/>
  <c r="J182" i="4"/>
  <c r="J178" i="4"/>
  <c r="J183" i="4"/>
  <c r="J175" i="4"/>
  <c r="J166" i="4"/>
  <c r="J167" i="4"/>
  <c r="J170" i="4"/>
  <c r="J171" i="4"/>
  <c r="J164" i="4"/>
  <c r="J168" i="4"/>
  <c r="J174" i="4"/>
  <c r="J165" i="4"/>
  <c r="J173" i="4"/>
  <c r="J172" i="4"/>
  <c r="J169" i="4"/>
  <c r="L160" i="4"/>
  <c r="K159" i="4"/>
  <c r="O82" i="4"/>
  <c r="N81" i="4"/>
  <c r="M134" i="4"/>
  <c r="L133" i="4"/>
  <c r="J212" i="4"/>
  <c r="I211" i="4"/>
  <c r="R4" i="4"/>
  <c r="Q3" i="4"/>
  <c r="P56" i="4"/>
  <c r="O55" i="4"/>
  <c r="G290" i="4"/>
  <c r="F289" i="4"/>
  <c r="I238" i="4"/>
  <c r="H237" i="4"/>
  <c r="Q30" i="4"/>
  <c r="P29" i="4"/>
  <c r="N108" i="4"/>
  <c r="M107" i="4"/>
  <c r="H264" i="4"/>
  <c r="G263" i="4"/>
  <c r="K186" i="4"/>
  <c r="J185" i="4"/>
  <c r="Q7" i="4"/>
  <c r="M111" i="4"/>
  <c r="L137" i="4"/>
  <c r="G267" i="4"/>
  <c r="H241" i="4"/>
  <c r="P33" i="4"/>
  <c r="I215" i="4"/>
  <c r="N85" i="4"/>
  <c r="F293" i="4"/>
  <c r="J189" i="4"/>
  <c r="O59" i="4"/>
  <c r="K163" i="4"/>
  <c r="N98" i="4" l="1"/>
  <c r="N100" i="4"/>
  <c r="N101" i="4"/>
  <c r="N104" i="4"/>
  <c r="N102" i="4"/>
  <c r="N105" i="4"/>
  <c r="N103" i="4"/>
  <c r="N99" i="4"/>
  <c r="N97" i="4"/>
  <c r="N89" i="4"/>
  <c r="N93" i="4"/>
  <c r="N86" i="4"/>
  <c r="N88" i="4"/>
  <c r="N96" i="4"/>
  <c r="N87" i="4"/>
  <c r="N94" i="4"/>
  <c r="N90" i="4"/>
  <c r="N91" i="4"/>
  <c r="N95" i="4"/>
  <c r="N92" i="4"/>
  <c r="G284" i="4"/>
  <c r="G283" i="4"/>
  <c r="G282" i="4"/>
  <c r="G285" i="4"/>
  <c r="G280" i="4"/>
  <c r="G281" i="4"/>
  <c r="G287" i="4"/>
  <c r="G279" i="4"/>
  <c r="G286" i="4"/>
  <c r="G278" i="4"/>
  <c r="G268" i="4"/>
  <c r="G270" i="4"/>
  <c r="G276" i="4"/>
  <c r="G275" i="4"/>
  <c r="G269" i="4"/>
  <c r="G274" i="4"/>
  <c r="G272" i="4"/>
  <c r="G273" i="4"/>
  <c r="G271" i="4"/>
  <c r="G277" i="4"/>
  <c r="I227" i="4"/>
  <c r="I231" i="4"/>
  <c r="I228" i="4"/>
  <c r="I235" i="4"/>
  <c r="I230" i="4"/>
  <c r="I233" i="4"/>
  <c r="I229" i="4"/>
  <c r="I234" i="4"/>
  <c r="I232" i="4"/>
  <c r="I226" i="4"/>
  <c r="I217" i="4"/>
  <c r="I218" i="4"/>
  <c r="I224" i="4"/>
  <c r="I216" i="4"/>
  <c r="I222" i="4"/>
  <c r="I221" i="4"/>
  <c r="I225" i="4"/>
  <c r="I223" i="4"/>
  <c r="I220" i="4"/>
  <c r="I219" i="4"/>
  <c r="K179" i="4"/>
  <c r="K176" i="4"/>
  <c r="K177" i="4"/>
  <c r="K180" i="4"/>
  <c r="K183" i="4"/>
  <c r="K178" i="4"/>
  <c r="K181" i="4"/>
  <c r="K175" i="4"/>
  <c r="K182" i="4"/>
  <c r="K167" i="4"/>
  <c r="K164" i="4"/>
  <c r="K170" i="4"/>
  <c r="K168" i="4"/>
  <c r="K172" i="4"/>
  <c r="K171" i="4"/>
  <c r="K165" i="4"/>
  <c r="K173" i="4"/>
  <c r="K166" i="4"/>
  <c r="K169" i="4"/>
  <c r="K174" i="4"/>
  <c r="O78" i="4"/>
  <c r="O76" i="4"/>
  <c r="O75" i="4"/>
  <c r="O77" i="4"/>
  <c r="O72" i="4"/>
  <c r="O71" i="4"/>
  <c r="O79" i="4"/>
  <c r="O74" i="4"/>
  <c r="O73" i="4"/>
  <c r="O67" i="4"/>
  <c r="O62" i="4"/>
  <c r="O68" i="4"/>
  <c r="O70" i="4"/>
  <c r="O60" i="4"/>
  <c r="O61" i="4"/>
  <c r="O65" i="4"/>
  <c r="O63" i="4"/>
  <c r="O66" i="4"/>
  <c r="O64" i="4"/>
  <c r="O69" i="4"/>
  <c r="J208" i="4"/>
  <c r="J201" i="4"/>
  <c r="J205" i="4"/>
  <c r="J207" i="4"/>
  <c r="J203" i="4"/>
  <c r="J202" i="4"/>
  <c r="J209" i="4"/>
  <c r="J206" i="4"/>
  <c r="J204" i="4"/>
  <c r="J192" i="4"/>
  <c r="J198" i="4"/>
  <c r="J193" i="4"/>
  <c r="J191" i="4"/>
  <c r="J196" i="4"/>
  <c r="J197" i="4"/>
  <c r="J194" i="4"/>
  <c r="J190" i="4"/>
  <c r="J195" i="4"/>
  <c r="J200" i="4"/>
  <c r="J199" i="4"/>
  <c r="P48" i="4"/>
  <c r="P50" i="4"/>
  <c r="P47" i="4"/>
  <c r="P46" i="4"/>
  <c r="P52" i="4"/>
  <c r="P49" i="4"/>
  <c r="P51" i="4"/>
  <c r="P45" i="4"/>
  <c r="P53" i="4"/>
  <c r="P37" i="4"/>
  <c r="P44" i="4"/>
  <c r="P36" i="4"/>
  <c r="P41" i="4"/>
  <c r="P34" i="4"/>
  <c r="P42" i="4"/>
  <c r="P40" i="4"/>
  <c r="P35" i="4"/>
  <c r="P39" i="4"/>
  <c r="P38" i="4"/>
  <c r="P43" i="4"/>
  <c r="M129" i="4"/>
  <c r="M123" i="4"/>
  <c r="M127" i="4"/>
  <c r="M131" i="4"/>
  <c r="M128" i="4"/>
  <c r="M130" i="4"/>
  <c r="M124" i="4"/>
  <c r="M126" i="4"/>
  <c r="M125" i="4"/>
  <c r="M115" i="4"/>
  <c r="M113" i="4"/>
  <c r="M112" i="4"/>
  <c r="M114" i="4"/>
  <c r="M119" i="4"/>
  <c r="M122" i="4"/>
  <c r="M116" i="4"/>
  <c r="M117" i="4"/>
  <c r="M120" i="4"/>
  <c r="M121" i="4"/>
  <c r="M118" i="4"/>
  <c r="L155" i="4"/>
  <c r="L149" i="4"/>
  <c r="L153" i="4"/>
  <c r="L156" i="4"/>
  <c r="L154" i="4"/>
  <c r="L157" i="4"/>
  <c r="L151" i="4"/>
  <c r="L152" i="4"/>
  <c r="L150" i="4"/>
  <c r="L145" i="4"/>
  <c r="L138" i="4"/>
  <c r="L146" i="4"/>
  <c r="L141" i="4"/>
  <c r="L148" i="4"/>
  <c r="L139" i="4"/>
  <c r="L140" i="4"/>
  <c r="L147" i="4"/>
  <c r="L142" i="4"/>
  <c r="L143" i="4"/>
  <c r="L144" i="4"/>
  <c r="F309" i="4"/>
  <c r="F306" i="4"/>
  <c r="F307" i="4"/>
  <c r="F308" i="4"/>
  <c r="F313" i="4"/>
  <c r="F305" i="4"/>
  <c r="F312" i="4"/>
  <c r="F310" i="4"/>
  <c r="F311" i="4"/>
  <c r="F296" i="4"/>
  <c r="F297" i="4"/>
  <c r="F300" i="4"/>
  <c r="F301" i="4"/>
  <c r="F295" i="4"/>
  <c r="F294" i="4"/>
  <c r="F298" i="4"/>
  <c r="F304" i="4"/>
  <c r="F303" i="4"/>
  <c r="F302" i="4"/>
  <c r="F299" i="4"/>
  <c r="H254" i="4"/>
  <c r="H258" i="4"/>
  <c r="H261" i="4"/>
  <c r="H259" i="4"/>
  <c r="H253" i="4"/>
  <c r="H256" i="4"/>
  <c r="H255" i="4"/>
  <c r="H257" i="4"/>
  <c r="H260" i="4"/>
  <c r="H250" i="4"/>
  <c r="H245" i="4"/>
  <c r="H243" i="4"/>
  <c r="H248" i="4"/>
  <c r="H249" i="4"/>
  <c r="H244" i="4"/>
  <c r="H252" i="4"/>
  <c r="H242" i="4"/>
  <c r="H246" i="4"/>
  <c r="H247" i="4"/>
  <c r="H251" i="4"/>
  <c r="Q22" i="4"/>
  <c r="Q21" i="4"/>
  <c r="Q25" i="4"/>
  <c r="Q19" i="4"/>
  <c r="Q20" i="4"/>
  <c r="Q23" i="4"/>
  <c r="Q24" i="4"/>
  <c r="Q26" i="4"/>
  <c r="Q27" i="4"/>
  <c r="Q11" i="4"/>
  <c r="Q18" i="4"/>
  <c r="Q8" i="4"/>
  <c r="Q10" i="4"/>
  <c r="Q15" i="4"/>
  <c r="Q9" i="4"/>
  <c r="Q14" i="4"/>
  <c r="Q16" i="4"/>
  <c r="Q13" i="4"/>
  <c r="Q17" i="4"/>
  <c r="Q12" i="4"/>
  <c r="L186" i="4"/>
  <c r="K185" i="4"/>
  <c r="O108" i="4"/>
  <c r="N107" i="4"/>
  <c r="J238" i="4"/>
  <c r="I237" i="4"/>
  <c r="Q56" i="4"/>
  <c r="P55" i="4"/>
  <c r="K212" i="4"/>
  <c r="J211" i="4"/>
  <c r="P82" i="4"/>
  <c r="O81" i="4"/>
  <c r="I264" i="4"/>
  <c r="H263" i="4"/>
  <c r="R30" i="4"/>
  <c r="Q29" i="4"/>
  <c r="H290" i="4"/>
  <c r="G289" i="4"/>
  <c r="S4" i="4"/>
  <c r="R3" i="4"/>
  <c r="N134" i="4"/>
  <c r="M133" i="4"/>
  <c r="M160" i="4"/>
  <c r="L159" i="4"/>
  <c r="L163" i="4"/>
  <c r="K189" i="4"/>
  <c r="O85" i="4"/>
  <c r="N111" i="4"/>
  <c r="R7" i="4"/>
  <c r="Q33" i="4"/>
  <c r="H267" i="4"/>
  <c r="P59" i="4"/>
  <c r="G293" i="4"/>
  <c r="J215" i="4"/>
  <c r="I241" i="4"/>
  <c r="M137" i="4"/>
  <c r="P72" i="4" l="1"/>
  <c r="P77" i="4"/>
  <c r="P78" i="4"/>
  <c r="P75" i="4"/>
  <c r="P71" i="4"/>
  <c r="P79" i="4"/>
  <c r="P73" i="4"/>
  <c r="P76" i="4"/>
  <c r="P74" i="4"/>
  <c r="P63" i="4"/>
  <c r="P61" i="4"/>
  <c r="P67" i="4"/>
  <c r="P62" i="4"/>
  <c r="P68" i="4"/>
  <c r="P70" i="4"/>
  <c r="P60" i="4"/>
  <c r="P65" i="4"/>
  <c r="P64" i="4"/>
  <c r="P66" i="4"/>
  <c r="P69" i="4"/>
  <c r="I254" i="4"/>
  <c r="I253" i="4"/>
  <c r="I258" i="4"/>
  <c r="I257" i="4"/>
  <c r="I260" i="4"/>
  <c r="I261" i="4"/>
  <c r="I256" i="4"/>
  <c r="I255" i="4"/>
  <c r="I259" i="4"/>
  <c r="I244" i="4"/>
  <c r="I243" i="4"/>
  <c r="I248" i="4"/>
  <c r="I249" i="4"/>
  <c r="I242" i="4"/>
  <c r="I246" i="4"/>
  <c r="I245" i="4"/>
  <c r="I252" i="4"/>
  <c r="I250" i="4"/>
  <c r="I247" i="4"/>
  <c r="I251" i="4"/>
  <c r="H283" i="4"/>
  <c r="H284" i="4"/>
  <c r="H282" i="4"/>
  <c r="H285" i="4"/>
  <c r="H281" i="4"/>
  <c r="H280" i="4"/>
  <c r="H286" i="4"/>
  <c r="H279" i="4"/>
  <c r="H287" i="4"/>
  <c r="H270" i="4"/>
  <c r="H276" i="4"/>
  <c r="H278" i="4"/>
  <c r="H269" i="4"/>
  <c r="H268" i="4"/>
  <c r="H275" i="4"/>
  <c r="H274" i="4"/>
  <c r="H272" i="4"/>
  <c r="H273" i="4"/>
  <c r="H271" i="4"/>
  <c r="H277" i="4"/>
  <c r="O98" i="4"/>
  <c r="O100" i="4"/>
  <c r="O101" i="4"/>
  <c r="O104" i="4"/>
  <c r="O102" i="4"/>
  <c r="O103" i="4"/>
  <c r="O97" i="4"/>
  <c r="O99" i="4"/>
  <c r="O105" i="4"/>
  <c r="O88" i="4"/>
  <c r="O93" i="4"/>
  <c r="O86" i="4"/>
  <c r="O94" i="4"/>
  <c r="O96" i="4"/>
  <c r="O87" i="4"/>
  <c r="O89" i="4"/>
  <c r="O92" i="4"/>
  <c r="O95" i="4"/>
  <c r="O90" i="4"/>
  <c r="O91" i="4"/>
  <c r="M155" i="4"/>
  <c r="M157" i="4"/>
  <c r="M153" i="4"/>
  <c r="M156" i="4"/>
  <c r="M149" i="4"/>
  <c r="M151" i="4"/>
  <c r="M154" i="4"/>
  <c r="M152" i="4"/>
  <c r="M150" i="4"/>
  <c r="M140" i="4"/>
  <c r="M141" i="4"/>
  <c r="M145" i="4"/>
  <c r="M142" i="4"/>
  <c r="M148" i="4"/>
  <c r="M139" i="4"/>
  <c r="M138" i="4"/>
  <c r="M147" i="4"/>
  <c r="M143" i="4"/>
  <c r="M146" i="4"/>
  <c r="M144" i="4"/>
  <c r="N129" i="4"/>
  <c r="N123" i="4"/>
  <c r="N130" i="4"/>
  <c r="N127" i="4"/>
  <c r="N131" i="4"/>
  <c r="N124" i="4"/>
  <c r="N125" i="4"/>
  <c r="N126" i="4"/>
  <c r="N128" i="4"/>
  <c r="N120" i="4"/>
  <c r="N115" i="4"/>
  <c r="N112" i="4"/>
  <c r="N118" i="4"/>
  <c r="N116" i="4"/>
  <c r="N114" i="4"/>
  <c r="N119" i="4"/>
  <c r="N113" i="4"/>
  <c r="N121" i="4"/>
  <c r="N122" i="4"/>
  <c r="N117" i="4"/>
  <c r="K208" i="4"/>
  <c r="K203" i="4"/>
  <c r="K207" i="4"/>
  <c r="K209" i="4"/>
  <c r="K205" i="4"/>
  <c r="K206" i="4"/>
  <c r="K201" i="4"/>
  <c r="K204" i="4"/>
  <c r="K202" i="4"/>
  <c r="K192" i="4"/>
  <c r="K190" i="4"/>
  <c r="K196" i="4"/>
  <c r="K198" i="4"/>
  <c r="K197" i="4"/>
  <c r="K191" i="4"/>
  <c r="K194" i="4"/>
  <c r="K195" i="4"/>
  <c r="K193" i="4"/>
  <c r="K200" i="4"/>
  <c r="K199" i="4"/>
  <c r="J227" i="4"/>
  <c r="J231" i="4"/>
  <c r="J230" i="4"/>
  <c r="J228" i="4"/>
  <c r="J235" i="4"/>
  <c r="J233" i="4"/>
  <c r="J229" i="4"/>
  <c r="J234" i="4"/>
  <c r="J232" i="4"/>
  <c r="J223" i="4"/>
  <c r="J216" i="4"/>
  <c r="J218" i="4"/>
  <c r="J226" i="4"/>
  <c r="J224" i="4"/>
  <c r="J217" i="4"/>
  <c r="J221" i="4"/>
  <c r="J225" i="4"/>
  <c r="J220" i="4"/>
  <c r="J219" i="4"/>
  <c r="J222" i="4"/>
  <c r="Q48" i="4"/>
  <c r="Q46" i="4"/>
  <c r="Q52" i="4"/>
  <c r="Q47" i="4"/>
  <c r="Q50" i="4"/>
  <c r="Q49" i="4"/>
  <c r="Q51" i="4"/>
  <c r="Q45" i="4"/>
  <c r="Q53" i="4"/>
  <c r="Q35" i="4"/>
  <c r="Q37" i="4"/>
  <c r="Q44" i="4"/>
  <c r="Q36" i="4"/>
  <c r="Q41" i="4"/>
  <c r="Q34" i="4"/>
  <c r="Q40" i="4"/>
  <c r="Q43" i="4"/>
  <c r="Q38" i="4"/>
  <c r="Q39" i="4"/>
  <c r="Q42" i="4"/>
  <c r="G309" i="4"/>
  <c r="G308" i="4"/>
  <c r="G306" i="4"/>
  <c r="G310" i="4"/>
  <c r="G313" i="4"/>
  <c r="G312" i="4"/>
  <c r="G311" i="4"/>
  <c r="G307" i="4"/>
  <c r="G305" i="4"/>
  <c r="G297" i="4"/>
  <c r="G301" i="4"/>
  <c r="G300" i="4"/>
  <c r="G296" i="4"/>
  <c r="G298" i="4"/>
  <c r="G304" i="4"/>
  <c r="G294" i="4"/>
  <c r="G303" i="4"/>
  <c r="G295" i="4"/>
  <c r="G302" i="4"/>
  <c r="G299" i="4"/>
  <c r="R22" i="4"/>
  <c r="R21" i="4"/>
  <c r="R19" i="4"/>
  <c r="R20" i="4"/>
  <c r="R27" i="4"/>
  <c r="R24" i="4"/>
  <c r="R25" i="4"/>
  <c r="R23" i="4"/>
  <c r="R26" i="4"/>
  <c r="R10" i="4"/>
  <c r="R16" i="4"/>
  <c r="R8" i="4"/>
  <c r="R18" i="4"/>
  <c r="R11" i="4"/>
  <c r="R9" i="4"/>
  <c r="R12" i="4"/>
  <c r="R17" i="4"/>
  <c r="R15" i="4"/>
  <c r="R13" i="4"/>
  <c r="R14" i="4"/>
  <c r="L176" i="4"/>
  <c r="L177" i="4"/>
  <c r="L183" i="4"/>
  <c r="L181" i="4"/>
  <c r="L180" i="4"/>
  <c r="L182" i="4"/>
  <c r="L175" i="4"/>
  <c r="L178" i="4"/>
  <c r="L179" i="4"/>
  <c r="L167" i="4"/>
  <c r="L164" i="4"/>
  <c r="L170" i="4"/>
  <c r="L172" i="4"/>
  <c r="L171" i="4"/>
  <c r="L165" i="4"/>
  <c r="L169" i="4"/>
  <c r="L168" i="4"/>
  <c r="L166" i="4"/>
  <c r="L174" i="4"/>
  <c r="L173" i="4"/>
  <c r="N160" i="4"/>
  <c r="M159" i="4"/>
  <c r="T4" i="4"/>
  <c r="S3" i="4"/>
  <c r="S30" i="4"/>
  <c r="R29" i="4"/>
  <c r="Q82" i="4"/>
  <c r="P81" i="4"/>
  <c r="R56" i="4"/>
  <c r="Q55" i="4"/>
  <c r="P108" i="4"/>
  <c r="O107" i="4"/>
  <c r="O134" i="4"/>
  <c r="N133" i="4"/>
  <c r="I290" i="4"/>
  <c r="H289" i="4"/>
  <c r="J264" i="4"/>
  <c r="I263" i="4"/>
  <c r="L212" i="4"/>
  <c r="K211" i="4"/>
  <c r="K238" i="4"/>
  <c r="J237" i="4"/>
  <c r="M186" i="4"/>
  <c r="L185" i="4"/>
  <c r="I267" i="4"/>
  <c r="R33" i="4"/>
  <c r="O111" i="4"/>
  <c r="P85" i="4"/>
  <c r="N137" i="4"/>
  <c r="J241" i="4"/>
  <c r="K215" i="4"/>
  <c r="L189" i="4"/>
  <c r="M163" i="4"/>
  <c r="H293" i="4"/>
  <c r="Q59" i="4"/>
  <c r="S7" i="4"/>
  <c r="P100" i="4" l="1"/>
  <c r="P101" i="4"/>
  <c r="P98" i="4"/>
  <c r="P104" i="4"/>
  <c r="P102" i="4"/>
  <c r="P99" i="4"/>
  <c r="P97" i="4"/>
  <c r="P103" i="4"/>
  <c r="P105" i="4"/>
  <c r="P89" i="4"/>
  <c r="P93" i="4"/>
  <c r="P86" i="4"/>
  <c r="P94" i="4"/>
  <c r="P96" i="4"/>
  <c r="P87" i="4"/>
  <c r="P91" i="4"/>
  <c r="P90" i="4"/>
  <c r="P92" i="4"/>
  <c r="P95" i="4"/>
  <c r="P88" i="4"/>
  <c r="S21" i="4"/>
  <c r="S22" i="4"/>
  <c r="S19" i="4"/>
  <c r="S26" i="4"/>
  <c r="S24" i="4"/>
  <c r="S20" i="4"/>
  <c r="S25" i="4"/>
  <c r="S27" i="4"/>
  <c r="S23" i="4"/>
  <c r="S10" i="4"/>
  <c r="S11" i="4"/>
  <c r="S16" i="4"/>
  <c r="S8" i="4"/>
  <c r="S18" i="4"/>
  <c r="S9" i="4"/>
  <c r="S15" i="4"/>
  <c r="S14" i="4"/>
  <c r="S17" i="4"/>
  <c r="S13" i="4"/>
  <c r="S12" i="4"/>
  <c r="Q72" i="4"/>
  <c r="Q77" i="4"/>
  <c r="Q78" i="4"/>
  <c r="Q75" i="4"/>
  <c r="Q71" i="4"/>
  <c r="Q79" i="4"/>
  <c r="Q73" i="4"/>
  <c r="Q76" i="4"/>
  <c r="Q74" i="4"/>
  <c r="Q67" i="4"/>
  <c r="Q61" i="4"/>
  <c r="Q63" i="4"/>
  <c r="Q70" i="4"/>
  <c r="Q68" i="4"/>
  <c r="Q60" i="4"/>
  <c r="Q62" i="4"/>
  <c r="Q66" i="4"/>
  <c r="Q65" i="4"/>
  <c r="Q64" i="4"/>
  <c r="Q69" i="4"/>
  <c r="O129" i="4"/>
  <c r="O125" i="4"/>
  <c r="O123" i="4"/>
  <c r="O131" i="4"/>
  <c r="O124" i="4"/>
  <c r="O127" i="4"/>
  <c r="O130" i="4"/>
  <c r="O126" i="4"/>
  <c r="O128" i="4"/>
  <c r="O114" i="4"/>
  <c r="O120" i="4"/>
  <c r="O122" i="4"/>
  <c r="O112" i="4"/>
  <c r="O113" i="4"/>
  <c r="O117" i="4"/>
  <c r="O119" i="4"/>
  <c r="O121" i="4"/>
  <c r="O118" i="4"/>
  <c r="O116" i="4"/>
  <c r="O115" i="4"/>
  <c r="H306" i="4"/>
  <c r="H307" i="4"/>
  <c r="H309" i="4"/>
  <c r="H311" i="4"/>
  <c r="H305" i="4"/>
  <c r="H310" i="4"/>
  <c r="H308" i="4"/>
  <c r="H313" i="4"/>
  <c r="H312" i="4"/>
  <c r="H297" i="4"/>
  <c r="H301" i="4"/>
  <c r="H295" i="4"/>
  <c r="H294" i="4"/>
  <c r="H300" i="4"/>
  <c r="H296" i="4"/>
  <c r="H302" i="4"/>
  <c r="H304" i="4"/>
  <c r="H303" i="4"/>
  <c r="H298" i="4"/>
  <c r="H299" i="4"/>
  <c r="R46" i="4"/>
  <c r="R48" i="4"/>
  <c r="R52" i="4"/>
  <c r="R50" i="4"/>
  <c r="R47" i="4"/>
  <c r="R45" i="4"/>
  <c r="R53" i="4"/>
  <c r="R51" i="4"/>
  <c r="R49" i="4"/>
  <c r="R41" i="4"/>
  <c r="R42" i="4"/>
  <c r="R35" i="4"/>
  <c r="R36" i="4"/>
  <c r="R44" i="4"/>
  <c r="R40" i="4"/>
  <c r="R34" i="4"/>
  <c r="R37" i="4"/>
  <c r="R38" i="4"/>
  <c r="R43" i="4"/>
  <c r="R39" i="4"/>
  <c r="L204" i="4"/>
  <c r="L202" i="4"/>
  <c r="L209" i="4"/>
  <c r="L208" i="4"/>
  <c r="L201" i="4"/>
  <c r="L205" i="4"/>
  <c r="L207" i="4"/>
  <c r="L203" i="4"/>
  <c r="L206" i="4"/>
  <c r="L192" i="4"/>
  <c r="L193" i="4"/>
  <c r="L190" i="4"/>
  <c r="L196" i="4"/>
  <c r="L198" i="4"/>
  <c r="L197" i="4"/>
  <c r="L195" i="4"/>
  <c r="L191" i="4"/>
  <c r="L194" i="4"/>
  <c r="L200" i="4"/>
  <c r="L199" i="4"/>
  <c r="K227" i="4"/>
  <c r="K228" i="4"/>
  <c r="K230" i="4"/>
  <c r="K231" i="4"/>
  <c r="K235" i="4"/>
  <c r="K233" i="4"/>
  <c r="K229" i="4"/>
  <c r="K232" i="4"/>
  <c r="K234" i="4"/>
  <c r="K223" i="4"/>
  <c r="K218" i="4"/>
  <c r="K216" i="4"/>
  <c r="K222" i="4"/>
  <c r="K224" i="4"/>
  <c r="K217" i="4"/>
  <c r="K219" i="4"/>
  <c r="K225" i="4"/>
  <c r="K221" i="4"/>
  <c r="K220" i="4"/>
  <c r="K226" i="4"/>
  <c r="J254" i="4"/>
  <c r="J258" i="4"/>
  <c r="J256" i="4"/>
  <c r="J253" i="4"/>
  <c r="J255" i="4"/>
  <c r="J260" i="4"/>
  <c r="J261" i="4"/>
  <c r="J259" i="4"/>
  <c r="J257" i="4"/>
  <c r="J244" i="4"/>
  <c r="J245" i="4"/>
  <c r="J248" i="4"/>
  <c r="J249" i="4"/>
  <c r="J242" i="4"/>
  <c r="J246" i="4"/>
  <c r="J252" i="4"/>
  <c r="J251" i="4"/>
  <c r="J247" i="4"/>
  <c r="J250" i="4"/>
  <c r="J243" i="4"/>
  <c r="M176" i="4"/>
  <c r="M183" i="4"/>
  <c r="M179" i="4"/>
  <c r="M177" i="4"/>
  <c r="M180" i="4"/>
  <c r="M178" i="4"/>
  <c r="M175" i="4"/>
  <c r="M181" i="4"/>
  <c r="M182" i="4"/>
  <c r="M166" i="4"/>
  <c r="M174" i="4"/>
  <c r="M172" i="4"/>
  <c r="M171" i="4"/>
  <c r="M169" i="4"/>
  <c r="M167" i="4"/>
  <c r="M170" i="4"/>
  <c r="M168" i="4"/>
  <c r="M165" i="4"/>
  <c r="M173" i="4"/>
  <c r="M164" i="4"/>
  <c r="N155" i="4"/>
  <c r="N157" i="4"/>
  <c r="N149" i="4"/>
  <c r="N156" i="4"/>
  <c r="N153" i="4"/>
  <c r="N151" i="4"/>
  <c r="N152" i="4"/>
  <c r="N154" i="4"/>
  <c r="N150" i="4"/>
  <c r="N148" i="4"/>
  <c r="N139" i="4"/>
  <c r="N146" i="4"/>
  <c r="N140" i="4"/>
  <c r="N141" i="4"/>
  <c r="N144" i="4"/>
  <c r="N142" i="4"/>
  <c r="N143" i="4"/>
  <c r="N145" i="4"/>
  <c r="N138" i="4"/>
  <c r="N147" i="4"/>
  <c r="I284" i="4"/>
  <c r="I282" i="4"/>
  <c r="I285" i="4"/>
  <c r="I280" i="4"/>
  <c r="I281" i="4"/>
  <c r="I283" i="4"/>
  <c r="I279" i="4"/>
  <c r="I287" i="4"/>
  <c r="I286" i="4"/>
  <c r="I276" i="4"/>
  <c r="I278" i="4"/>
  <c r="I270" i="4"/>
  <c r="I271" i="4"/>
  <c r="I275" i="4"/>
  <c r="I269" i="4"/>
  <c r="I268" i="4"/>
  <c r="I274" i="4"/>
  <c r="I273" i="4"/>
  <c r="I272" i="4"/>
  <c r="I277" i="4"/>
  <c r="N186" i="4"/>
  <c r="M185" i="4"/>
  <c r="M212" i="4"/>
  <c r="L211" i="4"/>
  <c r="J290" i="4"/>
  <c r="I289" i="4"/>
  <c r="Q108" i="4"/>
  <c r="P107" i="4"/>
  <c r="R82" i="4"/>
  <c r="Q81" i="4"/>
  <c r="U4" i="4"/>
  <c r="T3" i="4"/>
  <c r="L238" i="4"/>
  <c r="K237" i="4"/>
  <c r="K264" i="4"/>
  <c r="J263" i="4"/>
  <c r="P134" i="4"/>
  <c r="O133" i="4"/>
  <c r="S56" i="4"/>
  <c r="R55" i="4"/>
  <c r="T30" i="4"/>
  <c r="S29" i="4"/>
  <c r="O160" i="4"/>
  <c r="N159" i="4"/>
  <c r="M189" i="4"/>
  <c r="I293" i="4"/>
  <c r="N163" i="4"/>
  <c r="P111" i="4"/>
  <c r="J267" i="4"/>
  <c r="K241" i="4"/>
  <c r="L215" i="4"/>
  <c r="O137" i="4"/>
  <c r="R59" i="4"/>
  <c r="T7" i="4"/>
  <c r="Q85" i="4"/>
  <c r="S33" i="4"/>
  <c r="O155" i="4" l="1"/>
  <c r="O153" i="4"/>
  <c r="O156" i="4"/>
  <c r="O157" i="4"/>
  <c r="O149" i="4"/>
  <c r="O150" i="4"/>
  <c r="O151" i="4"/>
  <c r="O152" i="4"/>
  <c r="O154" i="4"/>
  <c r="O138" i="4"/>
  <c r="O146" i="4"/>
  <c r="O148" i="4"/>
  <c r="O139" i="4"/>
  <c r="O140" i="4"/>
  <c r="O141" i="4"/>
  <c r="O143" i="4"/>
  <c r="O145" i="4"/>
  <c r="O147" i="4"/>
  <c r="O144" i="4"/>
  <c r="O142" i="4"/>
  <c r="P129" i="4"/>
  <c r="P123" i="4"/>
  <c r="P125" i="4"/>
  <c r="P130" i="4"/>
  <c r="P124" i="4"/>
  <c r="P126" i="4"/>
  <c r="P127" i="4"/>
  <c r="P131" i="4"/>
  <c r="P128" i="4"/>
  <c r="P115" i="4"/>
  <c r="P119" i="4"/>
  <c r="P120" i="4"/>
  <c r="P122" i="4"/>
  <c r="P112" i="4"/>
  <c r="P113" i="4"/>
  <c r="P116" i="4"/>
  <c r="P117" i="4"/>
  <c r="P114" i="4"/>
  <c r="P121" i="4"/>
  <c r="P118" i="4"/>
  <c r="Q101" i="4"/>
  <c r="Q98" i="4"/>
  <c r="Q100" i="4"/>
  <c r="Q99" i="4"/>
  <c r="Q104" i="4"/>
  <c r="Q102" i="4"/>
  <c r="Q105" i="4"/>
  <c r="Q103" i="4"/>
  <c r="Q97" i="4"/>
  <c r="Q93" i="4"/>
  <c r="Q90" i="4"/>
  <c r="Q89" i="4"/>
  <c r="Q96" i="4"/>
  <c r="Q87" i="4"/>
  <c r="Q86" i="4"/>
  <c r="Q94" i="4"/>
  <c r="Q88" i="4"/>
  <c r="Q91" i="4"/>
  <c r="Q92" i="4"/>
  <c r="Q95" i="4"/>
  <c r="L230" i="4"/>
  <c r="L231" i="4"/>
  <c r="L227" i="4"/>
  <c r="L228" i="4"/>
  <c r="L233" i="4"/>
  <c r="L229" i="4"/>
  <c r="L234" i="4"/>
  <c r="L235" i="4"/>
  <c r="L232" i="4"/>
  <c r="L218" i="4"/>
  <c r="L216" i="4"/>
  <c r="L222" i="4"/>
  <c r="L224" i="4"/>
  <c r="L223" i="4"/>
  <c r="L219" i="4"/>
  <c r="L217" i="4"/>
  <c r="L221" i="4"/>
  <c r="L226" i="4"/>
  <c r="L225" i="4"/>
  <c r="L220" i="4"/>
  <c r="N176" i="4"/>
  <c r="N177" i="4"/>
  <c r="N179" i="4"/>
  <c r="N183" i="4"/>
  <c r="N175" i="4"/>
  <c r="N181" i="4"/>
  <c r="N182" i="4"/>
  <c r="N180" i="4"/>
  <c r="N178" i="4"/>
  <c r="N171" i="4"/>
  <c r="N164" i="4"/>
  <c r="N174" i="4"/>
  <c r="N165" i="4"/>
  <c r="N172" i="4"/>
  <c r="N167" i="4"/>
  <c r="N169" i="4"/>
  <c r="N170" i="4"/>
  <c r="N168" i="4"/>
  <c r="N166" i="4"/>
  <c r="N173" i="4"/>
  <c r="T22" i="4"/>
  <c r="T19" i="4"/>
  <c r="T21" i="4"/>
  <c r="T25" i="4"/>
  <c r="T23" i="4"/>
  <c r="T26" i="4"/>
  <c r="T24" i="4"/>
  <c r="T27" i="4"/>
  <c r="T20" i="4"/>
  <c r="T10" i="4"/>
  <c r="T11" i="4"/>
  <c r="T15" i="4"/>
  <c r="T8" i="4"/>
  <c r="T16" i="4"/>
  <c r="T14" i="4"/>
  <c r="T9" i="4"/>
  <c r="T18" i="4"/>
  <c r="T17" i="4"/>
  <c r="T13" i="4"/>
  <c r="T12" i="4"/>
  <c r="K254" i="4"/>
  <c r="K258" i="4"/>
  <c r="K253" i="4"/>
  <c r="K256" i="4"/>
  <c r="K255" i="4"/>
  <c r="K259" i="4"/>
  <c r="K260" i="4"/>
  <c r="K257" i="4"/>
  <c r="K261" i="4"/>
  <c r="K249" i="4"/>
  <c r="K252" i="4"/>
  <c r="K242" i="4"/>
  <c r="K246" i="4"/>
  <c r="K244" i="4"/>
  <c r="K251" i="4"/>
  <c r="K245" i="4"/>
  <c r="K248" i="4"/>
  <c r="K247" i="4"/>
  <c r="K250" i="4"/>
  <c r="K243" i="4"/>
  <c r="I309" i="4"/>
  <c r="I307" i="4"/>
  <c r="I306" i="4"/>
  <c r="I308" i="4"/>
  <c r="I312" i="4"/>
  <c r="I313" i="4"/>
  <c r="I310" i="4"/>
  <c r="I305" i="4"/>
  <c r="I311" i="4"/>
  <c r="I297" i="4"/>
  <c r="I301" i="4"/>
  <c r="I294" i="4"/>
  <c r="I300" i="4"/>
  <c r="I302" i="4"/>
  <c r="I304" i="4"/>
  <c r="I299" i="4"/>
  <c r="I296" i="4"/>
  <c r="I298" i="4"/>
  <c r="I295" i="4"/>
  <c r="I303" i="4"/>
  <c r="S48" i="4"/>
  <c r="S46" i="4"/>
  <c r="S47" i="4"/>
  <c r="S52" i="4"/>
  <c r="S45" i="4"/>
  <c r="S53" i="4"/>
  <c r="S51" i="4"/>
  <c r="S49" i="4"/>
  <c r="S50" i="4"/>
  <c r="S37" i="4"/>
  <c r="S34" i="4"/>
  <c r="S42" i="4"/>
  <c r="S35" i="4"/>
  <c r="S38" i="4"/>
  <c r="S44" i="4"/>
  <c r="S39" i="4"/>
  <c r="S40" i="4"/>
  <c r="S41" i="4"/>
  <c r="S36" i="4"/>
  <c r="S43" i="4"/>
  <c r="R78" i="4"/>
  <c r="R76" i="4"/>
  <c r="R77" i="4"/>
  <c r="R75" i="4"/>
  <c r="R73" i="4"/>
  <c r="R74" i="4"/>
  <c r="R72" i="4"/>
  <c r="R71" i="4"/>
  <c r="R79" i="4"/>
  <c r="R68" i="4"/>
  <c r="R60" i="4"/>
  <c r="R66" i="4"/>
  <c r="R63" i="4"/>
  <c r="R67" i="4"/>
  <c r="R61" i="4"/>
  <c r="R64" i="4"/>
  <c r="R69" i="4"/>
  <c r="R65" i="4"/>
  <c r="R62" i="4"/>
  <c r="R70" i="4"/>
  <c r="J282" i="4"/>
  <c r="J283" i="4"/>
  <c r="J285" i="4"/>
  <c r="J280" i="4"/>
  <c r="J284" i="4"/>
  <c r="J281" i="4"/>
  <c r="J287" i="4"/>
  <c r="J286" i="4"/>
  <c r="J279" i="4"/>
  <c r="J269" i="4"/>
  <c r="J276" i="4"/>
  <c r="J271" i="4"/>
  <c r="J274" i="4"/>
  <c r="J270" i="4"/>
  <c r="J278" i="4"/>
  <c r="J273" i="4"/>
  <c r="J275" i="4"/>
  <c r="J272" i="4"/>
  <c r="J277" i="4"/>
  <c r="J268" i="4"/>
  <c r="M201" i="4"/>
  <c r="M204" i="4"/>
  <c r="M202" i="4"/>
  <c r="M208" i="4"/>
  <c r="M203" i="4"/>
  <c r="M207" i="4"/>
  <c r="M205" i="4"/>
  <c r="M206" i="4"/>
  <c r="M209" i="4"/>
  <c r="M192" i="4"/>
  <c r="M200" i="4"/>
  <c r="M190" i="4"/>
  <c r="M198" i="4"/>
  <c r="M193" i="4"/>
  <c r="M197" i="4"/>
  <c r="M195" i="4"/>
  <c r="M191" i="4"/>
  <c r="M194" i="4"/>
  <c r="M199" i="4"/>
  <c r="M196" i="4"/>
  <c r="P160" i="4"/>
  <c r="O159" i="4"/>
  <c r="T56" i="4"/>
  <c r="S55" i="4"/>
  <c r="L264" i="4"/>
  <c r="K263" i="4"/>
  <c r="V4" i="4"/>
  <c r="U3" i="4"/>
  <c r="R108" i="4"/>
  <c r="Q107" i="4"/>
  <c r="N212" i="4"/>
  <c r="M211" i="4"/>
  <c r="U30" i="4"/>
  <c r="T29" i="4"/>
  <c r="Q134" i="4"/>
  <c r="P133" i="4"/>
  <c r="M238" i="4"/>
  <c r="L237" i="4"/>
  <c r="S82" i="4"/>
  <c r="R81" i="4"/>
  <c r="K290" i="4"/>
  <c r="J289" i="4"/>
  <c r="O186" i="4"/>
  <c r="N185" i="4"/>
  <c r="S59" i="4"/>
  <c r="N189" i="4"/>
  <c r="T33" i="4"/>
  <c r="U7" i="4"/>
  <c r="P137" i="4"/>
  <c r="J293" i="4"/>
  <c r="R85" i="4"/>
  <c r="Q111" i="4"/>
  <c r="M215" i="4"/>
  <c r="L241" i="4"/>
  <c r="K267" i="4"/>
  <c r="O163" i="4"/>
  <c r="Q129" i="4" l="1"/>
  <c r="Q123" i="4"/>
  <c r="Q125" i="4"/>
  <c r="Q130" i="4"/>
  <c r="Q126" i="4"/>
  <c r="Q124" i="4"/>
  <c r="Q131" i="4"/>
  <c r="Q127" i="4"/>
  <c r="Q128" i="4"/>
  <c r="Q114" i="4"/>
  <c r="Q115" i="4"/>
  <c r="Q119" i="4"/>
  <c r="Q122" i="4"/>
  <c r="Q120" i="4"/>
  <c r="Q112" i="4"/>
  <c r="Q117" i="4"/>
  <c r="Q113" i="4"/>
  <c r="Q121" i="4"/>
  <c r="Q118" i="4"/>
  <c r="Q116" i="4"/>
  <c r="O176" i="4"/>
  <c r="O177" i="4"/>
  <c r="O183" i="4"/>
  <c r="O180" i="4"/>
  <c r="O181" i="4"/>
  <c r="O179" i="4"/>
  <c r="O175" i="4"/>
  <c r="O178" i="4"/>
  <c r="O182" i="4"/>
  <c r="O164" i="4"/>
  <c r="O170" i="4"/>
  <c r="O172" i="4"/>
  <c r="O171" i="4"/>
  <c r="O165" i="4"/>
  <c r="O166" i="4"/>
  <c r="O174" i="4"/>
  <c r="O173" i="4"/>
  <c r="O167" i="4"/>
  <c r="O168" i="4"/>
  <c r="O169" i="4"/>
  <c r="R101" i="4"/>
  <c r="R100" i="4"/>
  <c r="R98" i="4"/>
  <c r="R99" i="4"/>
  <c r="R104" i="4"/>
  <c r="R102" i="4"/>
  <c r="R103" i="4"/>
  <c r="R105" i="4"/>
  <c r="R97" i="4"/>
  <c r="R88" i="4"/>
  <c r="R96" i="4"/>
  <c r="R87" i="4"/>
  <c r="R94" i="4"/>
  <c r="R92" i="4"/>
  <c r="R89" i="4"/>
  <c r="R95" i="4"/>
  <c r="R86" i="4"/>
  <c r="R93" i="4"/>
  <c r="R91" i="4"/>
  <c r="R90" i="4"/>
  <c r="U21" i="4"/>
  <c r="U19" i="4"/>
  <c r="U20" i="4"/>
  <c r="U22" i="4"/>
  <c r="U25" i="4"/>
  <c r="U23" i="4"/>
  <c r="U26" i="4"/>
  <c r="U24" i="4"/>
  <c r="U27" i="4"/>
  <c r="U11" i="4"/>
  <c r="U18" i="4"/>
  <c r="U8" i="4"/>
  <c r="U10" i="4"/>
  <c r="U15" i="4"/>
  <c r="U16" i="4"/>
  <c r="U9" i="4"/>
  <c r="U14" i="4"/>
  <c r="U12" i="4"/>
  <c r="U13" i="4"/>
  <c r="U17" i="4"/>
  <c r="K284" i="4"/>
  <c r="K283" i="4"/>
  <c r="K285" i="4"/>
  <c r="K282" i="4"/>
  <c r="K287" i="4"/>
  <c r="K280" i="4"/>
  <c r="K286" i="4"/>
  <c r="K281" i="4"/>
  <c r="K279" i="4"/>
  <c r="K270" i="4"/>
  <c r="K276" i="4"/>
  <c r="K275" i="4"/>
  <c r="K269" i="4"/>
  <c r="K274" i="4"/>
  <c r="K272" i="4"/>
  <c r="K271" i="4"/>
  <c r="K277" i="4"/>
  <c r="K278" i="4"/>
  <c r="K268" i="4"/>
  <c r="K273" i="4"/>
  <c r="L256" i="4"/>
  <c r="L253" i="4"/>
  <c r="L258" i="4"/>
  <c r="L254" i="4"/>
  <c r="L259" i="4"/>
  <c r="L255" i="4"/>
  <c r="L260" i="4"/>
  <c r="L257" i="4"/>
  <c r="L261" i="4"/>
  <c r="L249" i="4"/>
  <c r="L252" i="4"/>
  <c r="L242" i="4"/>
  <c r="L246" i="4"/>
  <c r="L251" i="4"/>
  <c r="L247" i="4"/>
  <c r="L244" i="4"/>
  <c r="L250" i="4"/>
  <c r="L245" i="4"/>
  <c r="L243" i="4"/>
  <c r="L248" i="4"/>
  <c r="J309" i="4"/>
  <c r="J307" i="4"/>
  <c r="J308" i="4"/>
  <c r="J313" i="4"/>
  <c r="J312" i="4"/>
  <c r="J305" i="4"/>
  <c r="J310" i="4"/>
  <c r="J306" i="4"/>
  <c r="J311" i="4"/>
  <c r="J301" i="4"/>
  <c r="J294" i="4"/>
  <c r="J304" i="4"/>
  <c r="J295" i="4"/>
  <c r="J302" i="4"/>
  <c r="J299" i="4"/>
  <c r="J298" i="4"/>
  <c r="J300" i="4"/>
  <c r="J303" i="4"/>
  <c r="J297" i="4"/>
  <c r="J296" i="4"/>
  <c r="N208" i="4"/>
  <c r="N201" i="4"/>
  <c r="N207" i="4"/>
  <c r="N202" i="4"/>
  <c r="N204" i="4"/>
  <c r="N205" i="4"/>
  <c r="N206" i="4"/>
  <c r="N209" i="4"/>
  <c r="N203" i="4"/>
  <c r="N191" i="4"/>
  <c r="N196" i="4"/>
  <c r="N197" i="4"/>
  <c r="N194" i="4"/>
  <c r="N200" i="4"/>
  <c r="N190" i="4"/>
  <c r="N199" i="4"/>
  <c r="N198" i="4"/>
  <c r="N193" i="4"/>
  <c r="N192" i="4"/>
  <c r="N195" i="4"/>
  <c r="T48" i="4"/>
  <c r="T46" i="4"/>
  <c r="T52" i="4"/>
  <c r="T51" i="4"/>
  <c r="T50" i="4"/>
  <c r="T45" i="4"/>
  <c r="T53" i="4"/>
  <c r="T47" i="4"/>
  <c r="T49" i="4"/>
  <c r="T36" i="4"/>
  <c r="T41" i="4"/>
  <c r="T34" i="4"/>
  <c r="T42" i="4"/>
  <c r="T40" i="4"/>
  <c r="T35" i="4"/>
  <c r="T37" i="4"/>
  <c r="T44" i="4"/>
  <c r="T38" i="4"/>
  <c r="T43" i="4"/>
  <c r="T39" i="4"/>
  <c r="M228" i="4"/>
  <c r="M230" i="4"/>
  <c r="M227" i="4"/>
  <c r="M233" i="4"/>
  <c r="M234" i="4"/>
  <c r="M235" i="4"/>
  <c r="M232" i="4"/>
  <c r="M231" i="4"/>
  <c r="M229" i="4"/>
  <c r="M224" i="4"/>
  <c r="M219" i="4"/>
  <c r="M216" i="4"/>
  <c r="M222" i="4"/>
  <c r="M218" i="4"/>
  <c r="M223" i="4"/>
  <c r="M220" i="4"/>
  <c r="M217" i="4"/>
  <c r="M225" i="4"/>
  <c r="M221" i="4"/>
  <c r="M226" i="4"/>
  <c r="P155" i="4"/>
  <c r="P153" i="4"/>
  <c r="P157" i="4"/>
  <c r="P156" i="4"/>
  <c r="P152" i="4"/>
  <c r="P149" i="4"/>
  <c r="P150" i="4"/>
  <c r="P151" i="4"/>
  <c r="P154" i="4"/>
  <c r="P145" i="4"/>
  <c r="P138" i="4"/>
  <c r="P146" i="4"/>
  <c r="P141" i="4"/>
  <c r="P148" i="4"/>
  <c r="P139" i="4"/>
  <c r="P140" i="4"/>
  <c r="P142" i="4"/>
  <c r="P143" i="4"/>
  <c r="P144" i="4"/>
  <c r="P147" i="4"/>
  <c r="S78" i="4"/>
  <c r="S76" i="4"/>
  <c r="S72" i="4"/>
  <c r="S77" i="4"/>
  <c r="S71" i="4"/>
  <c r="S79" i="4"/>
  <c r="S74" i="4"/>
  <c r="S73" i="4"/>
  <c r="S75" i="4"/>
  <c r="S62" i="4"/>
  <c r="S68" i="4"/>
  <c r="S63" i="4"/>
  <c r="S70" i="4"/>
  <c r="S60" i="4"/>
  <c r="S61" i="4"/>
  <c r="S66" i="4"/>
  <c r="S65" i="4"/>
  <c r="S67" i="4"/>
  <c r="S64" i="4"/>
  <c r="S69" i="4"/>
  <c r="P186" i="4"/>
  <c r="O185" i="4"/>
  <c r="T82" i="4"/>
  <c r="S81" i="4"/>
  <c r="R134" i="4"/>
  <c r="Q133" i="4"/>
  <c r="O212" i="4"/>
  <c r="N211" i="4"/>
  <c r="W4" i="4"/>
  <c r="V3" i="4"/>
  <c r="U56" i="4"/>
  <c r="T55" i="4"/>
  <c r="L290" i="4"/>
  <c r="K289" i="4"/>
  <c r="N238" i="4"/>
  <c r="M237" i="4"/>
  <c r="V30" i="4"/>
  <c r="U29" i="4"/>
  <c r="S108" i="4"/>
  <c r="R107" i="4"/>
  <c r="M264" i="4"/>
  <c r="L263" i="4"/>
  <c r="Q160" i="4"/>
  <c r="P159" i="4"/>
  <c r="S85" i="4"/>
  <c r="U33" i="4"/>
  <c r="O189" i="4"/>
  <c r="P163" i="4"/>
  <c r="N215" i="4"/>
  <c r="L267" i="4"/>
  <c r="K293" i="4"/>
  <c r="T59" i="4"/>
  <c r="M241" i="4"/>
  <c r="R111" i="4"/>
  <c r="Q137" i="4"/>
  <c r="V7" i="4"/>
  <c r="Q153" i="4" l="1"/>
  <c r="Q149" i="4"/>
  <c r="Q155" i="4"/>
  <c r="Q156" i="4"/>
  <c r="Q157" i="4"/>
  <c r="Q150" i="4"/>
  <c r="Q152" i="4"/>
  <c r="Q151" i="4"/>
  <c r="Q154" i="4"/>
  <c r="Q141" i="4"/>
  <c r="Q145" i="4"/>
  <c r="Q148" i="4"/>
  <c r="Q139" i="4"/>
  <c r="Q138" i="4"/>
  <c r="Q146" i="4"/>
  <c r="Q140" i="4"/>
  <c r="Q147" i="4"/>
  <c r="Q143" i="4"/>
  <c r="Q144" i="4"/>
  <c r="Q142" i="4"/>
  <c r="K309" i="4"/>
  <c r="K306" i="4"/>
  <c r="K308" i="4"/>
  <c r="K307" i="4"/>
  <c r="K311" i="4"/>
  <c r="K305" i="4"/>
  <c r="K312" i="4"/>
  <c r="K310" i="4"/>
  <c r="K313" i="4"/>
  <c r="K296" i="4"/>
  <c r="K304" i="4"/>
  <c r="K302" i="4"/>
  <c r="K295" i="4"/>
  <c r="K294" i="4"/>
  <c r="K299" i="4"/>
  <c r="K297" i="4"/>
  <c r="K301" i="4"/>
  <c r="K300" i="4"/>
  <c r="K298" i="4"/>
  <c r="K303" i="4"/>
  <c r="O201" i="4"/>
  <c r="O204" i="4"/>
  <c r="O205" i="4"/>
  <c r="O208" i="4"/>
  <c r="O203" i="4"/>
  <c r="O209" i="4"/>
  <c r="O206" i="4"/>
  <c r="O202" i="4"/>
  <c r="O207" i="4"/>
  <c r="O192" i="4"/>
  <c r="O190" i="4"/>
  <c r="O196" i="4"/>
  <c r="O198" i="4"/>
  <c r="O197" i="4"/>
  <c r="O191" i="4"/>
  <c r="O193" i="4"/>
  <c r="O200" i="4"/>
  <c r="O199" i="4"/>
  <c r="O194" i="4"/>
  <c r="O195" i="4"/>
  <c r="V21" i="4"/>
  <c r="V22" i="4"/>
  <c r="V20" i="4"/>
  <c r="V27" i="4"/>
  <c r="V19" i="4"/>
  <c r="V24" i="4"/>
  <c r="V23" i="4"/>
  <c r="V26" i="4"/>
  <c r="V25" i="4"/>
  <c r="V18" i="4"/>
  <c r="V11" i="4"/>
  <c r="V9" i="4"/>
  <c r="V10" i="4"/>
  <c r="V15" i="4"/>
  <c r="V14" i="4"/>
  <c r="V8" i="4"/>
  <c r="V13" i="4"/>
  <c r="V16" i="4"/>
  <c r="V12" i="4"/>
  <c r="V17" i="4"/>
  <c r="T78" i="4"/>
  <c r="T76" i="4"/>
  <c r="T77" i="4"/>
  <c r="T72" i="4"/>
  <c r="T75" i="4"/>
  <c r="T71" i="4"/>
  <c r="T79" i="4"/>
  <c r="T73" i="4"/>
  <c r="T74" i="4"/>
  <c r="T67" i="4"/>
  <c r="T62" i="4"/>
  <c r="T68" i="4"/>
  <c r="T70" i="4"/>
  <c r="T60" i="4"/>
  <c r="T63" i="4"/>
  <c r="T61" i="4"/>
  <c r="T66" i="4"/>
  <c r="T64" i="4"/>
  <c r="T69" i="4"/>
  <c r="T65" i="4"/>
  <c r="P176" i="4"/>
  <c r="P177" i="4"/>
  <c r="P180" i="4"/>
  <c r="P183" i="4"/>
  <c r="P179" i="4"/>
  <c r="P182" i="4"/>
  <c r="P175" i="4"/>
  <c r="P181" i="4"/>
  <c r="P178" i="4"/>
  <c r="P167" i="4"/>
  <c r="P164" i="4"/>
  <c r="P170" i="4"/>
  <c r="P172" i="4"/>
  <c r="P171" i="4"/>
  <c r="P165" i="4"/>
  <c r="P166" i="4"/>
  <c r="P174" i="4"/>
  <c r="P169" i="4"/>
  <c r="P173" i="4"/>
  <c r="P168" i="4"/>
  <c r="R123" i="4"/>
  <c r="R126" i="4"/>
  <c r="R130" i="4"/>
  <c r="R128" i="4"/>
  <c r="R129" i="4"/>
  <c r="R125" i="4"/>
  <c r="R124" i="4"/>
  <c r="R127" i="4"/>
  <c r="R131" i="4"/>
  <c r="R115" i="4"/>
  <c r="R112" i="4"/>
  <c r="R118" i="4"/>
  <c r="R114" i="4"/>
  <c r="R119" i="4"/>
  <c r="R113" i="4"/>
  <c r="R122" i="4"/>
  <c r="R121" i="4"/>
  <c r="R120" i="4"/>
  <c r="R117" i="4"/>
  <c r="R116" i="4"/>
  <c r="L284" i="4"/>
  <c r="L283" i="4"/>
  <c r="L282" i="4"/>
  <c r="L280" i="4"/>
  <c r="L285" i="4"/>
  <c r="L281" i="4"/>
  <c r="L287" i="4"/>
  <c r="L286" i="4"/>
  <c r="L279" i="4"/>
  <c r="L275" i="4"/>
  <c r="L274" i="4"/>
  <c r="L272" i="4"/>
  <c r="L271" i="4"/>
  <c r="L270" i="4"/>
  <c r="L278" i="4"/>
  <c r="L273" i="4"/>
  <c r="L269" i="4"/>
  <c r="L276" i="4"/>
  <c r="L277" i="4"/>
  <c r="L268" i="4"/>
  <c r="U46" i="4"/>
  <c r="U50" i="4"/>
  <c r="U51" i="4"/>
  <c r="U48" i="4"/>
  <c r="U47" i="4"/>
  <c r="U45" i="4"/>
  <c r="U53" i="4"/>
  <c r="U52" i="4"/>
  <c r="U49" i="4"/>
  <c r="U37" i="4"/>
  <c r="U44" i="4"/>
  <c r="U36" i="4"/>
  <c r="U41" i="4"/>
  <c r="U34" i="4"/>
  <c r="U42" i="4"/>
  <c r="U40" i="4"/>
  <c r="U38" i="4"/>
  <c r="U39" i="4"/>
  <c r="U35" i="4"/>
  <c r="U43" i="4"/>
  <c r="M254" i="4"/>
  <c r="M253" i="4"/>
  <c r="M261" i="4"/>
  <c r="M260" i="4"/>
  <c r="M255" i="4"/>
  <c r="M258" i="4"/>
  <c r="M256" i="4"/>
  <c r="M259" i="4"/>
  <c r="M257" i="4"/>
  <c r="M249" i="4"/>
  <c r="M242" i="4"/>
  <c r="M245" i="4"/>
  <c r="M252" i="4"/>
  <c r="M250" i="4"/>
  <c r="M251" i="4"/>
  <c r="M248" i="4"/>
  <c r="M246" i="4"/>
  <c r="M247" i="4"/>
  <c r="M244" i="4"/>
  <c r="M243" i="4"/>
  <c r="N227" i="4"/>
  <c r="N231" i="4"/>
  <c r="N228" i="4"/>
  <c r="N233" i="4"/>
  <c r="N230" i="4"/>
  <c r="N229" i="4"/>
  <c r="N232" i="4"/>
  <c r="N234" i="4"/>
  <c r="N235" i="4"/>
  <c r="N218" i="4"/>
  <c r="N226" i="4"/>
  <c r="N224" i="4"/>
  <c r="N217" i="4"/>
  <c r="N219" i="4"/>
  <c r="N222" i="4"/>
  <c r="N225" i="4"/>
  <c r="N216" i="4"/>
  <c r="N223" i="4"/>
  <c r="N220" i="4"/>
  <c r="N221" i="4"/>
  <c r="S101" i="4"/>
  <c r="S98" i="4"/>
  <c r="S102" i="4"/>
  <c r="S103" i="4"/>
  <c r="S99" i="4"/>
  <c r="S104" i="4"/>
  <c r="S105" i="4"/>
  <c r="S100" i="4"/>
  <c r="S97" i="4"/>
  <c r="S86" i="4"/>
  <c r="S94" i="4"/>
  <c r="S96" i="4"/>
  <c r="S87" i="4"/>
  <c r="S89" i="4"/>
  <c r="S92" i="4"/>
  <c r="S95" i="4"/>
  <c r="S88" i="4"/>
  <c r="S93" i="4"/>
  <c r="S90" i="4"/>
  <c r="S91" i="4"/>
  <c r="N264" i="4"/>
  <c r="M263" i="4"/>
  <c r="M290" i="4"/>
  <c r="L289" i="4"/>
  <c r="S134" i="4"/>
  <c r="R133" i="4"/>
  <c r="T108" i="4"/>
  <c r="S107" i="4"/>
  <c r="V56" i="4"/>
  <c r="U55" i="4"/>
  <c r="U82" i="4"/>
  <c r="T81" i="4"/>
  <c r="R160" i="4"/>
  <c r="Q159" i="4"/>
  <c r="O238" i="4"/>
  <c r="N237" i="4"/>
  <c r="P212" i="4"/>
  <c r="O211" i="4"/>
  <c r="W30" i="4"/>
  <c r="V29" i="4"/>
  <c r="X4" i="4"/>
  <c r="W3" i="4"/>
  <c r="Q186" i="4"/>
  <c r="P185" i="4"/>
  <c r="Q163" i="4"/>
  <c r="S111" i="4"/>
  <c r="P189" i="4"/>
  <c r="W7" i="4"/>
  <c r="R137" i="4"/>
  <c r="N241" i="4"/>
  <c r="M267" i="4"/>
  <c r="V33" i="4"/>
  <c r="T85" i="4"/>
  <c r="U59" i="4"/>
  <c r="L293" i="4"/>
  <c r="O215" i="4"/>
  <c r="O230" i="4" l="1"/>
  <c r="O231" i="4"/>
  <c r="O227" i="4"/>
  <c r="O228" i="4"/>
  <c r="O235" i="4"/>
  <c r="O233" i="4"/>
  <c r="O229" i="4"/>
  <c r="O232" i="4"/>
  <c r="O234" i="4"/>
  <c r="O216" i="4"/>
  <c r="O222" i="4"/>
  <c r="O218" i="4"/>
  <c r="O224" i="4"/>
  <c r="O219" i="4"/>
  <c r="O217" i="4"/>
  <c r="O226" i="4"/>
  <c r="O221" i="4"/>
  <c r="O223" i="4"/>
  <c r="O220" i="4"/>
  <c r="O225" i="4"/>
  <c r="W21" i="4"/>
  <c r="W22" i="4"/>
  <c r="W25" i="4"/>
  <c r="W20" i="4"/>
  <c r="W26" i="4"/>
  <c r="W27" i="4"/>
  <c r="W19" i="4"/>
  <c r="W23" i="4"/>
  <c r="W24" i="4"/>
  <c r="W16" i="4"/>
  <c r="W8" i="4"/>
  <c r="W18" i="4"/>
  <c r="W9" i="4"/>
  <c r="W10" i="4"/>
  <c r="W15" i="4"/>
  <c r="W17" i="4"/>
  <c r="W11" i="4"/>
  <c r="W13" i="4"/>
  <c r="W12" i="4"/>
  <c r="W14" i="4"/>
  <c r="L309" i="4"/>
  <c r="L306" i="4"/>
  <c r="L307" i="4"/>
  <c r="L308" i="4"/>
  <c r="L313" i="4"/>
  <c r="L305" i="4"/>
  <c r="L311" i="4"/>
  <c r="L312" i="4"/>
  <c r="L310" i="4"/>
  <c r="L296" i="4"/>
  <c r="L302" i="4"/>
  <c r="L304" i="4"/>
  <c r="L295" i="4"/>
  <c r="L294" i="4"/>
  <c r="L299" i="4"/>
  <c r="L297" i="4"/>
  <c r="L301" i="4"/>
  <c r="L300" i="4"/>
  <c r="L303" i="4"/>
  <c r="L298" i="4"/>
  <c r="M282" i="4"/>
  <c r="M285" i="4"/>
  <c r="M283" i="4"/>
  <c r="M281" i="4"/>
  <c r="M280" i="4"/>
  <c r="M286" i="4"/>
  <c r="M279" i="4"/>
  <c r="M284" i="4"/>
  <c r="M287" i="4"/>
  <c r="M270" i="4"/>
  <c r="M271" i="4"/>
  <c r="M275" i="4"/>
  <c r="M269" i="4"/>
  <c r="M268" i="4"/>
  <c r="M274" i="4"/>
  <c r="M277" i="4"/>
  <c r="M273" i="4"/>
  <c r="M278" i="4"/>
  <c r="M276" i="4"/>
  <c r="M272" i="4"/>
  <c r="P208" i="4"/>
  <c r="P201" i="4"/>
  <c r="P207" i="4"/>
  <c r="P206" i="4"/>
  <c r="P209" i="4"/>
  <c r="P204" i="4"/>
  <c r="P205" i="4"/>
  <c r="P202" i="4"/>
  <c r="P203" i="4"/>
  <c r="P193" i="4"/>
  <c r="P190" i="4"/>
  <c r="P196" i="4"/>
  <c r="P198" i="4"/>
  <c r="P197" i="4"/>
  <c r="P200" i="4"/>
  <c r="P191" i="4"/>
  <c r="P199" i="4"/>
  <c r="P192" i="4"/>
  <c r="P195" i="4"/>
  <c r="P194" i="4"/>
  <c r="V46" i="4"/>
  <c r="V50" i="4"/>
  <c r="V47" i="4"/>
  <c r="V48" i="4"/>
  <c r="V52" i="4"/>
  <c r="V49" i="4"/>
  <c r="V51" i="4"/>
  <c r="V53" i="4"/>
  <c r="V45" i="4"/>
  <c r="V42" i="4"/>
  <c r="V35" i="4"/>
  <c r="V36" i="4"/>
  <c r="V44" i="4"/>
  <c r="V37" i="4"/>
  <c r="V34" i="4"/>
  <c r="V38" i="4"/>
  <c r="V43" i="4"/>
  <c r="V41" i="4"/>
  <c r="V40" i="4"/>
  <c r="V39" i="4"/>
  <c r="U78" i="4"/>
  <c r="U77" i="4"/>
  <c r="U76" i="4"/>
  <c r="U75" i="4"/>
  <c r="U72" i="4"/>
  <c r="U74" i="4"/>
  <c r="U71" i="4"/>
  <c r="U79" i="4"/>
  <c r="U73" i="4"/>
  <c r="U67" i="4"/>
  <c r="U61" i="4"/>
  <c r="U63" i="4"/>
  <c r="U70" i="4"/>
  <c r="U64" i="4"/>
  <c r="U62" i="4"/>
  <c r="U68" i="4"/>
  <c r="U60" i="4"/>
  <c r="U66" i="4"/>
  <c r="U65" i="4"/>
  <c r="U69" i="4"/>
  <c r="N254" i="4"/>
  <c r="N253" i="4"/>
  <c r="N258" i="4"/>
  <c r="N256" i="4"/>
  <c r="N255" i="4"/>
  <c r="N260" i="4"/>
  <c r="N261" i="4"/>
  <c r="N257" i="4"/>
  <c r="N259" i="4"/>
  <c r="N249" i="4"/>
  <c r="N242" i="4"/>
  <c r="N244" i="4"/>
  <c r="N252" i="4"/>
  <c r="N250" i="4"/>
  <c r="N243" i="4"/>
  <c r="N247" i="4"/>
  <c r="N245" i="4"/>
  <c r="N246" i="4"/>
  <c r="N251" i="4"/>
  <c r="N248" i="4"/>
  <c r="S129" i="4"/>
  <c r="S125" i="4"/>
  <c r="S123" i="4"/>
  <c r="S131" i="4"/>
  <c r="S130" i="4"/>
  <c r="S128" i="4"/>
  <c r="S126" i="4"/>
  <c r="S127" i="4"/>
  <c r="S124" i="4"/>
  <c r="S120" i="4"/>
  <c r="S122" i="4"/>
  <c r="S112" i="4"/>
  <c r="S113" i="4"/>
  <c r="S119" i="4"/>
  <c r="S118" i="4"/>
  <c r="S121" i="4"/>
  <c r="S115" i="4"/>
  <c r="S114" i="4"/>
  <c r="S116" i="4"/>
  <c r="S117" i="4"/>
  <c r="T98" i="4"/>
  <c r="T102" i="4"/>
  <c r="T100" i="4"/>
  <c r="T101" i="4"/>
  <c r="T99" i="4"/>
  <c r="T103" i="4"/>
  <c r="T104" i="4"/>
  <c r="T105" i="4"/>
  <c r="T97" i="4"/>
  <c r="T93" i="4"/>
  <c r="T86" i="4"/>
  <c r="T94" i="4"/>
  <c r="T96" i="4"/>
  <c r="T87" i="4"/>
  <c r="T88" i="4"/>
  <c r="T92" i="4"/>
  <c r="T95" i="4"/>
  <c r="T91" i="4"/>
  <c r="T89" i="4"/>
  <c r="T90" i="4"/>
  <c r="R149" i="4"/>
  <c r="R156" i="4"/>
  <c r="R153" i="4"/>
  <c r="R157" i="4"/>
  <c r="R152" i="4"/>
  <c r="R154" i="4"/>
  <c r="R155" i="4"/>
  <c r="R150" i="4"/>
  <c r="R151" i="4"/>
  <c r="R146" i="4"/>
  <c r="R140" i="4"/>
  <c r="R141" i="4"/>
  <c r="R144" i="4"/>
  <c r="R142" i="4"/>
  <c r="R145" i="4"/>
  <c r="R138" i="4"/>
  <c r="R147" i="4"/>
  <c r="R148" i="4"/>
  <c r="R143" i="4"/>
  <c r="R139" i="4"/>
  <c r="Q176" i="4"/>
  <c r="Q177" i="4"/>
  <c r="Q179" i="4"/>
  <c r="Q180" i="4"/>
  <c r="Q182" i="4"/>
  <c r="Q183" i="4"/>
  <c r="Q175" i="4"/>
  <c r="Q181" i="4"/>
  <c r="Q178" i="4"/>
  <c r="Q166" i="4"/>
  <c r="Q174" i="4"/>
  <c r="Q172" i="4"/>
  <c r="Q167" i="4"/>
  <c r="Q171" i="4"/>
  <c r="Q165" i="4"/>
  <c r="Q164" i="4"/>
  <c r="Q170" i="4"/>
  <c r="Q169" i="4"/>
  <c r="Q168" i="4"/>
  <c r="Q173" i="4"/>
  <c r="Y4" i="4"/>
  <c r="X3" i="4"/>
  <c r="S160" i="4"/>
  <c r="R159" i="4"/>
  <c r="W56" i="4"/>
  <c r="V55" i="4"/>
  <c r="T134" i="4"/>
  <c r="S133" i="4"/>
  <c r="X30" i="4"/>
  <c r="W29" i="4"/>
  <c r="N290" i="4"/>
  <c r="M289" i="4"/>
  <c r="R186" i="4"/>
  <c r="Q185" i="4"/>
  <c r="P238" i="4"/>
  <c r="O237" i="4"/>
  <c r="V82" i="4"/>
  <c r="U81" i="4"/>
  <c r="U108" i="4"/>
  <c r="T107" i="4"/>
  <c r="Q212" i="4"/>
  <c r="P211" i="4"/>
  <c r="O264" i="4"/>
  <c r="N263" i="4"/>
  <c r="U85" i="4"/>
  <c r="T111" i="4"/>
  <c r="N267" i="4"/>
  <c r="X7" i="4"/>
  <c r="P215" i="4"/>
  <c r="V59" i="4"/>
  <c r="W33" i="4"/>
  <c r="Q189" i="4"/>
  <c r="M293" i="4"/>
  <c r="O241" i="4"/>
  <c r="S137" i="4"/>
  <c r="R163" i="4"/>
  <c r="Q208" i="4" l="1"/>
  <c r="Q201" i="4"/>
  <c r="Q204" i="4"/>
  <c r="Q207" i="4"/>
  <c r="Q209" i="4"/>
  <c r="Q205" i="4"/>
  <c r="Q203" i="4"/>
  <c r="Q206" i="4"/>
  <c r="Q202" i="4"/>
  <c r="Q200" i="4"/>
  <c r="Q190" i="4"/>
  <c r="Q198" i="4"/>
  <c r="Q193" i="4"/>
  <c r="Q197" i="4"/>
  <c r="Q191" i="4"/>
  <c r="Q196" i="4"/>
  <c r="Q199" i="4"/>
  <c r="Q192" i="4"/>
  <c r="Q195" i="4"/>
  <c r="Q194" i="4"/>
  <c r="N284" i="4"/>
  <c r="N285" i="4"/>
  <c r="N283" i="4"/>
  <c r="N282" i="4"/>
  <c r="N281" i="4"/>
  <c r="N279" i="4"/>
  <c r="N280" i="4"/>
  <c r="N286" i="4"/>
  <c r="N287" i="4"/>
  <c r="N276" i="4"/>
  <c r="N271" i="4"/>
  <c r="N274" i="4"/>
  <c r="N270" i="4"/>
  <c r="N275" i="4"/>
  <c r="N278" i="4"/>
  <c r="N268" i="4"/>
  <c r="N272" i="4"/>
  <c r="N273" i="4"/>
  <c r="N269" i="4"/>
  <c r="N277" i="4"/>
  <c r="X22" i="4"/>
  <c r="X21" i="4"/>
  <c r="X19" i="4"/>
  <c r="X20" i="4"/>
  <c r="X25" i="4"/>
  <c r="X23" i="4"/>
  <c r="X26" i="4"/>
  <c r="X27" i="4"/>
  <c r="X24" i="4"/>
  <c r="X16" i="4"/>
  <c r="X9" i="4"/>
  <c r="X11" i="4"/>
  <c r="X18" i="4"/>
  <c r="X12" i="4"/>
  <c r="X13" i="4"/>
  <c r="X10" i="4"/>
  <c r="X15" i="4"/>
  <c r="X8" i="4"/>
  <c r="X14" i="4"/>
  <c r="X17" i="4"/>
  <c r="W46" i="4"/>
  <c r="W48" i="4"/>
  <c r="W47" i="4"/>
  <c r="W52" i="4"/>
  <c r="W50" i="4"/>
  <c r="W51" i="4"/>
  <c r="W49" i="4"/>
  <c r="W45" i="4"/>
  <c r="W53" i="4"/>
  <c r="W42" i="4"/>
  <c r="W35" i="4"/>
  <c r="W44" i="4"/>
  <c r="W36" i="4"/>
  <c r="W41" i="4"/>
  <c r="W43" i="4"/>
  <c r="W38" i="4"/>
  <c r="W37" i="4"/>
  <c r="W34" i="4"/>
  <c r="W39" i="4"/>
  <c r="W40" i="4"/>
  <c r="T129" i="4"/>
  <c r="T123" i="4"/>
  <c r="T125" i="4"/>
  <c r="T131" i="4"/>
  <c r="T124" i="4"/>
  <c r="T127" i="4"/>
  <c r="T128" i="4"/>
  <c r="T130" i="4"/>
  <c r="T126" i="4"/>
  <c r="T120" i="4"/>
  <c r="T115" i="4"/>
  <c r="T122" i="4"/>
  <c r="T112" i="4"/>
  <c r="T113" i="4"/>
  <c r="T116" i="4"/>
  <c r="T114" i="4"/>
  <c r="T118" i="4"/>
  <c r="T121" i="4"/>
  <c r="T119" i="4"/>
  <c r="T117" i="4"/>
  <c r="R176" i="4"/>
  <c r="R180" i="4"/>
  <c r="R179" i="4"/>
  <c r="R177" i="4"/>
  <c r="R183" i="4"/>
  <c r="R178" i="4"/>
  <c r="R175" i="4"/>
  <c r="R181" i="4"/>
  <c r="R182" i="4"/>
  <c r="R174" i="4"/>
  <c r="R165" i="4"/>
  <c r="R172" i="4"/>
  <c r="R166" i="4"/>
  <c r="R170" i="4"/>
  <c r="R169" i="4"/>
  <c r="R171" i="4"/>
  <c r="R168" i="4"/>
  <c r="R167" i="4"/>
  <c r="R164" i="4"/>
  <c r="R173" i="4"/>
  <c r="S155" i="4"/>
  <c r="S156" i="4"/>
  <c r="S157" i="4"/>
  <c r="S149" i="4"/>
  <c r="S153" i="4"/>
  <c r="S152" i="4"/>
  <c r="S151" i="4"/>
  <c r="S154" i="4"/>
  <c r="S150" i="4"/>
  <c r="S146" i="4"/>
  <c r="S148" i="4"/>
  <c r="S139" i="4"/>
  <c r="S140" i="4"/>
  <c r="S141" i="4"/>
  <c r="S145" i="4"/>
  <c r="S144" i="4"/>
  <c r="S147" i="4"/>
  <c r="S143" i="4"/>
  <c r="S142" i="4"/>
  <c r="S138" i="4"/>
  <c r="O254" i="4"/>
  <c r="O253" i="4"/>
  <c r="O258" i="4"/>
  <c r="O256" i="4"/>
  <c r="O255" i="4"/>
  <c r="O259" i="4"/>
  <c r="O260" i="4"/>
  <c r="O257" i="4"/>
  <c r="O261" i="4"/>
  <c r="O249" i="4"/>
  <c r="O252" i="4"/>
  <c r="O242" i="4"/>
  <c r="O250" i="4"/>
  <c r="O245" i="4"/>
  <c r="O243" i="4"/>
  <c r="O248" i="4"/>
  <c r="O247" i="4"/>
  <c r="O251" i="4"/>
  <c r="O246" i="4"/>
  <c r="O244" i="4"/>
  <c r="V78" i="4"/>
  <c r="V76" i="4"/>
  <c r="V77" i="4"/>
  <c r="V72" i="4"/>
  <c r="V75" i="4"/>
  <c r="V74" i="4"/>
  <c r="V71" i="4"/>
  <c r="V79" i="4"/>
  <c r="V73" i="4"/>
  <c r="V63" i="4"/>
  <c r="V67" i="4"/>
  <c r="V61" i="4"/>
  <c r="V64" i="4"/>
  <c r="V62" i="4"/>
  <c r="V70" i="4"/>
  <c r="V65" i="4"/>
  <c r="V68" i="4"/>
  <c r="V60" i="4"/>
  <c r="V66" i="4"/>
  <c r="V69" i="4"/>
  <c r="M307" i="4"/>
  <c r="M308" i="4"/>
  <c r="M309" i="4"/>
  <c r="M306" i="4"/>
  <c r="M313" i="4"/>
  <c r="M312" i="4"/>
  <c r="M305" i="4"/>
  <c r="M311" i="4"/>
  <c r="M310" i="4"/>
  <c r="M296" i="4"/>
  <c r="M302" i="4"/>
  <c r="M304" i="4"/>
  <c r="M295" i="4"/>
  <c r="M297" i="4"/>
  <c r="M301" i="4"/>
  <c r="M300" i="4"/>
  <c r="M303" i="4"/>
  <c r="M294" i="4"/>
  <c r="M299" i="4"/>
  <c r="M298" i="4"/>
  <c r="P230" i="4"/>
  <c r="P227" i="4"/>
  <c r="P231" i="4"/>
  <c r="P228" i="4"/>
  <c r="P235" i="4"/>
  <c r="P233" i="4"/>
  <c r="P234" i="4"/>
  <c r="P229" i="4"/>
  <c r="P232" i="4"/>
  <c r="P218" i="4"/>
  <c r="P216" i="4"/>
  <c r="P222" i="4"/>
  <c r="P224" i="4"/>
  <c r="P223" i="4"/>
  <c r="P219" i="4"/>
  <c r="P226" i="4"/>
  <c r="P217" i="4"/>
  <c r="P225" i="4"/>
  <c r="P220" i="4"/>
  <c r="P221" i="4"/>
  <c r="U98" i="4"/>
  <c r="U100" i="4"/>
  <c r="U101" i="4"/>
  <c r="U99" i="4"/>
  <c r="U102" i="4"/>
  <c r="U105" i="4"/>
  <c r="U104" i="4"/>
  <c r="U97" i="4"/>
  <c r="U103" i="4"/>
  <c r="U93" i="4"/>
  <c r="U89" i="4"/>
  <c r="U96" i="4"/>
  <c r="U87" i="4"/>
  <c r="U86" i="4"/>
  <c r="U88" i="4"/>
  <c r="U94" i="4"/>
  <c r="U92" i="4"/>
  <c r="U90" i="4"/>
  <c r="U95" i="4"/>
  <c r="U91" i="4"/>
  <c r="R212" i="4"/>
  <c r="Q211" i="4"/>
  <c r="S186" i="4"/>
  <c r="R185" i="4"/>
  <c r="Y30" i="4"/>
  <c r="X29" i="4"/>
  <c r="X56" i="4"/>
  <c r="W55" i="4"/>
  <c r="V108" i="4"/>
  <c r="U107" i="4"/>
  <c r="T160" i="4"/>
  <c r="S159" i="4"/>
  <c r="P264" i="4"/>
  <c r="O263" i="4"/>
  <c r="Q238" i="4"/>
  <c r="P237" i="4"/>
  <c r="O290" i="4"/>
  <c r="N289" i="4"/>
  <c r="U134" i="4"/>
  <c r="T133" i="4"/>
  <c r="W82" i="4"/>
  <c r="V81" i="4"/>
  <c r="Z4" i="4"/>
  <c r="Y3" i="4"/>
  <c r="S163" i="4"/>
  <c r="P241" i="4"/>
  <c r="N293" i="4"/>
  <c r="R189" i="4"/>
  <c r="O267" i="4"/>
  <c r="T137" i="4"/>
  <c r="X33" i="4"/>
  <c r="W59" i="4"/>
  <c r="Q215" i="4"/>
  <c r="Y7" i="4"/>
  <c r="U111" i="4"/>
  <c r="V85" i="4"/>
  <c r="U123" i="4" l="1"/>
  <c r="U129" i="4"/>
  <c r="U125" i="4"/>
  <c r="U124" i="4"/>
  <c r="U127" i="4"/>
  <c r="U131" i="4"/>
  <c r="U130" i="4"/>
  <c r="U128" i="4"/>
  <c r="U126" i="4"/>
  <c r="U122" i="4"/>
  <c r="U120" i="4"/>
  <c r="U116" i="4"/>
  <c r="U113" i="4"/>
  <c r="U112" i="4"/>
  <c r="U118" i="4"/>
  <c r="U121" i="4"/>
  <c r="U117" i="4"/>
  <c r="U115" i="4"/>
  <c r="U114" i="4"/>
  <c r="U119" i="4"/>
  <c r="X46" i="4"/>
  <c r="X48" i="4"/>
  <c r="X52" i="4"/>
  <c r="X50" i="4"/>
  <c r="X47" i="4"/>
  <c r="X45" i="4"/>
  <c r="X53" i="4"/>
  <c r="X51" i="4"/>
  <c r="X49" i="4"/>
  <c r="X42" i="4"/>
  <c r="X35" i="4"/>
  <c r="X37" i="4"/>
  <c r="X44" i="4"/>
  <c r="X38" i="4"/>
  <c r="X39" i="4"/>
  <c r="X36" i="4"/>
  <c r="X41" i="4"/>
  <c r="X34" i="4"/>
  <c r="X43" i="4"/>
  <c r="X40" i="4"/>
  <c r="N309" i="4"/>
  <c r="N307" i="4"/>
  <c r="N308" i="4"/>
  <c r="N306" i="4"/>
  <c r="N313" i="4"/>
  <c r="N312" i="4"/>
  <c r="N310" i="4"/>
  <c r="N311" i="4"/>
  <c r="N305" i="4"/>
  <c r="N297" i="4"/>
  <c r="N304" i="4"/>
  <c r="N295" i="4"/>
  <c r="N302" i="4"/>
  <c r="N296" i="4"/>
  <c r="N300" i="4"/>
  <c r="N299" i="4"/>
  <c r="N301" i="4"/>
  <c r="N303" i="4"/>
  <c r="N294" i="4"/>
  <c r="N298" i="4"/>
  <c r="V100" i="4"/>
  <c r="V101" i="4"/>
  <c r="V98" i="4"/>
  <c r="V104" i="4"/>
  <c r="V102" i="4"/>
  <c r="V99" i="4"/>
  <c r="V105" i="4"/>
  <c r="V103" i="4"/>
  <c r="V97" i="4"/>
  <c r="V94" i="4"/>
  <c r="V92" i="4"/>
  <c r="V89" i="4"/>
  <c r="V93" i="4"/>
  <c r="V86" i="4"/>
  <c r="V90" i="4"/>
  <c r="V95" i="4"/>
  <c r="V87" i="4"/>
  <c r="V91" i="4"/>
  <c r="V88" i="4"/>
  <c r="V96" i="4"/>
  <c r="W78" i="4"/>
  <c r="W72" i="4"/>
  <c r="W77" i="4"/>
  <c r="W71" i="4"/>
  <c r="W79" i="4"/>
  <c r="W74" i="4"/>
  <c r="W73" i="4"/>
  <c r="W75" i="4"/>
  <c r="W76" i="4"/>
  <c r="W68" i="4"/>
  <c r="W70" i="4"/>
  <c r="W60" i="4"/>
  <c r="W61" i="4"/>
  <c r="W63" i="4"/>
  <c r="W67" i="4"/>
  <c r="W66" i="4"/>
  <c r="W64" i="4"/>
  <c r="W69" i="4"/>
  <c r="W65" i="4"/>
  <c r="W62" i="4"/>
  <c r="R208" i="4"/>
  <c r="R201" i="4"/>
  <c r="R205" i="4"/>
  <c r="R203" i="4"/>
  <c r="R209" i="4"/>
  <c r="R204" i="4"/>
  <c r="R207" i="4"/>
  <c r="R206" i="4"/>
  <c r="R202" i="4"/>
  <c r="R197" i="4"/>
  <c r="R200" i="4"/>
  <c r="R190" i="4"/>
  <c r="R192" i="4"/>
  <c r="R198" i="4"/>
  <c r="R193" i="4"/>
  <c r="R195" i="4"/>
  <c r="R191" i="4"/>
  <c r="R194" i="4"/>
  <c r="R199" i="4"/>
  <c r="R196" i="4"/>
  <c r="T155" i="4"/>
  <c r="T157" i="4"/>
  <c r="T156" i="4"/>
  <c r="T149" i="4"/>
  <c r="T151" i="4"/>
  <c r="T150" i="4"/>
  <c r="T152" i="4"/>
  <c r="T153" i="4"/>
  <c r="T154" i="4"/>
  <c r="T146" i="4"/>
  <c r="T141" i="4"/>
  <c r="T148" i="4"/>
  <c r="T139" i="4"/>
  <c r="T140" i="4"/>
  <c r="T142" i="4"/>
  <c r="T144" i="4"/>
  <c r="T147" i="4"/>
  <c r="T143" i="4"/>
  <c r="T145" i="4"/>
  <c r="T138" i="4"/>
  <c r="P254" i="4"/>
  <c r="P258" i="4"/>
  <c r="P253" i="4"/>
  <c r="P256" i="4"/>
  <c r="P255" i="4"/>
  <c r="P260" i="4"/>
  <c r="P257" i="4"/>
  <c r="P259" i="4"/>
  <c r="P261" i="4"/>
  <c r="P252" i="4"/>
  <c r="P242" i="4"/>
  <c r="P244" i="4"/>
  <c r="P250" i="4"/>
  <c r="P245" i="4"/>
  <c r="P243" i="4"/>
  <c r="P248" i="4"/>
  <c r="P247" i="4"/>
  <c r="P249" i="4"/>
  <c r="P246" i="4"/>
  <c r="P251" i="4"/>
  <c r="Y22" i="4"/>
  <c r="Y21" i="4"/>
  <c r="Y19" i="4"/>
  <c r="Y20" i="4"/>
  <c r="Y25" i="4"/>
  <c r="Y23" i="4"/>
  <c r="Y26" i="4"/>
  <c r="Y24" i="4"/>
  <c r="Y27" i="4"/>
  <c r="Y10" i="4"/>
  <c r="Y15" i="4"/>
  <c r="Y16" i="4"/>
  <c r="Y9" i="4"/>
  <c r="Y14" i="4"/>
  <c r="Y18" i="4"/>
  <c r="Y17" i="4"/>
  <c r="Y11" i="4"/>
  <c r="Y8" i="4"/>
  <c r="Y12" i="4"/>
  <c r="Y13" i="4"/>
  <c r="Q227" i="4"/>
  <c r="Q230" i="4"/>
  <c r="Q235" i="4"/>
  <c r="Q228" i="4"/>
  <c r="Q231" i="4"/>
  <c r="Q233" i="4"/>
  <c r="Q232" i="4"/>
  <c r="Q229" i="4"/>
  <c r="Q234" i="4"/>
  <c r="Q219" i="4"/>
  <c r="Q216" i="4"/>
  <c r="Q222" i="4"/>
  <c r="Q218" i="4"/>
  <c r="Q223" i="4"/>
  <c r="Q220" i="4"/>
  <c r="Q226" i="4"/>
  <c r="Q217" i="4"/>
  <c r="Q221" i="4"/>
  <c r="Q224" i="4"/>
  <c r="Q225" i="4"/>
  <c r="O282" i="4"/>
  <c r="O284" i="4"/>
  <c r="O285" i="4"/>
  <c r="O283" i="4"/>
  <c r="O281" i="4"/>
  <c r="O286" i="4"/>
  <c r="O280" i="4"/>
  <c r="O279" i="4"/>
  <c r="O287" i="4"/>
  <c r="O270" i="4"/>
  <c r="O276" i="4"/>
  <c r="O275" i="4"/>
  <c r="O274" i="4"/>
  <c r="O271" i="4"/>
  <c r="O278" i="4"/>
  <c r="O269" i="4"/>
  <c r="O268" i="4"/>
  <c r="O272" i="4"/>
  <c r="O273" i="4"/>
  <c r="O277" i="4"/>
  <c r="S176" i="4"/>
  <c r="S177" i="4"/>
  <c r="S180" i="4"/>
  <c r="S183" i="4"/>
  <c r="S179" i="4"/>
  <c r="S178" i="4"/>
  <c r="S181" i="4"/>
  <c r="S182" i="4"/>
  <c r="S175" i="4"/>
  <c r="S172" i="4"/>
  <c r="S171" i="4"/>
  <c r="S165" i="4"/>
  <c r="S166" i="4"/>
  <c r="S174" i="4"/>
  <c r="S167" i="4"/>
  <c r="S169" i="4"/>
  <c r="S170" i="4"/>
  <c r="S168" i="4"/>
  <c r="S173" i="4"/>
  <c r="S164" i="4"/>
  <c r="P290" i="4"/>
  <c r="O289" i="4"/>
  <c r="Q264" i="4"/>
  <c r="P263" i="4"/>
  <c r="Z30" i="4"/>
  <c r="Y29" i="4"/>
  <c r="AA4" i="4"/>
  <c r="Z3" i="4"/>
  <c r="U160" i="4"/>
  <c r="T159" i="4"/>
  <c r="T186" i="4"/>
  <c r="S185" i="4"/>
  <c r="V134" i="4"/>
  <c r="U133" i="4"/>
  <c r="R238" i="4"/>
  <c r="Q237" i="4"/>
  <c r="Y56" i="4"/>
  <c r="X55" i="4"/>
  <c r="X82" i="4"/>
  <c r="W81" i="4"/>
  <c r="W108" i="4"/>
  <c r="V107" i="4"/>
  <c r="S212" i="4"/>
  <c r="R211" i="4"/>
  <c r="Z7" i="4"/>
  <c r="X59" i="4"/>
  <c r="Y33" i="4"/>
  <c r="P267" i="4"/>
  <c r="Q241" i="4"/>
  <c r="V111" i="4"/>
  <c r="O293" i="4"/>
  <c r="R215" i="4"/>
  <c r="U137" i="4"/>
  <c r="S189" i="4"/>
  <c r="T163" i="4"/>
  <c r="W85" i="4"/>
  <c r="P285" i="4" l="1"/>
  <c r="P284" i="4"/>
  <c r="P281" i="4"/>
  <c r="P282" i="4"/>
  <c r="P287" i="4"/>
  <c r="P283" i="4"/>
  <c r="P286" i="4"/>
  <c r="P279" i="4"/>
  <c r="P280" i="4"/>
  <c r="P275" i="4"/>
  <c r="P269" i="4"/>
  <c r="P274" i="4"/>
  <c r="P271" i="4"/>
  <c r="P270" i="4"/>
  <c r="P276" i="4"/>
  <c r="P278" i="4"/>
  <c r="P268" i="4"/>
  <c r="P273" i="4"/>
  <c r="P277" i="4"/>
  <c r="P272" i="4"/>
  <c r="O309" i="4"/>
  <c r="O306" i="4"/>
  <c r="O307" i="4"/>
  <c r="O308" i="4"/>
  <c r="O313" i="4"/>
  <c r="O312" i="4"/>
  <c r="O305" i="4"/>
  <c r="O310" i="4"/>
  <c r="O311" i="4"/>
  <c r="O296" i="4"/>
  <c r="O304" i="4"/>
  <c r="O302" i="4"/>
  <c r="O295" i="4"/>
  <c r="O297" i="4"/>
  <c r="O301" i="4"/>
  <c r="O300" i="4"/>
  <c r="O303" i="4"/>
  <c r="O294" i="4"/>
  <c r="O299" i="4"/>
  <c r="O298" i="4"/>
  <c r="T176" i="4"/>
  <c r="T177" i="4"/>
  <c r="T180" i="4"/>
  <c r="T183" i="4"/>
  <c r="T175" i="4"/>
  <c r="T179" i="4"/>
  <c r="T182" i="4"/>
  <c r="T178" i="4"/>
  <c r="T181" i="4"/>
  <c r="T172" i="4"/>
  <c r="T171" i="4"/>
  <c r="T165" i="4"/>
  <c r="T166" i="4"/>
  <c r="T174" i="4"/>
  <c r="T168" i="4"/>
  <c r="T170" i="4"/>
  <c r="T167" i="4"/>
  <c r="T169" i="4"/>
  <c r="T164" i="4"/>
  <c r="T173" i="4"/>
  <c r="Y46" i="4"/>
  <c r="Y48" i="4"/>
  <c r="Y50" i="4"/>
  <c r="Y52" i="4"/>
  <c r="Y47" i="4"/>
  <c r="Y45" i="4"/>
  <c r="Y53" i="4"/>
  <c r="Y51" i="4"/>
  <c r="Y49" i="4"/>
  <c r="Y36" i="4"/>
  <c r="Y41" i="4"/>
  <c r="Y34" i="4"/>
  <c r="Y42" i="4"/>
  <c r="Y40" i="4"/>
  <c r="Y35" i="4"/>
  <c r="Y38" i="4"/>
  <c r="Y44" i="4"/>
  <c r="Y37" i="4"/>
  <c r="Y43" i="4"/>
  <c r="Y39" i="4"/>
  <c r="S201" i="4"/>
  <c r="S208" i="4"/>
  <c r="S205" i="4"/>
  <c r="S202" i="4"/>
  <c r="S204" i="4"/>
  <c r="S206" i="4"/>
  <c r="S203" i="4"/>
  <c r="S209" i="4"/>
  <c r="S207" i="4"/>
  <c r="S198" i="4"/>
  <c r="S197" i="4"/>
  <c r="S191" i="4"/>
  <c r="S193" i="4"/>
  <c r="S200" i="4"/>
  <c r="S194" i="4"/>
  <c r="S195" i="4"/>
  <c r="S192" i="4"/>
  <c r="S196" i="4"/>
  <c r="S199" i="4"/>
  <c r="S190" i="4"/>
  <c r="V123" i="4"/>
  <c r="V129" i="4"/>
  <c r="V125" i="4"/>
  <c r="V128" i="4"/>
  <c r="V126" i="4"/>
  <c r="V127" i="4"/>
  <c r="V131" i="4"/>
  <c r="V124" i="4"/>
  <c r="V130" i="4"/>
  <c r="V114" i="4"/>
  <c r="V119" i="4"/>
  <c r="V113" i="4"/>
  <c r="V122" i="4"/>
  <c r="V120" i="4"/>
  <c r="V112" i="4"/>
  <c r="V117" i="4"/>
  <c r="V121" i="4"/>
  <c r="V116" i="4"/>
  <c r="V115" i="4"/>
  <c r="V118" i="4"/>
  <c r="X78" i="4"/>
  <c r="X76" i="4"/>
  <c r="X77" i="4"/>
  <c r="X72" i="4"/>
  <c r="X75" i="4"/>
  <c r="X71" i="4"/>
  <c r="X79" i="4"/>
  <c r="X73" i="4"/>
  <c r="X74" i="4"/>
  <c r="X62" i="4"/>
  <c r="X68" i="4"/>
  <c r="X70" i="4"/>
  <c r="X60" i="4"/>
  <c r="X61" i="4"/>
  <c r="X66" i="4"/>
  <c r="X64" i="4"/>
  <c r="X69" i="4"/>
  <c r="X63" i="4"/>
  <c r="X67" i="4"/>
  <c r="X65" i="4"/>
  <c r="W101" i="4"/>
  <c r="W98" i="4"/>
  <c r="W100" i="4"/>
  <c r="W99" i="4"/>
  <c r="W104" i="4"/>
  <c r="W102" i="4"/>
  <c r="W105" i="4"/>
  <c r="W103" i="4"/>
  <c r="W97" i="4"/>
  <c r="W94" i="4"/>
  <c r="W96" i="4"/>
  <c r="W87" i="4"/>
  <c r="W89" i="4"/>
  <c r="W88" i="4"/>
  <c r="W93" i="4"/>
  <c r="W92" i="4"/>
  <c r="W90" i="4"/>
  <c r="W95" i="4"/>
  <c r="W91" i="4"/>
  <c r="W86" i="4"/>
  <c r="R231" i="4"/>
  <c r="R230" i="4"/>
  <c r="R227" i="4"/>
  <c r="R228" i="4"/>
  <c r="R233" i="4"/>
  <c r="R235" i="4"/>
  <c r="R229" i="4"/>
  <c r="R232" i="4"/>
  <c r="R234" i="4"/>
  <c r="R218" i="4"/>
  <c r="R224" i="4"/>
  <c r="R217" i="4"/>
  <c r="R219" i="4"/>
  <c r="R222" i="4"/>
  <c r="R223" i="4"/>
  <c r="R216" i="4"/>
  <c r="R220" i="4"/>
  <c r="R225" i="4"/>
  <c r="R226" i="4"/>
  <c r="R221" i="4"/>
  <c r="U155" i="4"/>
  <c r="U153" i="4"/>
  <c r="U156" i="4"/>
  <c r="U149" i="4"/>
  <c r="U150" i="4"/>
  <c r="U152" i="4"/>
  <c r="U157" i="4"/>
  <c r="U151" i="4"/>
  <c r="U154" i="4"/>
  <c r="U148" i="4"/>
  <c r="U139" i="4"/>
  <c r="U138" i="4"/>
  <c r="U146" i="4"/>
  <c r="U140" i="4"/>
  <c r="U144" i="4"/>
  <c r="U147" i="4"/>
  <c r="U143" i="4"/>
  <c r="U145" i="4"/>
  <c r="U141" i="4"/>
  <c r="U142" i="4"/>
  <c r="Q254" i="4"/>
  <c r="Q253" i="4"/>
  <c r="Q258" i="4"/>
  <c r="Q256" i="4"/>
  <c r="Q255" i="4"/>
  <c r="Q257" i="4"/>
  <c r="Q259" i="4"/>
  <c r="Q260" i="4"/>
  <c r="Q261" i="4"/>
  <c r="Q245" i="4"/>
  <c r="Q252" i="4"/>
  <c r="Q250" i="4"/>
  <c r="Q244" i="4"/>
  <c r="Q243" i="4"/>
  <c r="Q248" i="4"/>
  <c r="Q247" i="4"/>
  <c r="Q242" i="4"/>
  <c r="Q251" i="4"/>
  <c r="Q249" i="4"/>
  <c r="Q246" i="4"/>
  <c r="Z21" i="4"/>
  <c r="Z22" i="4"/>
  <c r="Z20" i="4"/>
  <c r="Z25" i="4"/>
  <c r="Z19" i="4"/>
  <c r="Z23" i="4"/>
  <c r="Z26" i="4"/>
  <c r="Z24" i="4"/>
  <c r="Z27" i="4"/>
  <c r="Z11" i="4"/>
  <c r="Z9" i="4"/>
  <c r="Z15" i="4"/>
  <c r="Z14" i="4"/>
  <c r="Z16" i="4"/>
  <c r="Z8" i="4"/>
  <c r="Z10" i="4"/>
  <c r="Z18" i="4"/>
  <c r="Z12" i="4"/>
  <c r="Z17" i="4"/>
  <c r="Z13" i="4"/>
  <c r="Z56" i="4"/>
  <c r="Y55" i="4"/>
  <c r="V160" i="4"/>
  <c r="U159" i="4"/>
  <c r="AA30" i="4"/>
  <c r="Z29" i="4"/>
  <c r="T212" i="4"/>
  <c r="S211" i="4"/>
  <c r="S238" i="4"/>
  <c r="R237" i="4"/>
  <c r="R264" i="4"/>
  <c r="Q263" i="4"/>
  <c r="Y82" i="4"/>
  <c r="X81" i="4"/>
  <c r="U186" i="4"/>
  <c r="T185" i="4"/>
  <c r="AB4" i="4"/>
  <c r="AA3" i="4"/>
  <c r="X108" i="4"/>
  <c r="W107" i="4"/>
  <c r="W134" i="4"/>
  <c r="V133" i="4"/>
  <c r="Q290" i="4"/>
  <c r="P289" i="4"/>
  <c r="V137" i="4"/>
  <c r="W111" i="4"/>
  <c r="Q267" i="4"/>
  <c r="Z33" i="4"/>
  <c r="Y59" i="4"/>
  <c r="T189" i="4"/>
  <c r="X85" i="4"/>
  <c r="U163" i="4"/>
  <c r="AA7" i="4"/>
  <c r="S215" i="4"/>
  <c r="P293" i="4"/>
  <c r="R241" i="4"/>
  <c r="R254" i="4" l="1"/>
  <c r="R258" i="4"/>
  <c r="R253" i="4"/>
  <c r="R256" i="4"/>
  <c r="R261" i="4"/>
  <c r="R255" i="4"/>
  <c r="R260" i="4"/>
  <c r="R257" i="4"/>
  <c r="R259" i="4"/>
  <c r="R252" i="4"/>
  <c r="R250" i="4"/>
  <c r="R243" i="4"/>
  <c r="R245" i="4"/>
  <c r="R248" i="4"/>
  <c r="R244" i="4"/>
  <c r="R242" i="4"/>
  <c r="R249" i="4"/>
  <c r="R247" i="4"/>
  <c r="R246" i="4"/>
  <c r="R251" i="4"/>
  <c r="U176" i="4"/>
  <c r="U177" i="4"/>
  <c r="U179" i="4"/>
  <c r="U180" i="4"/>
  <c r="U183" i="4"/>
  <c r="U175" i="4"/>
  <c r="U178" i="4"/>
  <c r="U181" i="4"/>
  <c r="U182" i="4"/>
  <c r="U172" i="4"/>
  <c r="U167" i="4"/>
  <c r="U171" i="4"/>
  <c r="U165" i="4"/>
  <c r="U164" i="4"/>
  <c r="U170" i="4"/>
  <c r="U168" i="4"/>
  <c r="U166" i="4"/>
  <c r="U174" i="4"/>
  <c r="U169" i="4"/>
  <c r="U173" i="4"/>
  <c r="Z48" i="4"/>
  <c r="Z50" i="4"/>
  <c r="Z47" i="4"/>
  <c r="Z52" i="4"/>
  <c r="Z46" i="4"/>
  <c r="Z49" i="4"/>
  <c r="Z51" i="4"/>
  <c r="Z45" i="4"/>
  <c r="Z53" i="4"/>
  <c r="Z36" i="4"/>
  <c r="Z44" i="4"/>
  <c r="Z37" i="4"/>
  <c r="Z34" i="4"/>
  <c r="Z41" i="4"/>
  <c r="Z40" i="4"/>
  <c r="Z38" i="4"/>
  <c r="Z43" i="4"/>
  <c r="Z39" i="4"/>
  <c r="Z35" i="4"/>
  <c r="Z42" i="4"/>
  <c r="X98" i="4"/>
  <c r="X100" i="4"/>
  <c r="X101" i="4"/>
  <c r="X99" i="4"/>
  <c r="X104" i="4"/>
  <c r="X102" i="4"/>
  <c r="X103" i="4"/>
  <c r="X105" i="4"/>
  <c r="X97" i="4"/>
  <c r="X94" i="4"/>
  <c r="X96" i="4"/>
  <c r="X87" i="4"/>
  <c r="X88" i="4"/>
  <c r="X89" i="4"/>
  <c r="X92" i="4"/>
  <c r="X90" i="4"/>
  <c r="X95" i="4"/>
  <c r="X93" i="4"/>
  <c r="X86" i="4"/>
  <c r="X91" i="4"/>
  <c r="T208" i="4"/>
  <c r="T201" i="4"/>
  <c r="T205" i="4"/>
  <c r="T206" i="4"/>
  <c r="T202" i="4"/>
  <c r="T204" i="4"/>
  <c r="T207" i="4"/>
  <c r="T203" i="4"/>
  <c r="T209" i="4"/>
  <c r="T198" i="4"/>
  <c r="T197" i="4"/>
  <c r="T200" i="4"/>
  <c r="T191" i="4"/>
  <c r="T192" i="4"/>
  <c r="T194" i="4"/>
  <c r="T193" i="4"/>
  <c r="T196" i="4"/>
  <c r="T195" i="4"/>
  <c r="T190" i="4"/>
  <c r="T199" i="4"/>
  <c r="P309" i="4"/>
  <c r="P307" i="4"/>
  <c r="P308" i="4"/>
  <c r="P306" i="4"/>
  <c r="P305" i="4"/>
  <c r="P312" i="4"/>
  <c r="P313" i="4"/>
  <c r="P311" i="4"/>
  <c r="P310" i="4"/>
  <c r="P296" i="4"/>
  <c r="P302" i="4"/>
  <c r="P304" i="4"/>
  <c r="P294" i="4"/>
  <c r="P297" i="4"/>
  <c r="P301" i="4"/>
  <c r="P300" i="4"/>
  <c r="P298" i="4"/>
  <c r="P299" i="4"/>
  <c r="P303" i="4"/>
  <c r="P295" i="4"/>
  <c r="Q283" i="4"/>
  <c r="Q285" i="4"/>
  <c r="Q282" i="4"/>
  <c r="Q284" i="4"/>
  <c r="Q280" i="4"/>
  <c r="Q281" i="4"/>
  <c r="Q287" i="4"/>
  <c r="Q286" i="4"/>
  <c r="Q279" i="4"/>
  <c r="Q271" i="4"/>
  <c r="Q275" i="4"/>
  <c r="Q268" i="4"/>
  <c r="Q274" i="4"/>
  <c r="Q276" i="4"/>
  <c r="Q278" i="4"/>
  <c r="Q269" i="4"/>
  <c r="Q272" i="4"/>
  <c r="Q273" i="4"/>
  <c r="Q270" i="4"/>
  <c r="Q277" i="4"/>
  <c r="S231" i="4"/>
  <c r="S227" i="4"/>
  <c r="S230" i="4"/>
  <c r="S228" i="4"/>
  <c r="S235" i="4"/>
  <c r="S232" i="4"/>
  <c r="S233" i="4"/>
  <c r="S229" i="4"/>
  <c r="S234" i="4"/>
  <c r="S218" i="4"/>
  <c r="S224" i="4"/>
  <c r="S219" i="4"/>
  <c r="S217" i="4"/>
  <c r="S226" i="4"/>
  <c r="S223" i="4"/>
  <c r="S220" i="4"/>
  <c r="S225" i="4"/>
  <c r="S222" i="4"/>
  <c r="S221" i="4"/>
  <c r="S216" i="4"/>
  <c r="W129" i="4"/>
  <c r="W123" i="4"/>
  <c r="W127" i="4"/>
  <c r="W128" i="4"/>
  <c r="W130" i="4"/>
  <c r="W126" i="4"/>
  <c r="W124" i="4"/>
  <c r="W125" i="4"/>
  <c r="W131" i="4"/>
  <c r="W113" i="4"/>
  <c r="W119" i="4"/>
  <c r="W118" i="4"/>
  <c r="W114" i="4"/>
  <c r="W115" i="4"/>
  <c r="W116" i="4"/>
  <c r="W112" i="4"/>
  <c r="W121" i="4"/>
  <c r="W120" i="4"/>
  <c r="W122" i="4"/>
  <c r="W117" i="4"/>
  <c r="AA22" i="4"/>
  <c r="AA25" i="4"/>
  <c r="AA20" i="4"/>
  <c r="AA19" i="4"/>
  <c r="AA21" i="4"/>
  <c r="AA23" i="4"/>
  <c r="AA24" i="4"/>
  <c r="AA26" i="4"/>
  <c r="AA27" i="4"/>
  <c r="AA18" i="4"/>
  <c r="AA9" i="4"/>
  <c r="AA15" i="4"/>
  <c r="AA11" i="4"/>
  <c r="AA14" i="4"/>
  <c r="AA10" i="4"/>
  <c r="AA16" i="4"/>
  <c r="AA12" i="4"/>
  <c r="AA8" i="4"/>
  <c r="AA17" i="4"/>
  <c r="AA13" i="4"/>
  <c r="Y78" i="4"/>
  <c r="Y76" i="4"/>
  <c r="Y72" i="4"/>
  <c r="Y75" i="4"/>
  <c r="Y74" i="4"/>
  <c r="Y73" i="4"/>
  <c r="Y77" i="4"/>
  <c r="Y71" i="4"/>
  <c r="Y79" i="4"/>
  <c r="Y63" i="4"/>
  <c r="Y70" i="4"/>
  <c r="Y62" i="4"/>
  <c r="Y68" i="4"/>
  <c r="Y60" i="4"/>
  <c r="Y66" i="4"/>
  <c r="Y69" i="4"/>
  <c r="Y65" i="4"/>
  <c r="Y67" i="4"/>
  <c r="Y61" i="4"/>
  <c r="Y64" i="4"/>
  <c r="V155" i="4"/>
  <c r="V149" i="4"/>
  <c r="V153" i="4"/>
  <c r="V154" i="4"/>
  <c r="V150" i="4"/>
  <c r="V156" i="4"/>
  <c r="V151" i="4"/>
  <c r="V157" i="4"/>
  <c r="V152" i="4"/>
  <c r="V140" i="4"/>
  <c r="V141" i="4"/>
  <c r="V144" i="4"/>
  <c r="V145" i="4"/>
  <c r="V138" i="4"/>
  <c r="V148" i="4"/>
  <c r="V139" i="4"/>
  <c r="V146" i="4"/>
  <c r="V143" i="4"/>
  <c r="V142" i="4"/>
  <c r="V147" i="4"/>
  <c r="AC4" i="4"/>
  <c r="AB3" i="4"/>
  <c r="T238" i="4"/>
  <c r="S237" i="4"/>
  <c r="AB30" i="4"/>
  <c r="AA29" i="4"/>
  <c r="R290" i="4"/>
  <c r="Q289" i="4"/>
  <c r="V186" i="4"/>
  <c r="U185" i="4"/>
  <c r="W160" i="4"/>
  <c r="V159" i="4"/>
  <c r="Y108" i="4"/>
  <c r="X107" i="4"/>
  <c r="S264" i="4"/>
  <c r="R263" i="4"/>
  <c r="U212" i="4"/>
  <c r="T211" i="4"/>
  <c r="X134" i="4"/>
  <c r="W133" i="4"/>
  <c r="Z82" i="4"/>
  <c r="Y81" i="4"/>
  <c r="AA56" i="4"/>
  <c r="Z55" i="4"/>
  <c r="Q293" i="4"/>
  <c r="AB7" i="4"/>
  <c r="Y85" i="4"/>
  <c r="W137" i="4"/>
  <c r="T215" i="4"/>
  <c r="Z59" i="4"/>
  <c r="AA33" i="4"/>
  <c r="S241" i="4"/>
  <c r="R267" i="4"/>
  <c r="X111" i="4"/>
  <c r="V163" i="4"/>
  <c r="U189" i="4"/>
  <c r="S254" i="4" l="1"/>
  <c r="S253" i="4"/>
  <c r="S258" i="4"/>
  <c r="S256" i="4"/>
  <c r="S257" i="4"/>
  <c r="S261" i="4"/>
  <c r="S255" i="4"/>
  <c r="S260" i="4"/>
  <c r="S259" i="4"/>
  <c r="S244" i="4"/>
  <c r="S250" i="4"/>
  <c r="S245" i="4"/>
  <c r="S243" i="4"/>
  <c r="S248" i="4"/>
  <c r="S242" i="4"/>
  <c r="S251" i="4"/>
  <c r="S249" i="4"/>
  <c r="S246" i="4"/>
  <c r="S247" i="4"/>
  <c r="S252" i="4"/>
  <c r="U201" i="4"/>
  <c r="U204" i="4"/>
  <c r="U206" i="4"/>
  <c r="U209" i="4"/>
  <c r="U203" i="4"/>
  <c r="U202" i="4"/>
  <c r="U208" i="4"/>
  <c r="U205" i="4"/>
  <c r="U207" i="4"/>
  <c r="U198" i="4"/>
  <c r="U193" i="4"/>
  <c r="U197" i="4"/>
  <c r="U191" i="4"/>
  <c r="U196" i="4"/>
  <c r="U192" i="4"/>
  <c r="U194" i="4"/>
  <c r="U200" i="4"/>
  <c r="U199" i="4"/>
  <c r="U195" i="4"/>
  <c r="U190" i="4"/>
  <c r="V176" i="4"/>
  <c r="V177" i="4"/>
  <c r="V180" i="4"/>
  <c r="V183" i="4"/>
  <c r="V179" i="4"/>
  <c r="V181" i="4"/>
  <c r="V182" i="4"/>
  <c r="V175" i="4"/>
  <c r="V178" i="4"/>
  <c r="V172" i="4"/>
  <c r="V166" i="4"/>
  <c r="V167" i="4"/>
  <c r="V170" i="4"/>
  <c r="V171" i="4"/>
  <c r="V164" i="4"/>
  <c r="V168" i="4"/>
  <c r="V174" i="4"/>
  <c r="V169" i="4"/>
  <c r="V165" i="4"/>
  <c r="V173" i="4"/>
  <c r="AA46" i="4"/>
  <c r="AA48" i="4"/>
  <c r="AA52" i="4"/>
  <c r="AA50" i="4"/>
  <c r="AA49" i="4"/>
  <c r="AA51" i="4"/>
  <c r="AA45" i="4"/>
  <c r="AA53" i="4"/>
  <c r="AA47" i="4"/>
  <c r="AA44" i="4"/>
  <c r="AA36" i="4"/>
  <c r="AA41" i="4"/>
  <c r="AA37" i="4"/>
  <c r="AA34" i="4"/>
  <c r="AA40" i="4"/>
  <c r="AA43" i="4"/>
  <c r="AA39" i="4"/>
  <c r="AA38" i="4"/>
  <c r="AA42" i="4"/>
  <c r="AA35" i="4"/>
  <c r="Y98" i="4"/>
  <c r="Y100" i="4"/>
  <c r="Y101" i="4"/>
  <c r="Y104" i="4"/>
  <c r="Y102" i="4"/>
  <c r="Y99" i="4"/>
  <c r="Y97" i="4"/>
  <c r="Y103" i="4"/>
  <c r="Y105" i="4"/>
  <c r="Y89" i="4"/>
  <c r="Y96" i="4"/>
  <c r="Y87" i="4"/>
  <c r="Y86" i="4"/>
  <c r="Y88" i="4"/>
  <c r="Y94" i="4"/>
  <c r="Y92" i="4"/>
  <c r="Y95" i="4"/>
  <c r="Y91" i="4"/>
  <c r="Y93" i="4"/>
  <c r="Y90" i="4"/>
  <c r="W155" i="4"/>
  <c r="W157" i="4"/>
  <c r="W149" i="4"/>
  <c r="W153" i="4"/>
  <c r="W156" i="4"/>
  <c r="W154" i="4"/>
  <c r="W151" i="4"/>
  <c r="W150" i="4"/>
  <c r="W152" i="4"/>
  <c r="W140" i="4"/>
  <c r="W141" i="4"/>
  <c r="W145" i="4"/>
  <c r="W144" i="4"/>
  <c r="W138" i="4"/>
  <c r="W142" i="4"/>
  <c r="W143" i="4"/>
  <c r="W147" i="4"/>
  <c r="W146" i="4"/>
  <c r="W148" i="4"/>
  <c r="W139" i="4"/>
  <c r="X129" i="4"/>
  <c r="X127" i="4"/>
  <c r="X123" i="4"/>
  <c r="X125" i="4"/>
  <c r="X131" i="4"/>
  <c r="X130" i="4"/>
  <c r="X126" i="4"/>
  <c r="X128" i="4"/>
  <c r="X124" i="4"/>
  <c r="X113" i="4"/>
  <c r="X114" i="4"/>
  <c r="X118" i="4"/>
  <c r="X116" i="4"/>
  <c r="X119" i="4"/>
  <c r="X115" i="4"/>
  <c r="X112" i="4"/>
  <c r="X121" i="4"/>
  <c r="X120" i="4"/>
  <c r="X122" i="4"/>
  <c r="X117" i="4"/>
  <c r="Z72" i="4"/>
  <c r="Z78" i="4"/>
  <c r="Z77" i="4"/>
  <c r="Z76" i="4"/>
  <c r="Z75" i="4"/>
  <c r="Z71" i="4"/>
  <c r="Z79" i="4"/>
  <c r="Z73" i="4"/>
  <c r="Z74" i="4"/>
  <c r="Z63" i="4"/>
  <c r="Z67" i="4"/>
  <c r="Z61" i="4"/>
  <c r="Z62" i="4"/>
  <c r="Z70" i="4"/>
  <c r="Z68" i="4"/>
  <c r="Z60" i="4"/>
  <c r="Z66" i="4"/>
  <c r="Z69" i="4"/>
  <c r="Z64" i="4"/>
  <c r="Z65" i="4"/>
  <c r="AB22" i="4"/>
  <c r="AB21" i="4"/>
  <c r="AB19" i="4"/>
  <c r="AB20" i="4"/>
  <c r="AB27" i="4"/>
  <c r="AB24" i="4"/>
  <c r="AB25" i="4"/>
  <c r="AB23" i="4"/>
  <c r="AB26" i="4"/>
  <c r="AB9" i="4"/>
  <c r="AB11" i="4"/>
  <c r="AB18" i="4"/>
  <c r="AB10" i="4"/>
  <c r="AB15" i="4"/>
  <c r="AB8" i="4"/>
  <c r="AB17" i="4"/>
  <c r="AB16" i="4"/>
  <c r="AB13" i="4"/>
  <c r="AB14" i="4"/>
  <c r="AB12" i="4"/>
  <c r="R285" i="4"/>
  <c r="R282" i="4"/>
  <c r="R283" i="4"/>
  <c r="R284" i="4"/>
  <c r="R281" i="4"/>
  <c r="R280" i="4"/>
  <c r="R287" i="4"/>
  <c r="R286" i="4"/>
  <c r="R279" i="4"/>
  <c r="R269" i="4"/>
  <c r="R270" i="4"/>
  <c r="R275" i="4"/>
  <c r="R278" i="4"/>
  <c r="R268" i="4"/>
  <c r="R272" i="4"/>
  <c r="R277" i="4"/>
  <c r="R271" i="4"/>
  <c r="R274" i="4"/>
  <c r="R273" i="4"/>
  <c r="R276" i="4"/>
  <c r="T230" i="4"/>
  <c r="T228" i="4"/>
  <c r="T231" i="4"/>
  <c r="T227" i="4"/>
  <c r="T233" i="4"/>
  <c r="T235" i="4"/>
  <c r="T232" i="4"/>
  <c r="T234" i="4"/>
  <c r="T229" i="4"/>
  <c r="T224" i="4"/>
  <c r="T223" i="4"/>
  <c r="T219" i="4"/>
  <c r="T226" i="4"/>
  <c r="T217" i="4"/>
  <c r="T220" i="4"/>
  <c r="T225" i="4"/>
  <c r="T222" i="4"/>
  <c r="T218" i="4"/>
  <c r="T216" i="4"/>
  <c r="T221" i="4"/>
  <c r="Q309" i="4"/>
  <c r="Q308" i="4"/>
  <c r="Q307" i="4"/>
  <c r="Q305" i="4"/>
  <c r="Q310" i="4"/>
  <c r="Q311" i="4"/>
  <c r="Q306" i="4"/>
  <c r="Q312" i="4"/>
  <c r="Q313" i="4"/>
  <c r="Q302" i="4"/>
  <c r="Q304" i="4"/>
  <c r="Q294" i="4"/>
  <c r="Q295" i="4"/>
  <c r="Q296" i="4"/>
  <c r="Q297" i="4"/>
  <c r="Q301" i="4"/>
  <c r="Q300" i="4"/>
  <c r="Q298" i="4"/>
  <c r="Q299" i="4"/>
  <c r="Q303" i="4"/>
  <c r="V212" i="4"/>
  <c r="U211" i="4"/>
  <c r="W186" i="4"/>
  <c r="V185" i="4"/>
  <c r="AB56" i="4"/>
  <c r="AA55" i="4"/>
  <c r="T264" i="4"/>
  <c r="S263" i="4"/>
  <c r="S290" i="4"/>
  <c r="R289" i="4"/>
  <c r="U238" i="4"/>
  <c r="T237" i="4"/>
  <c r="Y134" i="4"/>
  <c r="X133" i="4"/>
  <c r="X160" i="4"/>
  <c r="W159" i="4"/>
  <c r="AA82" i="4"/>
  <c r="Z81" i="4"/>
  <c r="Z108" i="4"/>
  <c r="Y107" i="4"/>
  <c r="AC30" i="4"/>
  <c r="AB29" i="4"/>
  <c r="AD4" i="4"/>
  <c r="AC3" i="4"/>
  <c r="V189" i="4"/>
  <c r="T241" i="4"/>
  <c r="AA59" i="4"/>
  <c r="U215" i="4"/>
  <c r="X137" i="4"/>
  <c r="Z85" i="4"/>
  <c r="R293" i="4"/>
  <c r="AC7" i="4"/>
  <c r="W163" i="4"/>
  <c r="Y111" i="4"/>
  <c r="AB33" i="4"/>
  <c r="S267" i="4"/>
  <c r="U230" i="4" l="1"/>
  <c r="U231" i="4"/>
  <c r="U227" i="4"/>
  <c r="U228" i="4"/>
  <c r="U235" i="4"/>
  <c r="U233" i="4"/>
  <c r="U229" i="4"/>
  <c r="U232" i="4"/>
  <c r="U234" i="4"/>
  <c r="U218" i="4"/>
  <c r="U223" i="4"/>
  <c r="U226" i="4"/>
  <c r="U217" i="4"/>
  <c r="U224" i="4"/>
  <c r="U225" i="4"/>
  <c r="U219" i="4"/>
  <c r="U222" i="4"/>
  <c r="U220" i="4"/>
  <c r="U221" i="4"/>
  <c r="U216" i="4"/>
  <c r="S282" i="4"/>
  <c r="S285" i="4"/>
  <c r="S284" i="4"/>
  <c r="S283" i="4"/>
  <c r="S280" i="4"/>
  <c r="S281" i="4"/>
  <c r="S279" i="4"/>
  <c r="S287" i="4"/>
  <c r="S286" i="4"/>
  <c r="S270" i="4"/>
  <c r="S271" i="4"/>
  <c r="S278" i="4"/>
  <c r="S269" i="4"/>
  <c r="S268" i="4"/>
  <c r="S277" i="4"/>
  <c r="S273" i="4"/>
  <c r="S275" i="4"/>
  <c r="S276" i="4"/>
  <c r="S274" i="4"/>
  <c r="S272" i="4"/>
  <c r="AB46" i="4"/>
  <c r="AB48" i="4"/>
  <c r="AB52" i="4"/>
  <c r="AB50" i="4"/>
  <c r="AB47" i="4"/>
  <c r="AB45" i="4"/>
  <c r="AB53" i="4"/>
  <c r="AB51" i="4"/>
  <c r="AB49" i="4"/>
  <c r="AB35" i="4"/>
  <c r="AB37" i="4"/>
  <c r="AB44" i="4"/>
  <c r="AB36" i="4"/>
  <c r="AB41" i="4"/>
  <c r="AB34" i="4"/>
  <c r="AB43" i="4"/>
  <c r="AB38" i="4"/>
  <c r="AB42" i="4"/>
  <c r="AB39" i="4"/>
  <c r="AB40" i="4"/>
  <c r="AA77" i="4"/>
  <c r="AA75" i="4"/>
  <c r="AA78" i="4"/>
  <c r="AA72" i="4"/>
  <c r="AA73" i="4"/>
  <c r="AA76" i="4"/>
  <c r="AA71" i="4"/>
  <c r="AA79" i="4"/>
  <c r="AA74" i="4"/>
  <c r="AA63" i="4"/>
  <c r="AA61" i="4"/>
  <c r="AA67" i="4"/>
  <c r="AA66" i="4"/>
  <c r="AA64" i="4"/>
  <c r="AA62" i="4"/>
  <c r="AA68" i="4"/>
  <c r="AA70" i="4"/>
  <c r="AA69" i="4"/>
  <c r="AA65" i="4"/>
  <c r="AA60" i="4"/>
  <c r="AC22" i="4"/>
  <c r="AC21" i="4"/>
  <c r="AC19" i="4"/>
  <c r="AC20" i="4"/>
  <c r="AC26" i="4"/>
  <c r="AC24" i="4"/>
  <c r="AC27" i="4"/>
  <c r="AC25" i="4"/>
  <c r="AC23" i="4"/>
  <c r="AC16" i="4"/>
  <c r="AC9" i="4"/>
  <c r="AC11" i="4"/>
  <c r="AC18" i="4"/>
  <c r="AC8" i="4"/>
  <c r="AC17" i="4"/>
  <c r="AC10" i="4"/>
  <c r="AC15" i="4"/>
  <c r="AC12" i="4"/>
  <c r="AC13" i="4"/>
  <c r="AC14" i="4"/>
  <c r="R309" i="4"/>
  <c r="R307" i="4"/>
  <c r="R306" i="4"/>
  <c r="R310" i="4"/>
  <c r="R308" i="4"/>
  <c r="R311" i="4"/>
  <c r="R305" i="4"/>
  <c r="R312" i="4"/>
  <c r="R313" i="4"/>
  <c r="R302" i="4"/>
  <c r="R297" i="4"/>
  <c r="R295" i="4"/>
  <c r="R296" i="4"/>
  <c r="R300" i="4"/>
  <c r="R301" i="4"/>
  <c r="R294" i="4"/>
  <c r="R298" i="4"/>
  <c r="R304" i="4"/>
  <c r="R299" i="4"/>
  <c r="R303" i="4"/>
  <c r="Y129" i="4"/>
  <c r="Y123" i="4"/>
  <c r="Y125" i="4"/>
  <c r="Y127" i="4"/>
  <c r="Y131" i="4"/>
  <c r="Y124" i="4"/>
  <c r="Y130" i="4"/>
  <c r="Y126" i="4"/>
  <c r="Y128" i="4"/>
  <c r="Y120" i="4"/>
  <c r="Y113" i="4"/>
  <c r="Y112" i="4"/>
  <c r="Y118" i="4"/>
  <c r="Y114" i="4"/>
  <c r="Y115" i="4"/>
  <c r="Y119" i="4"/>
  <c r="Y121" i="4"/>
  <c r="Y117" i="4"/>
  <c r="Y122" i="4"/>
  <c r="Y116" i="4"/>
  <c r="Z98" i="4"/>
  <c r="Z100" i="4"/>
  <c r="Z104" i="4"/>
  <c r="Z102" i="4"/>
  <c r="Z99" i="4"/>
  <c r="Z101" i="4"/>
  <c r="Z103" i="4"/>
  <c r="Z97" i="4"/>
  <c r="Z105" i="4"/>
  <c r="Z89" i="4"/>
  <c r="Z93" i="4"/>
  <c r="Z86" i="4"/>
  <c r="Z90" i="4"/>
  <c r="Z88" i="4"/>
  <c r="Z96" i="4"/>
  <c r="Z87" i="4"/>
  <c r="Z91" i="4"/>
  <c r="Z94" i="4"/>
  <c r="Z95" i="4"/>
  <c r="Z92" i="4"/>
  <c r="T254" i="4"/>
  <c r="T258" i="4"/>
  <c r="T253" i="4"/>
  <c r="T256" i="4"/>
  <c r="T260" i="4"/>
  <c r="T261" i="4"/>
  <c r="T259" i="4"/>
  <c r="T255" i="4"/>
  <c r="T257" i="4"/>
  <c r="T244" i="4"/>
  <c r="T250" i="4"/>
  <c r="T245" i="4"/>
  <c r="T243" i="4"/>
  <c r="T248" i="4"/>
  <c r="T249" i="4"/>
  <c r="T242" i="4"/>
  <c r="T247" i="4"/>
  <c r="T252" i="4"/>
  <c r="T246" i="4"/>
  <c r="T251" i="4"/>
  <c r="W176" i="4"/>
  <c r="W180" i="4"/>
  <c r="W179" i="4"/>
  <c r="W177" i="4"/>
  <c r="W183" i="4"/>
  <c r="W175" i="4"/>
  <c r="W178" i="4"/>
  <c r="W181" i="4"/>
  <c r="W182" i="4"/>
  <c r="W166" i="4"/>
  <c r="W174" i="4"/>
  <c r="W167" i="4"/>
  <c r="W164" i="4"/>
  <c r="W170" i="4"/>
  <c r="W168" i="4"/>
  <c r="W169" i="4"/>
  <c r="W171" i="4"/>
  <c r="W172" i="4"/>
  <c r="W165" i="4"/>
  <c r="W173" i="4"/>
  <c r="X155" i="4"/>
  <c r="X157" i="4"/>
  <c r="X149" i="4"/>
  <c r="X156" i="4"/>
  <c r="X153" i="4"/>
  <c r="X150" i="4"/>
  <c r="X152" i="4"/>
  <c r="X151" i="4"/>
  <c r="X154" i="4"/>
  <c r="X140" i="4"/>
  <c r="X144" i="4"/>
  <c r="X145" i="4"/>
  <c r="X138" i="4"/>
  <c r="X142" i="4"/>
  <c r="X146" i="4"/>
  <c r="X143" i="4"/>
  <c r="X141" i="4"/>
  <c r="X147" i="4"/>
  <c r="X148" i="4"/>
  <c r="X139" i="4"/>
  <c r="V208" i="4"/>
  <c r="V201" i="4"/>
  <c r="V205" i="4"/>
  <c r="V206" i="4"/>
  <c r="V203" i="4"/>
  <c r="V202" i="4"/>
  <c r="V207" i="4"/>
  <c r="V204" i="4"/>
  <c r="V209" i="4"/>
  <c r="V200" i="4"/>
  <c r="V190" i="4"/>
  <c r="V192" i="4"/>
  <c r="V198" i="4"/>
  <c r="V193" i="4"/>
  <c r="V191" i="4"/>
  <c r="V196" i="4"/>
  <c r="V197" i="4"/>
  <c r="V199" i="4"/>
  <c r="V195" i="4"/>
  <c r="V194" i="4"/>
  <c r="AE4" i="4"/>
  <c r="AD3" i="4"/>
  <c r="AA108" i="4"/>
  <c r="Z107" i="4"/>
  <c r="Y160" i="4"/>
  <c r="X159" i="4"/>
  <c r="V238" i="4"/>
  <c r="U237" i="4"/>
  <c r="U264" i="4"/>
  <c r="T263" i="4"/>
  <c r="X186" i="4"/>
  <c r="W185" i="4"/>
  <c r="AD30" i="4"/>
  <c r="AC29" i="4"/>
  <c r="AB82" i="4"/>
  <c r="AA81" i="4"/>
  <c r="Z134" i="4"/>
  <c r="Y133" i="4"/>
  <c r="T290" i="4"/>
  <c r="S289" i="4"/>
  <c r="AC56" i="4"/>
  <c r="AB55" i="4"/>
  <c r="W212" i="4"/>
  <c r="V211" i="4"/>
  <c r="Z111" i="4"/>
  <c r="AC33" i="4"/>
  <c r="AD7" i="4"/>
  <c r="AA85" i="4"/>
  <c r="Y137" i="4"/>
  <c r="W189" i="4"/>
  <c r="T267" i="4"/>
  <c r="V215" i="4"/>
  <c r="AB59" i="4"/>
  <c r="X163" i="4"/>
  <c r="S293" i="4"/>
  <c r="U241" i="4"/>
  <c r="S309" i="4" l="1"/>
  <c r="S307" i="4"/>
  <c r="S306" i="4"/>
  <c r="S308" i="4"/>
  <c r="S312" i="4"/>
  <c r="S313" i="4"/>
  <c r="S311" i="4"/>
  <c r="S305" i="4"/>
  <c r="S310" i="4"/>
  <c r="S302" i="4"/>
  <c r="S295" i="4"/>
  <c r="S297" i="4"/>
  <c r="S301" i="4"/>
  <c r="S300" i="4"/>
  <c r="S298" i="4"/>
  <c r="S294" i="4"/>
  <c r="S296" i="4"/>
  <c r="S304" i="4"/>
  <c r="S303" i="4"/>
  <c r="S299" i="4"/>
  <c r="T282" i="4"/>
  <c r="T285" i="4"/>
  <c r="T283" i="4"/>
  <c r="T284" i="4"/>
  <c r="T281" i="4"/>
  <c r="T280" i="4"/>
  <c r="T286" i="4"/>
  <c r="T279" i="4"/>
  <c r="T287" i="4"/>
  <c r="T271" i="4"/>
  <c r="T270" i="4"/>
  <c r="T276" i="4"/>
  <c r="T278" i="4"/>
  <c r="T268" i="4"/>
  <c r="T269" i="4"/>
  <c r="T277" i="4"/>
  <c r="T275" i="4"/>
  <c r="T274" i="4"/>
  <c r="T272" i="4"/>
  <c r="T273" i="4"/>
  <c r="AD22" i="4"/>
  <c r="AD20" i="4"/>
  <c r="AD25" i="4"/>
  <c r="AD19" i="4"/>
  <c r="AD21" i="4"/>
  <c r="AD23" i="4"/>
  <c r="AD26" i="4"/>
  <c r="AD24" i="4"/>
  <c r="AD27" i="4"/>
  <c r="AD15" i="4"/>
  <c r="AD16" i="4"/>
  <c r="AD8" i="4"/>
  <c r="AD10" i="4"/>
  <c r="AD18" i="4"/>
  <c r="AD12" i="4"/>
  <c r="AD17" i="4"/>
  <c r="AD11" i="4"/>
  <c r="AD14" i="4"/>
  <c r="AD13" i="4"/>
  <c r="AD9" i="4"/>
  <c r="U254" i="4"/>
  <c r="U258" i="4"/>
  <c r="U253" i="4"/>
  <c r="U256" i="4"/>
  <c r="U255" i="4"/>
  <c r="U257" i="4"/>
  <c r="U260" i="4"/>
  <c r="U261" i="4"/>
  <c r="U259" i="4"/>
  <c r="U250" i="4"/>
  <c r="U244" i="4"/>
  <c r="U243" i="4"/>
  <c r="U248" i="4"/>
  <c r="U249" i="4"/>
  <c r="U242" i="4"/>
  <c r="U246" i="4"/>
  <c r="U245" i="4"/>
  <c r="U251" i="4"/>
  <c r="U247" i="4"/>
  <c r="U252" i="4"/>
  <c r="V228" i="4"/>
  <c r="V227" i="4"/>
  <c r="V231" i="4"/>
  <c r="V235" i="4"/>
  <c r="V233" i="4"/>
  <c r="V230" i="4"/>
  <c r="V232" i="4"/>
  <c r="V229" i="4"/>
  <c r="V234" i="4"/>
  <c r="V219" i="4"/>
  <c r="V222" i="4"/>
  <c r="V223" i="4"/>
  <c r="V216" i="4"/>
  <c r="V220" i="4"/>
  <c r="V226" i="4"/>
  <c r="V221" i="4"/>
  <c r="V224" i="4"/>
  <c r="V217" i="4"/>
  <c r="V218" i="4"/>
  <c r="V225" i="4"/>
  <c r="AA98" i="4"/>
  <c r="AA100" i="4"/>
  <c r="AA101" i="4"/>
  <c r="AA99" i="4"/>
  <c r="AA104" i="4"/>
  <c r="AA102" i="4"/>
  <c r="AA105" i="4"/>
  <c r="AA103" i="4"/>
  <c r="AA97" i="4"/>
  <c r="AA89" i="4"/>
  <c r="AA88" i="4"/>
  <c r="AA93" i="4"/>
  <c r="AA92" i="4"/>
  <c r="AA90" i="4"/>
  <c r="AA86" i="4"/>
  <c r="AA91" i="4"/>
  <c r="AA94" i="4"/>
  <c r="AA96" i="4"/>
  <c r="AA87" i="4"/>
  <c r="AA95" i="4"/>
  <c r="W208" i="4"/>
  <c r="W201" i="4"/>
  <c r="W203" i="4"/>
  <c r="W204" i="4"/>
  <c r="W205" i="4"/>
  <c r="W207" i="4"/>
  <c r="W202" i="4"/>
  <c r="W209" i="4"/>
  <c r="W206" i="4"/>
  <c r="W193" i="4"/>
  <c r="W200" i="4"/>
  <c r="W194" i="4"/>
  <c r="W192" i="4"/>
  <c r="W190" i="4"/>
  <c r="W196" i="4"/>
  <c r="W197" i="4"/>
  <c r="W191" i="4"/>
  <c r="W199" i="4"/>
  <c r="W195" i="4"/>
  <c r="W198" i="4"/>
  <c r="X176" i="4"/>
  <c r="X180" i="4"/>
  <c r="X183" i="4"/>
  <c r="X182" i="4"/>
  <c r="X177" i="4"/>
  <c r="X179" i="4"/>
  <c r="X175" i="4"/>
  <c r="X178" i="4"/>
  <c r="X181" i="4"/>
  <c r="X166" i="4"/>
  <c r="X174" i="4"/>
  <c r="X168" i="4"/>
  <c r="X167" i="4"/>
  <c r="X164" i="4"/>
  <c r="X170" i="4"/>
  <c r="X173" i="4"/>
  <c r="X171" i="4"/>
  <c r="X172" i="4"/>
  <c r="X165" i="4"/>
  <c r="X169" i="4"/>
  <c r="AC48" i="4"/>
  <c r="AC50" i="4"/>
  <c r="AC52" i="4"/>
  <c r="AC47" i="4"/>
  <c r="AC46" i="4"/>
  <c r="AC45" i="4"/>
  <c r="AC53" i="4"/>
  <c r="AC51" i="4"/>
  <c r="AC49" i="4"/>
  <c r="AC42" i="4"/>
  <c r="AC35" i="4"/>
  <c r="AC37" i="4"/>
  <c r="AC44" i="4"/>
  <c r="AC43" i="4"/>
  <c r="AC36" i="4"/>
  <c r="AC41" i="4"/>
  <c r="AC34" i="4"/>
  <c r="AC39" i="4"/>
  <c r="AC40" i="4"/>
  <c r="AC38" i="4"/>
  <c r="AB78" i="4"/>
  <c r="AB76" i="4"/>
  <c r="AB77" i="4"/>
  <c r="AB75" i="4"/>
  <c r="AB73" i="4"/>
  <c r="AB74" i="4"/>
  <c r="AB72" i="4"/>
  <c r="AB71" i="4"/>
  <c r="AB79" i="4"/>
  <c r="AB61" i="4"/>
  <c r="AB66" i="4"/>
  <c r="AB64" i="4"/>
  <c r="AB63" i="4"/>
  <c r="AB67" i="4"/>
  <c r="AB68" i="4"/>
  <c r="AB70" i="4"/>
  <c r="AB65" i="4"/>
  <c r="AB62" i="4"/>
  <c r="AB69" i="4"/>
  <c r="AB60" i="4"/>
  <c r="Y155" i="4"/>
  <c r="Y153" i="4"/>
  <c r="Y156" i="4"/>
  <c r="Y157" i="4"/>
  <c r="Y150" i="4"/>
  <c r="Y151" i="4"/>
  <c r="Y154" i="4"/>
  <c r="Y149" i="4"/>
  <c r="Y152" i="4"/>
  <c r="Y146" i="4"/>
  <c r="Y140" i="4"/>
  <c r="Y144" i="4"/>
  <c r="Y141" i="4"/>
  <c r="Y145" i="4"/>
  <c r="Y142" i="4"/>
  <c r="Y143" i="4"/>
  <c r="Y138" i="4"/>
  <c r="Y147" i="4"/>
  <c r="Y148" i="4"/>
  <c r="Y139" i="4"/>
  <c r="Z129" i="4"/>
  <c r="Z123" i="4"/>
  <c r="Z125" i="4"/>
  <c r="Z130" i="4"/>
  <c r="Z126" i="4"/>
  <c r="Z127" i="4"/>
  <c r="Z131" i="4"/>
  <c r="Z124" i="4"/>
  <c r="Z128" i="4"/>
  <c r="Z122" i="4"/>
  <c r="Z120" i="4"/>
  <c r="Z115" i="4"/>
  <c r="Z112" i="4"/>
  <c r="Z118" i="4"/>
  <c r="Z116" i="4"/>
  <c r="Z117" i="4"/>
  <c r="Z113" i="4"/>
  <c r="Z114" i="4"/>
  <c r="Z119" i="4"/>
  <c r="Z121" i="4"/>
  <c r="AD56" i="4"/>
  <c r="AC55" i="4"/>
  <c r="AA134" i="4"/>
  <c r="Z133" i="4"/>
  <c r="V264" i="4"/>
  <c r="U263" i="4"/>
  <c r="Z160" i="4"/>
  <c r="Y159" i="4"/>
  <c r="AC82" i="4"/>
  <c r="AB81" i="4"/>
  <c r="AB108" i="4"/>
  <c r="AA107" i="4"/>
  <c r="X212" i="4"/>
  <c r="W211" i="4"/>
  <c r="U290" i="4"/>
  <c r="T289" i="4"/>
  <c r="Y186" i="4"/>
  <c r="X185" i="4"/>
  <c r="W238" i="4"/>
  <c r="V237" i="4"/>
  <c r="AE30" i="4"/>
  <c r="AD29" i="4"/>
  <c r="AF4" i="4"/>
  <c r="AE3" i="4"/>
  <c r="W215" i="4"/>
  <c r="T293" i="4"/>
  <c r="AA111" i="4"/>
  <c r="V241" i="4"/>
  <c r="Y163" i="4"/>
  <c r="AB85" i="4"/>
  <c r="AC59" i="4"/>
  <c r="U267" i="4"/>
  <c r="AD33" i="4"/>
  <c r="X189" i="4"/>
  <c r="Z137" i="4"/>
  <c r="AE7" i="4"/>
  <c r="V254" i="4" l="1"/>
  <c r="V258" i="4"/>
  <c r="V256" i="4"/>
  <c r="V253" i="4"/>
  <c r="V260" i="4"/>
  <c r="V257" i="4"/>
  <c r="V259" i="4"/>
  <c r="V255" i="4"/>
  <c r="V261" i="4"/>
  <c r="V244" i="4"/>
  <c r="V250" i="4"/>
  <c r="V243" i="4"/>
  <c r="V245" i="4"/>
  <c r="V248" i="4"/>
  <c r="V249" i="4"/>
  <c r="V242" i="4"/>
  <c r="V246" i="4"/>
  <c r="V251" i="4"/>
  <c r="V252" i="4"/>
  <c r="V247" i="4"/>
  <c r="Z155" i="4"/>
  <c r="Z153" i="4"/>
  <c r="Z157" i="4"/>
  <c r="Z156" i="4"/>
  <c r="Z154" i="4"/>
  <c r="Z149" i="4"/>
  <c r="Z151" i="4"/>
  <c r="Z150" i="4"/>
  <c r="Z152" i="4"/>
  <c r="Z145" i="4"/>
  <c r="Z138" i="4"/>
  <c r="Z148" i="4"/>
  <c r="Z139" i="4"/>
  <c r="Z146" i="4"/>
  <c r="Z140" i="4"/>
  <c r="Z141" i="4"/>
  <c r="Z144" i="4"/>
  <c r="Z142" i="4"/>
  <c r="Z147" i="4"/>
  <c r="Z143" i="4"/>
  <c r="AC78" i="4"/>
  <c r="AC76" i="4"/>
  <c r="AC77" i="4"/>
  <c r="AC74" i="4"/>
  <c r="AC73" i="4"/>
  <c r="AC71" i="4"/>
  <c r="AC79" i="4"/>
  <c r="AC72" i="4"/>
  <c r="AC75" i="4"/>
  <c r="AC62" i="4"/>
  <c r="AC68" i="4"/>
  <c r="AC60" i="4"/>
  <c r="AC66" i="4"/>
  <c r="AC67" i="4"/>
  <c r="AC61" i="4"/>
  <c r="AC64" i="4"/>
  <c r="AC70" i="4"/>
  <c r="AC63" i="4"/>
  <c r="AC65" i="4"/>
  <c r="AC69" i="4"/>
  <c r="AA129" i="4"/>
  <c r="AA123" i="4"/>
  <c r="AA125" i="4"/>
  <c r="AA130" i="4"/>
  <c r="AA124" i="4"/>
  <c r="AA126" i="4"/>
  <c r="AA127" i="4"/>
  <c r="AA131" i="4"/>
  <c r="AA128" i="4"/>
  <c r="AA119" i="4"/>
  <c r="AA114" i="4"/>
  <c r="AA116" i="4"/>
  <c r="AA120" i="4"/>
  <c r="AA115" i="4"/>
  <c r="AA122" i="4"/>
  <c r="AA112" i="4"/>
  <c r="AA113" i="4"/>
  <c r="AA117" i="4"/>
  <c r="AA118" i="4"/>
  <c r="AA121" i="4"/>
  <c r="T309" i="4"/>
  <c r="T308" i="4"/>
  <c r="T306" i="4"/>
  <c r="T312" i="4"/>
  <c r="T310" i="4"/>
  <c r="T311" i="4"/>
  <c r="T307" i="4"/>
  <c r="T305" i="4"/>
  <c r="T313" i="4"/>
  <c r="T295" i="4"/>
  <c r="T297" i="4"/>
  <c r="T301" i="4"/>
  <c r="T300" i="4"/>
  <c r="T298" i="4"/>
  <c r="T294" i="4"/>
  <c r="T296" i="4"/>
  <c r="T304" i="4"/>
  <c r="T302" i="4"/>
  <c r="T299" i="4"/>
  <c r="T303" i="4"/>
  <c r="AE22" i="4"/>
  <c r="AE20" i="4"/>
  <c r="AE21" i="4"/>
  <c r="AE19" i="4"/>
  <c r="AE25" i="4"/>
  <c r="AE23" i="4"/>
  <c r="AE24" i="4"/>
  <c r="AE27" i="4"/>
  <c r="AE26" i="4"/>
  <c r="AE15" i="4"/>
  <c r="AE10" i="4"/>
  <c r="AE11" i="4"/>
  <c r="AE14" i="4"/>
  <c r="AE16" i="4"/>
  <c r="AE9" i="4"/>
  <c r="AE8" i="4"/>
  <c r="AE12" i="4"/>
  <c r="AE18" i="4"/>
  <c r="AE17" i="4"/>
  <c r="AE13" i="4"/>
  <c r="U285" i="4"/>
  <c r="U284" i="4"/>
  <c r="U282" i="4"/>
  <c r="U283" i="4"/>
  <c r="U281" i="4"/>
  <c r="U280" i="4"/>
  <c r="U279" i="4"/>
  <c r="U287" i="4"/>
  <c r="U286" i="4"/>
  <c r="U276" i="4"/>
  <c r="U278" i="4"/>
  <c r="U272" i="4"/>
  <c r="U270" i="4"/>
  <c r="U271" i="4"/>
  <c r="U268" i="4"/>
  <c r="U275" i="4"/>
  <c r="U273" i="4"/>
  <c r="U277" i="4"/>
  <c r="U269" i="4"/>
  <c r="U274" i="4"/>
  <c r="X201" i="4"/>
  <c r="X208" i="4"/>
  <c r="X205" i="4"/>
  <c r="X203" i="4"/>
  <c r="X207" i="4"/>
  <c r="X206" i="4"/>
  <c r="X204" i="4"/>
  <c r="X209" i="4"/>
  <c r="X202" i="4"/>
  <c r="X200" i="4"/>
  <c r="X191" i="4"/>
  <c r="X192" i="4"/>
  <c r="X194" i="4"/>
  <c r="X193" i="4"/>
  <c r="X190" i="4"/>
  <c r="X196" i="4"/>
  <c r="X199" i="4"/>
  <c r="X197" i="4"/>
  <c r="X195" i="4"/>
  <c r="X198" i="4"/>
  <c r="AB100" i="4"/>
  <c r="AB101" i="4"/>
  <c r="AB102" i="4"/>
  <c r="AB99" i="4"/>
  <c r="AB104" i="4"/>
  <c r="AB103" i="4"/>
  <c r="AB98" i="4"/>
  <c r="AB105" i="4"/>
  <c r="AB97" i="4"/>
  <c r="AB88" i="4"/>
  <c r="AB89" i="4"/>
  <c r="AB92" i="4"/>
  <c r="AB90" i="4"/>
  <c r="AB93" i="4"/>
  <c r="AB86" i="4"/>
  <c r="AB94" i="4"/>
  <c r="AB96" i="4"/>
  <c r="AB87" i="4"/>
  <c r="AB95" i="4"/>
  <c r="AB91" i="4"/>
  <c r="AD48" i="4"/>
  <c r="AD46" i="4"/>
  <c r="AD52" i="4"/>
  <c r="AD51" i="4"/>
  <c r="AD45" i="4"/>
  <c r="AD53" i="4"/>
  <c r="AD47" i="4"/>
  <c r="AD50" i="4"/>
  <c r="AD49" i="4"/>
  <c r="AD37" i="4"/>
  <c r="AD34" i="4"/>
  <c r="AD41" i="4"/>
  <c r="AD40" i="4"/>
  <c r="AD42" i="4"/>
  <c r="AD35" i="4"/>
  <c r="AD36" i="4"/>
  <c r="AD38" i="4"/>
  <c r="AD43" i="4"/>
  <c r="AD44" i="4"/>
  <c r="AD39" i="4"/>
  <c r="Y177" i="4"/>
  <c r="Y176" i="4"/>
  <c r="Y180" i="4"/>
  <c r="Y183" i="4"/>
  <c r="Y179" i="4"/>
  <c r="Y178" i="4"/>
  <c r="Y182" i="4"/>
  <c r="Y175" i="4"/>
  <c r="Y181" i="4"/>
  <c r="Y165" i="4"/>
  <c r="Y164" i="4"/>
  <c r="Y170" i="4"/>
  <c r="Y168" i="4"/>
  <c r="Y166" i="4"/>
  <c r="Y174" i="4"/>
  <c r="Y173" i="4"/>
  <c r="Y167" i="4"/>
  <c r="Y171" i="4"/>
  <c r="Y172" i="4"/>
  <c r="Y169" i="4"/>
  <c r="W228" i="4"/>
  <c r="W231" i="4"/>
  <c r="W233" i="4"/>
  <c r="W235" i="4"/>
  <c r="W230" i="4"/>
  <c r="W232" i="4"/>
  <c r="W227" i="4"/>
  <c r="W229" i="4"/>
  <c r="W234" i="4"/>
  <c r="W226" i="4"/>
  <c r="W223" i="4"/>
  <c r="W220" i="4"/>
  <c r="W219" i="4"/>
  <c r="W216" i="4"/>
  <c r="W222" i="4"/>
  <c r="W221" i="4"/>
  <c r="W218" i="4"/>
  <c r="W224" i="4"/>
  <c r="W217" i="4"/>
  <c r="W225" i="4"/>
  <c r="Z186" i="4"/>
  <c r="Y185" i="4"/>
  <c r="AD82" i="4"/>
  <c r="AC81" i="4"/>
  <c r="W264" i="4"/>
  <c r="V263" i="4"/>
  <c r="AG4" i="4"/>
  <c r="AG3" i="4" s="1"/>
  <c r="AF3" i="4"/>
  <c r="V290" i="4"/>
  <c r="U289" i="4"/>
  <c r="AB134" i="4"/>
  <c r="AA133" i="4"/>
  <c r="X238" i="4"/>
  <c r="W237" i="4"/>
  <c r="AC108" i="4"/>
  <c r="AB107" i="4"/>
  <c r="AA160" i="4"/>
  <c r="Z159" i="4"/>
  <c r="AF30" i="4"/>
  <c r="AE29" i="4"/>
  <c r="Y212" i="4"/>
  <c r="X211" i="4"/>
  <c r="AE56" i="4"/>
  <c r="AD55" i="4"/>
  <c r="AF7" i="4"/>
  <c r="V267" i="4"/>
  <c r="AC85" i="4"/>
  <c r="Z163" i="4"/>
  <c r="W241" i="4"/>
  <c r="U293" i="4"/>
  <c r="Y189" i="4"/>
  <c r="AE33" i="4"/>
  <c r="AD59" i="4"/>
  <c r="AB111" i="4"/>
  <c r="X215" i="4"/>
  <c r="AA137" i="4"/>
  <c r="U309" i="4" l="1"/>
  <c r="U306" i="4"/>
  <c r="U311" i="4"/>
  <c r="U313" i="4"/>
  <c r="U307" i="4"/>
  <c r="U308" i="4"/>
  <c r="U312" i="4"/>
  <c r="U305" i="4"/>
  <c r="U310" i="4"/>
  <c r="U295" i="4"/>
  <c r="U294" i="4"/>
  <c r="U297" i="4"/>
  <c r="U301" i="4"/>
  <c r="U300" i="4"/>
  <c r="U298" i="4"/>
  <c r="U303" i="4"/>
  <c r="U299" i="4"/>
  <c r="U304" i="4"/>
  <c r="U296" i="4"/>
  <c r="U302" i="4"/>
  <c r="Z176" i="4"/>
  <c r="Z177" i="4"/>
  <c r="Z183" i="4"/>
  <c r="Z179" i="4"/>
  <c r="Z180" i="4"/>
  <c r="Z181" i="4"/>
  <c r="Z175" i="4"/>
  <c r="Z182" i="4"/>
  <c r="Z178" i="4"/>
  <c r="Z166" i="4"/>
  <c r="Z170" i="4"/>
  <c r="Z171" i="4"/>
  <c r="Z164" i="4"/>
  <c r="Z168" i="4"/>
  <c r="Z167" i="4"/>
  <c r="Z174" i="4"/>
  <c r="Z165" i="4"/>
  <c r="Z173" i="4"/>
  <c r="Z172" i="4"/>
  <c r="Z169" i="4"/>
  <c r="AA149" i="4"/>
  <c r="AA155" i="4"/>
  <c r="AA153" i="4"/>
  <c r="AA156" i="4"/>
  <c r="AA157" i="4"/>
  <c r="AA150" i="4"/>
  <c r="AA152" i="4"/>
  <c r="AA154" i="4"/>
  <c r="AA151" i="4"/>
  <c r="AA145" i="4"/>
  <c r="AA138" i="4"/>
  <c r="AA142" i="4"/>
  <c r="AA146" i="4"/>
  <c r="AA148" i="4"/>
  <c r="AA139" i="4"/>
  <c r="AA141" i="4"/>
  <c r="AA140" i="4"/>
  <c r="AA144" i="4"/>
  <c r="AA147" i="4"/>
  <c r="AA143" i="4"/>
  <c r="AE48" i="4"/>
  <c r="AE44" i="4"/>
  <c r="AE34" i="4"/>
  <c r="AE50" i="4"/>
  <c r="AE52" i="4"/>
  <c r="AE37" i="4"/>
  <c r="AE41" i="4"/>
  <c r="AE46" i="4"/>
  <c r="AE51" i="4"/>
  <c r="AE39" i="4"/>
  <c r="AE38" i="4"/>
  <c r="AE43" i="4"/>
  <c r="AE47" i="4"/>
  <c r="AE45" i="4"/>
  <c r="AE53" i="4"/>
  <c r="AE35" i="4"/>
  <c r="AE42" i="4"/>
  <c r="AE40" i="4"/>
  <c r="AE49" i="4"/>
  <c r="AE36" i="4"/>
  <c r="X227" i="4"/>
  <c r="X231" i="4"/>
  <c r="X230" i="4"/>
  <c r="X228" i="4"/>
  <c r="X235" i="4"/>
  <c r="X233" i="4"/>
  <c r="X229" i="4"/>
  <c r="X234" i="4"/>
  <c r="X232" i="4"/>
  <c r="X219" i="4"/>
  <c r="X226" i="4"/>
  <c r="X217" i="4"/>
  <c r="X220" i="4"/>
  <c r="X216" i="4"/>
  <c r="X222" i="4"/>
  <c r="X221" i="4"/>
  <c r="X218" i="4"/>
  <c r="X224" i="4"/>
  <c r="X223" i="4"/>
  <c r="X225" i="4"/>
  <c r="Y201" i="4"/>
  <c r="Y208" i="4"/>
  <c r="Y204" i="4"/>
  <c r="Y207" i="4"/>
  <c r="Y206" i="4"/>
  <c r="Y205" i="4"/>
  <c r="Y202" i="4"/>
  <c r="Y203" i="4"/>
  <c r="Y209" i="4"/>
  <c r="Y191" i="4"/>
  <c r="Y196" i="4"/>
  <c r="Y192" i="4"/>
  <c r="Y194" i="4"/>
  <c r="Y200" i="4"/>
  <c r="Y190" i="4"/>
  <c r="Y199" i="4"/>
  <c r="Y193" i="4"/>
  <c r="Y197" i="4"/>
  <c r="Y195" i="4"/>
  <c r="Y198" i="4"/>
  <c r="AC100" i="4"/>
  <c r="AC101" i="4"/>
  <c r="AC98" i="4"/>
  <c r="AC103" i="4"/>
  <c r="AC104" i="4"/>
  <c r="AC102" i="4"/>
  <c r="AC105" i="4"/>
  <c r="AC99" i="4"/>
  <c r="AC97" i="4"/>
  <c r="AC88" i="4"/>
  <c r="AC94" i="4"/>
  <c r="AC92" i="4"/>
  <c r="AC93" i="4"/>
  <c r="AC90" i="4"/>
  <c r="AC89" i="4"/>
  <c r="AC96" i="4"/>
  <c r="AC87" i="4"/>
  <c r="AC95" i="4"/>
  <c r="AC86" i="4"/>
  <c r="AC91" i="4"/>
  <c r="AB125" i="4"/>
  <c r="AB130" i="4"/>
  <c r="AB127" i="4"/>
  <c r="AB126" i="4"/>
  <c r="AB128" i="4"/>
  <c r="AB129" i="4"/>
  <c r="AB123" i="4"/>
  <c r="AB124" i="4"/>
  <c r="AB131" i="4"/>
  <c r="AB114" i="4"/>
  <c r="AB119" i="4"/>
  <c r="AB120" i="4"/>
  <c r="AB122" i="4"/>
  <c r="AB112" i="4"/>
  <c r="AB113" i="4"/>
  <c r="AB116" i="4"/>
  <c r="AB117" i="4"/>
  <c r="AB115" i="4"/>
  <c r="AB121" i="4"/>
  <c r="AB118" i="4"/>
  <c r="V282" i="4"/>
  <c r="V283" i="4"/>
  <c r="V285" i="4"/>
  <c r="V280" i="4"/>
  <c r="V284" i="4"/>
  <c r="V286" i="4"/>
  <c r="V287" i="4"/>
  <c r="V281" i="4"/>
  <c r="V279" i="4"/>
  <c r="V270" i="4"/>
  <c r="V275" i="4"/>
  <c r="V278" i="4"/>
  <c r="V268" i="4"/>
  <c r="V269" i="4"/>
  <c r="V276" i="4"/>
  <c r="V271" i="4"/>
  <c r="V274" i="4"/>
  <c r="V273" i="4"/>
  <c r="V272" i="4"/>
  <c r="V277" i="4"/>
  <c r="AD78" i="4"/>
  <c r="AD77" i="4"/>
  <c r="AD76" i="4"/>
  <c r="AD73" i="4"/>
  <c r="AD72" i="4"/>
  <c r="AD71" i="4"/>
  <c r="AD79" i="4"/>
  <c r="AD74" i="4"/>
  <c r="AD75" i="4"/>
  <c r="AD62" i="4"/>
  <c r="AD70" i="4"/>
  <c r="AD68" i="4"/>
  <c r="AD60" i="4"/>
  <c r="AD66" i="4"/>
  <c r="AD67" i="4"/>
  <c r="AD61" i="4"/>
  <c r="AD63" i="4"/>
  <c r="AD64" i="4"/>
  <c r="AD65" i="4"/>
  <c r="AD69" i="4"/>
  <c r="W255" i="4"/>
  <c r="W260" i="4"/>
  <c r="W257" i="4"/>
  <c r="W253" i="4"/>
  <c r="W258" i="4"/>
  <c r="W256" i="4"/>
  <c r="W261" i="4"/>
  <c r="W259" i="4"/>
  <c r="W254" i="4"/>
  <c r="W250" i="4"/>
  <c r="W245" i="4"/>
  <c r="W243" i="4"/>
  <c r="W248" i="4"/>
  <c r="W244" i="4"/>
  <c r="W249" i="4"/>
  <c r="W252" i="4"/>
  <c r="W242" i="4"/>
  <c r="W246" i="4"/>
  <c r="W247" i="4"/>
  <c r="W251" i="4"/>
  <c r="AF22" i="4"/>
  <c r="AF21" i="4"/>
  <c r="AF19" i="4"/>
  <c r="AF20" i="4"/>
  <c r="AF25" i="4"/>
  <c r="AF24" i="4"/>
  <c r="AF27" i="4"/>
  <c r="AF23" i="4"/>
  <c r="AF26" i="4"/>
  <c r="AF11" i="4"/>
  <c r="AF18" i="4"/>
  <c r="AF10" i="4"/>
  <c r="AF15" i="4"/>
  <c r="AF8" i="4"/>
  <c r="AF16" i="4"/>
  <c r="AF14" i="4"/>
  <c r="AF9" i="4"/>
  <c r="AF12" i="4"/>
  <c r="AF17" i="4"/>
  <c r="AF13" i="4"/>
  <c r="AB160" i="4"/>
  <c r="AA159" i="4"/>
  <c r="W290" i="4"/>
  <c r="V289" i="4"/>
  <c r="AF56" i="4"/>
  <c r="AE55" i="4"/>
  <c r="AE82" i="4"/>
  <c r="AD81" i="4"/>
  <c r="AG30" i="4"/>
  <c r="AG29" i="4" s="1"/>
  <c r="AF29" i="4"/>
  <c r="AD108" i="4"/>
  <c r="AC107" i="4"/>
  <c r="AC134" i="4"/>
  <c r="AB133" i="4"/>
  <c r="Z212" i="4"/>
  <c r="Y211" i="4"/>
  <c r="Y238" i="4"/>
  <c r="X237" i="4"/>
  <c r="X264" i="4"/>
  <c r="W263" i="4"/>
  <c r="AA186" i="4"/>
  <c r="Z185" i="4"/>
  <c r="AB137" i="4"/>
  <c r="AC111" i="4"/>
  <c r="AF33" i="4"/>
  <c r="W267" i="4"/>
  <c r="AE59" i="4"/>
  <c r="V293" i="4"/>
  <c r="Z189" i="4"/>
  <c r="X241" i="4"/>
  <c r="AD85" i="4"/>
  <c r="AG7" i="4"/>
  <c r="Y215" i="4"/>
  <c r="AA163" i="4"/>
  <c r="AG22" i="4" l="1"/>
  <c r="AG21" i="4"/>
  <c r="AG19" i="4"/>
  <c r="AG20" i="4"/>
  <c r="AG25" i="4"/>
  <c r="AG24" i="4"/>
  <c r="AG27" i="4"/>
  <c r="AG23" i="4"/>
  <c r="AG26" i="4"/>
  <c r="AG11" i="4"/>
  <c r="AG18" i="4"/>
  <c r="AG8" i="4"/>
  <c r="AG10" i="4"/>
  <c r="AG15" i="4"/>
  <c r="AG16" i="4"/>
  <c r="AG12" i="4"/>
  <c r="AG17" i="4"/>
  <c r="AG9" i="4"/>
  <c r="AG13" i="4"/>
  <c r="AG14" i="4"/>
  <c r="V309" i="4"/>
  <c r="V306" i="4"/>
  <c r="V307" i="4"/>
  <c r="V308" i="4"/>
  <c r="V312" i="4"/>
  <c r="V313" i="4"/>
  <c r="V311" i="4"/>
  <c r="V305" i="4"/>
  <c r="V310" i="4"/>
  <c r="V296" i="4"/>
  <c r="V300" i="4"/>
  <c r="V301" i="4"/>
  <c r="V294" i="4"/>
  <c r="V298" i="4"/>
  <c r="V304" i="4"/>
  <c r="V303" i="4"/>
  <c r="V295" i="4"/>
  <c r="V299" i="4"/>
  <c r="V302" i="4"/>
  <c r="V297" i="4"/>
  <c r="AC129" i="4"/>
  <c r="AC123" i="4"/>
  <c r="AC125" i="4"/>
  <c r="AC127" i="4"/>
  <c r="AC131" i="4"/>
  <c r="AC130" i="4"/>
  <c r="AC126" i="4"/>
  <c r="AC128" i="4"/>
  <c r="AC124" i="4"/>
  <c r="AC113" i="4"/>
  <c r="AC112" i="4"/>
  <c r="AC114" i="4"/>
  <c r="AC115" i="4"/>
  <c r="AC119" i="4"/>
  <c r="AC122" i="4"/>
  <c r="AC120" i="4"/>
  <c r="AC118" i="4"/>
  <c r="AC117" i="4"/>
  <c r="AC116" i="4"/>
  <c r="AC121" i="4"/>
  <c r="AD98" i="4"/>
  <c r="AD100" i="4"/>
  <c r="AD101" i="4"/>
  <c r="AD99" i="4"/>
  <c r="AD104" i="4"/>
  <c r="AD102" i="4"/>
  <c r="AD105" i="4"/>
  <c r="AD103" i="4"/>
  <c r="AD97" i="4"/>
  <c r="AD89" i="4"/>
  <c r="AD93" i="4"/>
  <c r="AD86" i="4"/>
  <c r="AD88" i="4"/>
  <c r="AD96" i="4"/>
  <c r="AD87" i="4"/>
  <c r="AD94" i="4"/>
  <c r="AD92" i="4"/>
  <c r="AD91" i="4"/>
  <c r="AD90" i="4"/>
  <c r="AD95" i="4"/>
  <c r="AE78" i="4"/>
  <c r="AE77" i="4"/>
  <c r="AE76" i="4"/>
  <c r="AE72" i="4"/>
  <c r="AE73" i="4"/>
  <c r="AE75" i="4"/>
  <c r="AE71" i="4"/>
  <c r="AE79" i="4"/>
  <c r="AE74" i="4"/>
  <c r="AE67" i="4"/>
  <c r="AE62" i="4"/>
  <c r="AE63" i="4"/>
  <c r="AE68" i="4"/>
  <c r="AE70" i="4"/>
  <c r="AE60" i="4"/>
  <c r="AE64" i="4"/>
  <c r="AE69" i="4"/>
  <c r="AE65" i="4"/>
  <c r="AE61" i="4"/>
  <c r="AE66" i="4"/>
  <c r="AB155" i="4"/>
  <c r="AB149" i="4"/>
  <c r="AB156" i="4"/>
  <c r="AB153" i="4"/>
  <c r="AB157" i="4"/>
  <c r="AB152" i="4"/>
  <c r="AB154" i="4"/>
  <c r="AB150" i="4"/>
  <c r="AB151" i="4"/>
  <c r="AB145" i="4"/>
  <c r="AB138" i="4"/>
  <c r="AB146" i="4"/>
  <c r="AB141" i="4"/>
  <c r="AB148" i="4"/>
  <c r="AB139" i="4"/>
  <c r="AB144" i="4"/>
  <c r="AB147" i="4"/>
  <c r="AB143" i="4"/>
  <c r="AB140" i="4"/>
  <c r="AB142" i="4"/>
  <c r="AA176" i="4"/>
  <c r="AA179" i="4"/>
  <c r="AA183" i="4"/>
  <c r="AA175" i="4"/>
  <c r="AA178" i="4"/>
  <c r="AA180" i="4"/>
  <c r="AA177" i="4"/>
  <c r="AA181" i="4"/>
  <c r="AA182" i="4"/>
  <c r="AA166" i="4"/>
  <c r="AA164" i="4"/>
  <c r="AA170" i="4"/>
  <c r="AA172" i="4"/>
  <c r="AA171" i="4"/>
  <c r="AA165" i="4"/>
  <c r="AA167" i="4"/>
  <c r="AA174" i="4"/>
  <c r="AA169" i="4"/>
  <c r="AA173" i="4"/>
  <c r="AA168" i="4"/>
  <c r="X254" i="4"/>
  <c r="X253" i="4"/>
  <c r="X258" i="4"/>
  <c r="X257" i="4"/>
  <c r="X259" i="4"/>
  <c r="X255" i="4"/>
  <c r="X261" i="4"/>
  <c r="X256" i="4"/>
  <c r="X260" i="4"/>
  <c r="X244" i="4"/>
  <c r="X250" i="4"/>
  <c r="X245" i="4"/>
  <c r="X243" i="4"/>
  <c r="X248" i="4"/>
  <c r="X249" i="4"/>
  <c r="X252" i="4"/>
  <c r="X242" i="4"/>
  <c r="X246" i="4"/>
  <c r="X251" i="4"/>
  <c r="X247" i="4"/>
  <c r="W283" i="4"/>
  <c r="W285" i="4"/>
  <c r="W284" i="4"/>
  <c r="W282" i="4"/>
  <c r="W281" i="4"/>
  <c r="W280" i="4"/>
  <c r="W279" i="4"/>
  <c r="W287" i="4"/>
  <c r="W286" i="4"/>
  <c r="W270" i="4"/>
  <c r="W278" i="4"/>
  <c r="W269" i="4"/>
  <c r="W268" i="4"/>
  <c r="W276" i="4"/>
  <c r="W275" i="4"/>
  <c r="W274" i="4"/>
  <c r="W272" i="4"/>
  <c r="W273" i="4"/>
  <c r="W271" i="4"/>
  <c r="W277" i="4"/>
  <c r="Y228" i="4"/>
  <c r="Y227" i="4"/>
  <c r="Y231" i="4"/>
  <c r="Y230" i="4"/>
  <c r="Y235" i="4"/>
  <c r="Y233" i="4"/>
  <c r="Y234" i="4"/>
  <c r="Y229" i="4"/>
  <c r="Y232" i="4"/>
  <c r="Y226" i="4"/>
  <c r="Y217" i="4"/>
  <c r="Y224" i="4"/>
  <c r="Y219" i="4"/>
  <c r="Y216" i="4"/>
  <c r="Y222" i="4"/>
  <c r="Y221" i="4"/>
  <c r="Y218" i="4"/>
  <c r="Y223" i="4"/>
  <c r="Y220" i="4"/>
  <c r="Y225" i="4"/>
  <c r="Z208" i="4"/>
  <c r="Z205" i="4"/>
  <c r="Z203" i="4"/>
  <c r="Z207" i="4"/>
  <c r="Z204" i="4"/>
  <c r="Z202" i="4"/>
  <c r="Z201" i="4"/>
  <c r="Z206" i="4"/>
  <c r="Z209" i="4"/>
  <c r="Z192" i="4"/>
  <c r="Z198" i="4"/>
  <c r="Z193" i="4"/>
  <c r="Z191" i="4"/>
  <c r="Z196" i="4"/>
  <c r="Z197" i="4"/>
  <c r="Z194" i="4"/>
  <c r="Z200" i="4"/>
  <c r="Z195" i="4"/>
  <c r="Z190" i="4"/>
  <c r="Z199" i="4"/>
  <c r="AF48" i="4"/>
  <c r="AF44" i="4"/>
  <c r="AF34" i="4"/>
  <c r="AF46" i="4"/>
  <c r="AF50" i="4"/>
  <c r="AF52" i="4"/>
  <c r="AF47" i="4"/>
  <c r="AF41" i="4"/>
  <c r="AF37" i="4"/>
  <c r="AF45" i="4"/>
  <c r="AF36" i="4"/>
  <c r="AF53" i="4"/>
  <c r="AF51" i="4"/>
  <c r="AF35" i="4"/>
  <c r="AF42" i="4"/>
  <c r="AF40" i="4"/>
  <c r="AF49" i="4"/>
  <c r="AF39" i="4"/>
  <c r="AF38" i="4"/>
  <c r="AF43" i="4"/>
  <c r="AB186" i="4"/>
  <c r="AA185" i="4"/>
  <c r="AG56" i="4"/>
  <c r="AG55" i="4" s="1"/>
  <c r="AF55" i="4"/>
  <c r="AA212" i="4"/>
  <c r="Z211" i="4"/>
  <c r="X290" i="4"/>
  <c r="W289" i="4"/>
  <c r="Y264" i="4"/>
  <c r="X263" i="4"/>
  <c r="AE108" i="4"/>
  <c r="AD107" i="4"/>
  <c r="AF82" i="4"/>
  <c r="AE81" i="4"/>
  <c r="Z238" i="4"/>
  <c r="Y237" i="4"/>
  <c r="AD134" i="4"/>
  <c r="AC133" i="4"/>
  <c r="AC160" i="4"/>
  <c r="AB159" i="4"/>
  <c r="AA189" i="4"/>
  <c r="AD111" i="4"/>
  <c r="Z215" i="4"/>
  <c r="AE85" i="4"/>
  <c r="Y241" i="4"/>
  <c r="AF59" i="4"/>
  <c r="X267" i="4"/>
  <c r="AC137" i="4"/>
  <c r="AB163" i="4"/>
  <c r="W293" i="4"/>
  <c r="AG33" i="4"/>
  <c r="X285" i="4" l="1"/>
  <c r="X284" i="4"/>
  <c r="X281" i="4"/>
  <c r="X280" i="4"/>
  <c r="X282" i="4"/>
  <c r="X283" i="4"/>
  <c r="X287" i="4"/>
  <c r="X279" i="4"/>
  <c r="X286" i="4"/>
  <c r="X270" i="4"/>
  <c r="X276" i="4"/>
  <c r="X278" i="4"/>
  <c r="X268" i="4"/>
  <c r="X271" i="4"/>
  <c r="X275" i="4"/>
  <c r="X274" i="4"/>
  <c r="X272" i="4"/>
  <c r="X273" i="4"/>
  <c r="X269" i="4"/>
  <c r="X277" i="4"/>
  <c r="Z230" i="4"/>
  <c r="Z227" i="4"/>
  <c r="Z228" i="4"/>
  <c r="Z231" i="4"/>
  <c r="Z235" i="4"/>
  <c r="Z233" i="4"/>
  <c r="Z229" i="4"/>
  <c r="Z234" i="4"/>
  <c r="Z232" i="4"/>
  <c r="Z223" i="4"/>
  <c r="Z216" i="4"/>
  <c r="Z226" i="4"/>
  <c r="Z224" i="4"/>
  <c r="Z217" i="4"/>
  <c r="Z218" i="4"/>
  <c r="Z220" i="4"/>
  <c r="Z221" i="4"/>
  <c r="Z219" i="4"/>
  <c r="Z222" i="4"/>
  <c r="Z225" i="4"/>
  <c r="AC155" i="4"/>
  <c r="AC153" i="4"/>
  <c r="AC156" i="4"/>
  <c r="AC157" i="4"/>
  <c r="AC149" i="4"/>
  <c r="AC152" i="4"/>
  <c r="AC151" i="4"/>
  <c r="AC154" i="4"/>
  <c r="AC150" i="4"/>
  <c r="AC140" i="4"/>
  <c r="AC141" i="4"/>
  <c r="AC145" i="4"/>
  <c r="AC142" i="4"/>
  <c r="AC148" i="4"/>
  <c r="AC139" i="4"/>
  <c r="AC138" i="4"/>
  <c r="AC146" i="4"/>
  <c r="AC143" i="4"/>
  <c r="AC144" i="4"/>
  <c r="AC147" i="4"/>
  <c r="AE98" i="4"/>
  <c r="AE100" i="4"/>
  <c r="AE101" i="4"/>
  <c r="AE99" i="4"/>
  <c r="AE104" i="4"/>
  <c r="AE102" i="4"/>
  <c r="AE103" i="4"/>
  <c r="AE105" i="4"/>
  <c r="AE97" i="4"/>
  <c r="AE88" i="4"/>
  <c r="AE93" i="4"/>
  <c r="AE86" i="4"/>
  <c r="AE94" i="4"/>
  <c r="AE96" i="4"/>
  <c r="AE87" i="4"/>
  <c r="AE89" i="4"/>
  <c r="AE90" i="4"/>
  <c r="AE91" i="4"/>
  <c r="AE95" i="4"/>
  <c r="AE92" i="4"/>
  <c r="W306" i="4"/>
  <c r="W308" i="4"/>
  <c r="W309" i="4"/>
  <c r="W312" i="4"/>
  <c r="W307" i="4"/>
  <c r="W311" i="4"/>
  <c r="W310" i="4"/>
  <c r="W313" i="4"/>
  <c r="W305" i="4"/>
  <c r="W297" i="4"/>
  <c r="W301" i="4"/>
  <c r="W300" i="4"/>
  <c r="W304" i="4"/>
  <c r="W303" i="4"/>
  <c r="W299" i="4"/>
  <c r="W296" i="4"/>
  <c r="W294" i="4"/>
  <c r="W302" i="4"/>
  <c r="W298" i="4"/>
  <c r="W295" i="4"/>
  <c r="AF78" i="4"/>
  <c r="AF72" i="4"/>
  <c r="AF77" i="4"/>
  <c r="AF73" i="4"/>
  <c r="AF74" i="4"/>
  <c r="AF76" i="4"/>
  <c r="AF71" i="4"/>
  <c r="AF79" i="4"/>
  <c r="AF75" i="4"/>
  <c r="AF61" i="4"/>
  <c r="AF67" i="4"/>
  <c r="AF68" i="4"/>
  <c r="AF63" i="4"/>
  <c r="AF70" i="4"/>
  <c r="AF60" i="4"/>
  <c r="AF65" i="4"/>
  <c r="AF62" i="4"/>
  <c r="AF69" i="4"/>
  <c r="AF64" i="4"/>
  <c r="AF66" i="4"/>
  <c r="AD123" i="4"/>
  <c r="AD125" i="4"/>
  <c r="AD129" i="4"/>
  <c r="AD127" i="4"/>
  <c r="AD131" i="4"/>
  <c r="AD124" i="4"/>
  <c r="AD126" i="4"/>
  <c r="AD128" i="4"/>
  <c r="AD130" i="4"/>
  <c r="AD120" i="4"/>
  <c r="AD115" i="4"/>
  <c r="AD112" i="4"/>
  <c r="AD118" i="4"/>
  <c r="AD116" i="4"/>
  <c r="AD114" i="4"/>
  <c r="AD119" i="4"/>
  <c r="AD113" i="4"/>
  <c r="AD121" i="4"/>
  <c r="AD117" i="4"/>
  <c r="AD122" i="4"/>
  <c r="AG44" i="4"/>
  <c r="AG48" i="4"/>
  <c r="AG34" i="4"/>
  <c r="AG46" i="4"/>
  <c r="AG52" i="4"/>
  <c r="AG47" i="4"/>
  <c r="AG37" i="4"/>
  <c r="AG41" i="4"/>
  <c r="AG35" i="4"/>
  <c r="AG45" i="4"/>
  <c r="AG53" i="4"/>
  <c r="AG51" i="4"/>
  <c r="AG40" i="4"/>
  <c r="AG38" i="4"/>
  <c r="AG50" i="4"/>
  <c r="AG39" i="4"/>
  <c r="AG49" i="4"/>
  <c r="AG43" i="4"/>
  <c r="AG36" i="4"/>
  <c r="AG42" i="4"/>
  <c r="AB176" i="4"/>
  <c r="AB177" i="4"/>
  <c r="AB183" i="4"/>
  <c r="AB180" i="4"/>
  <c r="AB179" i="4"/>
  <c r="AB181" i="4"/>
  <c r="AB175" i="4"/>
  <c r="AB178" i="4"/>
  <c r="AB182" i="4"/>
  <c r="AB167" i="4"/>
  <c r="AB164" i="4"/>
  <c r="AB170" i="4"/>
  <c r="AB172" i="4"/>
  <c r="AB171" i="4"/>
  <c r="AB165" i="4"/>
  <c r="AB169" i="4"/>
  <c r="AB173" i="4"/>
  <c r="AB174" i="4"/>
  <c r="AB166" i="4"/>
  <c r="AB168" i="4"/>
  <c r="Y254" i="4"/>
  <c r="Y253" i="4"/>
  <c r="Y258" i="4"/>
  <c r="Y257" i="4"/>
  <c r="Y256" i="4"/>
  <c r="Y261" i="4"/>
  <c r="Y259" i="4"/>
  <c r="Y260" i="4"/>
  <c r="Y255" i="4"/>
  <c r="Y244" i="4"/>
  <c r="Y243" i="4"/>
  <c r="Y248" i="4"/>
  <c r="Y249" i="4"/>
  <c r="Y242" i="4"/>
  <c r="Y246" i="4"/>
  <c r="Y245" i="4"/>
  <c r="Y252" i="4"/>
  <c r="Y247" i="4"/>
  <c r="Y250" i="4"/>
  <c r="Y251" i="4"/>
  <c r="AA208" i="4"/>
  <c r="AA201" i="4"/>
  <c r="AA207" i="4"/>
  <c r="AA204" i="4"/>
  <c r="AA202" i="4"/>
  <c r="AA206" i="4"/>
  <c r="AA203" i="4"/>
  <c r="AA205" i="4"/>
  <c r="AA209" i="4"/>
  <c r="AA192" i="4"/>
  <c r="AA190" i="4"/>
  <c r="AA196" i="4"/>
  <c r="AA198" i="4"/>
  <c r="AA197" i="4"/>
  <c r="AA191" i="4"/>
  <c r="AA193" i="4"/>
  <c r="AA200" i="4"/>
  <c r="AA199" i="4"/>
  <c r="AA195" i="4"/>
  <c r="AA194" i="4"/>
  <c r="AD160" i="4"/>
  <c r="AC159" i="4"/>
  <c r="AA238" i="4"/>
  <c r="Z237" i="4"/>
  <c r="AF108" i="4"/>
  <c r="AE107" i="4"/>
  <c r="Y290" i="4"/>
  <c r="X289" i="4"/>
  <c r="AE134" i="4"/>
  <c r="AD133" i="4"/>
  <c r="AG82" i="4"/>
  <c r="AG81" i="4" s="1"/>
  <c r="AF81" i="4"/>
  <c r="Z264" i="4"/>
  <c r="Y263" i="4"/>
  <c r="AB212" i="4"/>
  <c r="AA211" i="4"/>
  <c r="AC186" i="4"/>
  <c r="AB185" i="4"/>
  <c r="AF85" i="4"/>
  <c r="AA215" i="4"/>
  <c r="AE111" i="4"/>
  <c r="AB189" i="4"/>
  <c r="X293" i="4"/>
  <c r="AG59" i="4"/>
  <c r="AC163" i="4"/>
  <c r="AD137" i="4"/>
  <c r="Y267" i="4"/>
  <c r="Z241" i="4"/>
  <c r="X309" i="4" l="1"/>
  <c r="X306" i="4"/>
  <c r="X311" i="4"/>
  <c r="X305" i="4"/>
  <c r="X310" i="4"/>
  <c r="X307" i="4"/>
  <c r="X308" i="4"/>
  <c r="X313" i="4"/>
  <c r="X312" i="4"/>
  <c r="X297" i="4"/>
  <c r="X301" i="4"/>
  <c r="X300" i="4"/>
  <c r="X294" i="4"/>
  <c r="X296" i="4"/>
  <c r="X302" i="4"/>
  <c r="X304" i="4"/>
  <c r="X295" i="4"/>
  <c r="X303" i="4"/>
  <c r="X298" i="4"/>
  <c r="X299" i="4"/>
  <c r="Z254" i="4"/>
  <c r="Z253" i="4"/>
  <c r="Z258" i="4"/>
  <c r="Z260" i="4"/>
  <c r="Z261" i="4"/>
  <c r="Z257" i="4"/>
  <c r="Z259" i="4"/>
  <c r="Z256" i="4"/>
  <c r="Z255" i="4"/>
  <c r="Z245" i="4"/>
  <c r="Z248" i="4"/>
  <c r="Z249" i="4"/>
  <c r="Z242" i="4"/>
  <c r="Z246" i="4"/>
  <c r="Z244" i="4"/>
  <c r="Z252" i="4"/>
  <c r="Z251" i="4"/>
  <c r="Z250" i="4"/>
  <c r="Z243" i="4"/>
  <c r="Z247" i="4"/>
  <c r="AG78" i="4"/>
  <c r="AG72" i="4"/>
  <c r="AG77" i="4"/>
  <c r="AG76" i="4"/>
  <c r="AG75" i="4"/>
  <c r="AG73" i="4"/>
  <c r="AG74" i="4"/>
  <c r="AG71" i="4"/>
  <c r="AG79" i="4"/>
  <c r="AG67" i="4"/>
  <c r="AG61" i="4"/>
  <c r="AG62" i="4"/>
  <c r="AG63" i="4"/>
  <c r="AG70" i="4"/>
  <c r="AG64" i="4"/>
  <c r="AG69" i="4"/>
  <c r="AG65" i="4"/>
  <c r="AG68" i="4"/>
  <c r="AG60" i="4"/>
  <c r="AG66" i="4"/>
  <c r="AA228" i="4"/>
  <c r="AA230" i="4"/>
  <c r="AA227" i="4"/>
  <c r="AA233" i="4"/>
  <c r="AA231" i="4"/>
  <c r="AA234" i="4"/>
  <c r="AA235" i="4"/>
  <c r="AA229" i="4"/>
  <c r="AA232" i="4"/>
  <c r="AA223" i="4"/>
  <c r="AA216" i="4"/>
  <c r="AA222" i="4"/>
  <c r="AA218" i="4"/>
  <c r="AA224" i="4"/>
  <c r="AA219" i="4"/>
  <c r="AA217" i="4"/>
  <c r="AA220" i="4"/>
  <c r="AA225" i="4"/>
  <c r="AA226" i="4"/>
  <c r="AA221" i="4"/>
  <c r="Y283" i="4"/>
  <c r="Y282" i="4"/>
  <c r="Y284" i="4"/>
  <c r="Y281" i="4"/>
  <c r="Y285" i="4"/>
  <c r="Y280" i="4"/>
  <c r="Y286" i="4"/>
  <c r="Y279" i="4"/>
  <c r="Y287" i="4"/>
  <c r="Y276" i="4"/>
  <c r="Y278" i="4"/>
  <c r="Y270" i="4"/>
  <c r="Y269" i="4"/>
  <c r="Y271" i="4"/>
  <c r="Y275" i="4"/>
  <c r="Y268" i="4"/>
  <c r="Y274" i="4"/>
  <c r="Y272" i="4"/>
  <c r="Y277" i="4"/>
  <c r="Y273" i="4"/>
  <c r="AF100" i="4"/>
  <c r="AF101" i="4"/>
  <c r="AF104" i="4"/>
  <c r="AF98" i="4"/>
  <c r="AF102" i="4"/>
  <c r="AF103" i="4"/>
  <c r="AF105" i="4"/>
  <c r="AF99" i="4"/>
  <c r="AF97" i="4"/>
  <c r="AF89" i="4"/>
  <c r="AF93" i="4"/>
  <c r="AF86" i="4"/>
  <c r="AF94" i="4"/>
  <c r="AF96" i="4"/>
  <c r="AF87" i="4"/>
  <c r="AF91" i="4"/>
  <c r="AF88" i="4"/>
  <c r="AF90" i="4"/>
  <c r="AF95" i="4"/>
  <c r="AF92" i="4"/>
  <c r="AD155" i="4"/>
  <c r="AD153" i="4"/>
  <c r="AD149" i="4"/>
  <c r="AD157" i="4"/>
  <c r="AD156" i="4"/>
  <c r="AD151" i="4"/>
  <c r="AD150" i="4"/>
  <c r="AD152" i="4"/>
  <c r="AD154" i="4"/>
  <c r="AD148" i="4"/>
  <c r="AD139" i="4"/>
  <c r="AD146" i="4"/>
  <c r="AD140" i="4"/>
  <c r="AD141" i="4"/>
  <c r="AD144" i="4"/>
  <c r="AD142" i="4"/>
  <c r="AD143" i="4"/>
  <c r="AD147" i="4"/>
  <c r="AD138" i="4"/>
  <c r="AD145" i="4"/>
  <c r="AB208" i="4"/>
  <c r="AB201" i="4"/>
  <c r="AB209" i="4"/>
  <c r="AB204" i="4"/>
  <c r="AB205" i="4"/>
  <c r="AB207" i="4"/>
  <c r="AB206" i="4"/>
  <c r="AB203" i="4"/>
  <c r="AB202" i="4"/>
  <c r="AB192" i="4"/>
  <c r="AB193" i="4"/>
  <c r="AB190" i="4"/>
  <c r="AB196" i="4"/>
  <c r="AB198" i="4"/>
  <c r="AB197" i="4"/>
  <c r="AB195" i="4"/>
  <c r="AB200" i="4"/>
  <c r="AB194" i="4"/>
  <c r="AB199" i="4"/>
  <c r="AB191" i="4"/>
  <c r="AC176" i="4"/>
  <c r="AC179" i="4"/>
  <c r="AC183" i="4"/>
  <c r="AC177" i="4"/>
  <c r="AC175" i="4"/>
  <c r="AC178" i="4"/>
  <c r="AC181" i="4"/>
  <c r="AC180" i="4"/>
  <c r="AC182" i="4"/>
  <c r="AC174" i="4"/>
  <c r="AC172" i="4"/>
  <c r="AC167" i="4"/>
  <c r="AC171" i="4"/>
  <c r="AC169" i="4"/>
  <c r="AC164" i="4"/>
  <c r="AC173" i="4"/>
  <c r="AC166" i="4"/>
  <c r="AC165" i="4"/>
  <c r="AC168" i="4"/>
  <c r="AC170" i="4"/>
  <c r="AE129" i="4"/>
  <c r="AE123" i="4"/>
  <c r="AE125" i="4"/>
  <c r="AE124" i="4"/>
  <c r="AE126" i="4"/>
  <c r="AE130" i="4"/>
  <c r="AE128" i="4"/>
  <c r="AE127" i="4"/>
  <c r="AE131" i="4"/>
  <c r="AE114" i="4"/>
  <c r="AE120" i="4"/>
  <c r="AE115" i="4"/>
  <c r="AE122" i="4"/>
  <c r="AE112" i="4"/>
  <c r="AE113" i="4"/>
  <c r="AE117" i="4"/>
  <c r="AE118" i="4"/>
  <c r="AE116" i="4"/>
  <c r="AE119" i="4"/>
  <c r="AE121" i="4"/>
  <c r="AD186" i="4"/>
  <c r="AC185" i="4"/>
  <c r="AA264" i="4"/>
  <c r="Z263" i="4"/>
  <c r="AF134" i="4"/>
  <c r="AE133" i="4"/>
  <c r="AE160" i="4"/>
  <c r="AD159" i="4"/>
  <c r="AC212" i="4"/>
  <c r="AB211" i="4"/>
  <c r="Z290" i="4"/>
  <c r="Y289" i="4"/>
  <c r="AB238" i="4"/>
  <c r="AA237" i="4"/>
  <c r="AG108" i="4"/>
  <c r="AG107" i="4" s="1"/>
  <c r="AF107" i="4"/>
  <c r="AD163" i="4"/>
  <c r="AB215" i="4"/>
  <c r="AE137" i="4"/>
  <c r="Y293" i="4"/>
  <c r="AF111" i="4"/>
  <c r="AC189" i="4"/>
  <c r="AG85" i="4"/>
  <c r="AA241" i="4"/>
  <c r="Z267" i="4"/>
  <c r="AA254" i="4" l="1"/>
  <c r="AA253" i="4"/>
  <c r="AA261" i="4"/>
  <c r="AA258" i="4"/>
  <c r="AA255" i="4"/>
  <c r="AA260" i="4"/>
  <c r="AA259" i="4"/>
  <c r="AA256" i="4"/>
  <c r="AA257" i="4"/>
  <c r="AA244" i="4"/>
  <c r="AA249" i="4"/>
  <c r="AA252" i="4"/>
  <c r="AA242" i="4"/>
  <c r="AA246" i="4"/>
  <c r="AA251" i="4"/>
  <c r="AA248" i="4"/>
  <c r="AA250" i="4"/>
  <c r="AA243" i="4"/>
  <c r="AA247" i="4"/>
  <c r="AA245" i="4"/>
  <c r="AG100" i="4"/>
  <c r="AG101" i="4"/>
  <c r="AG98" i="4"/>
  <c r="AG99" i="4"/>
  <c r="AG94" i="4"/>
  <c r="AG87" i="4"/>
  <c r="AG86" i="4"/>
  <c r="AG102" i="4"/>
  <c r="AG103" i="4"/>
  <c r="AG95" i="4"/>
  <c r="AG104" i="4"/>
  <c r="AG92" i="4"/>
  <c r="AG93" i="4"/>
  <c r="AG91" i="4"/>
  <c r="AG105" i="4"/>
  <c r="AG96" i="4"/>
  <c r="AG97" i="4"/>
  <c r="AG90" i="4"/>
  <c r="AG88" i="4"/>
  <c r="AG89" i="4"/>
  <c r="AE153" i="4"/>
  <c r="AE156" i="4"/>
  <c r="AE157" i="4"/>
  <c r="AE152" i="4"/>
  <c r="AE155" i="4"/>
  <c r="AE149" i="4"/>
  <c r="AE150" i="4"/>
  <c r="AE151" i="4"/>
  <c r="AE154" i="4"/>
  <c r="AE138" i="4"/>
  <c r="AE146" i="4"/>
  <c r="AE148" i="4"/>
  <c r="AE139" i="4"/>
  <c r="AE140" i="4"/>
  <c r="AE141" i="4"/>
  <c r="AE143" i="4"/>
  <c r="AE144" i="4"/>
  <c r="AE142" i="4"/>
  <c r="AE147" i="4"/>
  <c r="AE145" i="4"/>
  <c r="Y309" i="4"/>
  <c r="Y307" i="4"/>
  <c r="Y306" i="4"/>
  <c r="Y311" i="4"/>
  <c r="Y313" i="4"/>
  <c r="Y308" i="4"/>
  <c r="Y305" i="4"/>
  <c r="Y312" i="4"/>
  <c r="Y310" i="4"/>
  <c r="Y297" i="4"/>
  <c r="Y301" i="4"/>
  <c r="Y300" i="4"/>
  <c r="Y296" i="4"/>
  <c r="Y294" i="4"/>
  <c r="Y302" i="4"/>
  <c r="Y304" i="4"/>
  <c r="Y299" i="4"/>
  <c r="Y295" i="4"/>
  <c r="Y298" i="4"/>
  <c r="Y303" i="4"/>
  <c r="AC201" i="4"/>
  <c r="AC208" i="4"/>
  <c r="AC204" i="4"/>
  <c r="AC205" i="4"/>
  <c r="AC202" i="4"/>
  <c r="AC209" i="4"/>
  <c r="AC207" i="4"/>
  <c r="AC203" i="4"/>
  <c r="AC206" i="4"/>
  <c r="AC192" i="4"/>
  <c r="AC200" i="4"/>
  <c r="AC190" i="4"/>
  <c r="AC198" i="4"/>
  <c r="AC193" i="4"/>
  <c r="AC197" i="4"/>
  <c r="AC195" i="4"/>
  <c r="AC196" i="4"/>
  <c r="AC194" i="4"/>
  <c r="AC199" i="4"/>
  <c r="AC191" i="4"/>
  <c r="AB230" i="4"/>
  <c r="AB231" i="4"/>
  <c r="AB227" i="4"/>
  <c r="AB228" i="4"/>
  <c r="AB235" i="4"/>
  <c r="AB233" i="4"/>
  <c r="AB229" i="4"/>
  <c r="AB232" i="4"/>
  <c r="AB234" i="4"/>
  <c r="AB216" i="4"/>
  <c r="AB222" i="4"/>
  <c r="AB218" i="4"/>
  <c r="AB224" i="4"/>
  <c r="AB223" i="4"/>
  <c r="AB226" i="4"/>
  <c r="AB220" i="4"/>
  <c r="AB221" i="4"/>
  <c r="AB219" i="4"/>
  <c r="AB217" i="4"/>
  <c r="AB225" i="4"/>
  <c r="Z284" i="4"/>
  <c r="Z282" i="4"/>
  <c r="Z283" i="4"/>
  <c r="Z285" i="4"/>
  <c r="Z281" i="4"/>
  <c r="Z280" i="4"/>
  <c r="Z286" i="4"/>
  <c r="Z287" i="4"/>
  <c r="Z279" i="4"/>
  <c r="Z276" i="4"/>
  <c r="Z271" i="4"/>
  <c r="Z274" i="4"/>
  <c r="Z269" i="4"/>
  <c r="Z268" i="4"/>
  <c r="Z270" i="4"/>
  <c r="Z277" i="4"/>
  <c r="Z275" i="4"/>
  <c r="Z273" i="4"/>
  <c r="Z278" i="4"/>
  <c r="Z272" i="4"/>
  <c r="AF129" i="4"/>
  <c r="AF125" i="4"/>
  <c r="AF123" i="4"/>
  <c r="AF130" i="4"/>
  <c r="AF126" i="4"/>
  <c r="AF131" i="4"/>
  <c r="AF128" i="4"/>
  <c r="AF124" i="4"/>
  <c r="AF127" i="4"/>
  <c r="AF119" i="4"/>
  <c r="AF120" i="4"/>
  <c r="AF122" i="4"/>
  <c r="AF112" i="4"/>
  <c r="AF115" i="4"/>
  <c r="AF113" i="4"/>
  <c r="AF117" i="4"/>
  <c r="AF114" i="4"/>
  <c r="AF118" i="4"/>
  <c r="AF116" i="4"/>
  <c r="AF121" i="4"/>
  <c r="AD176" i="4"/>
  <c r="AD183" i="4"/>
  <c r="AD179" i="4"/>
  <c r="AD177" i="4"/>
  <c r="AD182" i="4"/>
  <c r="AD178" i="4"/>
  <c r="AD180" i="4"/>
  <c r="AD175" i="4"/>
  <c r="AD181" i="4"/>
  <c r="AD171" i="4"/>
  <c r="AD164" i="4"/>
  <c r="AD166" i="4"/>
  <c r="AD167" i="4"/>
  <c r="AD174" i="4"/>
  <c r="AD165" i="4"/>
  <c r="AD172" i="4"/>
  <c r="AD169" i="4"/>
  <c r="AD173" i="4"/>
  <c r="AD168" i="4"/>
  <c r="AD170" i="4"/>
  <c r="AA290" i="4"/>
  <c r="Z289" i="4"/>
  <c r="AF160" i="4"/>
  <c r="AE159" i="4"/>
  <c r="AB264" i="4"/>
  <c r="AA263" i="4"/>
  <c r="AC238" i="4"/>
  <c r="AB237" i="4"/>
  <c r="AD212" i="4"/>
  <c r="AC211" i="4"/>
  <c r="AG134" i="4"/>
  <c r="AG133" i="4" s="1"/>
  <c r="AF133" i="4"/>
  <c r="AE186" i="4"/>
  <c r="AD185" i="4"/>
  <c r="AG111" i="4"/>
  <c r="AF137" i="4"/>
  <c r="AE163" i="4"/>
  <c r="AA267" i="4"/>
  <c r="AB241" i="4"/>
  <c r="Z293" i="4"/>
  <c r="AD189" i="4"/>
  <c r="AC215" i="4"/>
  <c r="Z309" i="4" l="1"/>
  <c r="Z308" i="4"/>
  <c r="Z307" i="4"/>
  <c r="Z313" i="4"/>
  <c r="Z311" i="4"/>
  <c r="Z306" i="4"/>
  <c r="Z312" i="4"/>
  <c r="Z310" i="4"/>
  <c r="Z305" i="4"/>
  <c r="Z301" i="4"/>
  <c r="Z294" i="4"/>
  <c r="Z304" i="4"/>
  <c r="Z302" i="4"/>
  <c r="Z297" i="4"/>
  <c r="Z299" i="4"/>
  <c r="Z303" i="4"/>
  <c r="Z296" i="4"/>
  <c r="Z300" i="4"/>
  <c r="Z298" i="4"/>
  <c r="Z295" i="4"/>
  <c r="AF153" i="4"/>
  <c r="AF156" i="4"/>
  <c r="AF155" i="4"/>
  <c r="AF157" i="4"/>
  <c r="AF152" i="4"/>
  <c r="AF149" i="4"/>
  <c r="AF151" i="4"/>
  <c r="AF150" i="4"/>
  <c r="AF154" i="4"/>
  <c r="AF145" i="4"/>
  <c r="AF138" i="4"/>
  <c r="AF146" i="4"/>
  <c r="AF141" i="4"/>
  <c r="AF148" i="4"/>
  <c r="AF139" i="4"/>
  <c r="AF140" i="4"/>
  <c r="AF142" i="4"/>
  <c r="AF143" i="4"/>
  <c r="AF144" i="4"/>
  <c r="AF147" i="4"/>
  <c r="AB256" i="4"/>
  <c r="AB254" i="4"/>
  <c r="AB253" i="4"/>
  <c r="AB258" i="4"/>
  <c r="AB255" i="4"/>
  <c r="AB257" i="4"/>
  <c r="AB261" i="4"/>
  <c r="AB259" i="4"/>
  <c r="AB260" i="4"/>
  <c r="AB249" i="4"/>
  <c r="AB252" i="4"/>
  <c r="AB242" i="4"/>
  <c r="AB246" i="4"/>
  <c r="AB251" i="4"/>
  <c r="AB244" i="4"/>
  <c r="AB250" i="4"/>
  <c r="AB245" i="4"/>
  <c r="AB243" i="4"/>
  <c r="AB248" i="4"/>
  <c r="AB247" i="4"/>
  <c r="AG129" i="4"/>
  <c r="AG125" i="4"/>
  <c r="AG130" i="4"/>
  <c r="AG126" i="4"/>
  <c r="AG123" i="4"/>
  <c r="AG124" i="4"/>
  <c r="AG128" i="4"/>
  <c r="AG127" i="4"/>
  <c r="AG131" i="4"/>
  <c r="AG114" i="4"/>
  <c r="AG115" i="4"/>
  <c r="AG119" i="4"/>
  <c r="AG122" i="4"/>
  <c r="AG120" i="4"/>
  <c r="AG116" i="4"/>
  <c r="AG113" i="4"/>
  <c r="AG118" i="4"/>
  <c r="AG117" i="4"/>
  <c r="AG121" i="4"/>
  <c r="AG112" i="4"/>
  <c r="AC228" i="4"/>
  <c r="AC230" i="4"/>
  <c r="AC235" i="4"/>
  <c r="AC227" i="4"/>
  <c r="AC231" i="4"/>
  <c r="AC233" i="4"/>
  <c r="AC234" i="4"/>
  <c r="AC232" i="4"/>
  <c r="AC229" i="4"/>
  <c r="AC224" i="4"/>
  <c r="AC219" i="4"/>
  <c r="AC216" i="4"/>
  <c r="AC222" i="4"/>
  <c r="AC218" i="4"/>
  <c r="AC223" i="4"/>
  <c r="AC220" i="4"/>
  <c r="AC225" i="4"/>
  <c r="AC226" i="4"/>
  <c r="AC217" i="4"/>
  <c r="AC221" i="4"/>
  <c r="AA283" i="4"/>
  <c r="AA284" i="4"/>
  <c r="AA285" i="4"/>
  <c r="AA281" i="4"/>
  <c r="AA280" i="4"/>
  <c r="AA287" i="4"/>
  <c r="AA286" i="4"/>
  <c r="AA282" i="4"/>
  <c r="AA279" i="4"/>
  <c r="AA270" i="4"/>
  <c r="AA276" i="4"/>
  <c r="AA275" i="4"/>
  <c r="AA274" i="4"/>
  <c r="AA272" i="4"/>
  <c r="AA271" i="4"/>
  <c r="AA268" i="4"/>
  <c r="AA273" i="4"/>
  <c r="AA278" i="4"/>
  <c r="AA269" i="4"/>
  <c r="AA277" i="4"/>
  <c r="AD208" i="4"/>
  <c r="AD201" i="4"/>
  <c r="AD207" i="4"/>
  <c r="AD204" i="4"/>
  <c r="AD205" i="4"/>
  <c r="AD206" i="4"/>
  <c r="AD209" i="4"/>
  <c r="AD203" i="4"/>
  <c r="AD202" i="4"/>
  <c r="AD191" i="4"/>
  <c r="AD196" i="4"/>
  <c r="AD197" i="4"/>
  <c r="AD194" i="4"/>
  <c r="AD200" i="4"/>
  <c r="AD190" i="4"/>
  <c r="AD199" i="4"/>
  <c r="AD195" i="4"/>
  <c r="AD198" i="4"/>
  <c r="AD192" i="4"/>
  <c r="AD193" i="4"/>
  <c r="AE180" i="4"/>
  <c r="AE183" i="4"/>
  <c r="AE175" i="4"/>
  <c r="AE178" i="4"/>
  <c r="AE182" i="4"/>
  <c r="AE179" i="4"/>
  <c r="AE176" i="4"/>
  <c r="AE177" i="4"/>
  <c r="AE181" i="4"/>
  <c r="AE166" i="4"/>
  <c r="AE164" i="4"/>
  <c r="AE170" i="4"/>
  <c r="AE172" i="4"/>
  <c r="AE171" i="4"/>
  <c r="AE165" i="4"/>
  <c r="AE167" i="4"/>
  <c r="AE174" i="4"/>
  <c r="AE173" i="4"/>
  <c r="AE168" i="4"/>
  <c r="AE169" i="4"/>
  <c r="AF186" i="4"/>
  <c r="AE185" i="4"/>
  <c r="AE212" i="4"/>
  <c r="AD211" i="4"/>
  <c r="AB290" i="4"/>
  <c r="AA289" i="4"/>
  <c r="AD238" i="4"/>
  <c r="AC237" i="4"/>
  <c r="AG160" i="4"/>
  <c r="AG159" i="4" s="1"/>
  <c r="AF159" i="4"/>
  <c r="AC264" i="4"/>
  <c r="AB263" i="4"/>
  <c r="AA293" i="4"/>
  <c r="AC241" i="4"/>
  <c r="AB267" i="4"/>
  <c r="AG137" i="4"/>
  <c r="AE189" i="4"/>
  <c r="AD215" i="4"/>
  <c r="AF163" i="4"/>
  <c r="AG139" i="4" l="1"/>
  <c r="AG140" i="4"/>
  <c r="AG155" i="4"/>
  <c r="AG143" i="4"/>
  <c r="AG156" i="4"/>
  <c r="AG146" i="4"/>
  <c r="AG157" i="4"/>
  <c r="AG142" i="4"/>
  <c r="AG149" i="4"/>
  <c r="AG153" i="4"/>
  <c r="AG144" i="4"/>
  <c r="AG147" i="4"/>
  <c r="AG138" i="4"/>
  <c r="AG145" i="4"/>
  <c r="AG150" i="4"/>
  <c r="AG141" i="4"/>
  <c r="AG152" i="4"/>
  <c r="AG151" i="4"/>
  <c r="AG148" i="4"/>
  <c r="AG154" i="4"/>
  <c r="AF176" i="4"/>
  <c r="AF183" i="4"/>
  <c r="AF180" i="4"/>
  <c r="AF177" i="4"/>
  <c r="AF175" i="4"/>
  <c r="AF182" i="4"/>
  <c r="AF181" i="4"/>
  <c r="AF179" i="4"/>
  <c r="AF178" i="4"/>
  <c r="AF167" i="4"/>
  <c r="AF164" i="4"/>
  <c r="AF170" i="4"/>
  <c r="AF172" i="4"/>
  <c r="AF171" i="4"/>
  <c r="AF165" i="4"/>
  <c r="AF174" i="4"/>
  <c r="AF166" i="4"/>
  <c r="AF173" i="4"/>
  <c r="AF168" i="4"/>
  <c r="AF169" i="4"/>
  <c r="AB284" i="4"/>
  <c r="AB285" i="4"/>
  <c r="AB283" i="4"/>
  <c r="AB282" i="4"/>
  <c r="AB280" i="4"/>
  <c r="AB286" i="4"/>
  <c r="AB287" i="4"/>
  <c r="AB281" i="4"/>
  <c r="AB279" i="4"/>
  <c r="AB269" i="4"/>
  <c r="AB275" i="4"/>
  <c r="AB274" i="4"/>
  <c r="AB272" i="4"/>
  <c r="AB271" i="4"/>
  <c r="AB276" i="4"/>
  <c r="AB268" i="4"/>
  <c r="AB277" i="4"/>
  <c r="AB273" i="4"/>
  <c r="AB270" i="4"/>
  <c r="AB278" i="4"/>
  <c r="AD227" i="4"/>
  <c r="AD230" i="4"/>
  <c r="AD231" i="4"/>
  <c r="AD233" i="4"/>
  <c r="AD235" i="4"/>
  <c r="AD232" i="4"/>
  <c r="AD228" i="4"/>
  <c r="AD229" i="4"/>
  <c r="AD234" i="4"/>
  <c r="AD226" i="4"/>
  <c r="AD224" i="4"/>
  <c r="AD217" i="4"/>
  <c r="AD218" i="4"/>
  <c r="AD219" i="4"/>
  <c r="AD222" i="4"/>
  <c r="AD223" i="4"/>
  <c r="AD221" i="4"/>
  <c r="AD216" i="4"/>
  <c r="AD225" i="4"/>
  <c r="AD220" i="4"/>
  <c r="AC254" i="4"/>
  <c r="AC253" i="4"/>
  <c r="AC258" i="4"/>
  <c r="AC260" i="4"/>
  <c r="AC261" i="4"/>
  <c r="AC259" i="4"/>
  <c r="AC256" i="4"/>
  <c r="AC255" i="4"/>
  <c r="AC257" i="4"/>
  <c r="AC249" i="4"/>
  <c r="AC242" i="4"/>
  <c r="AC245" i="4"/>
  <c r="AC252" i="4"/>
  <c r="AC250" i="4"/>
  <c r="AC251" i="4"/>
  <c r="AC248" i="4"/>
  <c r="AC246" i="4"/>
  <c r="AC244" i="4"/>
  <c r="AC243" i="4"/>
  <c r="AC247" i="4"/>
  <c r="AE201" i="4"/>
  <c r="AE204" i="4"/>
  <c r="AE205" i="4"/>
  <c r="AE202" i="4"/>
  <c r="AE206" i="4"/>
  <c r="AE203" i="4"/>
  <c r="AE208" i="4"/>
  <c r="AE207" i="4"/>
  <c r="AE209" i="4"/>
  <c r="AE192" i="4"/>
  <c r="AE190" i="4"/>
  <c r="AE196" i="4"/>
  <c r="AE198" i="4"/>
  <c r="AE197" i="4"/>
  <c r="AE191" i="4"/>
  <c r="AE193" i="4"/>
  <c r="AE200" i="4"/>
  <c r="AE199" i="4"/>
  <c r="AE195" i="4"/>
  <c r="AE194" i="4"/>
  <c r="AA307" i="4"/>
  <c r="AA306" i="4"/>
  <c r="AA308" i="4"/>
  <c r="AA313" i="4"/>
  <c r="AA311" i="4"/>
  <c r="AA305" i="4"/>
  <c r="AA310" i="4"/>
  <c r="AA309" i="4"/>
  <c r="AA312" i="4"/>
  <c r="AA296" i="4"/>
  <c r="AA304" i="4"/>
  <c r="AA302" i="4"/>
  <c r="AA295" i="4"/>
  <c r="AA298" i="4"/>
  <c r="AA299" i="4"/>
  <c r="AA297" i="4"/>
  <c r="AA301" i="4"/>
  <c r="AA303" i="4"/>
  <c r="AA294" i="4"/>
  <c r="AA300" i="4"/>
  <c r="AC290" i="4"/>
  <c r="AB289" i="4"/>
  <c r="AG186" i="4"/>
  <c r="AG185" i="4" s="1"/>
  <c r="AF185" i="4"/>
  <c r="AD264" i="4"/>
  <c r="AC263" i="4"/>
  <c r="AE238" i="4"/>
  <c r="AD237" i="4"/>
  <c r="AF212" i="4"/>
  <c r="AE211" i="4"/>
  <c r="AG163" i="4"/>
  <c r="AD241" i="4"/>
  <c r="AE215" i="4"/>
  <c r="AF189" i="4"/>
  <c r="AC267" i="4"/>
  <c r="AB293" i="4"/>
  <c r="AB309" i="4" l="1"/>
  <c r="AB307" i="4"/>
  <c r="AB308" i="4"/>
  <c r="AB306" i="4"/>
  <c r="AB313" i="4"/>
  <c r="AB312" i="4"/>
  <c r="AB311" i="4"/>
  <c r="AB305" i="4"/>
  <c r="AB310" i="4"/>
  <c r="AB296" i="4"/>
  <c r="AB302" i="4"/>
  <c r="AB304" i="4"/>
  <c r="AB299" i="4"/>
  <c r="AB294" i="4"/>
  <c r="AB303" i="4"/>
  <c r="AB295" i="4"/>
  <c r="AB297" i="4"/>
  <c r="AB301" i="4"/>
  <c r="AB300" i="4"/>
  <c r="AB298" i="4"/>
  <c r="AC284" i="4"/>
  <c r="AC283" i="4"/>
  <c r="AC282" i="4"/>
  <c r="AC285" i="4"/>
  <c r="AC281" i="4"/>
  <c r="AC280" i="4"/>
  <c r="AC287" i="4"/>
  <c r="AC286" i="4"/>
  <c r="AC279" i="4"/>
  <c r="AC270" i="4"/>
  <c r="AC271" i="4"/>
  <c r="AC275" i="4"/>
  <c r="AC268" i="4"/>
  <c r="AC274" i="4"/>
  <c r="AC269" i="4"/>
  <c r="AC277" i="4"/>
  <c r="AC276" i="4"/>
  <c r="AC278" i="4"/>
  <c r="AC273" i="4"/>
  <c r="AC272" i="4"/>
  <c r="AF208" i="4"/>
  <c r="AF201" i="4"/>
  <c r="AF206" i="4"/>
  <c r="AF203" i="4"/>
  <c r="AF209" i="4"/>
  <c r="AF204" i="4"/>
  <c r="AF205" i="4"/>
  <c r="AF207" i="4"/>
  <c r="AF202" i="4"/>
  <c r="AF193" i="4"/>
  <c r="AF190" i="4"/>
  <c r="AF196" i="4"/>
  <c r="AF198" i="4"/>
  <c r="AF197" i="4"/>
  <c r="AF200" i="4"/>
  <c r="AF191" i="4"/>
  <c r="AF192" i="4"/>
  <c r="AF195" i="4"/>
  <c r="AF194" i="4"/>
  <c r="AF199" i="4"/>
  <c r="AD254" i="4"/>
  <c r="AD253" i="4"/>
  <c r="AD258" i="4"/>
  <c r="AD260" i="4"/>
  <c r="AD261" i="4"/>
  <c r="AD255" i="4"/>
  <c r="AD259" i="4"/>
  <c r="AD256" i="4"/>
  <c r="AD257" i="4"/>
  <c r="AD249" i="4"/>
  <c r="AD242" i="4"/>
  <c r="AD252" i="4"/>
  <c r="AD244" i="4"/>
  <c r="AD250" i="4"/>
  <c r="AD243" i="4"/>
  <c r="AD247" i="4"/>
  <c r="AD246" i="4"/>
  <c r="AD248" i="4"/>
  <c r="AD245" i="4"/>
  <c r="AD251" i="4"/>
  <c r="AG176" i="4"/>
  <c r="AG179" i="4"/>
  <c r="AG177" i="4"/>
  <c r="AG180" i="4"/>
  <c r="AG178" i="4"/>
  <c r="AG175" i="4"/>
  <c r="AG181" i="4"/>
  <c r="AG182" i="4"/>
  <c r="AG183" i="4"/>
  <c r="AG174" i="4"/>
  <c r="AG172" i="4"/>
  <c r="AG167" i="4"/>
  <c r="AG171" i="4"/>
  <c r="AG166" i="4"/>
  <c r="AG165" i="4"/>
  <c r="AG164" i="4"/>
  <c r="AG170" i="4"/>
  <c r="AG168" i="4"/>
  <c r="AG169" i="4"/>
  <c r="AG173" i="4"/>
  <c r="AE231" i="4"/>
  <c r="AE227" i="4"/>
  <c r="AE235" i="4"/>
  <c r="AE228" i="4"/>
  <c r="AE233" i="4"/>
  <c r="AE232" i="4"/>
  <c r="AE230" i="4"/>
  <c r="AE229" i="4"/>
  <c r="AE234" i="4"/>
  <c r="AE219" i="4"/>
  <c r="AE216" i="4"/>
  <c r="AE222" i="4"/>
  <c r="AE218" i="4"/>
  <c r="AE224" i="4"/>
  <c r="AE217" i="4"/>
  <c r="AE226" i="4"/>
  <c r="AE223" i="4"/>
  <c r="AE220" i="4"/>
  <c r="AE221" i="4"/>
  <c r="AE225" i="4"/>
  <c r="AG212" i="4"/>
  <c r="AG211" i="4" s="1"/>
  <c r="AF211" i="4"/>
  <c r="AE264" i="4"/>
  <c r="AD263" i="4"/>
  <c r="AF238" i="4"/>
  <c r="AE237" i="4"/>
  <c r="AD290" i="4"/>
  <c r="AC289" i="4"/>
  <c r="AE241" i="4"/>
  <c r="AC293" i="4"/>
  <c r="AG189" i="4"/>
  <c r="AD267" i="4"/>
  <c r="AF215" i="4"/>
  <c r="AD285" i="4" l="1"/>
  <c r="AD284" i="4"/>
  <c r="AD282" i="4"/>
  <c r="AD283" i="4"/>
  <c r="AD280" i="4"/>
  <c r="AD281" i="4"/>
  <c r="AD286" i="4"/>
  <c r="AD279" i="4"/>
  <c r="AD287" i="4"/>
  <c r="AD276" i="4"/>
  <c r="AD271" i="4"/>
  <c r="AD269" i="4"/>
  <c r="AD274" i="4"/>
  <c r="AD270" i="4"/>
  <c r="AD275" i="4"/>
  <c r="AD278" i="4"/>
  <c r="AD268" i="4"/>
  <c r="AD272" i="4"/>
  <c r="AD273" i="4"/>
  <c r="AD277" i="4"/>
  <c r="AG201" i="4"/>
  <c r="AG205" i="4"/>
  <c r="AG207" i="4"/>
  <c r="AG208" i="4"/>
  <c r="AG204" i="4"/>
  <c r="AG209" i="4"/>
  <c r="AG206" i="4"/>
  <c r="AG203" i="4"/>
  <c r="AG202" i="4"/>
  <c r="AG200" i="4"/>
  <c r="AG190" i="4"/>
  <c r="AG198" i="4"/>
  <c r="AG193" i="4"/>
  <c r="AG197" i="4"/>
  <c r="AG191" i="4"/>
  <c r="AG196" i="4"/>
  <c r="AG192" i="4"/>
  <c r="AG195" i="4"/>
  <c r="AG194" i="4"/>
  <c r="AG199" i="4"/>
  <c r="AC309" i="4"/>
  <c r="AC308" i="4"/>
  <c r="AC307" i="4"/>
  <c r="AC313" i="4"/>
  <c r="AC310" i="4"/>
  <c r="AC311" i="4"/>
  <c r="AC305" i="4"/>
  <c r="AC306" i="4"/>
  <c r="AC312" i="4"/>
  <c r="AC302" i="4"/>
  <c r="AC304" i="4"/>
  <c r="AC296" i="4"/>
  <c r="AC295" i="4"/>
  <c r="AC294" i="4"/>
  <c r="AC301" i="4"/>
  <c r="AC299" i="4"/>
  <c r="AC298" i="4"/>
  <c r="AC303" i="4"/>
  <c r="AC297" i="4"/>
  <c r="AC300" i="4"/>
  <c r="AF230" i="4"/>
  <c r="AF228" i="4"/>
  <c r="AF231" i="4"/>
  <c r="AF233" i="4"/>
  <c r="AF227" i="4"/>
  <c r="AF235" i="4"/>
  <c r="AF232" i="4"/>
  <c r="AF234" i="4"/>
  <c r="AF229" i="4"/>
  <c r="AF216" i="4"/>
  <c r="AF222" i="4"/>
  <c r="AF224" i="4"/>
  <c r="AF223" i="4"/>
  <c r="AF218" i="4"/>
  <c r="AF219" i="4"/>
  <c r="AF226" i="4"/>
  <c r="AF217" i="4"/>
  <c r="AF221" i="4"/>
  <c r="AF225" i="4"/>
  <c r="AF220" i="4"/>
  <c r="AE253" i="4"/>
  <c r="AE254" i="4"/>
  <c r="AE255" i="4"/>
  <c r="AE257" i="4"/>
  <c r="AE259" i="4"/>
  <c r="AE256" i="4"/>
  <c r="AE258" i="4"/>
  <c r="AE260" i="4"/>
  <c r="AE261" i="4"/>
  <c r="AE249" i="4"/>
  <c r="AE252" i="4"/>
  <c r="AE242" i="4"/>
  <c r="AE250" i="4"/>
  <c r="AE245" i="4"/>
  <c r="AE243" i="4"/>
  <c r="AE248" i="4"/>
  <c r="AE247" i="4"/>
  <c r="AE246" i="4"/>
  <c r="AE244" i="4"/>
  <c r="AE251" i="4"/>
  <c r="AG238" i="4"/>
  <c r="AG237" i="4" s="1"/>
  <c r="AF237" i="4"/>
  <c r="AE290" i="4"/>
  <c r="AD289" i="4"/>
  <c r="AF264" i="4"/>
  <c r="AE263" i="4"/>
  <c r="AD293" i="4"/>
  <c r="AE267" i="4"/>
  <c r="AF241" i="4"/>
  <c r="AG215" i="4"/>
  <c r="AE282" i="4" l="1"/>
  <c r="AE284" i="4"/>
  <c r="AE281" i="4"/>
  <c r="AE285" i="4"/>
  <c r="AE280" i="4"/>
  <c r="AE283" i="4"/>
  <c r="AE286" i="4"/>
  <c r="AE287" i="4"/>
  <c r="AE279" i="4"/>
  <c r="AE276" i="4"/>
  <c r="AE275" i="4"/>
  <c r="AE274" i="4"/>
  <c r="AE271" i="4"/>
  <c r="AE278" i="4"/>
  <c r="AE269" i="4"/>
  <c r="AE268" i="4"/>
  <c r="AE277" i="4"/>
  <c r="AE270" i="4"/>
  <c r="AE272" i="4"/>
  <c r="AE273" i="4"/>
  <c r="AD309" i="4"/>
  <c r="AD307" i="4"/>
  <c r="AD306" i="4"/>
  <c r="AD305" i="4"/>
  <c r="AD308" i="4"/>
  <c r="AD310" i="4"/>
  <c r="AD313" i="4"/>
  <c r="AD312" i="4"/>
  <c r="AD311" i="4"/>
  <c r="AD304" i="4"/>
  <c r="AD302" i="4"/>
  <c r="AD296" i="4"/>
  <c r="AD295" i="4"/>
  <c r="AD300" i="4"/>
  <c r="AD297" i="4"/>
  <c r="AD294" i="4"/>
  <c r="AD301" i="4"/>
  <c r="AD298" i="4"/>
  <c r="AD299" i="4"/>
  <c r="AD303" i="4"/>
  <c r="AG228" i="4"/>
  <c r="AG231" i="4"/>
  <c r="AG225" i="4"/>
  <c r="AG230" i="4"/>
  <c r="AG227" i="4"/>
  <c r="AG233" i="4"/>
  <c r="AG217" i="4"/>
  <c r="AG226" i="4"/>
  <c r="AG235" i="4"/>
  <c r="AG218" i="4"/>
  <c r="AG229" i="4"/>
  <c r="AG216" i="4"/>
  <c r="AG223" i="4"/>
  <c r="AG224" i="4"/>
  <c r="AG220" i="4"/>
  <c r="AG232" i="4"/>
  <c r="AG221" i="4"/>
  <c r="AG222" i="4"/>
  <c r="AG234" i="4"/>
  <c r="AG219" i="4"/>
  <c r="AF254" i="4"/>
  <c r="AF258" i="4"/>
  <c r="AF259" i="4"/>
  <c r="AF253" i="4"/>
  <c r="AF255" i="4"/>
  <c r="AF260" i="4"/>
  <c r="AF261" i="4"/>
  <c r="AF256" i="4"/>
  <c r="AF257" i="4"/>
  <c r="AF252" i="4"/>
  <c r="AF242" i="4"/>
  <c r="AF244" i="4"/>
  <c r="AF250" i="4"/>
  <c r="AF245" i="4"/>
  <c r="AF243" i="4"/>
  <c r="AF248" i="4"/>
  <c r="AF247" i="4"/>
  <c r="AF246" i="4"/>
  <c r="AF249" i="4"/>
  <c r="AF251" i="4"/>
  <c r="AG264" i="4"/>
  <c r="AG263" i="4" s="1"/>
  <c r="AF263" i="4"/>
  <c r="AF290" i="4"/>
  <c r="AE289" i="4"/>
  <c r="AE293" i="4"/>
  <c r="AG241" i="4"/>
  <c r="AF267" i="4"/>
  <c r="AF282" i="4" l="1"/>
  <c r="AF283" i="4"/>
  <c r="AF285" i="4"/>
  <c r="AF281" i="4"/>
  <c r="AF287" i="4"/>
  <c r="AF284" i="4"/>
  <c r="AF280" i="4"/>
  <c r="AF279" i="4"/>
  <c r="AF286" i="4"/>
  <c r="AF275" i="4"/>
  <c r="AF274" i="4"/>
  <c r="AF271" i="4"/>
  <c r="AF269" i="4"/>
  <c r="AF270" i="4"/>
  <c r="AF276" i="4"/>
  <c r="AF278" i="4"/>
  <c r="AF268" i="4"/>
  <c r="AF272" i="4"/>
  <c r="AF273" i="4"/>
  <c r="AF277" i="4"/>
  <c r="AG254" i="4"/>
  <c r="AG253" i="4"/>
  <c r="AG258" i="4"/>
  <c r="AG259" i="4"/>
  <c r="AG256" i="4"/>
  <c r="AG255" i="4"/>
  <c r="AG257" i="4"/>
  <c r="AG260" i="4"/>
  <c r="AG261" i="4"/>
  <c r="AG245" i="4"/>
  <c r="AG252" i="4"/>
  <c r="AG250" i="4"/>
  <c r="AG244" i="4"/>
  <c r="AG243" i="4"/>
  <c r="AG248" i="4"/>
  <c r="AG247" i="4"/>
  <c r="AG249" i="4"/>
  <c r="AG251" i="4"/>
  <c r="AG242" i="4"/>
  <c r="AG246" i="4"/>
  <c r="AE309" i="4"/>
  <c r="AE307" i="4"/>
  <c r="AE306" i="4"/>
  <c r="AE308" i="4"/>
  <c r="AE313" i="4"/>
  <c r="AE312" i="4"/>
  <c r="AE310" i="4"/>
  <c r="AE305" i="4"/>
  <c r="AE311" i="4"/>
  <c r="AE296" i="4"/>
  <c r="AE304" i="4"/>
  <c r="AE294" i="4"/>
  <c r="AE302" i="4"/>
  <c r="AE295" i="4"/>
  <c r="AE297" i="4"/>
  <c r="AE301" i="4"/>
  <c r="AE300" i="4"/>
  <c r="AE298" i="4"/>
  <c r="AE299" i="4"/>
  <c r="AE303" i="4"/>
  <c r="AG290" i="4"/>
  <c r="AG289" i="4" s="1"/>
  <c r="AF289" i="4"/>
  <c r="AF293" i="4"/>
  <c r="AG267" i="4"/>
  <c r="AG284" i="4" l="1"/>
  <c r="AG283" i="4"/>
  <c r="AG285" i="4"/>
  <c r="AG272" i="4"/>
  <c r="AG268" i="4"/>
  <c r="AG274" i="4"/>
  <c r="AG275" i="4"/>
  <c r="AG282" i="4"/>
  <c r="AG276" i="4"/>
  <c r="AG271" i="4"/>
  <c r="AG280" i="4"/>
  <c r="AG270" i="4"/>
  <c r="AG279" i="4"/>
  <c r="AG281" i="4"/>
  <c r="AG287" i="4"/>
  <c r="AG277" i="4"/>
  <c r="AG278" i="4"/>
  <c r="AG269" i="4"/>
  <c r="AG273" i="4"/>
  <c r="AG286" i="4"/>
  <c r="AF307" i="4"/>
  <c r="AF308" i="4"/>
  <c r="AF309" i="4"/>
  <c r="AF306" i="4"/>
  <c r="AF311" i="4"/>
  <c r="AF312" i="4"/>
  <c r="AF305" i="4"/>
  <c r="AF310" i="4"/>
  <c r="AF313" i="4"/>
  <c r="AF296" i="4"/>
  <c r="AF302" i="4"/>
  <c r="AF304" i="4"/>
  <c r="AF295" i="4"/>
  <c r="AF297" i="4"/>
  <c r="AF301" i="4"/>
  <c r="AF294" i="4"/>
  <c r="AF300" i="4"/>
  <c r="AF298" i="4"/>
  <c r="AF299" i="4"/>
  <c r="AF303" i="4"/>
  <c r="AG293" i="4"/>
  <c r="AG309" i="4" l="1"/>
  <c r="AG306" i="4"/>
  <c r="AG308" i="4"/>
  <c r="AG307" i="4"/>
  <c r="AG311" i="4"/>
  <c r="AG305" i="4"/>
  <c r="AG310" i="4"/>
  <c r="AG313" i="4"/>
  <c r="AG312" i="4"/>
  <c r="AG302" i="4"/>
  <c r="AG304" i="4"/>
  <c r="AG294" i="4"/>
  <c r="AG295" i="4"/>
  <c r="AG296" i="4"/>
  <c r="AG297" i="4"/>
  <c r="AG301" i="4"/>
  <c r="AG300" i="4"/>
  <c r="AG298" i="4"/>
  <c r="AG303" i="4"/>
  <c r="AG299" i="4"/>
</calcChain>
</file>

<file path=xl/sharedStrings.xml><?xml version="1.0" encoding="utf-8"?>
<sst xmlns="http://schemas.openxmlformats.org/spreadsheetml/2006/main" count="256" uniqueCount="123">
  <si>
    <t>Start &amp; End</t>
  </si>
  <si>
    <t>UK</t>
  </si>
  <si>
    <t>List</t>
  </si>
  <si>
    <t>Closure 1</t>
  </si>
  <si>
    <t>Closure 2</t>
  </si>
  <si>
    <t>Closure 3</t>
  </si>
  <si>
    <t>Names</t>
  </si>
  <si>
    <t>Days/Year</t>
  </si>
  <si>
    <t>Carried Over</t>
  </si>
  <si>
    <t>Requested</t>
  </si>
  <si>
    <t>Approved</t>
  </si>
  <si>
    <t>Bank Holidays</t>
  </si>
  <si>
    <t>to</t>
  </si>
  <si>
    <t>Staff Name</t>
  </si>
  <si>
    <t>Location</t>
  </si>
  <si>
    <t>Annual Leave</t>
  </si>
  <si>
    <t>1st Company Closure Period:</t>
  </si>
  <si>
    <t>2nd Company Closure Period:</t>
  </si>
  <si>
    <t>3rd Company Closure Period:</t>
  </si>
  <si>
    <t>Count as Leave</t>
  </si>
  <si>
    <t>Start Date</t>
  </si>
  <si>
    <t>End Date</t>
  </si>
  <si>
    <t>Yes</t>
  </si>
  <si>
    <t>No</t>
  </si>
  <si>
    <t>Monitored Year:</t>
  </si>
  <si>
    <t>Remaining</t>
  </si>
  <si>
    <t>Request Date</t>
  </si>
  <si>
    <t>Name</t>
  </si>
  <si>
    <t>Requested Leave Period</t>
  </si>
  <si>
    <t>Total</t>
  </si>
  <si>
    <t>Days</t>
  </si>
  <si>
    <t>Leave</t>
  </si>
  <si>
    <t>Days Remain</t>
  </si>
  <si>
    <t>After Leave</t>
  </si>
  <si>
    <t>Approval Name &amp; Period</t>
  </si>
  <si>
    <t>Request Details</t>
  </si>
  <si>
    <t>Name List</t>
  </si>
  <si>
    <t>Annual Days</t>
  </si>
  <si>
    <t>App.</t>
  </si>
  <si>
    <t>Status</t>
  </si>
  <si>
    <t>Declined</t>
  </si>
  <si>
    <t>Approval Issues</t>
  </si>
  <si>
    <t>The dates or name on the approval differs to those on the request</t>
  </si>
  <si>
    <t>✓</t>
  </si>
  <si>
    <t>✕</t>
  </si>
  <si>
    <t>⚠</t>
  </si>
  <si>
    <t>ID No.</t>
  </si>
  <si>
    <t>Calendar</t>
  </si>
  <si>
    <t>Approved Leave</t>
  </si>
  <si>
    <t>Requested Leave</t>
  </si>
  <si>
    <t>UK Bank Holidays</t>
  </si>
  <si>
    <t>Bank Holidays - UK</t>
  </si>
  <si>
    <t>Personnel</t>
  </si>
  <si>
    <t>Day</t>
  </si>
  <si>
    <t>Date</t>
  </si>
  <si>
    <t>Diff 1</t>
  </si>
  <si>
    <t>Diff 2</t>
  </si>
  <si>
    <t>Diff 3</t>
  </si>
  <si>
    <t>New Years Day</t>
  </si>
  <si>
    <t>Mon</t>
  </si>
  <si>
    <t>Good Friday</t>
  </si>
  <si>
    <t>Tue</t>
  </si>
  <si>
    <t>Easter Monday</t>
  </si>
  <si>
    <t>Wed</t>
  </si>
  <si>
    <t>Early May Bank Holiday</t>
  </si>
  <si>
    <t>Thu</t>
  </si>
  <si>
    <t>Spring Bank Holiday</t>
  </si>
  <si>
    <t>Fri</t>
  </si>
  <si>
    <t>Summer Bank Holiday</t>
  </si>
  <si>
    <t>Sat</t>
  </si>
  <si>
    <t>Christmas Day</t>
  </si>
  <si>
    <t>Sun</t>
  </si>
  <si>
    <t>Boxing Day</t>
  </si>
  <si>
    <t>Requiring App.</t>
  </si>
  <si>
    <t>Leave Request Form</t>
  </si>
  <si>
    <t>Leave Approval</t>
  </si>
  <si>
    <r>
      <t xml:space="preserve">Please fill in all of the </t>
    </r>
    <r>
      <rPr>
        <b/>
        <sz val="11"/>
        <color rgb="FFAD230B"/>
        <rFont val="Calibri"/>
        <family val="2"/>
        <scheme val="minor"/>
      </rPr>
      <t>(red)</t>
    </r>
    <r>
      <rPr>
        <sz val="11"/>
        <color theme="1"/>
        <rFont val="Calibri"/>
        <family val="2"/>
        <scheme val="minor"/>
      </rPr>
      <t xml:space="preserve"> details below, and make any selections required. Once complete, use the 'Leave Request Form' to fill in details to request leave, and the 'Leave Approval' to approve any requested leave. The up to date 'Annual Leave Calendar' can be viewed at any time. </t>
    </r>
    <r>
      <rPr>
        <b/>
        <sz val="11"/>
        <color theme="1"/>
        <rFont val="Calibri"/>
        <family val="2"/>
        <scheme val="minor"/>
      </rPr>
      <t>Please use the link below to watch the demo video should you require any assistance.</t>
    </r>
  </si>
  <si>
    <t>Forced Days</t>
  </si>
  <si>
    <t>These are periods within the year above, where your company closes. Mark yes if the closure counts towards staff annual leave.</t>
  </si>
  <si>
    <t>Enter year as '2017' for the calendar year required.</t>
  </si>
  <si>
    <t>This spreadsheet has been created to be either used in 2 countries (if one is the UK), or in one country of your choice. Below is the place to type in the name of your 'Alternative Country'. The UK is default, and the bank holidays (public holidays) have been set. If you do use an 'Alternative Country', please put in the name of the country, and list the bank (public) holidays in the place provided. Make sure they format as a date. When selecting staff below, you will be able to assign them to the UK, or the 'Alternative Country' and when calculating days holiday, the spreadsheet will take the respective location of each staff into consideration.</t>
  </si>
  <si>
    <t>This spreadsheet was created by:</t>
  </si>
  <si>
    <t>© Sumcor Ltd - Trading as Spreadsheet Solutions</t>
  </si>
  <si>
    <t>Demo Video</t>
  </si>
  <si>
    <t>Watch on Youtube</t>
  </si>
  <si>
    <t>Alternative video link</t>
  </si>
  <si>
    <t>Feel free to use the spaces below the UK bank holidays if you wish to add bank holiday days to the UK staff.</t>
  </si>
  <si>
    <t>Weekends</t>
  </si>
  <si>
    <t>Company Closures</t>
  </si>
  <si>
    <t>Name of Alternative Country:</t>
  </si>
  <si>
    <t>Date Format:</t>
  </si>
  <si>
    <t>dd/mm/yyyy</t>
  </si>
  <si>
    <t>mm/dd/yyyy</t>
  </si>
  <si>
    <t>Your Company Name:</t>
  </si>
  <si>
    <t>Your Company</t>
  </si>
  <si>
    <t>If you have purchased the full version of this spreadsheet, your company name will appear in the block above. Only this company is permitted to use this spreadsheet.</t>
  </si>
  <si>
    <t>SSS10100 - Annual Leave Schedule</t>
  </si>
  <si>
    <t>Half</t>
  </si>
  <si>
    <t>Date of Half Day</t>
  </si>
  <si>
    <t>if Selected</t>
  </si>
  <si>
    <t>AM</t>
  </si>
  <si>
    <t>PM</t>
  </si>
  <si>
    <r>
      <t xml:space="preserve">Please keep in mind that if there is a leave request, which overlaps company closure time which was due to be taken as leave, it </t>
    </r>
    <r>
      <rPr>
        <b/>
        <sz val="9"/>
        <color rgb="FFFF0000"/>
        <rFont val="Calibri"/>
        <family val="2"/>
        <scheme val="minor"/>
      </rPr>
      <t>WILL</t>
    </r>
    <r>
      <rPr>
        <b/>
        <sz val="9"/>
        <color theme="1"/>
        <rFont val="Calibri"/>
        <family val="2"/>
        <scheme val="minor"/>
      </rPr>
      <t xml:space="preserve"> count the leave days twice. The same will happen if you put in duplicate leave requests for the same (or an overlap of) time. Only complete the lighter section if half a days leave is involved.</t>
    </r>
  </si>
  <si>
    <t>Half Day</t>
  </si>
  <si>
    <t>Switch off UK Bank Holidays:</t>
  </si>
  <si>
    <t>Selecting yes will clear the automated UK bank holidays, they will not be counted or displayed.</t>
  </si>
  <si>
    <t>Below is the list of up to 20 staff names, please fill in as many as you require, along with selecting each person's location. Also, fill in how many days annual leave each person is entitled too, as well as how many each one has carried over from the previous year. The (green) sections will populate as you fill in details on the rest of this spreadsheet. DO NOT add duplicate names, it will show up in red if you do. Please make sure that all names are even slightly different, in order to distinguish between them.
Use the blue section on the left if you wish to EXCLUDE any person from any of the holidays shown above. Each person will be docked the days indicated above (if they are set to count as leave). If any holiday period DOES NOT apply to any individual, simply mark that period (1, 2, or 3) with a X. If it is left blank, it will apply the default as specified above.</t>
  </si>
  <si>
    <t>Thank you for trying this Annual Leave Schedule</t>
  </si>
  <si>
    <t>Original Bank Holiday</t>
  </si>
  <si>
    <t>New Bank Holiday</t>
  </si>
  <si>
    <t xml:space="preserve">Very occasionally, Bank Holiday dates are changed to coincide with another date, or for some other reason. If this happens, please input the original Bank Holiday date below (a tick will appear if it is in the list, which is usually only a two year period. Then put in the new Bank Holiday date to the right of the original one. That will replace that bank holiday (FOR THE YEAR STATED BELOW ONLY). </t>
  </si>
  <si>
    <t>Richard</t>
  </si>
  <si>
    <t>Mary</t>
  </si>
  <si>
    <t>Sean</t>
  </si>
  <si>
    <t>Colin</t>
  </si>
  <si>
    <t>Sarah</t>
  </si>
  <si>
    <t>Chris</t>
  </si>
  <si>
    <t>Andrea</t>
  </si>
  <si>
    <t>Mark</t>
  </si>
  <si>
    <t>Andrew</t>
  </si>
  <si>
    <t>Colleen</t>
  </si>
  <si>
    <t>Claire</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</si>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</sst>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dd/mm/yyyy;@"/>
    <numFmt numFmtId="165" formatCode="dd"/>
    <numFmt numFmtId="166" formatCode="mmm"/>
    <numFmt numFmtId="167" formatCode="yyyy"/>
    <numFmt numFmtId="168" formatCode="ddd"/>
    <numFmt numFmtId="169" formatCode="dddd\,\ dd\ mmmm\ yyyy"/>
    <numFmt numFmtId="170" formatCode="ddd\,\ dd\ mmm\ yyyy"/>
  </numFmts>
  <fonts count="24" x14ac:knownFonts="1">
    <font>
      <sz val="11"/>
      <color theme="1"/>
      <name val="Calibri"/>
      <family val="2"/>
      <scheme val="minor"/>
    </font>
    <font>
      <b/>
      <sz val="11"/>
      <color theme="0"/>
      <name val="Calibri"/>
      <family val="2"/>
      <scheme val="minor"/>
    </font>
    <font>
      <b/>
      <sz val="11"/>
      <color theme="1"/>
      <name val="Calibri"/>
      <family val="2"/>
      <scheme val="minor"/>
    </font>
    <font>
      <b/>
      <u/>
      <sz val="11"/>
      <color theme="1"/>
      <name val="Calibri"/>
      <family val="2"/>
      <scheme val="minor"/>
    </font>
    <font>
      <sz val="14"/>
      <color theme="1"/>
      <name val="Calibri"/>
      <family val="2"/>
      <scheme val="minor"/>
    </font>
    <font>
      <b/>
      <sz val="14"/>
      <color theme="0"/>
      <name val="Calibri"/>
      <family val="2"/>
      <scheme val="minor"/>
    </font>
    <font>
      <b/>
      <sz val="12"/>
      <color theme="0"/>
      <name val="Calibri"/>
      <family val="2"/>
      <scheme val="minor"/>
    </font>
    <font>
      <b/>
      <sz val="16"/>
      <color theme="0"/>
      <name val="Calibri"/>
      <family val="2"/>
      <scheme val="minor"/>
    </font>
    <font>
      <b/>
      <sz val="8"/>
      <color theme="1"/>
      <name val="Calibri"/>
      <family val="2"/>
      <scheme val="minor"/>
    </font>
    <font>
      <b/>
      <sz val="11"/>
      <color rgb="FFFF6600"/>
      <name val="Calibri"/>
      <family val="2"/>
      <scheme val="minor"/>
    </font>
    <font>
      <b/>
      <sz val="11"/>
      <color rgb="FFFF0000"/>
      <name val="Calibri"/>
      <family val="2"/>
      <scheme val="minor"/>
    </font>
    <font>
      <b/>
      <sz val="11"/>
      <color rgb="FF00B050"/>
      <name val="Calibri"/>
      <family val="2"/>
      <scheme val="minor"/>
    </font>
    <font>
      <sz val="18"/>
      <color theme="1"/>
      <name val="Calibri"/>
      <family val="2"/>
      <scheme val="minor"/>
    </font>
    <font>
      <b/>
      <sz val="11"/>
      <color rgb="FFAD230B"/>
      <name val="Calibri"/>
      <family val="2"/>
      <scheme val="minor"/>
    </font>
    <font>
      <b/>
      <sz val="9"/>
      <color theme="1"/>
      <name val="Calibri"/>
      <family val="2"/>
      <scheme val="minor"/>
    </font>
    <font>
      <b/>
      <sz val="10"/>
      <color theme="1"/>
      <name val="Calibri"/>
      <family val="2"/>
      <scheme val="minor"/>
    </font>
    <font>
      <b/>
      <sz val="9"/>
      <color rgb="FFFF0000"/>
      <name val="Calibri"/>
      <family val="2"/>
      <scheme val="minor"/>
    </font>
    <font>
      <b/>
      <sz val="14"/>
      <color theme="1"/>
      <name val="Calibri"/>
      <family val="2"/>
      <scheme val="minor"/>
    </font>
    <font>
      <i/>
      <sz val="9"/>
      <color theme="1"/>
      <name val="Calibri"/>
      <family val="2"/>
      <scheme val="minor"/>
    </font>
    <font>
      <u/>
      <sz val="11"/>
      <color theme="10"/>
      <name val="Calibri"/>
      <family val="2"/>
      <scheme val="minor"/>
    </font>
    <font>
      <b/>
      <sz val="11"/>
      <name val="Calibri"/>
      <family val="2"/>
      <scheme val="minor"/>
    </font>
    <font>
      <sz val="11"/>
      <name val="Calibri"/>
      <family val="2"/>
      <scheme val="minor"/>
    </font>
    <font>
      <sz val="11"/>
      <color rgb="FF00B050"/>
      <name val="Calibri"/>
      <family val="2"/>
      <scheme val="minor"/>
    </font>
    <font>
      <sz val="11"/>
      <color theme="0"/>
      <name val="Calibri"/>
      <family val="2"/>
      <scheme val="minor"/>
    </font>
  </fonts>
  <fills count="15">
    <fill>
      <patternFill patternType="none"/>
    </fill>
    <fill>
      <patternFill patternType="gray125"/>
    </fill>
    <fill>
      <patternFill patternType="solid">
        <fgColor rgb="FFAD230B"/>
        <bgColor indexed="64"/>
      </patternFill>
    </fill>
    <fill>
      <patternFill patternType="solid">
        <fgColor rgb="FFFFC000"/>
        <bgColor indexed="64"/>
      </patternFill>
    </fill>
    <fill>
      <patternFill patternType="solid">
        <fgColor rgb="FF2B723E"/>
        <bgColor indexed="64"/>
      </patternFill>
    </fill>
    <fill>
      <patternFill patternType="solid">
        <fgColor theme="1"/>
        <bgColor indexed="64"/>
      </patternFill>
    </fill>
    <fill>
      <patternFill patternType="solid">
        <fgColor rgb="FFFF0000"/>
        <bgColor indexed="64"/>
      </patternFill>
    </fill>
    <fill>
      <patternFill patternType="solid">
        <fgColor theme="0"/>
        <bgColor indexed="64"/>
      </patternFill>
    </fill>
    <fill>
      <patternFill patternType="solid">
        <fgColor rgb="FF00B050"/>
        <bgColor indexed="64"/>
      </patternFill>
    </fill>
    <fill>
      <patternFill patternType="solid">
        <fgColor rgb="FF002060"/>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rgb="FF7030A0"/>
        <bgColor indexed="64"/>
      </patternFill>
    </fill>
    <fill>
      <patternFill patternType="solid">
        <fgColor rgb="FFF03314"/>
        <bgColor indexed="64"/>
      </patternFill>
    </fill>
    <fill>
      <patternFill patternType="solid">
        <fgColor rgb="FF39975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9" fillId="0" borderId="0" applyNumberFormat="0" applyFill="0" applyBorder="0" applyAlignment="0" applyProtection="0"/>
  </cellStyleXfs>
  <cellXfs count="397">
    <xf numFmtId="0" fontId="0" fillId="0" borderId="0" xfId="0"/>
    <xf numFmtId="0" fontId="0" fillId="0" borderId="0" xfId="0" applyAlignment="1" applyProtection="1">
      <alignment shrinkToFit="1"/>
      <protection hidden="1"/>
    </xf>
    <xf numFmtId="0" fontId="0" fillId="0" borderId="0" xfId="0" applyFill="1" applyAlignment="1" applyProtection="1">
      <alignment shrinkToFit="1"/>
      <protection hidden="1"/>
    </xf>
    <xf numFmtId="0" fontId="3" fillId="0" borderId="0" xfId="0" applyFont="1" applyAlignment="1" applyProtection="1">
      <alignment horizontal="center" shrinkToFit="1"/>
      <protection hidden="1"/>
    </xf>
    <xf numFmtId="0" fontId="0" fillId="0" borderId="1" xfId="0" applyBorder="1" applyAlignment="1" applyProtection="1">
      <alignment horizontal="center" shrinkToFit="1"/>
      <protection hidden="1"/>
    </xf>
    <xf numFmtId="0" fontId="0" fillId="0" borderId="2" xfId="0" applyBorder="1" applyAlignment="1" applyProtection="1">
      <alignment horizontal="center" shrinkToFit="1"/>
      <protection hidden="1"/>
    </xf>
    <xf numFmtId="0" fontId="0" fillId="0" borderId="3" xfId="0" applyBorder="1" applyAlignment="1" applyProtection="1">
      <alignment horizontal="center" shrinkToFit="1"/>
      <protection hidden="1"/>
    </xf>
    <xf numFmtId="0" fontId="0" fillId="0" borderId="2" xfId="0" applyBorder="1" applyAlignment="1" applyProtection="1">
      <alignment shrinkToFit="1"/>
      <protection hidden="1"/>
    </xf>
    <xf numFmtId="0" fontId="0" fillId="0" borderId="4" xfId="0" applyBorder="1" applyAlignment="1" applyProtection="1">
      <alignment shrinkToFit="1"/>
      <protection hidden="1"/>
    </xf>
    <xf numFmtId="0" fontId="0" fillId="0" borderId="3" xfId="0" applyBorder="1" applyAlignment="1" applyProtection="1">
      <alignment shrinkToFit="1"/>
      <protection hidden="1"/>
    </xf>
    <xf numFmtId="0" fontId="0" fillId="0" borderId="4" xfId="0" applyBorder="1" applyAlignment="1" applyProtection="1">
      <alignment horizontal="center" shrinkToFit="1"/>
      <protection hidden="1"/>
    </xf>
    <xf numFmtId="164" fontId="0" fillId="0" borderId="1" xfId="0" applyNumberFormat="1" applyFill="1" applyBorder="1" applyAlignment="1" applyProtection="1">
      <alignment horizontal="center" shrinkToFit="1"/>
      <protection hidden="1"/>
    </xf>
    <xf numFmtId="0" fontId="3" fillId="0" borderId="0" xfId="0" applyFont="1" applyFill="1" applyAlignment="1" applyProtection="1">
      <alignment horizontal="center" shrinkToFit="1"/>
      <protection hidden="1"/>
    </xf>
    <xf numFmtId="0" fontId="0" fillId="0" borderId="5" xfId="0" applyFill="1" applyBorder="1" applyAlignment="1" applyProtection="1">
      <alignment horizontal="center" shrinkToFit="1"/>
      <protection hidden="1"/>
    </xf>
    <xf numFmtId="0" fontId="0" fillId="0" borderId="2" xfId="0" applyFill="1" applyBorder="1" applyAlignment="1" applyProtection="1">
      <alignment horizontal="center" shrinkToFit="1"/>
      <protection hidden="1"/>
    </xf>
    <xf numFmtId="0" fontId="0" fillId="0" borderId="11" xfId="0" applyFill="1" applyBorder="1" applyAlignment="1" applyProtection="1">
      <alignment horizontal="center" shrinkToFit="1"/>
      <protection hidden="1"/>
    </xf>
    <xf numFmtId="0" fontId="0" fillId="0" borderId="2" xfId="0" applyFill="1" applyBorder="1" applyAlignment="1">
      <alignment horizontal="center"/>
    </xf>
    <xf numFmtId="0" fontId="0" fillId="0" borderId="7" xfId="0" applyFill="1" applyBorder="1" applyAlignment="1" applyProtection="1">
      <alignment horizontal="center" shrinkToFit="1"/>
      <protection hidden="1"/>
    </xf>
    <xf numFmtId="0" fontId="0" fillId="0" borderId="4" xfId="0" applyFill="1" applyBorder="1" applyAlignment="1" applyProtection="1">
      <alignment horizontal="center" shrinkToFit="1"/>
      <protection hidden="1"/>
    </xf>
    <xf numFmtId="0" fontId="0" fillId="0" borderId="0" xfId="0" applyFill="1" applyBorder="1" applyAlignment="1" applyProtection="1">
      <alignment horizontal="center" shrinkToFit="1"/>
      <protection hidden="1"/>
    </xf>
    <xf numFmtId="0" fontId="0" fillId="0" borderId="4" xfId="0" applyFill="1" applyBorder="1" applyAlignment="1">
      <alignment horizontal="center"/>
    </xf>
    <xf numFmtId="0" fontId="0" fillId="0" borderId="9" xfId="0" applyFill="1" applyBorder="1" applyAlignment="1" applyProtection="1">
      <alignment horizontal="center" shrinkToFit="1"/>
      <protection hidden="1"/>
    </xf>
    <xf numFmtId="0" fontId="0" fillId="0" borderId="3" xfId="0" applyFill="1" applyBorder="1" applyAlignment="1" applyProtection="1">
      <alignment horizontal="center" shrinkToFit="1"/>
      <protection hidden="1"/>
    </xf>
    <xf numFmtId="0" fontId="0" fillId="0" borderId="12" xfId="0" applyFill="1" applyBorder="1" applyAlignment="1" applyProtection="1">
      <alignment horizontal="center" shrinkToFit="1"/>
      <protection hidden="1"/>
    </xf>
    <xf numFmtId="0" fontId="0" fillId="0" borderId="3" xfId="0" applyFill="1" applyBorder="1" applyAlignment="1">
      <alignment horizontal="center"/>
    </xf>
    <xf numFmtId="0" fontId="0" fillId="0" borderId="5" xfId="0" applyBorder="1" applyAlignment="1" applyProtection="1">
      <alignment horizontal="center" shrinkToFit="1"/>
      <protection hidden="1"/>
    </xf>
    <xf numFmtId="0" fontId="0" fillId="0" borderId="6" xfId="0" applyBorder="1" applyAlignment="1" applyProtection="1">
      <alignment horizontal="center" shrinkToFit="1"/>
      <protection hidden="1"/>
    </xf>
    <xf numFmtId="0" fontId="0" fillId="0" borderId="9" xfId="0" applyBorder="1" applyAlignment="1" applyProtection="1">
      <alignment horizontal="center" shrinkToFit="1"/>
      <protection hidden="1"/>
    </xf>
    <xf numFmtId="0" fontId="0" fillId="0" borderId="10" xfId="0" applyBorder="1" applyAlignment="1" applyProtection="1">
      <alignment horizontal="center" shrinkToFit="1"/>
      <protection hidden="1"/>
    </xf>
    <xf numFmtId="0" fontId="1" fillId="4" borderId="6" xfId="0" applyFont="1" applyFill="1" applyBorder="1" applyAlignment="1" applyProtection="1">
      <alignment horizontal="center" shrinkToFit="1"/>
      <protection hidden="1"/>
    </xf>
    <xf numFmtId="0" fontId="1" fillId="4" borderId="9" xfId="0" applyFont="1" applyFill="1" applyBorder="1" applyAlignment="1" applyProtection="1">
      <alignment horizontal="center" shrinkToFit="1"/>
      <protection hidden="1"/>
    </xf>
    <xf numFmtId="0" fontId="1" fillId="4" borderId="10" xfId="0" applyFont="1" applyFill="1" applyBorder="1" applyAlignment="1" applyProtection="1">
      <alignment horizontal="center" shrinkToFit="1"/>
      <protection hidden="1"/>
    </xf>
    <xf numFmtId="0" fontId="1" fillId="4" borderId="2" xfId="0" applyFont="1" applyFill="1" applyBorder="1" applyAlignment="1" applyProtection="1">
      <alignment horizontal="center" shrinkToFit="1"/>
      <protection hidden="1"/>
    </xf>
    <xf numFmtId="0" fontId="1" fillId="4" borderId="3" xfId="0" applyFont="1" applyFill="1" applyBorder="1" applyAlignment="1" applyProtection="1">
      <alignment horizontal="center" shrinkToFit="1"/>
      <protection hidden="1"/>
    </xf>
    <xf numFmtId="0" fontId="0" fillId="0" borderId="12" xfId="0" applyBorder="1" applyAlignment="1" applyProtection="1">
      <alignment horizontal="center" shrinkToFit="1"/>
      <protection hidden="1"/>
    </xf>
    <xf numFmtId="0" fontId="1" fillId="9" borderId="2" xfId="0" applyFont="1" applyFill="1" applyBorder="1" applyAlignment="1" applyProtection="1">
      <alignment horizontal="center" shrinkToFit="1"/>
      <protection hidden="1"/>
    </xf>
    <xf numFmtId="0" fontId="1" fillId="9" borderId="3" xfId="0" applyFont="1" applyFill="1" applyBorder="1" applyAlignment="1" applyProtection="1">
      <alignment horizontal="center" shrinkToFit="1"/>
      <protection hidden="1"/>
    </xf>
    <xf numFmtId="0" fontId="1" fillId="9" borderId="9" xfId="0" applyFont="1" applyFill="1" applyBorder="1" applyAlignment="1" applyProtection="1">
      <alignment horizontal="center" shrinkToFit="1"/>
      <protection hidden="1"/>
    </xf>
    <xf numFmtId="0" fontId="1" fillId="9" borderId="12" xfId="0" applyFont="1" applyFill="1" applyBorder="1" applyAlignment="1" applyProtection="1">
      <alignment horizontal="center" shrinkToFit="1"/>
      <protection hidden="1"/>
    </xf>
    <xf numFmtId="0" fontId="1" fillId="2" borderId="9" xfId="0" applyFont="1" applyFill="1" applyBorder="1" applyAlignment="1" applyProtection="1">
      <alignment horizontal="center" shrinkToFit="1"/>
      <protection hidden="1"/>
    </xf>
    <xf numFmtId="0" fontId="1" fillId="2" borderId="10" xfId="0" applyFont="1" applyFill="1" applyBorder="1" applyAlignment="1" applyProtection="1">
      <alignment horizontal="center" shrinkToFit="1"/>
      <protection hidden="1"/>
    </xf>
    <xf numFmtId="0" fontId="0" fillId="0" borderId="11" xfId="0" applyBorder="1" applyAlignment="1" applyProtection="1">
      <alignment horizontal="center" shrinkToFit="1"/>
      <protection hidden="1"/>
    </xf>
    <xf numFmtId="0" fontId="0" fillId="0" borderId="7" xfId="0" applyBorder="1" applyAlignment="1" applyProtection="1">
      <alignment horizontal="center" shrinkToFit="1"/>
      <protection hidden="1"/>
    </xf>
    <xf numFmtId="0" fontId="0" fillId="0" borderId="0" xfId="0" applyBorder="1" applyAlignment="1" applyProtection="1">
      <alignment horizontal="center" shrinkToFit="1"/>
      <protection hidden="1"/>
    </xf>
    <xf numFmtId="0" fontId="0" fillId="0" borderId="8" xfId="0" applyBorder="1" applyAlignment="1" applyProtection="1">
      <alignment horizontal="center" shrinkToFit="1"/>
      <protection hidden="1"/>
    </xf>
    <xf numFmtId="164" fontId="0" fillId="0" borderId="5" xfId="0" applyNumberFormat="1" applyBorder="1" applyAlignment="1" applyProtection="1">
      <alignment horizontal="center" shrinkToFit="1"/>
      <protection hidden="1"/>
    </xf>
    <xf numFmtId="164" fontId="0" fillId="0" borderId="7" xfId="0" applyNumberFormat="1" applyBorder="1" applyAlignment="1" applyProtection="1">
      <alignment horizontal="center" shrinkToFit="1"/>
      <protection hidden="1"/>
    </xf>
    <xf numFmtId="164" fontId="0" fillId="0" borderId="11" xfId="0" applyNumberFormat="1" applyBorder="1" applyAlignment="1" applyProtection="1">
      <alignment horizontal="center" shrinkToFit="1"/>
      <protection hidden="1"/>
    </xf>
    <xf numFmtId="164" fontId="0" fillId="0" borderId="6" xfId="0" applyNumberFormat="1" applyBorder="1" applyAlignment="1" applyProtection="1">
      <alignment horizontal="center" shrinkToFit="1"/>
      <protection hidden="1"/>
    </xf>
    <xf numFmtId="164" fontId="0" fillId="0" borderId="0" xfId="0" applyNumberFormat="1" applyBorder="1" applyAlignment="1" applyProtection="1">
      <alignment horizontal="center" shrinkToFit="1"/>
      <protection hidden="1"/>
    </xf>
    <xf numFmtId="164" fontId="0" fillId="0" borderId="8" xfId="0" applyNumberFormat="1" applyBorder="1" applyAlignment="1" applyProtection="1">
      <alignment horizontal="center" shrinkToFit="1"/>
      <protection hidden="1"/>
    </xf>
    <xf numFmtId="164" fontId="0" fillId="0" borderId="5" xfId="0" applyNumberFormat="1" applyBorder="1" applyAlignment="1" applyProtection="1">
      <alignment horizontal="center" shrinkToFit="1"/>
      <protection locked="0"/>
    </xf>
    <xf numFmtId="0" fontId="0" fillId="0" borderId="6" xfId="0" applyBorder="1" applyAlignment="1" applyProtection="1">
      <alignment horizontal="center" shrinkToFit="1"/>
      <protection locked="0"/>
    </xf>
    <xf numFmtId="164" fontId="0" fillId="0" borderId="11" xfId="0" applyNumberFormat="1" applyBorder="1" applyAlignment="1" applyProtection="1">
      <alignment horizontal="center" shrinkToFit="1"/>
      <protection locked="0"/>
    </xf>
    <xf numFmtId="164" fontId="0" fillId="0" borderId="6" xfId="0" applyNumberFormat="1" applyBorder="1" applyAlignment="1" applyProtection="1">
      <alignment horizontal="center" shrinkToFit="1"/>
      <protection locked="0"/>
    </xf>
    <xf numFmtId="164" fontId="0" fillId="0" borderId="7" xfId="0" applyNumberFormat="1" applyBorder="1" applyAlignment="1" applyProtection="1">
      <alignment horizontal="center" shrinkToFit="1"/>
      <protection locked="0"/>
    </xf>
    <xf numFmtId="0" fontId="0" fillId="0" borderId="8" xfId="0" applyBorder="1" applyAlignment="1" applyProtection="1">
      <alignment horizontal="center" shrinkToFit="1"/>
      <protection locked="0"/>
    </xf>
    <xf numFmtId="164" fontId="0" fillId="0" borderId="0" xfId="0" applyNumberFormat="1" applyBorder="1" applyAlignment="1" applyProtection="1">
      <alignment horizontal="center" shrinkToFit="1"/>
      <protection locked="0"/>
    </xf>
    <xf numFmtId="164" fontId="0" fillId="0" borderId="8" xfId="0" applyNumberFormat="1" applyBorder="1" applyAlignment="1" applyProtection="1">
      <alignment horizontal="center" shrinkToFit="1"/>
      <protection locked="0"/>
    </xf>
    <xf numFmtId="0" fontId="2" fillId="0" borderId="1" xfId="0" applyFont="1" applyBorder="1" applyAlignment="1" applyProtection="1">
      <alignment horizontal="center" shrinkToFit="1"/>
      <protection hidden="1"/>
    </xf>
    <xf numFmtId="0" fontId="1" fillId="8" borderId="1" xfId="0" applyFont="1" applyFill="1" applyBorder="1" applyAlignment="1" applyProtection="1">
      <alignment horizontal="center" shrinkToFit="1"/>
      <protection hidden="1"/>
    </xf>
    <xf numFmtId="0" fontId="2" fillId="3" borderId="1" xfId="0" applyFont="1" applyFill="1" applyBorder="1" applyAlignment="1" applyProtection="1">
      <alignment horizontal="center" shrinkToFit="1"/>
      <protection hidden="1"/>
    </xf>
    <xf numFmtId="0" fontId="1" fillId="6" borderId="1" xfId="0" applyFont="1" applyFill="1" applyBorder="1" applyAlignment="1" applyProtection="1">
      <alignment horizontal="center" shrinkToFit="1"/>
      <protection hidden="1"/>
    </xf>
    <xf numFmtId="0" fontId="9" fillId="0" borderId="1" xfId="0" applyFont="1" applyFill="1" applyBorder="1" applyAlignment="1" applyProtection="1">
      <alignment horizontal="center" shrinkToFit="1"/>
      <protection hidden="1"/>
    </xf>
    <xf numFmtId="0" fontId="10" fillId="0" borderId="1" xfId="0" applyFont="1" applyBorder="1" applyAlignment="1" applyProtection="1">
      <alignment horizontal="center" shrinkToFit="1"/>
      <protection hidden="1"/>
    </xf>
    <xf numFmtId="0" fontId="11" fillId="0" borderId="1" xfId="0" applyFont="1" applyBorder="1" applyAlignment="1" applyProtection="1">
      <alignment horizontal="center" shrinkToFit="1"/>
      <protection hidden="1"/>
    </xf>
    <xf numFmtId="167" fontId="1" fillId="9" borderId="2" xfId="0" applyNumberFormat="1" applyFont="1" applyFill="1" applyBorder="1" applyAlignment="1" applyProtection="1">
      <alignment horizontal="center" shrinkToFit="1"/>
      <protection hidden="1"/>
    </xf>
    <xf numFmtId="168" fontId="1" fillId="9" borderId="4" xfId="0" applyNumberFormat="1" applyFont="1" applyFill="1" applyBorder="1" applyAlignment="1" applyProtection="1">
      <alignment horizontal="center" shrinkToFit="1"/>
      <protection hidden="1"/>
    </xf>
    <xf numFmtId="166" fontId="1" fillId="9" borderId="4" xfId="0" applyNumberFormat="1" applyFont="1" applyFill="1" applyBorder="1" applyAlignment="1" applyProtection="1">
      <alignment horizontal="center" shrinkToFit="1"/>
      <protection hidden="1"/>
    </xf>
    <xf numFmtId="165" fontId="1" fillId="9" borderId="3" xfId="0" applyNumberFormat="1" applyFont="1" applyFill="1" applyBorder="1" applyAlignment="1" applyProtection="1">
      <alignment horizontal="center" shrinkToFit="1"/>
      <protection hidden="1"/>
    </xf>
    <xf numFmtId="0" fontId="1" fillId="9" borderId="1" xfId="0" applyFont="1" applyFill="1" applyBorder="1" applyAlignment="1" applyProtection="1">
      <alignment horizontal="center" shrinkToFit="1"/>
      <protection hidden="1"/>
    </xf>
    <xf numFmtId="167" fontId="1" fillId="9" borderId="6" xfId="0" applyNumberFormat="1" applyFont="1" applyFill="1" applyBorder="1" applyAlignment="1" applyProtection="1">
      <alignment horizontal="center" shrinkToFit="1"/>
      <protection hidden="1"/>
    </xf>
    <xf numFmtId="168" fontId="1" fillId="9" borderId="8" xfId="0" applyNumberFormat="1" applyFont="1" applyFill="1" applyBorder="1" applyAlignment="1" applyProtection="1">
      <alignment horizontal="center" shrinkToFit="1"/>
      <protection hidden="1"/>
    </xf>
    <xf numFmtId="166" fontId="1" fillId="9" borderId="8" xfId="0" applyNumberFormat="1" applyFont="1" applyFill="1" applyBorder="1" applyAlignment="1" applyProtection="1">
      <alignment horizontal="center" shrinkToFit="1"/>
      <protection hidden="1"/>
    </xf>
    <xf numFmtId="165" fontId="1" fillId="9" borderId="10" xfId="0" applyNumberFormat="1" applyFont="1" applyFill="1" applyBorder="1" applyAlignment="1" applyProtection="1">
      <alignment horizontal="center" shrinkToFit="1"/>
      <protection hidden="1"/>
    </xf>
    <xf numFmtId="0" fontId="0" fillId="7" borderId="0" xfId="0" applyFill="1" applyAlignment="1" applyProtection="1">
      <alignment shrinkToFit="1"/>
      <protection hidden="1"/>
    </xf>
    <xf numFmtId="0" fontId="0" fillId="7" borderId="0" xfId="0" applyFill="1" applyAlignment="1" applyProtection="1">
      <alignment horizontal="center" shrinkToFit="1"/>
      <protection hidden="1"/>
    </xf>
    <xf numFmtId="0" fontId="0" fillId="0" borderId="6" xfId="0" applyFill="1" applyBorder="1" applyAlignment="1">
      <alignment horizontal="center"/>
    </xf>
    <xf numFmtId="0" fontId="0" fillId="0" borderId="6" xfId="0" applyFill="1" applyBorder="1" applyAlignment="1" applyProtection="1">
      <alignment horizontal="center" shrinkToFit="1"/>
      <protection hidden="1"/>
    </xf>
    <xf numFmtId="0" fontId="0" fillId="0" borderId="8" xfId="0" applyFill="1" applyBorder="1" applyAlignment="1">
      <alignment horizontal="center"/>
    </xf>
    <xf numFmtId="0" fontId="0" fillId="0" borderId="8" xfId="0" applyFill="1" applyBorder="1" applyAlignment="1" applyProtection="1">
      <alignment horizontal="center" shrinkToFit="1"/>
      <protection hidden="1"/>
    </xf>
    <xf numFmtId="0" fontId="0" fillId="0" borderId="10" xfId="0" applyFill="1" applyBorder="1" applyAlignment="1">
      <alignment horizontal="center"/>
    </xf>
    <xf numFmtId="0" fontId="0" fillId="0" borderId="10" xfId="0" applyFill="1" applyBorder="1" applyAlignment="1" applyProtection="1">
      <alignment horizontal="center" shrinkToFit="1"/>
      <protection hidden="1"/>
    </xf>
    <xf numFmtId="0" fontId="0" fillId="0" borderId="2" xfId="0" applyBorder="1" applyAlignment="1" applyProtection="1">
      <alignment horizontal="center" shrinkToFit="1"/>
      <protection locked="0"/>
    </xf>
    <xf numFmtId="0" fontId="0" fillId="0" borderId="5" xfId="0" applyBorder="1" applyAlignment="1" applyProtection="1">
      <alignment horizontal="center" shrinkToFit="1"/>
      <protection locked="0"/>
    </xf>
    <xf numFmtId="0" fontId="0" fillId="0" borderId="4" xfId="0" applyBorder="1" applyAlignment="1" applyProtection="1">
      <alignment horizontal="center" shrinkToFit="1"/>
      <protection locked="0"/>
    </xf>
    <xf numFmtId="0" fontId="0" fillId="0" borderId="7" xfId="0" applyBorder="1" applyAlignment="1" applyProtection="1">
      <alignment horizontal="center" shrinkToFit="1"/>
      <protection locked="0"/>
    </xf>
    <xf numFmtId="0" fontId="1" fillId="2" borderId="2" xfId="0" applyFont="1" applyFill="1" applyBorder="1" applyAlignment="1" applyProtection="1">
      <alignment horizontal="center" shrinkToFit="1"/>
      <protection hidden="1"/>
    </xf>
    <xf numFmtId="0" fontId="1" fillId="2" borderId="3" xfId="0" applyFont="1" applyFill="1" applyBorder="1" applyAlignment="1" applyProtection="1">
      <alignment horizontal="center" shrinkToFit="1"/>
      <protection hidden="1"/>
    </xf>
    <xf numFmtId="0" fontId="1" fillId="2" borderId="12" xfId="0" applyFont="1" applyFill="1" applyBorder="1" applyAlignment="1" applyProtection="1">
      <alignment horizontal="center" shrinkToFit="1"/>
      <protection hidden="1"/>
    </xf>
    <xf numFmtId="0" fontId="0" fillId="0" borderId="0" xfId="0" applyFont="1" applyAlignment="1" applyProtection="1">
      <alignment shrinkToFit="1"/>
      <protection hidden="1"/>
    </xf>
    <xf numFmtId="0" fontId="2" fillId="0" borderId="0" xfId="0" applyFont="1" applyBorder="1" applyAlignment="1" applyProtection="1">
      <alignment horizontal="center" shrinkToFit="1"/>
      <protection hidden="1"/>
    </xf>
    <xf numFmtId="0" fontId="3" fillId="0" borderId="0" xfId="0" applyFont="1" applyFill="1" applyBorder="1" applyAlignment="1" applyProtection="1">
      <alignment horizontal="center" shrinkToFit="1"/>
      <protection hidden="1"/>
    </xf>
    <xf numFmtId="169" fontId="2" fillId="0" borderId="2" xfId="0" applyNumberFormat="1" applyFont="1" applyBorder="1" applyAlignment="1" applyProtection="1">
      <alignment horizontal="center" shrinkToFit="1"/>
      <protection hidden="1"/>
    </xf>
    <xf numFmtId="169" fontId="2" fillId="0" borderId="0" xfId="0" applyNumberFormat="1" applyFont="1" applyBorder="1" applyAlignment="1" applyProtection="1">
      <alignment horizontal="center" shrinkToFit="1"/>
      <protection hidden="1"/>
    </xf>
    <xf numFmtId="14" fontId="0" fillId="0" borderId="2" xfId="0" applyNumberFormat="1" applyBorder="1" applyAlignment="1" applyProtection="1">
      <alignment horizontal="center" shrinkToFit="1"/>
      <protection hidden="1"/>
    </xf>
    <xf numFmtId="14" fontId="0" fillId="0" borderId="6" xfId="0" applyNumberFormat="1" applyBorder="1" applyAlignment="1" applyProtection="1">
      <alignment horizontal="center" shrinkToFit="1"/>
      <protection hidden="1"/>
    </xf>
    <xf numFmtId="169" fontId="2" fillId="0" borderId="4" xfId="0" applyNumberFormat="1" applyFont="1" applyBorder="1" applyAlignment="1" applyProtection="1">
      <alignment horizontal="center" shrinkToFit="1"/>
      <protection hidden="1"/>
    </xf>
    <xf numFmtId="14" fontId="0" fillId="0" borderId="4" xfId="0" applyNumberFormat="1" applyBorder="1" applyAlignment="1" applyProtection="1">
      <alignment horizontal="center" shrinkToFit="1"/>
      <protection hidden="1"/>
    </xf>
    <xf numFmtId="14" fontId="0" fillId="0" borderId="8" xfId="0" applyNumberFormat="1" applyBorder="1" applyAlignment="1" applyProtection="1">
      <alignment horizontal="center" shrinkToFit="1"/>
      <protection hidden="1"/>
    </xf>
    <xf numFmtId="169" fontId="2" fillId="0" borderId="3" xfId="0" applyNumberFormat="1" applyFont="1" applyBorder="1" applyAlignment="1" applyProtection="1">
      <alignment horizontal="center" shrinkToFit="1"/>
      <protection hidden="1"/>
    </xf>
    <xf numFmtId="14" fontId="0" fillId="0" borderId="10" xfId="0" applyNumberFormat="1" applyBorder="1" applyAlignment="1" applyProtection="1">
      <alignment horizontal="center" shrinkToFit="1"/>
      <protection hidden="1"/>
    </xf>
    <xf numFmtId="0" fontId="2" fillId="0" borderId="1" xfId="0" applyFont="1" applyFill="1" applyBorder="1" applyAlignment="1" applyProtection="1">
      <alignment horizontal="center" shrinkToFit="1"/>
      <protection hidden="1"/>
    </xf>
    <xf numFmtId="164" fontId="0" fillId="0" borderId="2" xfId="0" applyNumberFormat="1" applyFill="1" applyBorder="1" applyAlignment="1" applyProtection="1">
      <alignment horizontal="center" shrinkToFit="1"/>
      <protection hidden="1"/>
    </xf>
    <xf numFmtId="164" fontId="0" fillId="0" borderId="6" xfId="0" applyNumberFormat="1" applyFill="1" applyBorder="1" applyAlignment="1" applyProtection="1">
      <alignment horizontal="center" shrinkToFit="1"/>
      <protection hidden="1"/>
    </xf>
    <xf numFmtId="164" fontId="0" fillId="0" borderId="4" xfId="0" applyNumberFormat="1" applyFill="1" applyBorder="1" applyAlignment="1" applyProtection="1">
      <alignment horizontal="center" shrinkToFit="1"/>
      <protection hidden="1"/>
    </xf>
    <xf numFmtId="164" fontId="0" fillId="0" borderId="8" xfId="0" applyNumberFormat="1" applyFill="1" applyBorder="1" applyAlignment="1" applyProtection="1">
      <alignment horizontal="center" shrinkToFit="1"/>
      <protection hidden="1"/>
    </xf>
    <xf numFmtId="164" fontId="0" fillId="0" borderId="3" xfId="0" applyNumberFormat="1" applyFill="1" applyBorder="1" applyAlignment="1" applyProtection="1">
      <alignment horizontal="center" shrinkToFit="1"/>
      <protection hidden="1"/>
    </xf>
    <xf numFmtId="164" fontId="0" fillId="0" borderId="10" xfId="0" applyNumberFormat="1" applyFill="1" applyBorder="1" applyAlignment="1" applyProtection="1">
      <alignment horizontal="center" shrinkToFit="1"/>
      <protection hidden="1"/>
    </xf>
    <xf numFmtId="164" fontId="0" fillId="0" borderId="2" xfId="0" applyNumberFormat="1" applyBorder="1" applyAlignment="1" applyProtection="1">
      <alignment horizontal="center" shrinkToFit="1"/>
      <protection hidden="1"/>
    </xf>
    <xf numFmtId="164" fontId="0" fillId="0" borderId="4" xfId="0" applyNumberFormat="1" applyBorder="1" applyAlignment="1" applyProtection="1">
      <alignment horizontal="center" shrinkToFit="1"/>
      <protection hidden="1"/>
    </xf>
    <xf numFmtId="164" fontId="0" fillId="0" borderId="3" xfId="0" applyNumberFormat="1" applyBorder="1" applyAlignment="1" applyProtection="1">
      <alignment horizontal="center" shrinkToFit="1"/>
      <protection hidden="1"/>
    </xf>
    <xf numFmtId="0" fontId="0" fillId="7" borderId="0" xfId="0" applyFont="1" applyFill="1" applyBorder="1" applyAlignment="1" applyProtection="1">
      <alignment horizontal="center" vertical="center" shrinkToFit="1"/>
      <protection locked="0"/>
    </xf>
    <xf numFmtId="0" fontId="0" fillId="7" borderId="0" xfId="0" applyFont="1" applyFill="1" applyAlignment="1" applyProtection="1">
      <alignment shrinkToFit="1"/>
      <protection hidden="1"/>
    </xf>
    <xf numFmtId="0" fontId="0" fillId="7" borderId="0" xfId="0" applyFont="1" applyFill="1" applyBorder="1" applyAlignment="1" applyProtection="1">
      <alignment horizontal="center" vertical="center" shrinkToFit="1"/>
      <protection hidden="1"/>
    </xf>
    <xf numFmtId="0" fontId="4" fillId="7" borderId="0" xfId="0" applyFont="1" applyFill="1" applyAlignment="1" applyProtection="1">
      <alignment vertical="center" shrinkToFit="1"/>
      <protection hidden="1"/>
    </xf>
    <xf numFmtId="0" fontId="12" fillId="7" borderId="0" xfId="0" applyFont="1" applyFill="1" applyBorder="1" applyAlignment="1" applyProtection="1">
      <alignment horizontal="center" vertical="center" shrinkToFit="1"/>
      <protection hidden="1"/>
    </xf>
    <xf numFmtId="0" fontId="8" fillId="7" borderId="0" xfId="0" applyFont="1" applyFill="1" applyAlignment="1" applyProtection="1">
      <alignment horizontal="center" shrinkToFit="1"/>
      <protection hidden="1"/>
    </xf>
    <xf numFmtId="0" fontId="1" fillId="9" borderId="4" xfId="0" applyFont="1" applyFill="1" applyBorder="1" applyAlignment="1" applyProtection="1">
      <alignment horizontal="center" shrinkToFit="1"/>
      <protection hidden="1"/>
    </xf>
    <xf numFmtId="164" fontId="0" fillId="0" borderId="0" xfId="0" applyNumberFormat="1" applyBorder="1" applyAlignment="1" applyProtection="1">
      <alignment horizontal="center" shrinkToFit="1"/>
      <protection locked="0"/>
    </xf>
    <xf numFmtId="164" fontId="0" fillId="0" borderId="11" xfId="0" applyNumberFormat="1" applyBorder="1" applyAlignment="1" applyProtection="1">
      <alignment horizontal="center" shrinkToFit="1"/>
      <protection locked="0"/>
    </xf>
    <xf numFmtId="0" fontId="20" fillId="7" borderId="0" xfId="0" applyFont="1" applyFill="1" applyBorder="1" applyAlignment="1" applyProtection="1">
      <alignment horizontal="center" vertical="center" shrinkToFit="1"/>
      <protection hidden="1"/>
    </xf>
    <xf numFmtId="164" fontId="0" fillId="0" borderId="2" xfId="0" applyNumberFormat="1" applyBorder="1" applyAlignment="1" applyProtection="1">
      <alignment horizontal="center" shrinkToFit="1"/>
      <protection locked="0"/>
    </xf>
    <xf numFmtId="164" fontId="0" fillId="0" borderId="4" xfId="0" applyNumberFormat="1" applyBorder="1" applyAlignment="1" applyProtection="1">
      <alignment horizontal="center" shrinkToFit="1"/>
      <protection locked="0"/>
    </xf>
    <xf numFmtId="164" fontId="11" fillId="0" borderId="2" xfId="0" applyNumberFormat="1" applyFont="1" applyBorder="1" applyAlignment="1" applyProtection="1">
      <alignment horizontal="center" shrinkToFit="1"/>
      <protection locked="0"/>
    </xf>
    <xf numFmtId="164" fontId="11" fillId="0" borderId="4" xfId="0" applyNumberFormat="1" applyFont="1" applyBorder="1" applyAlignment="1" applyProtection="1">
      <alignment horizontal="center" shrinkToFit="1"/>
      <protection locked="0"/>
    </xf>
    <xf numFmtId="0" fontId="0" fillId="0" borderId="2" xfId="0" applyNumberFormat="1" applyBorder="1" applyAlignment="1" applyProtection="1">
      <alignment horizontal="center" shrinkToFit="1"/>
      <protection hidden="1"/>
    </xf>
    <xf numFmtId="0" fontId="0" fillId="0" borderId="4" xfId="0" applyNumberFormat="1" applyBorder="1" applyAlignment="1" applyProtection="1">
      <alignment horizontal="center" shrinkToFit="1"/>
      <protection hidden="1"/>
    </xf>
    <xf numFmtId="0" fontId="1" fillId="7" borderId="0" xfId="0" applyFont="1" applyFill="1" applyBorder="1" applyAlignment="1" applyProtection="1">
      <alignment horizontal="center" shrinkToFit="1"/>
      <protection hidden="1"/>
    </xf>
    <xf numFmtId="0" fontId="2" fillId="7" borderId="0" xfId="0" applyFont="1" applyFill="1" applyBorder="1" applyAlignment="1" applyProtection="1">
      <alignment horizontal="center" shrinkToFit="1"/>
      <protection hidden="1"/>
    </xf>
    <xf numFmtId="0" fontId="1" fillId="4" borderId="12" xfId="0" applyFont="1" applyFill="1" applyBorder="1" applyAlignment="1" applyProtection="1">
      <alignment horizontal="center" shrinkToFit="1"/>
      <protection hidden="1"/>
    </xf>
    <xf numFmtId="0" fontId="21" fillId="0" borderId="2" xfId="0" applyNumberFormat="1" applyFont="1" applyBorder="1" applyAlignment="1" applyProtection="1">
      <alignment horizontal="center" shrinkToFit="1"/>
      <protection hidden="1"/>
    </xf>
    <xf numFmtId="0" fontId="21" fillId="0" borderId="4" xfId="0" applyNumberFormat="1" applyFont="1" applyBorder="1" applyAlignment="1" applyProtection="1">
      <alignment horizontal="center" shrinkToFit="1"/>
      <protection hidden="1"/>
    </xf>
    <xf numFmtId="0" fontId="22" fillId="0" borderId="2" xfId="0" applyNumberFormat="1" applyFont="1" applyBorder="1" applyAlignment="1" applyProtection="1">
      <alignment horizontal="center" shrinkToFit="1"/>
      <protection hidden="1"/>
    </xf>
    <xf numFmtId="0" fontId="22" fillId="0" borderId="4" xfId="0" applyNumberFormat="1" applyFont="1" applyBorder="1" applyAlignment="1" applyProtection="1">
      <alignment horizontal="center" shrinkToFit="1"/>
      <protection hidden="1"/>
    </xf>
    <xf numFmtId="0" fontId="1" fillId="13" borderId="2" xfId="0" applyFont="1" applyFill="1" applyBorder="1" applyAlignment="1" applyProtection="1">
      <alignment horizontal="center" shrinkToFit="1"/>
      <protection hidden="1"/>
    </xf>
    <xf numFmtId="0" fontId="1" fillId="13" borderId="3" xfId="0" applyFont="1" applyFill="1" applyBorder="1" applyAlignment="1" applyProtection="1">
      <alignment horizontal="center" shrinkToFit="1"/>
      <protection hidden="1"/>
    </xf>
    <xf numFmtId="0" fontId="1" fillId="14" borderId="2" xfId="0" applyFont="1" applyFill="1" applyBorder="1" applyAlignment="1" applyProtection="1">
      <alignment horizontal="center" shrinkToFit="1"/>
      <protection hidden="1"/>
    </xf>
    <xf numFmtId="0" fontId="1" fillId="14" borderId="3" xfId="0" applyFont="1" applyFill="1" applyBorder="1" applyAlignment="1" applyProtection="1">
      <alignment horizontal="center" shrinkToFit="1"/>
      <protection hidden="1"/>
    </xf>
    <xf numFmtId="0" fontId="3" fillId="0" borderId="0" xfId="0" applyFont="1" applyAlignment="1" applyProtection="1">
      <alignment horizontal="center" shrinkToFit="1"/>
      <protection hidden="1"/>
    </xf>
    <xf numFmtId="0" fontId="23" fillId="7" borderId="0" xfId="0" applyFont="1" applyFill="1" applyBorder="1" applyAlignment="1" applyProtection="1">
      <alignment vertical="center" shrinkToFit="1"/>
      <protection hidden="1"/>
    </xf>
    <xf numFmtId="0" fontId="0" fillId="7" borderId="0" xfId="0" applyFont="1" applyFill="1" applyBorder="1" applyAlignment="1" applyProtection="1">
      <alignment vertical="center" shrinkToFit="1"/>
      <protection locked="0"/>
    </xf>
    <xf numFmtId="0" fontId="0" fillId="0" borderId="2" xfId="0" applyBorder="1" applyAlignment="1">
      <alignment horizontal="center"/>
    </xf>
    <xf numFmtId="0" fontId="0" fillId="0" borderId="4" xfId="0" applyBorder="1" applyAlignment="1">
      <alignment horizontal="center"/>
    </xf>
    <xf numFmtId="0" fontId="0" fillId="0" borderId="3" xfId="0" applyBorder="1" applyAlignment="1">
      <alignment horizontal="center"/>
    </xf>
    <xf numFmtId="0" fontId="0" fillId="0" borderId="0" xfId="0" applyFont="1" applyBorder="1" applyAlignment="1" applyProtection="1">
      <alignment horizontal="center" shrinkToFit="1"/>
      <protection hidden="1"/>
    </xf>
    <xf numFmtId="0" fontId="0" fillId="0" borderId="0" xfId="0" applyFont="1" applyFill="1" applyBorder="1" applyAlignment="1" applyProtection="1">
      <alignment horizontal="center" shrinkToFit="1"/>
      <protection hidden="1"/>
    </xf>
    <xf numFmtId="0" fontId="0" fillId="11" borderId="11" xfId="0" applyFill="1" applyBorder="1" applyAlignment="1" applyProtection="1">
      <alignment shrinkToFit="1"/>
      <protection hidden="1"/>
    </xf>
    <xf numFmtId="0" fontId="0" fillId="11" borderId="2" xfId="0" applyFill="1" applyBorder="1" applyAlignment="1" applyProtection="1">
      <alignment horizontal="center" shrinkToFit="1"/>
      <protection hidden="1"/>
    </xf>
    <xf numFmtId="0" fontId="0" fillId="11" borderId="6" xfId="0" applyFill="1" applyBorder="1" applyAlignment="1" applyProtection="1">
      <alignment horizontal="center" shrinkToFit="1"/>
      <protection hidden="1"/>
    </xf>
    <xf numFmtId="0" fontId="0" fillId="11" borderId="5" xfId="0" applyFill="1" applyBorder="1" applyAlignment="1" applyProtection="1">
      <alignment horizontal="center" shrinkToFit="1"/>
      <protection hidden="1"/>
    </xf>
    <xf numFmtId="164" fontId="0" fillId="11" borderId="11" xfId="0" applyNumberFormat="1" applyFill="1" applyBorder="1" applyAlignment="1" applyProtection="1">
      <alignment horizontal="center" shrinkToFit="1"/>
      <protection hidden="1"/>
    </xf>
    <xf numFmtId="164" fontId="0" fillId="11" borderId="6" xfId="0" applyNumberFormat="1" applyFill="1" applyBorder="1" applyAlignment="1" applyProtection="1">
      <alignment horizontal="center" shrinkToFit="1"/>
      <protection hidden="1"/>
    </xf>
    <xf numFmtId="0" fontId="21" fillId="11" borderId="2" xfId="0" applyNumberFormat="1" applyFont="1" applyFill="1" applyBorder="1" applyAlignment="1" applyProtection="1">
      <alignment horizontal="center" shrinkToFit="1"/>
      <protection hidden="1"/>
    </xf>
    <xf numFmtId="164" fontId="0" fillId="11" borderId="2" xfId="0" applyNumberFormat="1" applyFill="1" applyBorder="1" applyAlignment="1" applyProtection="1">
      <alignment horizontal="center" shrinkToFit="1"/>
      <protection hidden="1"/>
    </xf>
    <xf numFmtId="0" fontId="0" fillId="11" borderId="2" xfId="0" applyNumberFormat="1" applyFill="1" applyBorder="1" applyAlignment="1" applyProtection="1">
      <alignment horizontal="center" shrinkToFit="1"/>
      <protection hidden="1"/>
    </xf>
    <xf numFmtId="0" fontId="0" fillId="11" borderId="0" xfId="0" applyFill="1" applyBorder="1" applyAlignment="1" applyProtection="1">
      <alignment shrinkToFit="1"/>
      <protection hidden="1"/>
    </xf>
    <xf numFmtId="0" fontId="0" fillId="11" borderId="4" xfId="0" applyFill="1" applyBorder="1" applyAlignment="1" applyProtection="1">
      <alignment horizontal="center" shrinkToFit="1"/>
      <protection hidden="1"/>
    </xf>
    <xf numFmtId="0" fontId="0" fillId="11" borderId="8" xfId="0" applyFill="1" applyBorder="1" applyAlignment="1" applyProtection="1">
      <alignment horizontal="center" shrinkToFit="1"/>
      <protection hidden="1"/>
    </xf>
    <xf numFmtId="0" fontId="0" fillId="11" borderId="7" xfId="0" applyFill="1" applyBorder="1" applyAlignment="1" applyProtection="1">
      <alignment horizontal="center" shrinkToFit="1"/>
      <protection hidden="1"/>
    </xf>
    <xf numFmtId="164" fontId="0" fillId="11" borderId="0" xfId="0" applyNumberFormat="1" applyFill="1" applyBorder="1" applyAlignment="1" applyProtection="1">
      <alignment horizontal="center" shrinkToFit="1"/>
      <protection hidden="1"/>
    </xf>
    <xf numFmtId="164" fontId="0" fillId="11" borderId="8" xfId="0" applyNumberFormat="1" applyFill="1" applyBorder="1" applyAlignment="1" applyProtection="1">
      <alignment horizontal="center" shrinkToFit="1"/>
      <protection hidden="1"/>
    </xf>
    <xf numFmtId="0" fontId="21" fillId="11" borderId="4" xfId="0" applyNumberFormat="1" applyFont="1" applyFill="1" applyBorder="1" applyAlignment="1" applyProtection="1">
      <alignment horizontal="center" shrinkToFit="1"/>
      <protection hidden="1"/>
    </xf>
    <xf numFmtId="164" fontId="0" fillId="11" borderId="4" xfId="0" applyNumberFormat="1" applyFill="1" applyBorder="1" applyAlignment="1" applyProtection="1">
      <alignment horizontal="center" shrinkToFit="1"/>
      <protection hidden="1"/>
    </xf>
    <xf numFmtId="0" fontId="0" fillId="11" borderId="4" xfId="0" applyNumberFormat="1" applyFill="1" applyBorder="1" applyAlignment="1" applyProtection="1">
      <alignment horizontal="center" shrinkToFit="1"/>
      <protection hidden="1"/>
    </xf>
    <xf numFmtId="0" fontId="0" fillId="11" borderId="12" xfId="0" applyFill="1" applyBorder="1" applyAlignment="1" applyProtection="1">
      <alignment shrinkToFit="1"/>
      <protection hidden="1"/>
    </xf>
    <xf numFmtId="0" fontId="0" fillId="11" borderId="3" xfId="0" applyFill="1" applyBorder="1" applyAlignment="1" applyProtection="1">
      <alignment horizontal="center" shrinkToFit="1"/>
      <protection hidden="1"/>
    </xf>
    <xf numFmtId="0" fontId="0" fillId="11" borderId="10" xfId="0" applyFill="1" applyBorder="1" applyAlignment="1" applyProtection="1">
      <alignment horizontal="center" shrinkToFit="1"/>
      <protection hidden="1"/>
    </xf>
    <xf numFmtId="0" fontId="0" fillId="11" borderId="9" xfId="0" applyFill="1" applyBorder="1" applyAlignment="1" applyProtection="1">
      <alignment horizontal="center" shrinkToFit="1"/>
      <protection hidden="1"/>
    </xf>
    <xf numFmtId="164" fontId="0" fillId="11" borderId="12" xfId="0" applyNumberFormat="1" applyFill="1" applyBorder="1" applyAlignment="1" applyProtection="1">
      <alignment horizontal="center" shrinkToFit="1"/>
      <protection hidden="1"/>
    </xf>
    <xf numFmtId="164" fontId="0" fillId="11" borderId="10" xfId="0" applyNumberFormat="1" applyFill="1" applyBorder="1" applyAlignment="1" applyProtection="1">
      <alignment horizontal="center" shrinkToFit="1"/>
      <protection hidden="1"/>
    </xf>
    <xf numFmtId="0" fontId="21" fillId="11" borderId="3" xfId="0" applyNumberFormat="1" applyFont="1" applyFill="1" applyBorder="1" applyAlignment="1" applyProtection="1">
      <alignment horizontal="center" shrinkToFit="1"/>
      <protection hidden="1"/>
    </xf>
    <xf numFmtId="164" fontId="0" fillId="11" borderId="3" xfId="0" applyNumberFormat="1" applyFill="1" applyBorder="1" applyAlignment="1" applyProtection="1">
      <alignment horizontal="center" shrinkToFit="1"/>
      <protection hidden="1"/>
    </xf>
    <xf numFmtId="0" fontId="0" fillId="11" borderId="3" xfId="0" applyNumberFormat="1" applyFill="1" applyBorder="1" applyAlignment="1" applyProtection="1">
      <alignment horizontal="center" shrinkToFit="1"/>
      <protection hidden="1"/>
    </xf>
    <xf numFmtId="164" fontId="0" fillId="11" borderId="5" xfId="0" applyNumberFormat="1" applyFill="1" applyBorder="1" applyAlignment="1" applyProtection="1">
      <alignment horizontal="center" shrinkToFit="1"/>
      <protection hidden="1"/>
    </xf>
    <xf numFmtId="164" fontId="11" fillId="11" borderId="2" xfId="0" applyNumberFormat="1" applyFont="1" applyFill="1" applyBorder="1" applyAlignment="1" applyProtection="1">
      <alignment horizontal="center" shrinkToFit="1"/>
      <protection hidden="1"/>
    </xf>
    <xf numFmtId="164" fontId="0" fillId="11" borderId="7" xfId="0" applyNumberFormat="1" applyFill="1" applyBorder="1" applyAlignment="1" applyProtection="1">
      <alignment horizontal="center" shrinkToFit="1"/>
      <protection hidden="1"/>
    </xf>
    <xf numFmtId="164" fontId="11" fillId="11" borderId="4" xfId="0" applyNumberFormat="1" applyFont="1" applyFill="1" applyBorder="1" applyAlignment="1" applyProtection="1">
      <alignment horizontal="center" shrinkToFit="1"/>
      <protection hidden="1"/>
    </xf>
    <xf numFmtId="164" fontId="0" fillId="11" borderId="9" xfId="0" applyNumberFormat="1" applyFill="1" applyBorder="1" applyAlignment="1" applyProtection="1">
      <alignment horizontal="center" shrinkToFit="1"/>
      <protection hidden="1"/>
    </xf>
    <xf numFmtId="164" fontId="11" fillId="11" borderId="3" xfId="0" applyNumberFormat="1" applyFont="1" applyFill="1" applyBorder="1" applyAlignment="1" applyProtection="1">
      <alignment horizontal="center" shrinkToFit="1"/>
      <protection hidden="1"/>
    </xf>
    <xf numFmtId="0" fontId="22" fillId="11" borderId="2" xfId="0" applyNumberFormat="1" applyFont="1" applyFill="1" applyBorder="1" applyAlignment="1" applyProtection="1">
      <alignment horizontal="center" shrinkToFit="1"/>
      <protection hidden="1"/>
    </xf>
    <xf numFmtId="0" fontId="22" fillId="11" borderId="4" xfId="0" applyNumberFormat="1" applyFont="1" applyFill="1" applyBorder="1" applyAlignment="1" applyProtection="1">
      <alignment horizontal="center" shrinkToFit="1"/>
      <protection hidden="1"/>
    </xf>
    <xf numFmtId="0" fontId="22" fillId="11" borderId="3" xfId="0" applyNumberFormat="1" applyFont="1" applyFill="1" applyBorder="1" applyAlignment="1" applyProtection="1">
      <alignment horizontal="center" shrinkToFit="1"/>
      <protection hidden="1"/>
    </xf>
    <xf numFmtId="0" fontId="0" fillId="0" borderId="0" xfId="0" applyAlignment="1" applyProtection="1">
      <alignment vertical="top" shrinkToFit="1"/>
      <protection hidden="1"/>
    </xf>
    <xf numFmtId="0" fontId="0" fillId="7" borderId="0" xfId="0" applyFill="1" applyAlignment="1" applyProtection="1">
      <alignment horizontal="center" vertical="top" shrinkToFit="1"/>
      <protection hidden="1"/>
    </xf>
    <xf numFmtId="0" fontId="0" fillId="7" borderId="0" xfId="0" applyFill="1" applyAlignment="1" applyProtection="1">
      <alignment vertical="top" shrinkToFit="1"/>
      <protection hidden="1"/>
    </xf>
    <xf numFmtId="170" fontId="0" fillId="0" borderId="7" xfId="0" applyNumberFormat="1" applyBorder="1" applyAlignment="1" applyProtection="1">
      <alignment horizontal="center" shrinkToFit="1"/>
      <protection locked="0"/>
    </xf>
    <xf numFmtId="170" fontId="0" fillId="0" borderId="0" xfId="0" applyNumberFormat="1" applyAlignment="1" applyProtection="1">
      <alignment horizontal="center" shrinkToFit="1"/>
      <protection locked="0"/>
    </xf>
    <xf numFmtId="170" fontId="0" fillId="0" borderId="8" xfId="0" applyNumberFormat="1" applyBorder="1" applyAlignment="1" applyProtection="1">
      <alignment horizontal="center" shrinkToFit="1"/>
      <protection locked="0"/>
    </xf>
    <xf numFmtId="170" fontId="0" fillId="0" borderId="9" xfId="0" applyNumberFormat="1" applyBorder="1" applyAlignment="1" applyProtection="1">
      <alignment horizontal="center" shrinkToFit="1"/>
      <protection locked="0"/>
    </xf>
    <xf numFmtId="170" fontId="0" fillId="0" borderId="12" xfId="0" applyNumberFormat="1" applyBorder="1" applyAlignment="1" applyProtection="1">
      <alignment horizontal="center" shrinkToFit="1"/>
      <protection locked="0"/>
    </xf>
    <xf numFmtId="170" fontId="0" fillId="0" borderId="10" xfId="0" applyNumberFormat="1" applyBorder="1" applyAlignment="1" applyProtection="1">
      <alignment horizontal="center" shrinkToFit="1"/>
      <protection locked="0"/>
    </xf>
    <xf numFmtId="0" fontId="7" fillId="5" borderId="5" xfId="0" applyFont="1" applyFill="1" applyBorder="1" applyAlignment="1" applyProtection="1">
      <alignment horizontal="center" vertical="center" shrinkToFit="1"/>
      <protection hidden="1"/>
    </xf>
    <xf numFmtId="0" fontId="7" fillId="5" borderId="11" xfId="0" applyFont="1" applyFill="1" applyBorder="1" applyAlignment="1" applyProtection="1">
      <alignment horizontal="center" vertical="center" shrinkToFit="1"/>
      <protection hidden="1"/>
    </xf>
    <xf numFmtId="0" fontId="7" fillId="5" borderId="6" xfId="0" applyFont="1" applyFill="1" applyBorder="1" applyAlignment="1" applyProtection="1">
      <alignment horizontal="center" vertical="center" shrinkToFit="1"/>
      <protection hidden="1"/>
    </xf>
    <xf numFmtId="0" fontId="7" fillId="5" borderId="9" xfId="0" applyFont="1" applyFill="1" applyBorder="1" applyAlignment="1" applyProtection="1">
      <alignment horizontal="center" vertical="center" shrinkToFit="1"/>
      <protection hidden="1"/>
    </xf>
    <xf numFmtId="0" fontId="7" fillId="5" borderId="12" xfId="0" applyFont="1" applyFill="1" applyBorder="1" applyAlignment="1" applyProtection="1">
      <alignment horizontal="center" vertical="center" shrinkToFit="1"/>
      <protection hidden="1"/>
    </xf>
    <xf numFmtId="0" fontId="7" fillId="5" borderId="10" xfId="0" applyFont="1" applyFill="1" applyBorder="1" applyAlignment="1" applyProtection="1">
      <alignment horizontal="center" vertical="center" shrinkToFit="1"/>
      <protection hidden="1"/>
    </xf>
    <xf numFmtId="0" fontId="0" fillId="7" borderId="5" xfId="0" applyFill="1" applyBorder="1" applyAlignment="1" applyProtection="1">
      <alignment horizontal="center" shrinkToFit="1"/>
      <protection hidden="1"/>
    </xf>
    <xf numFmtId="0" fontId="0" fillId="7" borderId="11" xfId="0" applyFill="1" applyBorder="1" applyAlignment="1" applyProtection="1">
      <alignment horizontal="center" shrinkToFit="1"/>
      <protection hidden="1"/>
    </xf>
    <xf numFmtId="0" fontId="0" fillId="7" borderId="6" xfId="0" applyFill="1" applyBorder="1" applyAlignment="1" applyProtection="1">
      <alignment horizontal="center" shrinkToFit="1"/>
      <protection hidden="1"/>
    </xf>
    <xf numFmtId="0" fontId="0" fillId="7" borderId="7" xfId="0" applyFill="1" applyBorder="1" applyAlignment="1" applyProtection="1">
      <alignment horizontal="center" shrinkToFit="1"/>
      <protection hidden="1"/>
    </xf>
    <xf numFmtId="0" fontId="0" fillId="7" borderId="0" xfId="0" applyFill="1" applyBorder="1" applyAlignment="1" applyProtection="1">
      <alignment horizontal="center" shrinkToFit="1"/>
      <protection hidden="1"/>
    </xf>
    <xf numFmtId="0" fontId="0" fillId="7" borderId="8" xfId="0" applyFill="1" applyBorder="1" applyAlignment="1" applyProtection="1">
      <alignment horizontal="center" shrinkToFit="1"/>
      <protection hidden="1"/>
    </xf>
    <xf numFmtId="0" fontId="0" fillId="7" borderId="9" xfId="0" applyFill="1" applyBorder="1" applyAlignment="1" applyProtection="1">
      <alignment horizontal="center" shrinkToFit="1"/>
      <protection hidden="1"/>
    </xf>
    <xf numFmtId="0" fontId="0" fillId="7" borderId="12" xfId="0" applyFill="1" applyBorder="1" applyAlignment="1" applyProtection="1">
      <alignment horizontal="center" shrinkToFit="1"/>
      <protection hidden="1"/>
    </xf>
    <xf numFmtId="0" fontId="0" fillId="7" borderId="10" xfId="0" applyFill="1" applyBorder="1" applyAlignment="1" applyProtection="1">
      <alignment horizontal="center" shrinkToFit="1"/>
      <protection hidden="1"/>
    </xf>
    <xf numFmtId="0" fontId="14" fillId="7" borderId="0" xfId="0" applyFont="1" applyFill="1" applyAlignment="1" applyProtection="1">
      <alignment horizontal="center" shrinkToFit="1"/>
      <protection hidden="1"/>
    </xf>
    <xf numFmtId="0" fontId="7" fillId="6" borderId="5" xfId="1" applyFont="1" applyFill="1" applyBorder="1" applyAlignment="1" applyProtection="1">
      <alignment horizontal="center" vertical="center" shrinkToFit="1"/>
      <protection hidden="1"/>
    </xf>
    <xf numFmtId="0" fontId="7" fillId="6" borderId="11" xfId="1" applyFont="1" applyFill="1" applyBorder="1" applyAlignment="1" applyProtection="1">
      <alignment horizontal="center" vertical="center" shrinkToFit="1"/>
      <protection hidden="1"/>
    </xf>
    <xf numFmtId="0" fontId="7" fillId="6" borderId="6" xfId="1" applyFont="1" applyFill="1" applyBorder="1" applyAlignment="1" applyProtection="1">
      <alignment horizontal="center" vertical="center" shrinkToFit="1"/>
      <protection hidden="1"/>
    </xf>
    <xf numFmtId="0" fontId="7" fillId="6" borderId="9" xfId="1" applyFont="1" applyFill="1" applyBorder="1" applyAlignment="1" applyProtection="1">
      <alignment horizontal="center" vertical="center" shrinkToFit="1"/>
      <protection hidden="1"/>
    </xf>
    <xf numFmtId="0" fontId="7" fillId="6" borderId="12" xfId="1" applyFont="1" applyFill="1" applyBorder="1" applyAlignment="1" applyProtection="1">
      <alignment horizontal="center" vertical="center" shrinkToFit="1"/>
      <protection hidden="1"/>
    </xf>
    <xf numFmtId="0" fontId="7" fillId="6" borderId="10" xfId="1" applyFont="1" applyFill="1" applyBorder="1" applyAlignment="1" applyProtection="1">
      <alignment horizontal="center" vertical="center" shrinkToFit="1"/>
      <protection hidden="1"/>
    </xf>
    <xf numFmtId="164" fontId="0" fillId="0" borderId="9" xfId="0" applyNumberFormat="1" applyFill="1" applyBorder="1" applyAlignment="1" applyProtection="1">
      <alignment horizontal="center" shrinkToFit="1"/>
      <protection locked="0"/>
    </xf>
    <xf numFmtId="164" fontId="0" fillId="0" borderId="12" xfId="0" applyNumberFormat="1" applyFill="1" applyBorder="1" applyAlignment="1" applyProtection="1">
      <alignment horizontal="center" shrinkToFit="1"/>
      <protection locked="0"/>
    </xf>
    <xf numFmtId="164" fontId="0" fillId="0" borderId="10" xfId="0" applyNumberFormat="1" applyFill="1" applyBorder="1" applyAlignment="1" applyProtection="1">
      <alignment horizontal="center" shrinkToFit="1"/>
      <protection locked="0"/>
    </xf>
    <xf numFmtId="164" fontId="0" fillId="0" borderId="9" xfId="0" applyNumberFormat="1" applyBorder="1" applyAlignment="1" applyProtection="1">
      <alignment horizontal="center" shrinkToFit="1"/>
      <protection locked="0"/>
    </xf>
    <xf numFmtId="164" fontId="0" fillId="0" borderId="12" xfId="0" applyNumberFormat="1" applyBorder="1" applyAlignment="1" applyProtection="1">
      <alignment horizontal="center" shrinkToFit="1"/>
      <protection locked="0"/>
    </xf>
    <xf numFmtId="164" fontId="0" fillId="0" borderId="10" xfId="0" applyNumberFormat="1" applyBorder="1" applyAlignment="1" applyProtection="1">
      <alignment horizontal="center" shrinkToFit="1"/>
      <protection locked="0"/>
    </xf>
    <xf numFmtId="164" fontId="0" fillId="0" borderId="7" xfId="0" applyNumberFormat="1" applyBorder="1" applyAlignment="1" applyProtection="1">
      <alignment horizontal="center" shrinkToFit="1"/>
      <protection locked="0"/>
    </xf>
    <xf numFmtId="164" fontId="0" fillId="0" borderId="0" xfId="0" applyNumberFormat="1" applyBorder="1" applyAlignment="1" applyProtection="1">
      <alignment horizontal="center" shrinkToFit="1"/>
      <protection locked="0"/>
    </xf>
    <xf numFmtId="164" fontId="0" fillId="0" borderId="8" xfId="0" applyNumberFormat="1" applyBorder="1" applyAlignment="1" applyProtection="1">
      <alignment horizontal="center" shrinkToFit="1"/>
      <protection locked="0"/>
    </xf>
    <xf numFmtId="0" fontId="5" fillId="2" borderId="5" xfId="0" applyFont="1" applyFill="1" applyBorder="1" applyAlignment="1" applyProtection="1">
      <alignment horizontal="center" vertical="center" shrinkToFit="1"/>
      <protection hidden="1"/>
    </xf>
    <xf numFmtId="0" fontId="5" fillId="2" borderId="11" xfId="0" applyFont="1" applyFill="1" applyBorder="1" applyAlignment="1" applyProtection="1">
      <alignment horizontal="center" vertical="center" shrinkToFit="1"/>
      <protection hidden="1"/>
    </xf>
    <xf numFmtId="0" fontId="5" fillId="2" borderId="6" xfId="0" applyFont="1" applyFill="1" applyBorder="1" applyAlignment="1" applyProtection="1">
      <alignment horizontal="center" vertical="center" shrinkToFit="1"/>
      <protection hidden="1"/>
    </xf>
    <xf numFmtId="0" fontId="5" fillId="2" borderId="9" xfId="0" applyFont="1" applyFill="1" applyBorder="1" applyAlignment="1" applyProtection="1">
      <alignment horizontal="center" vertical="center" shrinkToFit="1"/>
      <protection hidden="1"/>
    </xf>
    <xf numFmtId="0" fontId="5" fillId="2" borderId="12" xfId="0" applyFont="1" applyFill="1" applyBorder="1" applyAlignment="1" applyProtection="1">
      <alignment horizontal="center" vertical="center" shrinkToFit="1"/>
      <protection hidden="1"/>
    </xf>
    <xf numFmtId="0" fontId="5" fillId="2" borderId="10" xfId="0" applyFont="1" applyFill="1" applyBorder="1" applyAlignment="1" applyProtection="1">
      <alignment horizontal="center" vertical="center" shrinkToFit="1"/>
      <protection hidden="1"/>
    </xf>
    <xf numFmtId="0" fontId="1" fillId="2" borderId="5" xfId="0" applyFont="1" applyFill="1" applyBorder="1" applyAlignment="1" applyProtection="1">
      <alignment horizontal="center" vertical="center" wrapText="1"/>
      <protection hidden="1"/>
    </xf>
    <xf numFmtId="0" fontId="1" fillId="2" borderId="11" xfId="0" applyFont="1" applyFill="1" applyBorder="1" applyAlignment="1" applyProtection="1">
      <alignment horizontal="center" vertical="center" wrapText="1"/>
      <protection hidden="1"/>
    </xf>
    <xf numFmtId="0" fontId="1" fillId="2" borderId="6" xfId="0" applyFont="1" applyFill="1" applyBorder="1" applyAlignment="1" applyProtection="1">
      <alignment horizontal="center" vertical="center" wrapText="1"/>
      <protection hidden="1"/>
    </xf>
    <xf numFmtId="0" fontId="1" fillId="2" borderId="7" xfId="0" applyFont="1" applyFill="1" applyBorder="1" applyAlignment="1" applyProtection="1">
      <alignment horizontal="center" vertical="center" wrapText="1"/>
      <protection hidden="1"/>
    </xf>
    <xf numFmtId="0" fontId="1" fillId="2" borderId="0" xfId="0" applyFont="1" applyFill="1" applyBorder="1" applyAlignment="1" applyProtection="1">
      <alignment horizontal="center" vertical="center" wrapText="1"/>
      <protection hidden="1"/>
    </xf>
    <xf numFmtId="0" fontId="1" fillId="2" borderId="8" xfId="0" applyFont="1" applyFill="1" applyBorder="1" applyAlignment="1" applyProtection="1">
      <alignment horizontal="center" vertical="center" wrapText="1"/>
      <protection hidden="1"/>
    </xf>
    <xf numFmtId="0" fontId="1" fillId="4" borderId="5" xfId="0" applyFont="1" applyFill="1" applyBorder="1" applyAlignment="1" applyProtection="1">
      <alignment horizontal="center" vertical="center" wrapText="1"/>
      <protection hidden="1"/>
    </xf>
    <xf numFmtId="0" fontId="1" fillId="4" borderId="11" xfId="0" applyFont="1" applyFill="1" applyBorder="1" applyAlignment="1" applyProtection="1">
      <alignment horizontal="center" vertical="center" wrapText="1"/>
      <protection hidden="1"/>
    </xf>
    <xf numFmtId="0" fontId="1" fillId="4" borderId="6" xfId="0" applyFont="1" applyFill="1" applyBorder="1" applyAlignment="1" applyProtection="1">
      <alignment horizontal="center" vertical="center" wrapText="1"/>
      <protection hidden="1"/>
    </xf>
    <xf numFmtId="0" fontId="1" fillId="4" borderId="7" xfId="0" applyFont="1" applyFill="1" applyBorder="1" applyAlignment="1" applyProtection="1">
      <alignment horizontal="center" vertical="center" wrapText="1"/>
      <protection hidden="1"/>
    </xf>
    <xf numFmtId="0" fontId="1" fillId="4" borderId="0" xfId="0" applyFont="1" applyFill="1" applyBorder="1" applyAlignment="1" applyProtection="1">
      <alignment horizontal="center" vertical="center" wrapText="1"/>
      <protection hidden="1"/>
    </xf>
    <xf numFmtId="0" fontId="1" fillId="4" borderId="8" xfId="0" applyFont="1" applyFill="1" applyBorder="1" applyAlignment="1" applyProtection="1">
      <alignment horizontal="center" vertical="center" wrapText="1"/>
      <protection hidden="1"/>
    </xf>
    <xf numFmtId="164" fontId="0" fillId="10" borderId="5" xfId="0" applyNumberFormat="1" applyFill="1" applyBorder="1" applyAlignment="1" applyProtection="1">
      <alignment horizontal="center" shrinkToFit="1"/>
      <protection hidden="1"/>
    </xf>
    <xf numFmtId="164" fontId="0" fillId="10" borderId="11" xfId="0" applyNumberFormat="1" applyFill="1" applyBorder="1" applyAlignment="1" applyProtection="1">
      <alignment horizontal="center" shrinkToFit="1"/>
      <protection hidden="1"/>
    </xf>
    <xf numFmtId="164" fontId="0" fillId="10" borderId="6" xfId="0" applyNumberFormat="1" applyFill="1" applyBorder="1" applyAlignment="1" applyProtection="1">
      <alignment horizontal="center" shrinkToFit="1"/>
      <protection hidden="1"/>
    </xf>
    <xf numFmtId="164" fontId="0" fillId="0" borderId="5" xfId="0" applyNumberFormat="1" applyBorder="1" applyAlignment="1" applyProtection="1">
      <alignment horizontal="center" shrinkToFit="1"/>
      <protection locked="0"/>
    </xf>
    <xf numFmtId="164" fontId="0" fillId="0" borderId="11" xfId="0" applyNumberFormat="1" applyBorder="1" applyAlignment="1" applyProtection="1">
      <alignment horizontal="center" shrinkToFit="1"/>
      <protection locked="0"/>
    </xf>
    <xf numFmtId="164" fontId="0" fillId="0" borderId="6" xfId="0" applyNumberFormat="1" applyBorder="1" applyAlignment="1" applyProtection="1">
      <alignment horizontal="center" shrinkToFit="1"/>
      <protection locked="0"/>
    </xf>
    <xf numFmtId="164" fontId="0" fillId="10" borderId="7" xfId="0" applyNumberFormat="1" applyFill="1" applyBorder="1" applyAlignment="1" applyProtection="1">
      <alignment horizontal="center" shrinkToFit="1"/>
      <protection hidden="1"/>
    </xf>
    <xf numFmtId="164" fontId="0" fillId="10" borderId="0" xfId="0" applyNumberFormat="1" applyFill="1" applyBorder="1" applyAlignment="1" applyProtection="1">
      <alignment horizontal="center" shrinkToFit="1"/>
      <protection hidden="1"/>
    </xf>
    <xf numFmtId="164" fontId="0" fillId="10" borderId="8" xfId="0" applyNumberFormat="1" applyFill="1" applyBorder="1" applyAlignment="1" applyProtection="1">
      <alignment horizontal="center" shrinkToFit="1"/>
      <protection hidden="1"/>
    </xf>
    <xf numFmtId="0" fontId="4" fillId="0" borderId="5" xfId="0" applyFont="1" applyBorder="1" applyAlignment="1" applyProtection="1">
      <alignment horizontal="center" vertical="center" shrinkToFit="1"/>
      <protection locked="0"/>
    </xf>
    <xf numFmtId="0" fontId="4" fillId="0" borderId="11" xfId="0" applyFont="1" applyBorder="1" applyAlignment="1" applyProtection="1">
      <alignment horizontal="center" vertical="center" shrinkToFit="1"/>
      <protection locked="0"/>
    </xf>
    <xf numFmtId="0" fontId="4" fillId="0" borderId="6" xfId="0" applyFont="1" applyBorder="1" applyAlignment="1" applyProtection="1">
      <alignment horizontal="center" vertical="center" shrinkToFit="1"/>
      <protection locked="0"/>
    </xf>
    <xf numFmtId="0" fontId="4" fillId="0" borderId="9" xfId="0" applyFont="1" applyBorder="1" applyAlignment="1" applyProtection="1">
      <alignment horizontal="center" vertical="center" shrinkToFit="1"/>
      <protection locked="0"/>
    </xf>
    <xf numFmtId="0" fontId="4" fillId="0" borderId="12" xfId="0" applyFont="1" applyBorder="1" applyAlignment="1" applyProtection="1">
      <alignment horizontal="center" vertical="center" shrinkToFit="1"/>
      <protection locked="0"/>
    </xf>
    <xf numFmtId="0" fontId="4" fillId="0" borderId="10" xfId="0" applyFont="1" applyBorder="1" applyAlignment="1" applyProtection="1">
      <alignment horizontal="center" vertical="center" shrinkToFit="1"/>
      <protection locked="0"/>
    </xf>
    <xf numFmtId="0" fontId="1" fillId="2" borderId="9" xfId="0" applyFont="1" applyFill="1" applyBorder="1" applyAlignment="1" applyProtection="1">
      <alignment horizontal="center" vertical="center" wrapText="1"/>
      <protection hidden="1"/>
    </xf>
    <xf numFmtId="0" fontId="1" fillId="2" borderId="12" xfId="0" applyFont="1" applyFill="1" applyBorder="1" applyAlignment="1" applyProtection="1">
      <alignment horizontal="center" vertical="center" wrapText="1"/>
      <protection hidden="1"/>
    </xf>
    <xf numFmtId="0" fontId="1" fillId="2" borderId="10" xfId="0" applyFont="1" applyFill="1" applyBorder="1" applyAlignment="1" applyProtection="1">
      <alignment horizontal="center" vertical="center" wrapText="1"/>
      <protection hidden="1"/>
    </xf>
    <xf numFmtId="0" fontId="12" fillId="0" borderId="5" xfId="0" applyFont="1" applyBorder="1" applyAlignment="1" applyProtection="1">
      <alignment horizontal="center" vertical="center" shrinkToFit="1"/>
      <protection hidden="1"/>
    </xf>
    <xf numFmtId="0" fontId="12" fillId="0" borderId="11" xfId="0" applyFont="1" applyBorder="1" applyAlignment="1" applyProtection="1">
      <alignment horizontal="center" vertical="center" shrinkToFit="1"/>
      <protection hidden="1"/>
    </xf>
    <xf numFmtId="0" fontId="12" fillId="0" borderId="6" xfId="0" applyFont="1" applyBorder="1" applyAlignment="1" applyProtection="1">
      <alignment horizontal="center" vertical="center" shrinkToFit="1"/>
      <protection hidden="1"/>
    </xf>
    <xf numFmtId="0" fontId="12" fillId="0" borderId="9" xfId="0" applyFont="1" applyBorder="1" applyAlignment="1" applyProtection="1">
      <alignment horizontal="center" vertical="center" shrinkToFit="1"/>
      <protection hidden="1"/>
    </xf>
    <xf numFmtId="0" fontId="12" fillId="0" borderId="12" xfId="0" applyFont="1" applyBorder="1" applyAlignment="1" applyProtection="1">
      <alignment horizontal="center" vertical="center" shrinkToFit="1"/>
      <protection hidden="1"/>
    </xf>
    <xf numFmtId="0" fontId="12" fillId="0" borderId="10" xfId="0" applyFont="1" applyBorder="1" applyAlignment="1" applyProtection="1">
      <alignment horizontal="center" vertical="center" shrinkToFit="1"/>
      <protection hidden="1"/>
    </xf>
    <xf numFmtId="0" fontId="0" fillId="0" borderId="5" xfId="0" applyFont="1" applyBorder="1" applyAlignment="1" applyProtection="1">
      <alignment horizontal="left" vertical="top" wrapText="1"/>
      <protection hidden="1"/>
    </xf>
    <xf numFmtId="0" fontId="0" fillId="0" borderId="11" xfId="0" applyFont="1" applyBorder="1" applyAlignment="1" applyProtection="1">
      <alignment horizontal="left" vertical="top" wrapText="1"/>
      <protection hidden="1"/>
    </xf>
    <xf numFmtId="0" fontId="0" fillId="0" borderId="6" xfId="0" applyFont="1" applyBorder="1" applyAlignment="1" applyProtection="1">
      <alignment horizontal="left" vertical="top" wrapText="1"/>
      <protection hidden="1"/>
    </xf>
    <xf numFmtId="0" fontId="0" fillId="0" borderId="7" xfId="0" applyFont="1" applyBorder="1" applyAlignment="1" applyProtection="1">
      <alignment horizontal="left" vertical="top" wrapText="1"/>
      <protection hidden="1"/>
    </xf>
    <xf numFmtId="0" fontId="0" fillId="0" borderId="0" xfId="0" applyFont="1" applyBorder="1" applyAlignment="1" applyProtection="1">
      <alignment horizontal="left" vertical="top" wrapText="1"/>
      <protection hidden="1"/>
    </xf>
    <xf numFmtId="0" fontId="0" fillId="0" borderId="8" xfId="0" applyFont="1" applyBorder="1" applyAlignment="1" applyProtection="1">
      <alignment horizontal="left" vertical="top" wrapText="1"/>
      <protection hidden="1"/>
    </xf>
    <xf numFmtId="0" fontId="0" fillId="0" borderId="9" xfId="0" applyFont="1" applyBorder="1" applyAlignment="1" applyProtection="1">
      <alignment horizontal="left" vertical="top" wrapText="1"/>
      <protection hidden="1"/>
    </xf>
    <xf numFmtId="0" fontId="0" fillId="0" borderId="12" xfId="0" applyFont="1" applyBorder="1" applyAlignment="1" applyProtection="1">
      <alignment horizontal="left" vertical="top" wrapText="1"/>
      <protection hidden="1"/>
    </xf>
    <xf numFmtId="0" fontId="0" fillId="0" borderId="10" xfId="0" applyFont="1" applyBorder="1" applyAlignment="1" applyProtection="1">
      <alignment horizontal="left" vertical="top" wrapText="1"/>
      <protection hidden="1"/>
    </xf>
    <xf numFmtId="0" fontId="15" fillId="7" borderId="0" xfId="0" applyFont="1" applyFill="1" applyAlignment="1" applyProtection="1">
      <alignment horizontal="left" vertical="top" wrapText="1"/>
      <protection hidden="1"/>
    </xf>
    <xf numFmtId="0" fontId="15" fillId="7" borderId="12" xfId="0" applyFont="1" applyFill="1" applyBorder="1" applyAlignment="1" applyProtection="1">
      <alignment horizontal="left" vertical="top" wrapText="1"/>
      <protection hidden="1"/>
    </xf>
    <xf numFmtId="0" fontId="8" fillId="7" borderId="12" xfId="0" applyFont="1" applyFill="1" applyBorder="1" applyAlignment="1" applyProtection="1">
      <alignment horizontal="left" shrinkToFit="1"/>
      <protection hidden="1"/>
    </xf>
    <xf numFmtId="0" fontId="3" fillId="7" borderId="0" xfId="0" applyFont="1" applyFill="1" applyBorder="1" applyAlignment="1" applyProtection="1">
      <alignment horizontal="center" shrinkToFit="1"/>
      <protection hidden="1"/>
    </xf>
    <xf numFmtId="0" fontId="3" fillId="7" borderId="12" xfId="0" applyFont="1" applyFill="1" applyBorder="1" applyAlignment="1" applyProtection="1">
      <alignment horizontal="center" shrinkToFit="1"/>
      <protection hidden="1"/>
    </xf>
    <xf numFmtId="164" fontId="0" fillId="0" borderId="7" xfId="0" applyNumberFormat="1" applyFill="1" applyBorder="1" applyAlignment="1" applyProtection="1">
      <alignment horizontal="center" shrinkToFit="1"/>
      <protection locked="0"/>
    </xf>
    <xf numFmtId="164" fontId="0" fillId="0" borderId="0" xfId="0" applyNumberFormat="1" applyFill="1" applyBorder="1" applyAlignment="1" applyProtection="1">
      <alignment horizontal="center" shrinkToFit="1"/>
      <protection locked="0"/>
    </xf>
    <xf numFmtId="164" fontId="0" fillId="0" borderId="8" xfId="0" applyNumberFormat="1" applyFill="1" applyBorder="1" applyAlignment="1" applyProtection="1">
      <alignment horizontal="center" shrinkToFit="1"/>
      <protection locked="0"/>
    </xf>
    <xf numFmtId="164" fontId="0" fillId="0" borderId="5" xfId="0" applyNumberFormat="1" applyFill="1" applyBorder="1" applyAlignment="1" applyProtection="1">
      <alignment horizontal="center" shrinkToFit="1"/>
      <protection locked="0"/>
    </xf>
    <xf numFmtId="164" fontId="0" fillId="0" borderId="11" xfId="0" applyNumberFormat="1" applyFill="1" applyBorder="1" applyAlignment="1" applyProtection="1">
      <alignment horizontal="center" shrinkToFit="1"/>
      <protection locked="0"/>
    </xf>
    <xf numFmtId="164" fontId="0" fillId="0" borderId="6" xfId="0" applyNumberFormat="1" applyFill="1" applyBorder="1" applyAlignment="1" applyProtection="1">
      <alignment horizontal="center" shrinkToFit="1"/>
      <protection locked="0"/>
    </xf>
    <xf numFmtId="164" fontId="4" fillId="0" borderId="5" xfId="0" applyNumberFormat="1" applyFont="1" applyBorder="1" applyAlignment="1" applyProtection="1">
      <alignment horizontal="center" vertical="center" shrinkToFit="1"/>
      <protection locked="0"/>
    </xf>
    <xf numFmtId="164" fontId="4" fillId="0" borderId="11" xfId="0" applyNumberFormat="1" applyFont="1" applyBorder="1" applyAlignment="1" applyProtection="1">
      <alignment horizontal="center" vertical="center" shrinkToFit="1"/>
      <protection locked="0"/>
    </xf>
    <xf numFmtId="164" fontId="4" fillId="0" borderId="6" xfId="0" applyNumberFormat="1" applyFont="1" applyBorder="1" applyAlignment="1" applyProtection="1">
      <alignment horizontal="center" vertical="center" shrinkToFit="1"/>
      <protection locked="0"/>
    </xf>
    <xf numFmtId="164" fontId="4" fillId="0" borderId="9" xfId="0" applyNumberFormat="1" applyFont="1" applyBorder="1" applyAlignment="1" applyProtection="1">
      <alignment horizontal="center" vertical="center" shrinkToFit="1"/>
      <protection locked="0"/>
    </xf>
    <xf numFmtId="164" fontId="4" fillId="0" borderId="12" xfId="0" applyNumberFormat="1" applyFont="1" applyBorder="1" applyAlignment="1" applyProtection="1">
      <alignment horizontal="center" vertical="center" shrinkToFit="1"/>
      <protection locked="0"/>
    </xf>
    <xf numFmtId="164" fontId="4" fillId="0" borderId="10" xfId="0" applyNumberFormat="1" applyFont="1" applyBorder="1" applyAlignment="1" applyProtection="1">
      <alignment horizontal="center" vertical="center" shrinkToFit="1"/>
      <protection locked="0"/>
    </xf>
    <xf numFmtId="0" fontId="4" fillId="7" borderId="0" xfId="0" applyFont="1" applyFill="1" applyAlignment="1" applyProtection="1">
      <alignment horizontal="center" vertical="center" shrinkToFit="1"/>
      <protection hidden="1"/>
    </xf>
    <xf numFmtId="0" fontId="4" fillId="0" borderId="5" xfId="0" applyFont="1" applyBorder="1" applyAlignment="1" applyProtection="1">
      <alignment horizontal="center" vertical="center" shrinkToFit="1"/>
      <protection hidden="1"/>
    </xf>
    <xf numFmtId="0" fontId="4" fillId="0" borderId="11" xfId="0" applyFont="1" applyBorder="1" applyAlignment="1" applyProtection="1">
      <alignment horizontal="center" vertical="center" shrinkToFit="1"/>
      <protection hidden="1"/>
    </xf>
    <xf numFmtId="0" fontId="4" fillId="0" borderId="6" xfId="0" applyFont="1" applyBorder="1" applyAlignment="1" applyProtection="1">
      <alignment horizontal="center" vertical="center" shrinkToFit="1"/>
      <protection hidden="1"/>
    </xf>
    <xf numFmtId="0" fontId="4" fillId="0" borderId="9" xfId="0" applyFont="1" applyBorder="1" applyAlignment="1" applyProtection="1">
      <alignment horizontal="center" vertical="center" shrinkToFit="1"/>
      <protection hidden="1"/>
    </xf>
    <xf numFmtId="0" fontId="4" fillId="0" borderId="12" xfId="0" applyFont="1" applyBorder="1" applyAlignment="1" applyProtection="1">
      <alignment horizontal="center" vertical="center" shrinkToFit="1"/>
      <protection hidden="1"/>
    </xf>
    <xf numFmtId="0" fontId="4" fillId="0" borderId="10" xfId="0" applyFont="1" applyBorder="1" applyAlignment="1" applyProtection="1">
      <alignment horizontal="center" vertical="center" shrinkToFit="1"/>
      <protection hidden="1"/>
    </xf>
    <xf numFmtId="0" fontId="1" fillId="4" borderId="5" xfId="0" applyFont="1" applyFill="1" applyBorder="1" applyAlignment="1" applyProtection="1">
      <alignment horizontal="center" vertical="center" shrinkToFit="1"/>
      <protection hidden="1"/>
    </xf>
    <xf numFmtId="0" fontId="1" fillId="4" borderId="11" xfId="0" applyFont="1" applyFill="1" applyBorder="1" applyAlignment="1" applyProtection="1">
      <alignment horizontal="center" vertical="center" shrinkToFit="1"/>
      <protection hidden="1"/>
    </xf>
    <xf numFmtId="0" fontId="1" fillId="4" borderId="6" xfId="0" applyFont="1" applyFill="1" applyBorder="1" applyAlignment="1" applyProtection="1">
      <alignment horizontal="center" vertical="center" shrinkToFit="1"/>
      <protection hidden="1"/>
    </xf>
    <xf numFmtId="0" fontId="1" fillId="4" borderId="9" xfId="0" applyFont="1" applyFill="1" applyBorder="1" applyAlignment="1" applyProtection="1">
      <alignment horizontal="center" vertical="center" shrinkToFit="1"/>
      <protection hidden="1"/>
    </xf>
    <xf numFmtId="0" fontId="1" fillId="4" borderId="12" xfId="0" applyFont="1" applyFill="1" applyBorder="1" applyAlignment="1" applyProtection="1">
      <alignment horizontal="center" vertical="center" shrinkToFit="1"/>
      <protection hidden="1"/>
    </xf>
    <xf numFmtId="0" fontId="1" fillId="4" borderId="10" xfId="0" applyFont="1" applyFill="1" applyBorder="1" applyAlignment="1" applyProtection="1">
      <alignment horizontal="center" vertical="center" shrinkToFit="1"/>
      <protection hidden="1"/>
    </xf>
    <xf numFmtId="0" fontId="1" fillId="2" borderId="13" xfId="0" applyFont="1" applyFill="1" applyBorder="1" applyAlignment="1" applyProtection="1">
      <alignment horizontal="center" vertical="top" shrinkToFit="1"/>
      <protection hidden="1"/>
    </xf>
    <xf numFmtId="0" fontId="1" fillId="2" borderId="14" xfId="0" applyFont="1" applyFill="1" applyBorder="1" applyAlignment="1" applyProtection="1">
      <alignment horizontal="center" vertical="top" shrinkToFit="1"/>
      <protection hidden="1"/>
    </xf>
    <xf numFmtId="0" fontId="1" fillId="2" borderId="15" xfId="0" applyFont="1" applyFill="1" applyBorder="1" applyAlignment="1" applyProtection="1">
      <alignment horizontal="center" vertical="top" shrinkToFit="1"/>
      <protection hidden="1"/>
    </xf>
    <xf numFmtId="0" fontId="2" fillId="7" borderId="0" xfId="0" applyFont="1" applyFill="1" applyAlignment="1" applyProtection="1">
      <alignment horizontal="left" vertical="center" wrapText="1"/>
      <protection hidden="1"/>
    </xf>
    <xf numFmtId="0" fontId="8" fillId="0" borderId="5" xfId="0" applyFont="1" applyBorder="1" applyAlignment="1" applyProtection="1">
      <alignment horizontal="left" vertical="center" wrapText="1"/>
      <protection hidden="1"/>
    </xf>
    <xf numFmtId="0" fontId="8" fillId="0" borderId="11" xfId="0" applyFont="1" applyBorder="1" applyAlignment="1" applyProtection="1">
      <alignment horizontal="left" vertical="center" wrapText="1"/>
      <protection hidden="1"/>
    </xf>
    <xf numFmtId="0" fontId="8" fillId="0" borderId="6" xfId="0" applyFont="1" applyBorder="1" applyAlignment="1" applyProtection="1">
      <alignment horizontal="left" vertical="center" wrapText="1"/>
      <protection hidden="1"/>
    </xf>
    <xf numFmtId="0" fontId="8" fillId="0" borderId="7" xfId="0" applyFont="1" applyBorder="1" applyAlignment="1" applyProtection="1">
      <alignment horizontal="left" vertical="center" wrapText="1"/>
      <protection hidden="1"/>
    </xf>
    <xf numFmtId="0" fontId="8" fillId="0" borderId="0" xfId="0" applyFont="1" applyAlignment="1" applyProtection="1">
      <alignment horizontal="left" vertical="center" wrapText="1"/>
      <protection hidden="1"/>
    </xf>
    <xf numFmtId="0" fontId="8" fillId="0" borderId="8" xfId="0" applyFont="1" applyBorder="1" applyAlignment="1" applyProtection="1">
      <alignment horizontal="left" vertical="center" wrapText="1"/>
      <protection hidden="1"/>
    </xf>
    <xf numFmtId="0" fontId="8" fillId="0" borderId="9" xfId="0" applyFont="1" applyBorder="1" applyAlignment="1" applyProtection="1">
      <alignment horizontal="left" vertical="center" wrapText="1"/>
      <protection hidden="1"/>
    </xf>
    <xf numFmtId="0" fontId="8" fillId="0" borderId="12" xfId="0" applyFont="1" applyBorder="1" applyAlignment="1" applyProtection="1">
      <alignment horizontal="left" vertical="center" wrapText="1"/>
      <protection hidden="1"/>
    </xf>
    <xf numFmtId="0" fontId="8" fillId="0" borderId="10" xfId="0" applyFont="1" applyBorder="1" applyAlignment="1" applyProtection="1">
      <alignment horizontal="left" vertical="center" wrapText="1"/>
      <protection hidden="1"/>
    </xf>
    <xf numFmtId="170" fontId="0" fillId="0" borderId="5" xfId="0" applyNumberFormat="1" applyBorder="1" applyAlignment="1" applyProtection="1">
      <alignment horizontal="center" shrinkToFit="1"/>
      <protection locked="0"/>
    </xf>
    <xf numFmtId="170" fontId="0" fillId="0" borderId="11" xfId="0" applyNumberFormat="1" applyBorder="1" applyAlignment="1" applyProtection="1">
      <alignment horizontal="center" shrinkToFit="1"/>
      <protection locked="0"/>
    </xf>
    <xf numFmtId="170" fontId="0" fillId="0" borderId="6" xfId="0" applyNumberFormat="1" applyBorder="1" applyAlignment="1" applyProtection="1">
      <alignment horizontal="center" shrinkToFit="1"/>
      <protection locked="0"/>
    </xf>
    <xf numFmtId="0" fontId="2" fillId="7" borderId="5" xfId="0" applyFont="1" applyFill="1" applyBorder="1" applyAlignment="1" applyProtection="1">
      <alignment horizontal="left" vertical="center" wrapText="1"/>
      <protection hidden="1"/>
    </xf>
    <xf numFmtId="0" fontId="2" fillId="7" borderId="11" xfId="0" applyFont="1" applyFill="1" applyBorder="1" applyAlignment="1" applyProtection="1">
      <alignment horizontal="left" vertical="center" wrapText="1"/>
      <protection hidden="1"/>
    </xf>
    <xf numFmtId="0" fontId="2" fillId="7" borderId="6" xfId="0" applyFont="1" applyFill="1" applyBorder="1" applyAlignment="1" applyProtection="1">
      <alignment horizontal="left" vertical="center" wrapText="1"/>
      <protection hidden="1"/>
    </xf>
    <xf numFmtId="0" fontId="2" fillId="7" borderId="7" xfId="0" applyFont="1" applyFill="1" applyBorder="1" applyAlignment="1" applyProtection="1">
      <alignment horizontal="left" vertical="center" wrapText="1"/>
      <protection hidden="1"/>
    </xf>
    <xf numFmtId="0" fontId="2" fillId="7" borderId="0" xfId="0" applyFont="1" applyFill="1" applyBorder="1" applyAlignment="1" applyProtection="1">
      <alignment horizontal="left" vertical="center" wrapText="1"/>
      <protection hidden="1"/>
    </xf>
    <xf numFmtId="0" fontId="2" fillId="7" borderId="8" xfId="0" applyFont="1" applyFill="1" applyBorder="1" applyAlignment="1" applyProtection="1">
      <alignment horizontal="left" vertical="center" wrapText="1"/>
      <protection hidden="1"/>
    </xf>
    <xf numFmtId="0" fontId="2" fillId="7" borderId="9" xfId="0" applyFont="1" applyFill="1" applyBorder="1" applyAlignment="1" applyProtection="1">
      <alignment horizontal="left" vertical="center" wrapText="1"/>
      <protection hidden="1"/>
    </xf>
    <xf numFmtId="0" fontId="2" fillId="7" borderId="12" xfId="0" applyFont="1" applyFill="1" applyBorder="1" applyAlignment="1" applyProtection="1">
      <alignment horizontal="left" vertical="center" wrapText="1"/>
      <protection hidden="1"/>
    </xf>
    <xf numFmtId="0" fontId="2" fillId="7" borderId="10" xfId="0" applyFont="1" applyFill="1" applyBorder="1" applyAlignment="1" applyProtection="1">
      <alignment horizontal="left" vertical="center" wrapText="1"/>
      <protection hidden="1"/>
    </xf>
    <xf numFmtId="0" fontId="17" fillId="10" borderId="5" xfId="0" applyFont="1" applyFill="1" applyBorder="1" applyAlignment="1" applyProtection="1">
      <alignment horizontal="center" vertical="center" shrinkToFit="1"/>
      <protection locked="0"/>
    </xf>
    <xf numFmtId="0" fontId="17" fillId="10" borderId="11" xfId="0" applyFont="1" applyFill="1" applyBorder="1" applyAlignment="1" applyProtection="1">
      <alignment horizontal="center" vertical="center" shrinkToFit="1"/>
      <protection locked="0"/>
    </xf>
    <xf numFmtId="0" fontId="17" fillId="10" borderId="6" xfId="0" applyFont="1" applyFill="1" applyBorder="1" applyAlignment="1" applyProtection="1">
      <alignment horizontal="center" vertical="center" shrinkToFit="1"/>
      <protection locked="0"/>
    </xf>
    <xf numFmtId="0" fontId="17" fillId="10" borderId="9" xfId="0" applyFont="1" applyFill="1" applyBorder="1" applyAlignment="1" applyProtection="1">
      <alignment horizontal="center" vertical="center" shrinkToFit="1"/>
      <protection locked="0"/>
    </xf>
    <xf numFmtId="0" fontId="17" fillId="10" borderId="12" xfId="0" applyFont="1" applyFill="1" applyBorder="1" applyAlignment="1" applyProtection="1">
      <alignment horizontal="center" vertical="center" shrinkToFit="1"/>
      <protection locked="0"/>
    </xf>
    <xf numFmtId="0" fontId="17" fillId="10" borderId="10" xfId="0" applyFont="1" applyFill="1" applyBorder="1" applyAlignment="1" applyProtection="1">
      <alignment horizontal="center" vertical="center" shrinkToFit="1"/>
      <protection locked="0"/>
    </xf>
    <xf numFmtId="0" fontId="18" fillId="7" borderId="0" xfId="0" applyFont="1" applyFill="1" applyAlignment="1" applyProtection="1">
      <alignment horizontal="left" vertical="center" wrapText="1"/>
      <protection hidden="1"/>
    </xf>
    <xf numFmtId="0" fontId="2" fillId="7" borderId="0" xfId="0" applyFont="1" applyFill="1" applyAlignment="1" applyProtection="1">
      <alignment horizontal="left" wrapText="1"/>
      <protection hidden="1"/>
    </xf>
    <xf numFmtId="0" fontId="1" fillId="2" borderId="13" xfId="0" applyFont="1" applyFill="1" applyBorder="1" applyAlignment="1" applyProtection="1">
      <alignment horizontal="center" shrinkToFit="1"/>
      <protection hidden="1"/>
    </xf>
    <xf numFmtId="0" fontId="1" fillId="2" borderId="14" xfId="0" applyFont="1" applyFill="1" applyBorder="1" applyAlignment="1" applyProtection="1">
      <alignment horizontal="center" shrinkToFit="1"/>
      <protection hidden="1"/>
    </xf>
    <xf numFmtId="0" fontId="1" fillId="2" borderId="15" xfId="0" applyFont="1" applyFill="1" applyBorder="1" applyAlignment="1" applyProtection="1">
      <alignment horizontal="center" shrinkToFit="1"/>
      <protection hidden="1"/>
    </xf>
    <xf numFmtId="0" fontId="0" fillId="7" borderId="13" xfId="0" applyFill="1" applyBorder="1" applyAlignment="1" applyProtection="1">
      <alignment horizontal="center" shrinkToFit="1"/>
      <protection locked="0"/>
    </xf>
    <xf numFmtId="0" fontId="0" fillId="7" borderId="14" xfId="0" applyFill="1" applyBorder="1" applyAlignment="1" applyProtection="1">
      <alignment horizontal="center" shrinkToFit="1"/>
      <protection locked="0"/>
    </xf>
    <xf numFmtId="0" fontId="0" fillId="7" borderId="15" xfId="0" applyFill="1" applyBorder="1" applyAlignment="1" applyProtection="1">
      <alignment horizontal="center" shrinkToFit="1"/>
      <protection locked="0"/>
    </xf>
    <xf numFmtId="0" fontId="1" fillId="9" borderId="1" xfId="0" applyFont="1" applyFill="1" applyBorder="1" applyAlignment="1" applyProtection="1">
      <alignment horizontal="center" vertical="center" shrinkToFit="1"/>
      <protection hidden="1"/>
    </xf>
    <xf numFmtId="0" fontId="10" fillId="7" borderId="1" xfId="0" applyFont="1" applyFill="1" applyBorder="1" applyAlignment="1" applyProtection="1">
      <alignment horizontal="center" vertical="center" shrinkToFit="1"/>
      <protection locked="0"/>
    </xf>
    <xf numFmtId="0" fontId="0" fillId="0" borderId="5" xfId="0" applyBorder="1" applyAlignment="1" applyProtection="1">
      <alignment horizontal="center" vertical="center" shrinkToFit="1"/>
      <protection hidden="1"/>
    </xf>
    <xf numFmtId="0" fontId="0" fillId="0" borderId="7" xfId="0" applyBorder="1" applyAlignment="1" applyProtection="1">
      <alignment horizontal="center" vertical="center" shrinkToFit="1"/>
      <protection hidden="1"/>
    </xf>
    <xf numFmtId="0" fontId="0" fillId="0" borderId="11" xfId="0" applyBorder="1" applyAlignment="1" applyProtection="1">
      <alignment horizontal="center" vertical="center" shrinkToFit="1"/>
      <protection hidden="1"/>
    </xf>
    <xf numFmtId="0" fontId="0" fillId="0" borderId="0" xfId="0" applyBorder="1" applyAlignment="1" applyProtection="1">
      <alignment horizontal="center" vertical="center" shrinkToFit="1"/>
      <protection hidden="1"/>
    </xf>
    <xf numFmtId="0" fontId="0" fillId="0" borderId="6" xfId="0" applyBorder="1" applyAlignment="1" applyProtection="1">
      <alignment horizontal="center" vertical="center" shrinkToFit="1"/>
      <protection hidden="1"/>
    </xf>
    <xf numFmtId="0" fontId="0" fillId="0" borderId="8" xfId="0" applyBorder="1" applyAlignment="1" applyProtection="1">
      <alignment horizontal="center" vertical="center" shrinkToFit="1"/>
      <protection hidden="1"/>
    </xf>
    <xf numFmtId="0" fontId="0" fillId="0" borderId="9" xfId="0" applyBorder="1" applyAlignment="1" applyProtection="1">
      <alignment horizontal="center" vertical="center" shrinkToFit="1"/>
      <protection hidden="1"/>
    </xf>
    <xf numFmtId="0" fontId="0" fillId="0" borderId="12" xfId="0" applyBorder="1" applyAlignment="1" applyProtection="1">
      <alignment horizontal="center" vertical="center" shrinkToFit="1"/>
      <protection hidden="1"/>
    </xf>
    <xf numFmtId="0" fontId="0" fillId="0" borderId="10" xfId="0" applyBorder="1" applyAlignment="1" applyProtection="1">
      <alignment horizontal="center" vertical="center" shrinkToFit="1"/>
      <protection hidden="1"/>
    </xf>
    <xf numFmtId="0" fontId="7" fillId="2" borderId="5" xfId="0" applyFont="1" applyFill="1" applyBorder="1" applyAlignment="1" applyProtection="1">
      <alignment horizontal="center" vertical="center" shrinkToFit="1"/>
      <protection hidden="1"/>
    </xf>
    <xf numFmtId="0" fontId="7" fillId="2" borderId="11" xfId="0" applyFont="1" applyFill="1" applyBorder="1" applyAlignment="1" applyProtection="1">
      <alignment horizontal="center" vertical="center" shrinkToFit="1"/>
      <protection hidden="1"/>
    </xf>
    <xf numFmtId="0" fontId="7" fillId="2" borderId="6" xfId="0" applyFont="1" applyFill="1" applyBorder="1" applyAlignment="1" applyProtection="1">
      <alignment horizontal="center" vertical="center" shrinkToFit="1"/>
      <protection hidden="1"/>
    </xf>
    <xf numFmtId="0" fontId="7" fillId="2" borderId="9" xfId="0" applyFont="1" applyFill="1" applyBorder="1" applyAlignment="1" applyProtection="1">
      <alignment horizontal="center" vertical="center" shrinkToFit="1"/>
      <protection hidden="1"/>
    </xf>
    <xf numFmtId="0" fontId="7" fillId="2" borderId="12" xfId="0" applyFont="1" applyFill="1" applyBorder="1" applyAlignment="1" applyProtection="1">
      <alignment horizontal="center" vertical="center" shrinkToFit="1"/>
      <protection hidden="1"/>
    </xf>
    <xf numFmtId="0" fontId="7" fillId="2" borderId="10" xfId="0" applyFont="1" applyFill="1" applyBorder="1" applyAlignment="1" applyProtection="1">
      <alignment horizontal="center" vertical="center" shrinkToFit="1"/>
      <protection hidden="1"/>
    </xf>
    <xf numFmtId="0" fontId="0" fillId="0" borderId="0" xfId="0" applyFont="1" applyBorder="1" applyAlignment="1" applyProtection="1">
      <alignment horizontal="center" shrinkToFit="1"/>
      <protection hidden="1"/>
    </xf>
    <xf numFmtId="0" fontId="14" fillId="7" borderId="0" xfId="0" applyFont="1" applyFill="1" applyAlignment="1" applyProtection="1">
      <alignment horizontal="left" vertical="center" wrapText="1"/>
      <protection hidden="1"/>
    </xf>
    <xf numFmtId="0" fontId="1" fillId="2" borderId="5" xfId="0" applyFont="1" applyFill="1" applyBorder="1" applyAlignment="1" applyProtection="1">
      <alignment horizontal="center" shrinkToFit="1"/>
      <protection hidden="1"/>
    </xf>
    <xf numFmtId="0" fontId="1" fillId="2" borderId="11" xfId="0" applyFont="1" applyFill="1" applyBorder="1" applyAlignment="1" applyProtection="1">
      <alignment horizontal="center" shrinkToFit="1"/>
      <protection hidden="1"/>
    </xf>
    <xf numFmtId="0" fontId="1" fillId="9" borderId="5" xfId="0" applyFont="1" applyFill="1" applyBorder="1" applyAlignment="1" applyProtection="1">
      <alignment horizontal="center" shrinkToFit="1"/>
      <protection hidden="1"/>
    </xf>
    <xf numFmtId="0" fontId="1" fillId="9" borderId="11" xfId="0" applyFont="1" applyFill="1" applyBorder="1" applyAlignment="1" applyProtection="1">
      <alignment horizontal="center" shrinkToFit="1"/>
      <protection hidden="1"/>
    </xf>
    <xf numFmtId="0" fontId="1" fillId="2" borderId="6" xfId="0" applyFont="1" applyFill="1" applyBorder="1" applyAlignment="1" applyProtection="1">
      <alignment horizontal="center" shrinkToFit="1"/>
      <protection hidden="1"/>
    </xf>
    <xf numFmtId="0" fontId="8" fillId="7" borderId="7" xfId="0" applyFont="1" applyFill="1" applyBorder="1" applyAlignment="1" applyProtection="1">
      <alignment horizontal="left" vertical="center" shrinkToFit="1"/>
      <protection hidden="1"/>
    </xf>
    <xf numFmtId="0" fontId="8" fillId="7" borderId="0" xfId="0" applyFont="1" applyFill="1" applyBorder="1" applyAlignment="1" applyProtection="1">
      <alignment horizontal="left" vertical="center" shrinkToFit="1"/>
      <protection hidden="1"/>
    </xf>
    <xf numFmtId="0" fontId="2" fillId="7" borderId="0" xfId="0" applyFont="1" applyFill="1" applyAlignment="1" applyProtection="1">
      <alignment horizontal="center" shrinkToFit="1"/>
      <protection hidden="1"/>
    </xf>
    <xf numFmtId="0" fontId="6" fillId="9" borderId="2" xfId="0" applyFont="1" applyFill="1" applyBorder="1" applyAlignment="1" applyProtection="1">
      <alignment horizontal="center" vertical="center" wrapText="1"/>
      <protection hidden="1"/>
    </xf>
    <xf numFmtId="0" fontId="6" fillId="9" borderId="4" xfId="0" applyFont="1" applyFill="1" applyBorder="1" applyAlignment="1" applyProtection="1">
      <alignment horizontal="center" vertical="center" wrapText="1"/>
      <protection hidden="1"/>
    </xf>
    <xf numFmtId="0" fontId="1" fillId="11" borderId="13" xfId="0" applyFont="1" applyFill="1" applyBorder="1" applyAlignment="1" applyProtection="1">
      <alignment horizontal="center" shrinkToFit="1"/>
      <protection hidden="1"/>
    </xf>
    <xf numFmtId="0" fontId="1" fillId="11" borderId="14" xfId="0" applyFont="1" applyFill="1" applyBorder="1" applyAlignment="1" applyProtection="1">
      <alignment horizontal="center" shrinkToFit="1"/>
      <protection hidden="1"/>
    </xf>
    <xf numFmtId="0" fontId="1" fillId="11" borderId="15" xfId="0" applyFont="1" applyFill="1" applyBorder="1" applyAlignment="1" applyProtection="1">
      <alignment horizontal="center" shrinkToFit="1"/>
      <protection hidden="1"/>
    </xf>
    <xf numFmtId="0" fontId="1" fillId="12" borderId="13" xfId="0" applyFont="1" applyFill="1" applyBorder="1" applyAlignment="1" applyProtection="1">
      <alignment horizontal="center" shrinkToFit="1"/>
      <protection hidden="1"/>
    </xf>
    <xf numFmtId="0" fontId="1" fillId="12" borderId="14" xfId="0" applyFont="1" applyFill="1" applyBorder="1" applyAlignment="1" applyProtection="1">
      <alignment horizontal="center" shrinkToFit="1"/>
      <protection hidden="1"/>
    </xf>
    <xf numFmtId="0" fontId="1" fillId="12" borderId="15" xfId="0" applyFont="1" applyFill="1" applyBorder="1" applyAlignment="1" applyProtection="1">
      <alignment horizontal="center" shrinkToFit="1"/>
      <protection hidden="1"/>
    </xf>
    <xf numFmtId="0" fontId="2" fillId="3" borderId="13" xfId="0" applyFont="1" applyFill="1" applyBorder="1" applyAlignment="1" applyProtection="1">
      <alignment horizontal="center" shrinkToFit="1"/>
      <protection hidden="1"/>
    </xf>
    <xf numFmtId="0" fontId="2" fillId="3" borderId="14" xfId="0" applyFont="1" applyFill="1" applyBorder="1" applyAlignment="1" applyProtection="1">
      <alignment horizontal="center" shrinkToFit="1"/>
      <protection hidden="1"/>
    </xf>
    <xf numFmtId="0" fontId="2" fillId="3" borderId="15" xfId="0" applyFont="1" applyFill="1" applyBorder="1" applyAlignment="1" applyProtection="1">
      <alignment horizontal="center" shrinkToFit="1"/>
      <protection hidden="1"/>
    </xf>
    <xf numFmtId="0" fontId="1" fillId="4" borderId="13" xfId="0" applyFont="1" applyFill="1" applyBorder="1" applyAlignment="1" applyProtection="1">
      <alignment horizontal="center" shrinkToFit="1"/>
      <protection hidden="1"/>
    </xf>
    <xf numFmtId="0" fontId="1" fillId="4" borderId="14" xfId="0" applyFont="1" applyFill="1" applyBorder="1" applyAlignment="1" applyProtection="1">
      <alignment horizontal="center" shrinkToFit="1"/>
      <protection hidden="1"/>
    </xf>
    <xf numFmtId="0" fontId="1" fillId="14" borderId="13" xfId="0" applyFont="1" applyFill="1" applyBorder="1" applyAlignment="1" applyProtection="1">
      <alignment horizontal="center" shrinkToFit="1"/>
      <protection hidden="1"/>
    </xf>
    <xf numFmtId="0" fontId="1" fillId="14" borderId="15" xfId="0" applyFont="1" applyFill="1" applyBorder="1" applyAlignment="1" applyProtection="1">
      <alignment horizontal="center" shrinkToFit="1"/>
      <protection hidden="1"/>
    </xf>
    <xf numFmtId="0" fontId="1" fillId="13" borderId="13" xfId="0" applyFont="1" applyFill="1" applyBorder="1" applyAlignment="1" applyProtection="1">
      <alignment horizontal="center" shrinkToFit="1"/>
      <protection hidden="1"/>
    </xf>
    <xf numFmtId="0" fontId="1" fillId="13" borderId="15" xfId="0" applyFont="1" applyFill="1" applyBorder="1" applyAlignment="1" applyProtection="1">
      <alignment horizontal="center" shrinkToFit="1"/>
      <protection hidden="1"/>
    </xf>
    <xf numFmtId="0" fontId="1" fillId="4" borderId="5" xfId="0" applyFont="1" applyFill="1" applyBorder="1" applyAlignment="1" applyProtection="1">
      <alignment horizontal="center" shrinkToFit="1"/>
      <protection hidden="1"/>
    </xf>
    <xf numFmtId="0" fontId="1" fillId="4" borderId="6" xfId="0" applyFont="1" applyFill="1" applyBorder="1" applyAlignment="1" applyProtection="1">
      <alignment horizontal="center" shrinkToFit="1"/>
      <protection hidden="1"/>
    </xf>
    <xf numFmtId="0" fontId="1" fillId="4" borderId="11" xfId="0" applyFont="1" applyFill="1" applyBorder="1" applyAlignment="1" applyProtection="1">
      <alignment horizontal="center" shrinkToFit="1"/>
      <protection hidden="1"/>
    </xf>
    <xf numFmtId="0" fontId="7" fillId="9" borderId="5" xfId="0" applyFont="1" applyFill="1" applyBorder="1" applyAlignment="1" applyProtection="1">
      <alignment horizontal="center" vertical="center" shrinkToFit="1"/>
      <protection hidden="1"/>
    </xf>
    <xf numFmtId="0" fontId="7" fillId="9" borderId="11" xfId="0" applyFont="1" applyFill="1" applyBorder="1" applyAlignment="1" applyProtection="1">
      <alignment horizontal="center" vertical="center" shrinkToFit="1"/>
      <protection hidden="1"/>
    </xf>
    <xf numFmtId="0" fontId="7" fillId="9" borderId="6" xfId="0" applyFont="1" applyFill="1" applyBorder="1" applyAlignment="1" applyProtection="1">
      <alignment horizontal="center" vertical="center" shrinkToFit="1"/>
      <protection hidden="1"/>
    </xf>
    <xf numFmtId="0" fontId="7" fillId="9" borderId="9" xfId="0" applyFont="1" applyFill="1" applyBorder="1" applyAlignment="1" applyProtection="1">
      <alignment horizontal="center" vertical="center" shrinkToFit="1"/>
      <protection hidden="1"/>
    </xf>
    <xf numFmtId="0" fontId="7" fillId="9" borderId="12" xfId="0" applyFont="1" applyFill="1" applyBorder="1" applyAlignment="1" applyProtection="1">
      <alignment horizontal="center" vertical="center" shrinkToFit="1"/>
      <protection hidden="1"/>
    </xf>
    <xf numFmtId="0" fontId="7" fillId="9" borderId="10" xfId="0" applyFont="1" applyFill="1" applyBorder="1" applyAlignment="1" applyProtection="1">
      <alignment horizontal="center" vertical="center" shrinkToFit="1"/>
      <protection hidden="1"/>
    </xf>
    <xf numFmtId="0" fontId="2" fillId="7" borderId="14" xfId="0" applyFont="1" applyFill="1" applyBorder="1" applyAlignment="1" applyProtection="1">
      <alignment horizontal="center" shrinkToFit="1"/>
      <protection hidden="1"/>
    </xf>
  </cellXfs>
  <cellStyles count="2">
    <cellStyle name="Hyperlink" xfId="1" builtinId="8"/>
    <cellStyle name="Normal" xfId="0" builtinId="0"/>
  </cellStyles>
  <dxfs count="26">
    <dxf>
      <numFmt numFmtId="171" formatCode="mm/dd/yyyy"/>
    </dxf>
    <dxf>
      <font>
        <b/>
        <i val="0"/>
      </font>
    </dxf>
    <dxf>
      <font>
        <b/>
        <i val="0"/>
        <color theme="1"/>
      </font>
      <fill>
        <patternFill>
          <bgColor rgb="FFFFFF00"/>
        </patternFill>
      </fill>
    </dxf>
    <dxf>
      <font>
        <b/>
        <i val="0"/>
        <color rgb="FF00B050"/>
      </font>
    </dxf>
    <dxf>
      <font>
        <b/>
        <i val="0"/>
        <color rgb="FFFF0000"/>
      </font>
    </dxf>
    <dxf>
      <font>
        <b/>
        <i val="0"/>
        <color theme="1"/>
      </font>
      <fill>
        <patternFill>
          <bgColor rgb="FFFFC000"/>
        </patternFill>
      </fill>
    </dxf>
    <dxf>
      <font>
        <b/>
        <i val="0"/>
        <color theme="0"/>
      </font>
      <fill>
        <patternFill>
          <bgColor rgb="FF7030A0"/>
        </patternFill>
      </fill>
    </dxf>
    <dxf>
      <font>
        <b/>
        <i val="0"/>
        <color theme="0"/>
      </font>
      <fill>
        <patternFill>
          <bgColor rgb="FF7030A0"/>
        </patternFill>
      </fill>
    </dxf>
    <dxf>
      <font>
        <b/>
        <i val="0"/>
        <color theme="0"/>
      </font>
      <fill>
        <patternFill>
          <bgColor rgb="FF7030A0"/>
        </patternFill>
      </fill>
    </dxf>
    <dxf>
      <font>
        <b/>
        <i val="0"/>
        <color theme="0"/>
      </font>
      <fill>
        <patternFill>
          <bgColor rgb="FF7030A0"/>
        </patternFill>
      </fill>
    </dxf>
    <dxf>
      <font>
        <b/>
        <i val="0"/>
        <color theme="0"/>
      </font>
      <fill>
        <patternFill>
          <bgColor theme="0" tint="-0.499984740745262"/>
        </patternFill>
      </fill>
    </dxf>
    <dxf>
      <font>
        <color rgb="FFAD230B"/>
      </font>
      <fill>
        <patternFill>
          <bgColor rgb="FFAD230B"/>
        </patternFill>
      </fill>
    </dxf>
    <dxf>
      <font>
        <color rgb="FF2B723E"/>
      </font>
      <fill>
        <patternFill>
          <bgColor rgb="FF2B723E"/>
        </patternFill>
      </fill>
    </dxf>
    <dxf>
      <font>
        <color rgb="FFF03314"/>
      </font>
      <fill>
        <patternFill>
          <bgColor rgb="FFF03314"/>
        </patternFill>
      </fill>
    </dxf>
    <dxf>
      <font>
        <color rgb="FF399752"/>
      </font>
      <fill>
        <patternFill>
          <bgColor rgb="FF399752"/>
        </patternFill>
      </fill>
    </dxf>
    <dxf>
      <numFmt numFmtId="171" formatCode="mm/dd/yyyy"/>
    </dxf>
    <dxf>
      <font>
        <b/>
        <i val="0"/>
        <color theme="0"/>
      </font>
      <fill>
        <patternFill>
          <bgColor rgb="FFFF0000"/>
        </patternFill>
      </fill>
    </dxf>
    <dxf>
      <font>
        <b val="0"/>
        <i val="0"/>
        <color theme="1"/>
      </font>
      <fill>
        <patternFill patternType="none">
          <bgColor auto="1"/>
        </patternFill>
      </fill>
    </dxf>
    <dxf>
      <font>
        <b/>
        <i val="0"/>
        <color rgb="FF00B050"/>
      </font>
    </dxf>
    <dxf>
      <font>
        <b/>
        <i val="0"/>
        <color rgb="FFFF0000"/>
      </font>
    </dxf>
    <dxf>
      <font>
        <b/>
        <i val="0"/>
        <color rgb="FFFF6600"/>
      </font>
    </dxf>
    <dxf>
      <font>
        <b/>
        <i val="0"/>
      </font>
    </dxf>
    <dxf>
      <font>
        <b/>
        <i val="0"/>
        <color rgb="FFFF0000"/>
      </font>
    </dxf>
    <dxf>
      <font>
        <b/>
        <i val="0"/>
        <color rgb="FF00B050"/>
      </font>
    </dxf>
    <dxf>
      <numFmt numFmtId="171" formatCode="mm/dd/yyyy"/>
    </dxf>
    <dxf>
      <font>
        <b/>
        <i val="0"/>
        <color theme="0"/>
      </font>
      <fill>
        <patternFill>
          <bgColor rgb="FFFF0000"/>
        </patternFill>
      </fill>
    </dxf>
  </dxfs>
  <tableStyles count="0" defaultTableStyle="TableStyleMedium2" defaultPivotStyle="PivotStyleLight16"/>
  <colors>
    <mruColors>
      <color rgb="FFAD230B"/>
      <color rgb="FFF03314"/>
      <color rgb="FF399752"/>
      <color rgb="FF2B723E"/>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hyperlink" Target="http://spreadsheetsolutions.biz/terms-conditions/?10100annualleave" TargetMode="External"/><Relationship Id="rId2" Type="http://schemas.openxmlformats.org/officeDocument/2006/relationships/image" Target="../media/image1.jpeg"/><Relationship Id="rId1" Type="http://schemas.openxmlformats.org/officeDocument/2006/relationships/hyperlink" Target="http://spreadsheetsolutions.biz/?10100annualleave" TargetMode="External"/><Relationship Id="rId6" Type="http://schemas.openxmlformats.org/officeDocument/2006/relationships/image" Target="../media/image3.jpeg"/><Relationship Id="rId5" Type="http://schemas.openxmlformats.org/officeDocument/2006/relationships/hyperlink" Target="http://spreadsheetsolutions.biz/project/annual-leave-schedule/?video" TargetMode="External"/><Relationship Id="rId4"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66675</xdr:colOff>
      <xdr:row>113</xdr:row>
      <xdr:rowOff>76199</xdr:rowOff>
    </xdr:from>
    <xdr:to>
      <xdr:col>43</xdr:col>
      <xdr:colOff>142875</xdr:colOff>
      <xdr:row>125</xdr:row>
      <xdr:rowOff>154712</xdr:rowOff>
    </xdr:to>
    <xdr:pic>
      <xdr:nvPicPr>
        <xdr:cNvPr id="2" name="Picture 1">
          <a:hlinkClick xmlns:r="http://schemas.openxmlformats.org/officeDocument/2006/relationships" r:id="rId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47675" y="21602699"/>
          <a:ext cx="7886700" cy="2364513"/>
        </a:xfrm>
        <a:prstGeom prst="rect">
          <a:avLst/>
        </a:prstGeom>
      </xdr:spPr>
    </xdr:pic>
    <xdr:clientData/>
  </xdr:twoCellAnchor>
  <xdr:twoCellAnchor editAs="oneCell">
    <xdr:from>
      <xdr:col>27</xdr:col>
      <xdr:colOff>76201</xdr:colOff>
      <xdr:row>127</xdr:row>
      <xdr:rowOff>28575</xdr:rowOff>
    </xdr:from>
    <xdr:to>
      <xdr:col>43</xdr:col>
      <xdr:colOff>171451</xdr:colOff>
      <xdr:row>129</xdr:row>
      <xdr:rowOff>115719</xdr:rowOff>
    </xdr:to>
    <xdr:pic>
      <xdr:nvPicPr>
        <xdr:cNvPr id="3" name="Picture 2">
          <a:hlinkClick xmlns:r="http://schemas.openxmlformats.org/officeDocument/2006/relationships" r:id="rId3"/>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219701" y="24222075"/>
          <a:ext cx="3143250" cy="468144"/>
        </a:xfrm>
        <a:prstGeom prst="rect">
          <a:avLst/>
        </a:prstGeom>
      </xdr:spPr>
    </xdr:pic>
    <xdr:clientData/>
  </xdr:twoCellAnchor>
  <xdr:twoCellAnchor editAs="oneCell">
    <xdr:from>
      <xdr:col>22</xdr:col>
      <xdr:colOff>47625</xdr:colOff>
      <xdr:row>9</xdr:row>
      <xdr:rowOff>38100</xdr:rowOff>
    </xdr:from>
    <xdr:to>
      <xdr:col>31</xdr:col>
      <xdr:colOff>123824</xdr:colOff>
      <xdr:row>11</xdr:row>
      <xdr:rowOff>161925</xdr:rowOff>
    </xdr:to>
    <xdr:pic>
      <xdr:nvPicPr>
        <xdr:cNvPr id="4" name="Picture 3">
          <a:hlinkClick xmlns:r="http://schemas.openxmlformats.org/officeDocument/2006/relationships" r:id="rId5"/>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4238625" y="1752600"/>
          <a:ext cx="1790699" cy="5048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1</xdr:col>
      <xdr:colOff>438150</xdr:colOff>
      <xdr:row>17</xdr:row>
      <xdr:rowOff>28575</xdr:rowOff>
    </xdr:from>
    <xdr:ext cx="3286862" cy="405432"/>
    <xdr:sp macro="" textlink="">
      <xdr:nvSpPr>
        <xdr:cNvPr id="2" name="TextBox 1">
          <a:extLst>
            <a:ext uri="{FF2B5EF4-FFF2-40B4-BE49-F238E27FC236}">
              <a16:creationId xmlns:a16="http://schemas.microsoft.com/office/drawing/2014/main" id="{468E8A92-4766-40D1-9EA9-C97A1B0A4B28}"/>
            </a:ext>
          </a:extLst>
        </xdr:cNvPr>
        <xdr:cNvSpPr txBox="1"/>
      </xdr:nvSpPr>
      <xdr:spPr>
        <a:xfrm>
          <a:off x="628650" y="3267075"/>
          <a:ext cx="3286862" cy="4054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GB" sz="2000"/>
            <a:t>RESERVED</a:t>
          </a:r>
          <a:r>
            <a:rPr lang="en-GB" sz="2000" baseline="0"/>
            <a:t> FOR FULL VERSION</a:t>
          </a:r>
          <a:endParaRPr lang="en-GB" sz="2000"/>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xdr:col>
      <xdr:colOff>438150</xdr:colOff>
      <xdr:row>16</xdr:row>
      <xdr:rowOff>180975</xdr:rowOff>
    </xdr:from>
    <xdr:ext cx="3286862" cy="405432"/>
    <xdr:sp macro="" textlink="">
      <xdr:nvSpPr>
        <xdr:cNvPr id="2" name="TextBox 1">
          <a:extLst>
            <a:ext uri="{FF2B5EF4-FFF2-40B4-BE49-F238E27FC236}">
              <a16:creationId xmlns:a16="http://schemas.microsoft.com/office/drawing/2014/main" id="{CFF1E976-19BE-4F9D-9AB8-979DE2AD5A62}"/>
            </a:ext>
          </a:extLst>
        </xdr:cNvPr>
        <xdr:cNvSpPr txBox="1"/>
      </xdr:nvSpPr>
      <xdr:spPr>
        <a:xfrm>
          <a:off x="628650" y="3228975"/>
          <a:ext cx="3286862" cy="4054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GB" sz="2000"/>
            <a:t>RESERVED</a:t>
          </a:r>
          <a:r>
            <a:rPr lang="en-GB" sz="2000" baseline="0"/>
            <a:t> FOR FULL VERSION</a:t>
          </a:r>
          <a:endParaRPr lang="en-GB" sz="2000"/>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youtube.com/watch?v=WYf8E1l0l1A"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sheetPr>
  <dimension ref="A1:CB135"/>
  <sheetViews>
    <sheetView tabSelected="1" zoomScaleNormal="100" workbookViewId="0"/>
  </sheetViews>
  <sheetFormatPr defaultColWidth="0" defaultRowHeight="15" customHeight="1" zeroHeight="1" x14ac:dyDescent="0.25"/>
  <cols>
    <col min="1" max="46" width="2.85546875" style="1" customWidth="1"/>
    <col min="47" max="52" width="2.85546875" style="1" hidden="1" customWidth="1"/>
    <col min="53" max="53" width="17.140625" style="1" hidden="1" customWidth="1"/>
    <col min="54" max="54" width="2.85546875" style="1" hidden="1" customWidth="1"/>
    <col min="55" max="55" width="22.85546875" style="1" hidden="1" customWidth="1"/>
    <col min="56" max="56" width="17.140625" style="1" hidden="1" customWidth="1"/>
    <col min="57" max="57" width="10" style="1" hidden="1" customWidth="1"/>
    <col min="58" max="60" width="11.42578125" hidden="1" customWidth="1"/>
    <col min="61" max="61" width="11.42578125" style="1" hidden="1" customWidth="1"/>
    <col min="62" max="63" width="7.28515625" style="1" hidden="1" customWidth="1"/>
    <col min="64" max="78" width="2.85546875" style="1" hidden="1" customWidth="1"/>
    <col min="79" max="80" width="17.140625" style="1" hidden="1" customWidth="1"/>
    <col min="81" max="16384" width="2.85546875" style="1" hidden="1"/>
  </cols>
  <sheetData>
    <row r="1" spans="1:80" ht="15" customHeight="1" x14ac:dyDescent="0.25">
      <c r="A1" s="75"/>
      <c r="B1" s="75"/>
      <c r="C1" s="75"/>
      <c r="D1" s="75"/>
      <c r="E1" s="75"/>
      <c r="F1" s="75"/>
      <c r="G1" s="75"/>
      <c r="H1" s="75"/>
      <c r="I1" s="75"/>
      <c r="J1" s="75"/>
      <c r="K1" s="75"/>
      <c r="L1" s="75"/>
      <c r="M1" s="75"/>
      <c r="N1" s="75"/>
      <c r="O1" s="75"/>
      <c r="P1" s="75"/>
      <c r="Q1" s="75"/>
      <c r="R1" s="75"/>
      <c r="S1" s="75"/>
      <c r="T1" s="75"/>
      <c r="U1" s="75"/>
      <c r="V1" s="75"/>
      <c r="W1" s="75"/>
      <c r="X1" s="75"/>
      <c r="Y1" s="75"/>
      <c r="Z1" s="75"/>
      <c r="AA1" s="75"/>
      <c r="AB1" s="75"/>
      <c r="AC1" s="75"/>
      <c r="AD1" s="75"/>
      <c r="AE1" s="75"/>
      <c r="AF1" s="75"/>
      <c r="AG1" s="75"/>
      <c r="AH1" s="75"/>
      <c r="AI1" s="75"/>
      <c r="AJ1" s="75"/>
      <c r="AK1" s="75"/>
      <c r="AL1" s="75"/>
      <c r="AM1" s="75"/>
      <c r="AN1" s="75"/>
      <c r="AO1" s="75"/>
      <c r="AP1" s="75"/>
      <c r="AQ1" s="75"/>
      <c r="AR1" s="75"/>
      <c r="AS1" s="75"/>
      <c r="AT1" s="75"/>
    </row>
    <row r="2" spans="1:80" ht="15" customHeight="1" x14ac:dyDescent="0.25">
      <c r="A2" s="75"/>
      <c r="B2" s="75"/>
      <c r="C2" s="259" t="s">
        <v>107</v>
      </c>
      <c r="D2" s="260"/>
      <c r="E2" s="260"/>
      <c r="F2" s="260"/>
      <c r="G2" s="260"/>
      <c r="H2" s="260"/>
      <c r="I2" s="260"/>
      <c r="J2" s="260"/>
      <c r="K2" s="260"/>
      <c r="L2" s="260"/>
      <c r="M2" s="260"/>
      <c r="N2" s="260"/>
      <c r="O2" s="260"/>
      <c r="P2" s="260"/>
      <c r="Q2" s="260"/>
      <c r="R2" s="260"/>
      <c r="S2" s="260"/>
      <c r="T2" s="260"/>
      <c r="U2" s="260"/>
      <c r="V2" s="260"/>
      <c r="W2" s="260"/>
      <c r="X2" s="260"/>
      <c r="Y2" s="260"/>
      <c r="Z2" s="260"/>
      <c r="AA2" s="260"/>
      <c r="AB2" s="260"/>
      <c r="AC2" s="260"/>
      <c r="AD2" s="260"/>
      <c r="AE2" s="260"/>
      <c r="AF2" s="260"/>
      <c r="AG2" s="260"/>
      <c r="AH2" s="260"/>
      <c r="AI2" s="260"/>
      <c r="AJ2" s="260"/>
      <c r="AK2" s="260"/>
      <c r="AL2" s="260"/>
      <c r="AM2" s="260"/>
      <c r="AN2" s="260"/>
      <c r="AO2" s="260"/>
      <c r="AP2" s="260"/>
      <c r="AQ2" s="260"/>
      <c r="AR2" s="261"/>
      <c r="AS2" s="75"/>
      <c r="AT2" s="75"/>
      <c r="CA2" s="3" t="s">
        <v>1</v>
      </c>
      <c r="CB2" s="3" t="str">
        <f>IF(P35="", "", P35)</f>
        <v/>
      </c>
    </row>
    <row r="3" spans="1:80" ht="15" customHeight="1" x14ac:dyDescent="0.25">
      <c r="A3" s="75"/>
      <c r="B3" s="75"/>
      <c r="C3" s="262"/>
      <c r="D3" s="263"/>
      <c r="E3" s="263"/>
      <c r="F3" s="263"/>
      <c r="G3" s="263"/>
      <c r="H3" s="263"/>
      <c r="I3" s="263"/>
      <c r="J3" s="263"/>
      <c r="K3" s="263"/>
      <c r="L3" s="263"/>
      <c r="M3" s="263"/>
      <c r="N3" s="263"/>
      <c r="O3" s="263"/>
      <c r="P3" s="263"/>
      <c r="Q3" s="263"/>
      <c r="R3" s="263"/>
      <c r="S3" s="263"/>
      <c r="T3" s="263"/>
      <c r="U3" s="263"/>
      <c r="V3" s="263"/>
      <c r="W3" s="263"/>
      <c r="X3" s="263"/>
      <c r="Y3" s="263"/>
      <c r="Z3" s="263"/>
      <c r="AA3" s="263"/>
      <c r="AB3" s="263"/>
      <c r="AC3" s="263"/>
      <c r="AD3" s="263"/>
      <c r="AE3" s="263"/>
      <c r="AF3" s="263"/>
      <c r="AG3" s="263"/>
      <c r="AH3" s="263"/>
      <c r="AI3" s="263"/>
      <c r="AJ3" s="263"/>
      <c r="AK3" s="263"/>
      <c r="AL3" s="263"/>
      <c r="AM3" s="263"/>
      <c r="AN3" s="263"/>
      <c r="AO3" s="263"/>
      <c r="AP3" s="263"/>
      <c r="AQ3" s="263"/>
      <c r="AR3" s="264"/>
      <c r="AS3" s="75"/>
      <c r="AT3" s="75"/>
      <c r="BA3" s="3" t="s">
        <v>0</v>
      </c>
      <c r="BC3" s="3" t="s">
        <v>6</v>
      </c>
      <c r="BD3" s="3" t="s">
        <v>14</v>
      </c>
      <c r="BE3" s="3" t="s">
        <v>7</v>
      </c>
      <c r="BF3" s="3" t="s">
        <v>8</v>
      </c>
      <c r="BG3" s="3" t="s">
        <v>9</v>
      </c>
      <c r="BH3" s="3" t="s">
        <v>10</v>
      </c>
      <c r="BI3" s="3" t="s">
        <v>25</v>
      </c>
      <c r="BJ3" s="3" t="s">
        <v>1</v>
      </c>
      <c r="BK3" s="3" t="str">
        <f>IF(P35="", "", P35)</f>
        <v/>
      </c>
      <c r="CA3" s="3" t="s">
        <v>11</v>
      </c>
      <c r="CB3" s="3" t="s">
        <v>11</v>
      </c>
    </row>
    <row r="4" spans="1:80" ht="15" customHeight="1" x14ac:dyDescent="0.25">
      <c r="A4" s="75"/>
      <c r="B4" s="75"/>
      <c r="C4" s="116"/>
      <c r="D4" s="116"/>
      <c r="E4" s="116"/>
      <c r="F4" s="116"/>
      <c r="G4" s="116"/>
      <c r="H4" s="116"/>
      <c r="I4" s="116"/>
      <c r="J4" s="116"/>
      <c r="K4" s="116"/>
      <c r="L4" s="116"/>
      <c r="M4" s="116"/>
      <c r="N4" s="116"/>
      <c r="O4" s="116"/>
      <c r="P4" s="116"/>
      <c r="Q4" s="116"/>
      <c r="R4" s="116"/>
      <c r="S4" s="116"/>
      <c r="T4" s="116"/>
      <c r="U4" s="116"/>
      <c r="V4" s="116"/>
      <c r="W4" s="116"/>
      <c r="X4" s="116"/>
      <c r="Y4" s="116"/>
      <c r="Z4" s="116"/>
      <c r="AA4" s="116"/>
      <c r="AB4" s="116"/>
      <c r="AC4" s="116"/>
      <c r="AD4" s="116"/>
      <c r="AE4" s="116"/>
      <c r="AF4" s="116"/>
      <c r="AG4" s="116"/>
      <c r="AH4" s="116"/>
      <c r="AI4" s="116"/>
      <c r="AJ4" s="116"/>
      <c r="AK4" s="116"/>
      <c r="AL4" s="116"/>
      <c r="AM4" s="116"/>
      <c r="AN4" s="116"/>
      <c r="AO4" s="116"/>
      <c r="AP4" s="116"/>
      <c r="AQ4" s="116"/>
      <c r="AR4" s="116"/>
      <c r="AS4" s="75"/>
      <c r="AT4" s="75"/>
      <c r="BA4" s="11">
        <f>DATE(($M$10), MONTH(1), DAY(1))</f>
        <v>43831</v>
      </c>
      <c r="BC4" s="13" t="str">
        <f>IF(F70="", "", F70)</f>
        <v>Richard</v>
      </c>
      <c r="BD4" s="14" t="str">
        <f>IF(R70="", "", R70)</f>
        <v>UK</v>
      </c>
      <c r="BE4" s="15">
        <f>IF(AA70="", "", AA70)</f>
        <v>20</v>
      </c>
      <c r="BF4" s="16">
        <f>IF(AE70="", "", AE70)</f>
        <v>2</v>
      </c>
      <c r="BG4" s="77">
        <f>IF(BC4="", "", SUMIF('Leave Request Form'!$C$8:$C$507, BC4, 'Leave Request Form'!$K$8:$K$507))</f>
        <v>5</v>
      </c>
      <c r="BH4" s="77">
        <f>IF(BC4="", "", SUMIF('Leave Request Form'!$P$8:$P$507, BC4, 'Leave Request Form'!$W$8:$W$507)+IFERROR(INDEX($BG$70:$BG$109, MATCH(BC4, $BA$70:$BA$109, 0)), 0))</f>
        <v>15.5</v>
      </c>
      <c r="BI4" s="78">
        <f>IF(BC4="", "", BE4+BF4-BH4)</f>
        <v>6.5</v>
      </c>
      <c r="BJ4" s="5">
        <f>IFERROR(NETWORKDAYS($BA$40, $BA$41, $CA$4:$CA$23), "")</f>
        <v>2</v>
      </c>
      <c r="BK4" s="5">
        <f>IFERROR(NETWORKDAYS($BA$40, $BA$41, $CB$4:$CB$23), "")</f>
        <v>3</v>
      </c>
      <c r="CA4" s="103">
        <f t="shared" ref="CA4:CA23" si="0">IF(AD37="", 0, AD37)</f>
        <v>43831</v>
      </c>
      <c r="CB4" s="104">
        <f t="shared" ref="CB4:CB23" si="1">IF(AL37="", 0, AL37)</f>
        <v>0</v>
      </c>
    </row>
    <row r="5" spans="1:80" ht="15" customHeight="1" x14ac:dyDescent="0.25">
      <c r="A5" s="75"/>
      <c r="B5" s="75"/>
      <c r="C5" s="265" t="s">
        <v>76</v>
      </c>
      <c r="D5" s="266"/>
      <c r="E5" s="266"/>
      <c r="F5" s="266"/>
      <c r="G5" s="266"/>
      <c r="H5" s="266"/>
      <c r="I5" s="266"/>
      <c r="J5" s="266"/>
      <c r="K5" s="266"/>
      <c r="L5" s="266"/>
      <c r="M5" s="266"/>
      <c r="N5" s="266"/>
      <c r="O5" s="266"/>
      <c r="P5" s="266"/>
      <c r="Q5" s="266"/>
      <c r="R5" s="266"/>
      <c r="S5" s="266"/>
      <c r="T5" s="266"/>
      <c r="U5" s="266"/>
      <c r="V5" s="266"/>
      <c r="W5" s="266"/>
      <c r="X5" s="266"/>
      <c r="Y5" s="266"/>
      <c r="Z5" s="266"/>
      <c r="AA5" s="266"/>
      <c r="AB5" s="266"/>
      <c r="AC5" s="266"/>
      <c r="AD5" s="266"/>
      <c r="AE5" s="266"/>
      <c r="AF5" s="266"/>
      <c r="AG5" s="266"/>
      <c r="AH5" s="266"/>
      <c r="AI5" s="266"/>
      <c r="AJ5" s="266"/>
      <c r="AK5" s="266"/>
      <c r="AL5" s="266"/>
      <c r="AM5" s="266"/>
      <c r="AN5" s="266"/>
      <c r="AO5" s="266"/>
      <c r="AP5" s="266"/>
      <c r="AQ5" s="266"/>
      <c r="AR5" s="267"/>
      <c r="AS5" s="75"/>
      <c r="AT5" s="75"/>
      <c r="BA5" s="11">
        <f>DATE(($M$10), MONTH(1)+11, DAY(31))</f>
        <v>44196</v>
      </c>
      <c r="BC5" s="17" t="str">
        <f>IF(F72="", "", F72)</f>
        <v>Mary</v>
      </c>
      <c r="BD5" s="18" t="str">
        <f>IF(R72="", "", R72)</f>
        <v>UK</v>
      </c>
      <c r="BE5" s="19">
        <f>IF(AA72="", "", AA72)</f>
        <v>20</v>
      </c>
      <c r="BF5" s="20">
        <f>IF(AE72="", "", AE72)</f>
        <v>2</v>
      </c>
      <c r="BG5" s="79">
        <f>IF(BC5="", "", SUMIF('Leave Request Form'!$C$8:$C$507, BC5, 'Leave Request Form'!$K$8:$K$507))</f>
        <v>0</v>
      </c>
      <c r="BH5" s="79">
        <f>IF(BC5="", "", SUMIF('Leave Request Form'!$P$8:$P$507, BC5, 'Leave Request Form'!$W$8:$W$507)+IFERROR(INDEX($BG$70:$BG$109, MATCH(BC5, $BA$70:$BA$109, 0)), 0))</f>
        <v>21</v>
      </c>
      <c r="BI5" s="80">
        <f t="shared" ref="BI5:BI23" si="2">IF(BC5="", "", BE5+BF5-BH5)</f>
        <v>1</v>
      </c>
      <c r="BJ5" s="10">
        <f>IFERROR(NETWORKDAYS($BA$44, $BA$45, $CA$4:$CA$23), "")</f>
        <v>5</v>
      </c>
      <c r="BK5" s="10">
        <f>IFERROR(NETWORKDAYS($BA$44, $BA$45, $CB$4:$CB$23), "")</f>
        <v>5</v>
      </c>
      <c r="CA5" s="105">
        <f t="shared" si="0"/>
        <v>43931</v>
      </c>
      <c r="CB5" s="106">
        <f t="shared" si="1"/>
        <v>0</v>
      </c>
    </row>
    <row r="6" spans="1:80" ht="15" customHeight="1" x14ac:dyDescent="0.25">
      <c r="A6" s="75"/>
      <c r="B6" s="75"/>
      <c r="C6" s="268"/>
      <c r="D6" s="269"/>
      <c r="E6" s="269"/>
      <c r="F6" s="269"/>
      <c r="G6" s="269"/>
      <c r="H6" s="269"/>
      <c r="I6" s="269"/>
      <c r="J6" s="269"/>
      <c r="K6" s="269"/>
      <c r="L6" s="269"/>
      <c r="M6" s="269"/>
      <c r="N6" s="269"/>
      <c r="O6" s="269"/>
      <c r="P6" s="269"/>
      <c r="Q6" s="269"/>
      <c r="R6" s="269"/>
      <c r="S6" s="269"/>
      <c r="T6" s="269"/>
      <c r="U6" s="269"/>
      <c r="V6" s="269"/>
      <c r="W6" s="269"/>
      <c r="X6" s="269"/>
      <c r="Y6" s="269"/>
      <c r="Z6" s="269"/>
      <c r="AA6" s="269"/>
      <c r="AB6" s="269"/>
      <c r="AC6" s="269"/>
      <c r="AD6" s="269"/>
      <c r="AE6" s="269"/>
      <c r="AF6" s="269"/>
      <c r="AG6" s="269"/>
      <c r="AH6" s="269"/>
      <c r="AI6" s="269"/>
      <c r="AJ6" s="269"/>
      <c r="AK6" s="269"/>
      <c r="AL6" s="269"/>
      <c r="AM6" s="269"/>
      <c r="AN6" s="269"/>
      <c r="AO6" s="269"/>
      <c r="AP6" s="269"/>
      <c r="AQ6" s="269"/>
      <c r="AR6" s="270"/>
      <c r="AS6" s="75"/>
      <c r="AT6" s="75"/>
      <c r="BC6" s="17" t="str">
        <f>IF(F74="", "", F74)</f>
        <v>Sean</v>
      </c>
      <c r="BD6" s="18" t="str">
        <f>IF(R74="", "", R74)</f>
        <v>UK</v>
      </c>
      <c r="BE6" s="19">
        <f>IF(AA74="", "", AA74)</f>
        <v>18</v>
      </c>
      <c r="BF6" s="20">
        <f>IF(AE74="", "", AE74)</f>
        <v>3</v>
      </c>
      <c r="BG6" s="79">
        <f>IF(BC6="", "", SUMIF('Leave Request Form'!$C$8:$C$507, BC6, 'Leave Request Form'!$K$8:$K$507))</f>
        <v>0</v>
      </c>
      <c r="BH6" s="79">
        <f>IF(BC6="", "", SUMIF('Leave Request Form'!$P$8:$P$507, BC6, 'Leave Request Form'!$W$8:$W$507)+IFERROR(INDEX($BG$70:$BG$109, MATCH(BC6, $BA$70:$BA$109, 0)), 0))</f>
        <v>16</v>
      </c>
      <c r="BI6" s="80">
        <f>IF(BC6="", "", BE6+BF6-BH6)</f>
        <v>5</v>
      </c>
      <c r="BJ6" s="6">
        <f>IFERROR(NETWORKDAYS($BA$48, $BA$49, $CA$4:$CA$23), "")</f>
        <v>4</v>
      </c>
      <c r="BK6" s="6">
        <f>IFERROR(NETWORKDAYS($BA$48, $BA$49, $CB$4:$CB$23), "")</f>
        <v>6</v>
      </c>
      <c r="CA6" s="105">
        <f t="shared" si="0"/>
        <v>43934</v>
      </c>
      <c r="CB6" s="106">
        <f t="shared" si="1"/>
        <v>0</v>
      </c>
    </row>
    <row r="7" spans="1:80" ht="15" customHeight="1" x14ac:dyDescent="0.25">
      <c r="A7" s="75"/>
      <c r="B7" s="75"/>
      <c r="C7" s="271"/>
      <c r="D7" s="272"/>
      <c r="E7" s="272"/>
      <c r="F7" s="272"/>
      <c r="G7" s="272"/>
      <c r="H7" s="272"/>
      <c r="I7" s="272"/>
      <c r="J7" s="272"/>
      <c r="K7" s="272"/>
      <c r="L7" s="272"/>
      <c r="M7" s="272"/>
      <c r="N7" s="272"/>
      <c r="O7" s="272"/>
      <c r="P7" s="272"/>
      <c r="Q7" s="272"/>
      <c r="R7" s="272"/>
      <c r="S7" s="272"/>
      <c r="T7" s="272"/>
      <c r="U7" s="272"/>
      <c r="V7" s="272"/>
      <c r="W7" s="272"/>
      <c r="X7" s="272"/>
      <c r="Y7" s="272"/>
      <c r="Z7" s="272"/>
      <c r="AA7" s="272"/>
      <c r="AB7" s="272"/>
      <c r="AC7" s="272"/>
      <c r="AD7" s="272"/>
      <c r="AE7" s="272"/>
      <c r="AF7" s="272"/>
      <c r="AG7" s="272"/>
      <c r="AH7" s="272"/>
      <c r="AI7" s="272"/>
      <c r="AJ7" s="272"/>
      <c r="AK7" s="272"/>
      <c r="AL7" s="272"/>
      <c r="AM7" s="272"/>
      <c r="AN7" s="272"/>
      <c r="AO7" s="272"/>
      <c r="AP7" s="272"/>
      <c r="AQ7" s="272"/>
      <c r="AR7" s="273"/>
      <c r="AS7" s="75"/>
      <c r="AT7" s="75"/>
      <c r="BA7" s="3" t="s">
        <v>2</v>
      </c>
      <c r="BC7" s="17" t="str">
        <f>IF(F76="", "", F76)</f>
        <v>Colin</v>
      </c>
      <c r="BD7" s="18" t="str">
        <f>IF(R76="", "", R76)</f>
        <v>UK</v>
      </c>
      <c r="BE7" s="19">
        <f>IF(AA76="", "", AA76)</f>
        <v>18</v>
      </c>
      <c r="BF7" s="20">
        <f>IF(AE76="", "", AE76)</f>
        <v>2</v>
      </c>
      <c r="BG7" s="79">
        <f>IF(BC7="", "", SUMIF('Leave Request Form'!$C$8:$C$507, BC7, 'Leave Request Form'!$K$8:$K$507))</f>
        <v>0</v>
      </c>
      <c r="BH7" s="79">
        <f>IF(BC7="", "", SUMIF('Leave Request Form'!$P$8:$P$507, BC7, 'Leave Request Form'!$W$8:$W$507)+IFERROR(INDEX($BG$70:$BG$109, MATCH(BC7, $BA$70:$BA$109, 0)), 0))</f>
        <v>11</v>
      </c>
      <c r="BI7" s="80">
        <f t="shared" si="2"/>
        <v>9</v>
      </c>
      <c r="BJ7" s="59"/>
      <c r="BK7" s="59"/>
      <c r="CA7" s="105">
        <f t="shared" si="0"/>
        <v>43955</v>
      </c>
      <c r="CB7" s="106">
        <f t="shared" si="1"/>
        <v>0</v>
      </c>
    </row>
    <row r="8" spans="1:80" ht="15" customHeight="1" x14ac:dyDescent="0.25">
      <c r="A8" s="75"/>
      <c r="B8" s="75"/>
      <c r="C8" s="75"/>
      <c r="D8" s="75"/>
      <c r="E8" s="75"/>
      <c r="F8" s="75"/>
      <c r="G8" s="75"/>
      <c r="H8" s="75"/>
      <c r="I8" s="75"/>
      <c r="J8" s="75"/>
      <c r="K8" s="75"/>
      <c r="L8" s="75"/>
      <c r="M8" s="75"/>
      <c r="N8" s="75"/>
      <c r="O8" s="75"/>
      <c r="P8" s="75"/>
      <c r="Q8" s="75"/>
      <c r="R8" s="75"/>
      <c r="S8" s="75"/>
      <c r="T8" s="75"/>
      <c r="U8" s="75"/>
      <c r="V8" s="75"/>
      <c r="W8" s="75"/>
      <c r="X8" s="75"/>
      <c r="Y8" s="75"/>
      <c r="Z8" s="75"/>
      <c r="AA8" s="75"/>
      <c r="AB8" s="75"/>
      <c r="AC8" s="75"/>
      <c r="AD8" s="75"/>
      <c r="AE8" s="75"/>
      <c r="AF8" s="75"/>
      <c r="AG8" s="75"/>
      <c r="AH8" s="75"/>
      <c r="AI8" s="75"/>
      <c r="AJ8" s="75"/>
      <c r="AK8" s="75"/>
      <c r="AL8" s="75"/>
      <c r="AM8" s="75"/>
      <c r="AN8" s="75"/>
      <c r="AO8" s="75"/>
      <c r="AP8" s="75"/>
      <c r="AQ8" s="75"/>
      <c r="AR8" s="75"/>
      <c r="AS8" s="75"/>
      <c r="AT8" s="75"/>
      <c r="BA8" s="5" t="s">
        <v>1</v>
      </c>
      <c r="BC8" s="17" t="str">
        <f>IF(F78="", "", F78)</f>
        <v>Sarah</v>
      </c>
      <c r="BD8" s="18" t="str">
        <f>IF(R78="", "", R78)</f>
        <v>UK</v>
      </c>
      <c r="BE8" s="19">
        <f>IF(AA78="", "", AA78)</f>
        <v>18</v>
      </c>
      <c r="BF8" s="20">
        <f>IF(AE78="", "", AE78)</f>
        <v>4</v>
      </c>
      <c r="BG8" s="79">
        <f>IF(BC8="", "", SUMIF('Leave Request Form'!$C$8:$C$507, BC8, 'Leave Request Form'!$K$8:$K$507))</f>
        <v>0</v>
      </c>
      <c r="BH8" s="79">
        <f>IF(BC8="", "", SUMIF('Leave Request Form'!$P$8:$P$507, BC8, 'Leave Request Form'!$W$8:$W$507)+IFERROR(INDEX($BG$70:$BG$109, MATCH(BC8, $BA$70:$BA$109, 0)), 0))</f>
        <v>16</v>
      </c>
      <c r="BI8" s="80">
        <f t="shared" si="2"/>
        <v>6</v>
      </c>
      <c r="CA8" s="105">
        <f t="shared" si="0"/>
        <v>43976</v>
      </c>
      <c r="CB8" s="106">
        <f t="shared" si="1"/>
        <v>0</v>
      </c>
    </row>
    <row r="9" spans="1:80" ht="15" customHeight="1" x14ac:dyDescent="0.25">
      <c r="A9" s="75"/>
      <c r="B9" s="75"/>
      <c r="C9" s="276" t="s">
        <v>79</v>
      </c>
      <c r="D9" s="276"/>
      <c r="E9" s="276"/>
      <c r="F9" s="276"/>
      <c r="G9" s="276"/>
      <c r="H9" s="276"/>
      <c r="I9" s="276"/>
      <c r="J9" s="276"/>
      <c r="K9" s="276"/>
      <c r="L9" s="276"/>
      <c r="M9" s="276"/>
      <c r="N9" s="276"/>
      <c r="O9" s="276"/>
      <c r="P9" s="276"/>
      <c r="Q9" s="75"/>
      <c r="R9" s="75"/>
      <c r="S9" s="75"/>
      <c r="T9" s="75"/>
      <c r="U9" s="75"/>
      <c r="V9" s="75"/>
      <c r="W9" s="277" t="s">
        <v>83</v>
      </c>
      <c r="X9" s="277"/>
      <c r="Y9" s="277"/>
      <c r="Z9" s="277"/>
      <c r="AA9" s="277"/>
      <c r="AB9" s="277"/>
      <c r="AC9" s="277"/>
      <c r="AD9" s="277"/>
      <c r="AE9" s="277"/>
      <c r="AF9" s="277"/>
      <c r="AG9" s="75"/>
      <c r="AH9" s="75"/>
      <c r="AI9" s="278" t="s">
        <v>85</v>
      </c>
      <c r="AJ9" s="278"/>
      <c r="AK9" s="278"/>
      <c r="AL9" s="278"/>
      <c r="AM9" s="278"/>
      <c r="AN9" s="278"/>
      <c r="AO9" s="278"/>
      <c r="AP9" s="278"/>
      <c r="AQ9" s="278"/>
      <c r="AR9" s="278"/>
      <c r="AS9" s="75"/>
      <c r="AT9" s="75"/>
      <c r="BA9" s="6" t="str">
        <f>IF(P35="", "", P35)</f>
        <v/>
      </c>
      <c r="BC9" s="17" t="str">
        <f>IF(F80="", "", F80)</f>
        <v>Chris</v>
      </c>
      <c r="BD9" s="18" t="str">
        <f>IF(R80="", "", R80)</f>
        <v>UK</v>
      </c>
      <c r="BE9" s="19">
        <f>IF(AA80="", "", AA80)</f>
        <v>20</v>
      </c>
      <c r="BF9" s="20">
        <f>IF(AE80="", "", AE80)</f>
        <v>5</v>
      </c>
      <c r="BG9" s="79">
        <f>IF(BC9="", "", SUMIF('Leave Request Form'!$C$8:$C$507, BC9, 'Leave Request Form'!$K$8:$K$507))</f>
        <v>0</v>
      </c>
      <c r="BH9" s="79">
        <f>IF(BC9="", "", SUMIF('Leave Request Form'!$P$8:$P$507, BC9, 'Leave Request Form'!$W$8:$W$507)+IFERROR(INDEX($BG$70:$BG$109, MATCH(BC9, $BA$70:$BA$109, 0)), 0))</f>
        <v>11.5</v>
      </c>
      <c r="BI9" s="80">
        <f t="shared" si="2"/>
        <v>13.5</v>
      </c>
      <c r="CA9" s="105">
        <f t="shared" si="0"/>
        <v>44074</v>
      </c>
      <c r="CB9" s="106">
        <f t="shared" si="1"/>
        <v>0</v>
      </c>
    </row>
    <row r="10" spans="1:80" ht="15" customHeight="1" x14ac:dyDescent="0.25">
      <c r="A10" s="75"/>
      <c r="B10" s="75"/>
      <c r="C10" s="223" t="s">
        <v>24</v>
      </c>
      <c r="D10" s="224"/>
      <c r="E10" s="224"/>
      <c r="F10" s="224"/>
      <c r="G10" s="224"/>
      <c r="H10" s="224"/>
      <c r="I10" s="224"/>
      <c r="J10" s="224"/>
      <c r="K10" s="224"/>
      <c r="L10" s="225"/>
      <c r="M10" s="250">
        <v>2020</v>
      </c>
      <c r="N10" s="251"/>
      <c r="O10" s="251"/>
      <c r="P10" s="252"/>
      <c r="Q10" s="75"/>
      <c r="R10" s="75"/>
      <c r="S10" s="75"/>
      <c r="T10" s="75"/>
      <c r="U10" s="75"/>
      <c r="V10" s="75"/>
      <c r="W10" s="198"/>
      <c r="X10" s="199"/>
      <c r="Y10" s="199"/>
      <c r="Z10" s="199"/>
      <c r="AA10" s="199"/>
      <c r="AB10" s="199"/>
      <c r="AC10" s="199"/>
      <c r="AD10" s="199"/>
      <c r="AE10" s="199"/>
      <c r="AF10" s="200"/>
      <c r="AG10" s="75"/>
      <c r="AH10" s="75"/>
      <c r="AI10" s="208" t="s">
        <v>84</v>
      </c>
      <c r="AJ10" s="209"/>
      <c r="AK10" s="209"/>
      <c r="AL10" s="209"/>
      <c r="AM10" s="209"/>
      <c r="AN10" s="209"/>
      <c r="AO10" s="209"/>
      <c r="AP10" s="209"/>
      <c r="AQ10" s="209"/>
      <c r="AR10" s="210"/>
      <c r="AS10" s="75"/>
      <c r="AT10" s="75"/>
      <c r="BC10" s="17" t="str">
        <f>IF(F82="", "", F82)</f>
        <v>Andrea</v>
      </c>
      <c r="BD10" s="18" t="str">
        <f>IF(R82="", "", R82)</f>
        <v>UK</v>
      </c>
      <c r="BE10" s="19">
        <f>IF(AA82="", "", AA82)</f>
        <v>20</v>
      </c>
      <c r="BF10" s="20">
        <f>IF(AE82="", "", AE82)</f>
        <v>3</v>
      </c>
      <c r="BG10" s="79">
        <f>IF(BC10="", "", SUMIF('Leave Request Form'!$C$8:$C$507, BC10, 'Leave Request Form'!$K$8:$K$507))</f>
        <v>0</v>
      </c>
      <c r="BH10" s="79">
        <f>IF(BC10="", "", SUMIF('Leave Request Form'!$P$8:$P$507, BC10, 'Leave Request Form'!$W$8:$W$507)+IFERROR(INDEX($BG$70:$BG$109, MATCH(BC10, $BA$70:$BA$109, 0)), 0))</f>
        <v>11</v>
      </c>
      <c r="BI10" s="80">
        <f t="shared" si="2"/>
        <v>12</v>
      </c>
      <c r="CA10" s="105">
        <f t="shared" si="0"/>
        <v>44190</v>
      </c>
      <c r="CB10" s="106">
        <f t="shared" si="1"/>
        <v>0</v>
      </c>
    </row>
    <row r="11" spans="1:80" ht="15" customHeight="1" x14ac:dyDescent="0.25">
      <c r="A11" s="75"/>
      <c r="B11" s="75"/>
      <c r="C11" s="226"/>
      <c r="D11" s="227"/>
      <c r="E11" s="227"/>
      <c r="F11" s="227"/>
      <c r="G11" s="227"/>
      <c r="H11" s="227"/>
      <c r="I11" s="227"/>
      <c r="J11" s="227"/>
      <c r="K11" s="227"/>
      <c r="L11" s="228"/>
      <c r="M11" s="253"/>
      <c r="N11" s="254"/>
      <c r="O11" s="254"/>
      <c r="P11" s="255"/>
      <c r="Q11" s="75"/>
      <c r="R11" s="75"/>
      <c r="S11" s="75"/>
      <c r="T11" s="75"/>
      <c r="U11" s="75"/>
      <c r="V11" s="75"/>
      <c r="W11" s="201"/>
      <c r="X11" s="202"/>
      <c r="Y11" s="202"/>
      <c r="Z11" s="202"/>
      <c r="AA11" s="202"/>
      <c r="AB11" s="202"/>
      <c r="AC11" s="202"/>
      <c r="AD11" s="202"/>
      <c r="AE11" s="202"/>
      <c r="AF11" s="203"/>
      <c r="AG11" s="75"/>
      <c r="AH11" s="75"/>
      <c r="AI11" s="211"/>
      <c r="AJ11" s="212"/>
      <c r="AK11" s="212"/>
      <c r="AL11" s="212"/>
      <c r="AM11" s="212"/>
      <c r="AN11" s="212"/>
      <c r="AO11" s="212"/>
      <c r="AP11" s="212"/>
      <c r="AQ11" s="212"/>
      <c r="AR11" s="213"/>
      <c r="AS11" s="75"/>
      <c r="AT11" s="75"/>
      <c r="BA11" s="3" t="s">
        <v>3</v>
      </c>
      <c r="BC11" s="17" t="str">
        <f>IF(F84="", "", F84)</f>
        <v>Mark</v>
      </c>
      <c r="BD11" s="18" t="str">
        <f>IF(R84="", "", R84)</f>
        <v>UK</v>
      </c>
      <c r="BE11" s="19">
        <f>IF(AA84="", "", AA84)</f>
        <v>18</v>
      </c>
      <c r="BF11" s="20">
        <f>IF(AE84="", "", AE84)</f>
        <v>2</v>
      </c>
      <c r="BG11" s="79">
        <f>IF(BC11="", "", SUMIF('Leave Request Form'!$C$8:$C$507, BC11, 'Leave Request Form'!$K$8:$K$507))</f>
        <v>0</v>
      </c>
      <c r="BH11" s="79">
        <f>IF(BC11="", "", SUMIF('Leave Request Form'!$P$8:$P$507, BC11, 'Leave Request Form'!$W$8:$W$507)+IFERROR(INDEX($BG$70:$BG$109, MATCH(BC11, $BA$70:$BA$109, 0)), 0))</f>
        <v>11</v>
      </c>
      <c r="BI11" s="80">
        <f t="shared" si="2"/>
        <v>9</v>
      </c>
      <c r="CA11" s="105">
        <f t="shared" si="0"/>
        <v>44193</v>
      </c>
      <c r="CB11" s="106">
        <f t="shared" si="1"/>
        <v>0</v>
      </c>
    </row>
    <row r="12" spans="1:80" ht="15" customHeight="1" x14ac:dyDescent="0.25">
      <c r="A12" s="75"/>
      <c r="B12" s="75"/>
      <c r="C12" s="75"/>
      <c r="D12" s="75"/>
      <c r="E12" s="75"/>
      <c r="F12" s="75"/>
      <c r="G12" s="75"/>
      <c r="H12" s="75"/>
      <c r="I12" s="75"/>
      <c r="J12" s="75"/>
      <c r="K12" s="75"/>
      <c r="L12" s="75"/>
      <c r="M12" s="75"/>
      <c r="N12" s="75"/>
      <c r="O12" s="75"/>
      <c r="P12" s="75"/>
      <c r="Q12" s="75"/>
      <c r="R12" s="75"/>
      <c r="S12" s="75"/>
      <c r="T12" s="75"/>
      <c r="U12" s="75"/>
      <c r="V12" s="75"/>
      <c r="W12" s="204"/>
      <c r="X12" s="205"/>
      <c r="Y12" s="205"/>
      <c r="Z12" s="205"/>
      <c r="AA12" s="205"/>
      <c r="AB12" s="205"/>
      <c r="AC12" s="205"/>
      <c r="AD12" s="205"/>
      <c r="AE12" s="205"/>
      <c r="AF12" s="206"/>
      <c r="AG12" s="75"/>
      <c r="AH12" s="75"/>
      <c r="AI12" s="75"/>
      <c r="AJ12" s="75"/>
      <c r="AK12" s="75"/>
      <c r="AL12" s="75"/>
      <c r="AM12" s="75"/>
      <c r="AN12" s="75"/>
      <c r="AO12" s="75"/>
      <c r="AP12" s="75"/>
      <c r="AQ12" s="75"/>
      <c r="AR12" s="75"/>
      <c r="AS12" s="75"/>
      <c r="AT12" s="75"/>
      <c r="BA12" s="11">
        <f>IF(W17="", "", W17)</f>
        <v>43831</v>
      </c>
      <c r="BC12" s="17" t="str">
        <f>IF(F86="", "", F86)</f>
        <v>Andrew</v>
      </c>
      <c r="BD12" s="18" t="str">
        <f>IF(R86="", "", R86)</f>
        <v>UK</v>
      </c>
      <c r="BE12" s="19">
        <f>IF(AA86="", "", AA86)</f>
        <v>20</v>
      </c>
      <c r="BF12" s="20">
        <f>IF(AE86="", "", AE86)</f>
        <v>4</v>
      </c>
      <c r="BG12" s="79">
        <f>IF(BC12="", "", SUMIF('Leave Request Form'!$C$8:$C$507, BC12, 'Leave Request Form'!$K$8:$K$507))</f>
        <v>0</v>
      </c>
      <c r="BH12" s="79">
        <f>IF(BC12="", "", SUMIF('Leave Request Form'!$P$8:$P$507, BC12, 'Leave Request Form'!$W$8:$W$507)+IFERROR(INDEX($BG$70:$BG$109, MATCH(BC12, $BA$70:$BA$109, 0)), 0))</f>
        <v>11</v>
      </c>
      <c r="BI12" s="80">
        <f t="shared" si="2"/>
        <v>13</v>
      </c>
      <c r="CA12" s="105">
        <f t="shared" si="0"/>
        <v>0</v>
      </c>
      <c r="CB12" s="106">
        <f t="shared" si="1"/>
        <v>0</v>
      </c>
    </row>
    <row r="13" spans="1:80" ht="15" customHeight="1" x14ac:dyDescent="0.25">
      <c r="A13" s="75"/>
      <c r="B13" s="75"/>
      <c r="C13" s="75"/>
      <c r="D13" s="75"/>
      <c r="E13" s="75"/>
      <c r="F13" s="75"/>
      <c r="G13" s="75"/>
      <c r="H13" s="75"/>
      <c r="I13" s="75"/>
      <c r="J13" s="75"/>
      <c r="K13" s="75"/>
      <c r="L13" s="75"/>
      <c r="M13" s="75"/>
      <c r="N13" s="75"/>
      <c r="O13" s="75"/>
      <c r="P13" s="75"/>
      <c r="Q13" s="75"/>
      <c r="R13" s="75"/>
      <c r="S13" s="75"/>
      <c r="T13" s="75"/>
      <c r="U13" s="75"/>
      <c r="V13" s="75"/>
      <c r="W13" s="75"/>
      <c r="X13" s="75"/>
      <c r="Y13" s="75"/>
      <c r="Z13" s="75"/>
      <c r="AA13" s="75"/>
      <c r="AB13" s="75"/>
      <c r="AC13" s="75"/>
      <c r="AD13" s="75"/>
      <c r="AE13" s="75"/>
      <c r="AF13" s="75"/>
      <c r="AG13" s="75"/>
      <c r="AH13" s="75"/>
      <c r="AI13" s="75"/>
      <c r="AJ13" s="75"/>
      <c r="AK13" s="75"/>
      <c r="AL13" s="75"/>
      <c r="AM13" s="75"/>
      <c r="AN13" s="75"/>
      <c r="AO13" s="75"/>
      <c r="AP13" s="75"/>
      <c r="AQ13" s="75"/>
      <c r="AR13" s="75"/>
      <c r="AS13" s="75"/>
      <c r="AT13" s="75"/>
      <c r="BA13" s="11">
        <f>IF(AI17="", "", AI17)</f>
        <v>43835</v>
      </c>
      <c r="BC13" s="17" t="str">
        <f>IF(F88="", "", F88)</f>
        <v>Colleen</v>
      </c>
      <c r="BD13" s="18" t="str">
        <f>IF(R88="", "", R88)</f>
        <v>UK</v>
      </c>
      <c r="BE13" s="19">
        <f>IF(AA88="", "", AA88)</f>
        <v>20</v>
      </c>
      <c r="BF13" s="20">
        <f>IF(AE88="", "", AE88)</f>
        <v>3</v>
      </c>
      <c r="BG13" s="79">
        <f>IF(BC13="", "", SUMIF('Leave Request Form'!$C$8:$C$507, BC13, 'Leave Request Form'!$K$8:$K$507))</f>
        <v>0</v>
      </c>
      <c r="BH13" s="79">
        <f>IF(BC13="", "", SUMIF('Leave Request Form'!$P$8:$P$507, BC13, 'Leave Request Form'!$W$8:$W$507)+IFERROR(INDEX($BG$70:$BG$109, MATCH(BC13, $BA$70:$BA$109, 0)), 0))</f>
        <v>11</v>
      </c>
      <c r="BI13" s="80">
        <f t="shared" si="2"/>
        <v>12</v>
      </c>
      <c r="CA13" s="105">
        <f t="shared" si="0"/>
        <v>0</v>
      </c>
      <c r="CB13" s="106">
        <f t="shared" si="1"/>
        <v>0</v>
      </c>
    </row>
    <row r="14" spans="1:80" ht="15" customHeight="1" x14ac:dyDescent="0.25">
      <c r="A14" s="75"/>
      <c r="B14" s="75"/>
      <c r="C14" s="274" t="s">
        <v>78</v>
      </c>
      <c r="D14" s="274"/>
      <c r="E14" s="274"/>
      <c r="F14" s="274"/>
      <c r="G14" s="274"/>
      <c r="H14" s="274"/>
      <c r="I14" s="274"/>
      <c r="J14" s="274"/>
      <c r="K14" s="274"/>
      <c r="L14" s="274"/>
      <c r="M14" s="274"/>
      <c r="N14" s="274"/>
      <c r="O14" s="274"/>
      <c r="P14" s="274"/>
      <c r="Q14" s="75"/>
      <c r="R14" s="229" t="s">
        <v>19</v>
      </c>
      <c r="S14" s="230"/>
      <c r="T14" s="230"/>
      <c r="U14" s="231"/>
      <c r="V14" s="75"/>
      <c r="W14" s="223" t="s">
        <v>20</v>
      </c>
      <c r="X14" s="224"/>
      <c r="Y14" s="224"/>
      <c r="Z14" s="224"/>
      <c r="AA14" s="224"/>
      <c r="AB14" s="224"/>
      <c r="AC14" s="224"/>
      <c r="AD14" s="224"/>
      <c r="AE14" s="224"/>
      <c r="AF14" s="225"/>
      <c r="AG14" s="75"/>
      <c r="AH14" s="75"/>
      <c r="AI14" s="223" t="s">
        <v>21</v>
      </c>
      <c r="AJ14" s="224"/>
      <c r="AK14" s="224"/>
      <c r="AL14" s="224"/>
      <c r="AM14" s="224"/>
      <c r="AN14" s="224"/>
      <c r="AO14" s="224"/>
      <c r="AP14" s="224"/>
      <c r="AQ14" s="224"/>
      <c r="AR14" s="225"/>
      <c r="AS14" s="75"/>
      <c r="AT14" s="75"/>
      <c r="BA14" s="2"/>
      <c r="BC14" s="17" t="str">
        <f>IF(F90="", "", F90)</f>
        <v>Claire</v>
      </c>
      <c r="BD14" s="18" t="str">
        <f>IF(R90="", "", R90)</f>
        <v>UK</v>
      </c>
      <c r="BE14" s="19">
        <f>IF(AA90="", "", AA90)</f>
        <v>18</v>
      </c>
      <c r="BF14" s="20">
        <f>IF(AE90="", "", AE90)</f>
        <v>2</v>
      </c>
      <c r="BG14" s="79">
        <f>IF(BC14="", "", SUMIF('Leave Request Form'!$C$8:$C$507, BC14, 'Leave Request Form'!$K$8:$K$507))</f>
        <v>0</v>
      </c>
      <c r="BH14" s="79">
        <f>IF(BC14="", "", SUMIF('Leave Request Form'!$P$8:$P$507, BC14, 'Leave Request Form'!$W$8:$W$507)+IFERROR(INDEX($BG$70:$BG$109, MATCH(BC14, $BA$70:$BA$109, 0)), 0))</f>
        <v>11</v>
      </c>
      <c r="BI14" s="80">
        <f t="shared" si="2"/>
        <v>9</v>
      </c>
      <c r="CA14" s="105">
        <f t="shared" si="0"/>
        <v>0</v>
      </c>
      <c r="CB14" s="106">
        <f t="shared" si="1"/>
        <v>0</v>
      </c>
    </row>
    <row r="15" spans="1:80" ht="15" customHeight="1" x14ac:dyDescent="0.25">
      <c r="A15" s="75"/>
      <c r="B15" s="75"/>
      <c r="C15" s="274"/>
      <c r="D15" s="274"/>
      <c r="E15" s="274"/>
      <c r="F15" s="274"/>
      <c r="G15" s="274"/>
      <c r="H15" s="274"/>
      <c r="I15" s="274"/>
      <c r="J15" s="274"/>
      <c r="K15" s="274"/>
      <c r="L15" s="274"/>
      <c r="M15" s="274"/>
      <c r="N15" s="274"/>
      <c r="O15" s="274"/>
      <c r="P15" s="274"/>
      <c r="Q15" s="75"/>
      <c r="R15" s="256"/>
      <c r="S15" s="257"/>
      <c r="T15" s="257"/>
      <c r="U15" s="258"/>
      <c r="V15" s="75"/>
      <c r="W15" s="226"/>
      <c r="X15" s="227"/>
      <c r="Y15" s="227"/>
      <c r="Z15" s="227"/>
      <c r="AA15" s="227"/>
      <c r="AB15" s="227"/>
      <c r="AC15" s="227"/>
      <c r="AD15" s="227"/>
      <c r="AE15" s="227"/>
      <c r="AF15" s="228"/>
      <c r="AG15" s="75"/>
      <c r="AH15" s="75"/>
      <c r="AI15" s="226"/>
      <c r="AJ15" s="227"/>
      <c r="AK15" s="227"/>
      <c r="AL15" s="227"/>
      <c r="AM15" s="227"/>
      <c r="AN15" s="227"/>
      <c r="AO15" s="227"/>
      <c r="AP15" s="227"/>
      <c r="AQ15" s="227"/>
      <c r="AR15" s="228"/>
      <c r="AS15" s="75"/>
      <c r="AT15" s="75"/>
      <c r="BA15" s="12" t="s">
        <v>4</v>
      </c>
      <c r="BC15" s="17" t="str">
        <f>IF(F92="", "", F92)</f>
        <v/>
      </c>
      <c r="BD15" s="18" t="str">
        <f>IF(R92="", "", R92)</f>
        <v/>
      </c>
      <c r="BE15" s="19" t="str">
        <f>IF(AA92="", "", AA92)</f>
        <v/>
      </c>
      <c r="BF15" s="20" t="str">
        <f>IF(AE92="", "", AE92)</f>
        <v/>
      </c>
      <c r="BG15" s="79" t="str">
        <f>IF(BC15="", "", SUMIF('Leave Request Form'!$C$8:$C$507, BC15, 'Leave Request Form'!$K$8:$K$507))</f>
        <v/>
      </c>
      <c r="BH15" s="79" t="str">
        <f>IF(BC15="", "", SUMIF('Leave Request Form'!$P$8:$P$507, BC15, 'Leave Request Form'!$W$8:$W$507)+IFERROR(INDEX($BG$70:$BG$109, MATCH(BC15, $BA$70:$BA$109, 0)), 0))</f>
        <v/>
      </c>
      <c r="BI15" s="80" t="str">
        <f t="shared" si="2"/>
        <v/>
      </c>
      <c r="CA15" s="105">
        <f t="shared" si="0"/>
        <v>0</v>
      </c>
      <c r="CB15" s="106">
        <f t="shared" si="1"/>
        <v>0</v>
      </c>
    </row>
    <row r="16" spans="1:80" ht="15" customHeight="1" x14ac:dyDescent="0.25">
      <c r="A16" s="75"/>
      <c r="B16" s="75"/>
      <c r="C16" s="275"/>
      <c r="D16" s="275"/>
      <c r="E16" s="275"/>
      <c r="F16" s="275"/>
      <c r="G16" s="275"/>
      <c r="H16" s="275"/>
      <c r="I16" s="275"/>
      <c r="J16" s="275"/>
      <c r="K16" s="275"/>
      <c r="L16" s="275"/>
      <c r="M16" s="275"/>
      <c r="N16" s="275"/>
      <c r="O16" s="275"/>
      <c r="P16" s="2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BA16" s="11">
        <f>IF(W21="", "", W21)</f>
        <v>44025</v>
      </c>
      <c r="BC16" s="17" t="str">
        <f>IF(F94="", "", F94)</f>
        <v/>
      </c>
      <c r="BD16" s="18" t="str">
        <f>IF(R94="", "", R94)</f>
        <v/>
      </c>
      <c r="BE16" s="19" t="str">
        <f>IF(AA94="", "", AA94)</f>
        <v/>
      </c>
      <c r="BF16" s="20" t="str">
        <f>IF(AE94="", "", AE94)</f>
        <v/>
      </c>
      <c r="BG16" s="79" t="str">
        <f>IF(BC16="", "", SUMIF('Leave Request Form'!$C$8:$C$507, BC16, 'Leave Request Form'!$K$8:$K$507))</f>
        <v/>
      </c>
      <c r="BH16" s="79" t="str">
        <f>IF(BC16="", "", SUMIF('Leave Request Form'!$P$8:$P$507, BC16, 'Leave Request Form'!$W$8:$W$507)+IFERROR(INDEX($BG$70:$BG$109, MATCH(BC16, $BA$70:$BA$109, 0)), 0))</f>
        <v/>
      </c>
      <c r="BI16" s="80" t="str">
        <f t="shared" si="2"/>
        <v/>
      </c>
      <c r="CA16" s="105">
        <f t="shared" si="0"/>
        <v>0</v>
      </c>
      <c r="CB16" s="106">
        <f t="shared" si="1"/>
        <v>0</v>
      </c>
    </row>
    <row r="17" spans="1:80" ht="15" customHeight="1" x14ac:dyDescent="0.25">
      <c r="A17" s="75"/>
      <c r="B17" s="75"/>
      <c r="C17" s="223" t="s">
        <v>16</v>
      </c>
      <c r="D17" s="224"/>
      <c r="E17" s="224"/>
      <c r="F17" s="224"/>
      <c r="G17" s="224"/>
      <c r="H17" s="224"/>
      <c r="I17" s="224"/>
      <c r="J17" s="224"/>
      <c r="K17" s="224"/>
      <c r="L17" s="224"/>
      <c r="M17" s="224"/>
      <c r="N17" s="224"/>
      <c r="O17" s="224"/>
      <c r="P17" s="225"/>
      <c r="Q17" s="115"/>
      <c r="R17" s="250" t="s">
        <v>22</v>
      </c>
      <c r="S17" s="251"/>
      <c r="T17" s="251"/>
      <c r="U17" s="252"/>
      <c r="V17" s="75"/>
      <c r="W17" s="285">
        <v>43831</v>
      </c>
      <c r="X17" s="286"/>
      <c r="Y17" s="286"/>
      <c r="Z17" s="286"/>
      <c r="AA17" s="286"/>
      <c r="AB17" s="286"/>
      <c r="AC17" s="286"/>
      <c r="AD17" s="286"/>
      <c r="AE17" s="286"/>
      <c r="AF17" s="287"/>
      <c r="AG17" s="291" t="s">
        <v>12</v>
      </c>
      <c r="AH17" s="291"/>
      <c r="AI17" s="285">
        <v>43835</v>
      </c>
      <c r="AJ17" s="286"/>
      <c r="AK17" s="286"/>
      <c r="AL17" s="286"/>
      <c r="AM17" s="286"/>
      <c r="AN17" s="286"/>
      <c r="AO17" s="286"/>
      <c r="AP17" s="286"/>
      <c r="AQ17" s="286"/>
      <c r="AR17" s="287"/>
      <c r="AS17" s="75"/>
      <c r="AT17" s="75"/>
      <c r="BA17" s="11">
        <f>IF(AI21="", "", AI21)</f>
        <v>44029</v>
      </c>
      <c r="BC17" s="17" t="str">
        <f>IF(F96="", "", F96)</f>
        <v/>
      </c>
      <c r="BD17" s="18" t="str">
        <f>IF(R96="", "", R96)</f>
        <v/>
      </c>
      <c r="BE17" s="19" t="str">
        <f>IF(AA96="", "", AA96)</f>
        <v/>
      </c>
      <c r="BF17" s="20" t="str">
        <f>IF(AE96="", "", AE96)</f>
        <v/>
      </c>
      <c r="BG17" s="79" t="str">
        <f>IF(BC17="", "", SUMIF('Leave Request Form'!$C$8:$C$507, BC17, 'Leave Request Form'!$K$8:$K$507))</f>
        <v/>
      </c>
      <c r="BH17" s="79" t="str">
        <f>IF(BC17="", "", SUMIF('Leave Request Form'!$P$8:$P$507, BC17, 'Leave Request Form'!$W$8:$W$507)+IFERROR(INDEX($BG$70:$BG$109, MATCH(BC17, $BA$70:$BA$109, 0)), 0))</f>
        <v/>
      </c>
      <c r="BI17" s="80" t="str">
        <f t="shared" si="2"/>
        <v/>
      </c>
      <c r="CA17" s="105">
        <f t="shared" si="0"/>
        <v>0</v>
      </c>
      <c r="CB17" s="106">
        <f t="shared" si="1"/>
        <v>0</v>
      </c>
    </row>
    <row r="18" spans="1:80" ht="15" customHeight="1" x14ac:dyDescent="0.25">
      <c r="A18" s="75"/>
      <c r="B18" s="75"/>
      <c r="C18" s="226"/>
      <c r="D18" s="227"/>
      <c r="E18" s="227"/>
      <c r="F18" s="227"/>
      <c r="G18" s="227"/>
      <c r="H18" s="227"/>
      <c r="I18" s="227"/>
      <c r="J18" s="227"/>
      <c r="K18" s="227"/>
      <c r="L18" s="227"/>
      <c r="M18" s="227"/>
      <c r="N18" s="227"/>
      <c r="O18" s="227"/>
      <c r="P18" s="228"/>
      <c r="Q18" s="115"/>
      <c r="R18" s="253"/>
      <c r="S18" s="254"/>
      <c r="T18" s="254"/>
      <c r="U18" s="255"/>
      <c r="V18" s="75"/>
      <c r="W18" s="288"/>
      <c r="X18" s="289"/>
      <c r="Y18" s="289"/>
      <c r="Z18" s="289"/>
      <c r="AA18" s="289"/>
      <c r="AB18" s="289"/>
      <c r="AC18" s="289"/>
      <c r="AD18" s="289"/>
      <c r="AE18" s="289"/>
      <c r="AF18" s="290"/>
      <c r="AG18" s="291"/>
      <c r="AH18" s="291"/>
      <c r="AI18" s="288"/>
      <c r="AJ18" s="289"/>
      <c r="AK18" s="289"/>
      <c r="AL18" s="289"/>
      <c r="AM18" s="289"/>
      <c r="AN18" s="289"/>
      <c r="AO18" s="289"/>
      <c r="AP18" s="289"/>
      <c r="AQ18" s="289"/>
      <c r="AR18" s="290"/>
      <c r="AS18" s="75"/>
      <c r="AT18" s="75"/>
      <c r="BA18" s="2"/>
      <c r="BC18" s="17" t="str">
        <f>IF(F98="", "", F98)</f>
        <v/>
      </c>
      <c r="BD18" s="18" t="str">
        <f>IF(R98="", "", R98)</f>
        <v/>
      </c>
      <c r="BE18" s="19" t="str">
        <f>IF(AA98="", "", AA98)</f>
        <v/>
      </c>
      <c r="BF18" s="20" t="str">
        <f>IF(AE98="", "", AE98)</f>
        <v/>
      </c>
      <c r="BG18" s="79" t="str">
        <f>IF(BC18="", "", SUMIF('Leave Request Form'!$C$8:$C$507, BC18, 'Leave Request Form'!$K$8:$K$507))</f>
        <v/>
      </c>
      <c r="BH18" s="79" t="str">
        <f>IF(BC18="", "", SUMIF('Leave Request Form'!$P$8:$P$507, BC18, 'Leave Request Form'!$W$8:$W$507)+IFERROR(INDEX($BG$70:$BG$109, MATCH(BC18, $BA$70:$BA$109, 0)), 0))</f>
        <v/>
      </c>
      <c r="BI18" s="80" t="str">
        <f t="shared" si="2"/>
        <v/>
      </c>
      <c r="CA18" s="105">
        <f t="shared" si="0"/>
        <v>0</v>
      </c>
      <c r="CB18" s="106">
        <f t="shared" si="1"/>
        <v>0</v>
      </c>
    </row>
    <row r="19" spans="1:80" ht="15" customHeight="1" x14ac:dyDescent="0.25">
      <c r="A19" s="75"/>
      <c r="B19" s="75"/>
      <c r="C19" s="75"/>
      <c r="D19" s="75"/>
      <c r="E19" s="75"/>
      <c r="F19" s="75"/>
      <c r="G19" s="75"/>
      <c r="H19" s="75"/>
      <c r="I19" s="75"/>
      <c r="J19" s="75"/>
      <c r="K19" s="75"/>
      <c r="L19" s="75"/>
      <c r="M19" s="75"/>
      <c r="N19" s="75"/>
      <c r="O19" s="75"/>
      <c r="P19" s="75"/>
      <c r="Q19" s="75"/>
      <c r="R19" s="75"/>
      <c r="S19" s="75"/>
      <c r="T19" s="75"/>
      <c r="U19" s="75"/>
      <c r="V19" s="75"/>
      <c r="W19" s="75"/>
      <c r="X19" s="75"/>
      <c r="Y19" s="75"/>
      <c r="Z19" s="75"/>
      <c r="AA19" s="75"/>
      <c r="AB19" s="75"/>
      <c r="AC19" s="75"/>
      <c r="AD19" s="75"/>
      <c r="AE19" s="75"/>
      <c r="AF19" s="75"/>
      <c r="AG19" s="75"/>
      <c r="AH19" s="75"/>
      <c r="AI19" s="75"/>
      <c r="AJ19" s="75"/>
      <c r="AK19" s="75"/>
      <c r="AL19" s="75"/>
      <c r="AM19" s="75"/>
      <c r="AN19" s="75"/>
      <c r="AO19" s="75"/>
      <c r="AP19" s="75"/>
      <c r="AQ19" s="75"/>
      <c r="AR19" s="75"/>
      <c r="AS19" s="75"/>
      <c r="AT19" s="75"/>
      <c r="BA19" s="12" t="s">
        <v>5</v>
      </c>
      <c r="BC19" s="17" t="str">
        <f>IF(F100="", "", F100)</f>
        <v/>
      </c>
      <c r="BD19" s="18" t="str">
        <f>IF(R100="", "", R100)</f>
        <v/>
      </c>
      <c r="BE19" s="19" t="str">
        <f>IF(AA100="", "", AA100)</f>
        <v/>
      </c>
      <c r="BF19" s="20" t="str">
        <f>IF(AE100="", "", AE100)</f>
        <v/>
      </c>
      <c r="BG19" s="79" t="str">
        <f>IF(BC19="", "", SUMIF('Leave Request Form'!$C$8:$C$507, BC19, 'Leave Request Form'!$K$8:$K$507))</f>
        <v/>
      </c>
      <c r="BH19" s="79" t="str">
        <f>IF(BC19="", "", SUMIF('Leave Request Form'!$P$8:$P$507, BC19, 'Leave Request Form'!$W$8:$W$507)+IFERROR(INDEX($BG$70:$BG$109, MATCH(BC19, $BA$70:$BA$109, 0)), 0))</f>
        <v/>
      </c>
      <c r="BI19" s="80" t="str">
        <f t="shared" si="2"/>
        <v/>
      </c>
      <c r="CA19" s="105">
        <f t="shared" si="0"/>
        <v>0</v>
      </c>
      <c r="CB19" s="106">
        <f t="shared" si="1"/>
        <v>0</v>
      </c>
    </row>
    <row r="20" spans="1:80" ht="15" customHeight="1" x14ac:dyDescent="0.25">
      <c r="A20" s="75"/>
      <c r="B20" s="75"/>
      <c r="C20" s="75"/>
      <c r="D20" s="75"/>
      <c r="E20" s="75"/>
      <c r="F20" s="75"/>
      <c r="G20" s="75"/>
      <c r="H20" s="75"/>
      <c r="I20" s="75"/>
      <c r="J20" s="75"/>
      <c r="K20" s="75"/>
      <c r="L20" s="75"/>
      <c r="M20" s="75"/>
      <c r="N20" s="75"/>
      <c r="O20" s="75"/>
      <c r="P20" s="75"/>
      <c r="Q20" s="75"/>
      <c r="R20" s="75"/>
      <c r="S20" s="75"/>
      <c r="T20" s="75"/>
      <c r="U20" s="75"/>
      <c r="V20" s="75"/>
      <c r="W20" s="75"/>
      <c r="X20" s="75"/>
      <c r="Y20" s="75"/>
      <c r="Z20" s="75"/>
      <c r="AA20" s="75"/>
      <c r="AB20" s="75"/>
      <c r="AC20" s="75"/>
      <c r="AD20" s="75"/>
      <c r="AE20" s="75"/>
      <c r="AF20" s="75"/>
      <c r="AG20" s="75"/>
      <c r="AH20" s="75"/>
      <c r="AI20" s="75"/>
      <c r="AJ20" s="75"/>
      <c r="AK20" s="75"/>
      <c r="AL20" s="75"/>
      <c r="AM20" s="75"/>
      <c r="AN20" s="75"/>
      <c r="AO20" s="75"/>
      <c r="AP20" s="75"/>
      <c r="AQ20" s="75"/>
      <c r="AR20" s="75"/>
      <c r="AS20" s="75"/>
      <c r="AT20" s="75"/>
      <c r="BA20" s="11">
        <f>IF(W25="", "", W25)</f>
        <v>44189</v>
      </c>
      <c r="BC20" s="17" t="str">
        <f>IF(F102="", "", F102)</f>
        <v/>
      </c>
      <c r="BD20" s="18" t="str">
        <f>IF(R102="", "", R102)</f>
        <v/>
      </c>
      <c r="BE20" s="19" t="str">
        <f>IF(AA102="", "", AA102)</f>
        <v/>
      </c>
      <c r="BF20" s="20" t="str">
        <f>IF(AE102="", "", AE102)</f>
        <v/>
      </c>
      <c r="BG20" s="79" t="str">
        <f>IF(BC20="", "", SUMIF('Leave Request Form'!$C$8:$C$507, BC20, 'Leave Request Form'!$K$8:$K$507))</f>
        <v/>
      </c>
      <c r="BH20" s="79" t="str">
        <f>IF(BC20="", "", SUMIF('Leave Request Form'!$P$8:$P$507, BC20, 'Leave Request Form'!$W$8:$W$507)+IFERROR(INDEX($BG$70:$BG$109, MATCH(BC20, $BA$70:$BA$109, 0)), 0))</f>
        <v/>
      </c>
      <c r="BI20" s="80" t="str">
        <f t="shared" si="2"/>
        <v/>
      </c>
      <c r="CA20" s="105">
        <f t="shared" si="0"/>
        <v>0</v>
      </c>
      <c r="CB20" s="106">
        <f t="shared" si="1"/>
        <v>0</v>
      </c>
    </row>
    <row r="21" spans="1:80" ht="15" customHeight="1" x14ac:dyDescent="0.25">
      <c r="A21" s="75"/>
      <c r="B21" s="75"/>
      <c r="C21" s="223" t="s">
        <v>17</v>
      </c>
      <c r="D21" s="224"/>
      <c r="E21" s="224"/>
      <c r="F21" s="224"/>
      <c r="G21" s="224"/>
      <c r="H21" s="224"/>
      <c r="I21" s="224"/>
      <c r="J21" s="224"/>
      <c r="K21" s="224"/>
      <c r="L21" s="224"/>
      <c r="M21" s="224"/>
      <c r="N21" s="224"/>
      <c r="O21" s="224"/>
      <c r="P21" s="225"/>
      <c r="Q21" s="75"/>
      <c r="R21" s="250" t="s">
        <v>22</v>
      </c>
      <c r="S21" s="251"/>
      <c r="T21" s="251"/>
      <c r="U21" s="252"/>
      <c r="V21" s="75"/>
      <c r="W21" s="285">
        <v>44025</v>
      </c>
      <c r="X21" s="286"/>
      <c r="Y21" s="286"/>
      <c r="Z21" s="286"/>
      <c r="AA21" s="286"/>
      <c r="AB21" s="286"/>
      <c r="AC21" s="286"/>
      <c r="AD21" s="286"/>
      <c r="AE21" s="286"/>
      <c r="AF21" s="287"/>
      <c r="AG21" s="291" t="s">
        <v>12</v>
      </c>
      <c r="AH21" s="291"/>
      <c r="AI21" s="285">
        <v>44029</v>
      </c>
      <c r="AJ21" s="286"/>
      <c r="AK21" s="286"/>
      <c r="AL21" s="286"/>
      <c r="AM21" s="286"/>
      <c r="AN21" s="286"/>
      <c r="AO21" s="286"/>
      <c r="AP21" s="286"/>
      <c r="AQ21" s="286"/>
      <c r="AR21" s="287"/>
      <c r="AS21" s="75"/>
      <c r="AT21" s="75"/>
      <c r="BA21" s="11">
        <f>IF(AI25="", "", AI25)</f>
        <v>44196</v>
      </c>
      <c r="BC21" s="17" t="str">
        <f>IF(F104="", "", F104)</f>
        <v/>
      </c>
      <c r="BD21" s="18" t="str">
        <f>IF(R104="", "", R104)</f>
        <v/>
      </c>
      <c r="BE21" s="19" t="str">
        <f>IF(AA104="", "", AA104)</f>
        <v/>
      </c>
      <c r="BF21" s="20" t="str">
        <f>IF(AE104="", "", AE104)</f>
        <v/>
      </c>
      <c r="BG21" s="79" t="str">
        <f>IF(BC21="", "", SUMIF('Leave Request Form'!$C$8:$C$507, BC21, 'Leave Request Form'!$K$8:$K$507))</f>
        <v/>
      </c>
      <c r="BH21" s="79" t="str">
        <f>IF(BC21="", "", SUMIF('Leave Request Form'!$P$8:$P$507, BC21, 'Leave Request Form'!$W$8:$W$507)+IFERROR(INDEX($BG$70:$BG$109, MATCH(BC21, $BA$70:$BA$109, 0)), 0))</f>
        <v/>
      </c>
      <c r="BI21" s="80" t="str">
        <f t="shared" si="2"/>
        <v/>
      </c>
      <c r="CA21" s="105">
        <f t="shared" si="0"/>
        <v>0</v>
      </c>
      <c r="CB21" s="106">
        <f t="shared" si="1"/>
        <v>0</v>
      </c>
    </row>
    <row r="22" spans="1:80" ht="15" customHeight="1" x14ac:dyDescent="0.25">
      <c r="A22" s="75"/>
      <c r="B22" s="75"/>
      <c r="C22" s="226"/>
      <c r="D22" s="227"/>
      <c r="E22" s="227"/>
      <c r="F22" s="227"/>
      <c r="G22" s="227"/>
      <c r="H22" s="227"/>
      <c r="I22" s="227"/>
      <c r="J22" s="227"/>
      <c r="K22" s="227"/>
      <c r="L22" s="227"/>
      <c r="M22" s="227"/>
      <c r="N22" s="227"/>
      <c r="O22" s="227"/>
      <c r="P22" s="228"/>
      <c r="Q22" s="75"/>
      <c r="R22" s="253"/>
      <c r="S22" s="254"/>
      <c r="T22" s="254"/>
      <c r="U22" s="255"/>
      <c r="V22" s="75"/>
      <c r="W22" s="288"/>
      <c r="X22" s="289"/>
      <c r="Y22" s="289"/>
      <c r="Z22" s="289"/>
      <c r="AA22" s="289"/>
      <c r="AB22" s="289"/>
      <c r="AC22" s="289"/>
      <c r="AD22" s="289"/>
      <c r="AE22" s="289"/>
      <c r="AF22" s="290"/>
      <c r="AG22" s="291"/>
      <c r="AH22" s="291"/>
      <c r="AI22" s="288"/>
      <c r="AJ22" s="289"/>
      <c r="AK22" s="289"/>
      <c r="AL22" s="289"/>
      <c r="AM22" s="289"/>
      <c r="AN22" s="289"/>
      <c r="AO22" s="289"/>
      <c r="AP22" s="289"/>
      <c r="AQ22" s="289"/>
      <c r="AR22" s="290"/>
      <c r="AS22" s="75"/>
      <c r="AT22" s="75"/>
      <c r="BC22" s="17" t="str">
        <f>IF(F106="", "", F106)</f>
        <v/>
      </c>
      <c r="BD22" s="18" t="str">
        <f>IF(R106="", "", R106)</f>
        <v/>
      </c>
      <c r="BE22" s="19" t="str">
        <f>IF(AA106="", "", AA106)</f>
        <v/>
      </c>
      <c r="BF22" s="20" t="str">
        <f>IF(AE106="", "", AE106)</f>
        <v/>
      </c>
      <c r="BG22" s="79" t="str">
        <f>IF(BC22="", "", SUMIF('Leave Request Form'!$C$8:$C$507, BC22, 'Leave Request Form'!$K$8:$K$507))</f>
        <v/>
      </c>
      <c r="BH22" s="79" t="str">
        <f>IF(BC22="", "", SUMIF('Leave Request Form'!$P$8:$P$507, BC22, 'Leave Request Form'!$W$8:$W$507)+IFERROR(INDEX($BG$70:$BG$109, MATCH(BC22, $BA$70:$BA$109, 0)), 0))</f>
        <v/>
      </c>
      <c r="BI22" s="80" t="str">
        <f t="shared" si="2"/>
        <v/>
      </c>
      <c r="CA22" s="105">
        <f t="shared" si="0"/>
        <v>0</v>
      </c>
      <c r="CB22" s="106">
        <f t="shared" si="1"/>
        <v>0</v>
      </c>
    </row>
    <row r="23" spans="1:80" ht="15" customHeight="1" x14ac:dyDescent="0.25">
      <c r="A23" s="75"/>
      <c r="B23" s="75"/>
      <c r="C23" s="75"/>
      <c r="D23" s="75"/>
      <c r="E23" s="75"/>
      <c r="F23" s="75"/>
      <c r="G23" s="75"/>
      <c r="H23" s="75"/>
      <c r="I23" s="75"/>
      <c r="J23" s="75"/>
      <c r="K23" s="75"/>
      <c r="L23" s="75"/>
      <c r="M23" s="75"/>
      <c r="N23" s="75"/>
      <c r="O23" s="75"/>
      <c r="P23" s="75"/>
      <c r="Q23" s="75"/>
      <c r="R23" s="75"/>
      <c r="S23" s="75"/>
      <c r="T23" s="75"/>
      <c r="U23" s="75"/>
      <c r="V23" s="75"/>
      <c r="W23" s="75"/>
      <c r="X23" s="75"/>
      <c r="Y23" s="75"/>
      <c r="Z23" s="75"/>
      <c r="AA23" s="75"/>
      <c r="AB23" s="75"/>
      <c r="AC23" s="75"/>
      <c r="AD23" s="75"/>
      <c r="AE23" s="75"/>
      <c r="AF23" s="75"/>
      <c r="AG23" s="75"/>
      <c r="AH23" s="75"/>
      <c r="AI23" s="75"/>
      <c r="AJ23" s="75"/>
      <c r="AK23" s="75"/>
      <c r="AL23" s="75"/>
      <c r="AM23" s="75"/>
      <c r="AN23" s="75"/>
      <c r="AO23" s="75"/>
      <c r="AP23" s="75"/>
      <c r="AQ23" s="75"/>
      <c r="AR23" s="75"/>
      <c r="AS23" s="75"/>
      <c r="AT23" s="75"/>
      <c r="BC23" s="21" t="str">
        <f>IF(F108="", "", F108)</f>
        <v/>
      </c>
      <c r="BD23" s="22" t="str">
        <f>IF(R108="", "", R108)</f>
        <v/>
      </c>
      <c r="BE23" s="23" t="str">
        <f>IF(AA108="", "", AA108)</f>
        <v/>
      </c>
      <c r="BF23" s="24" t="str">
        <f>IF(AE108="", "", AE108)</f>
        <v/>
      </c>
      <c r="BG23" s="81" t="str">
        <f>IF(BC23="", "", SUMIF('Leave Request Form'!$C$8:$C$507, BC23, 'Leave Request Form'!$K$8:$K$507))</f>
        <v/>
      </c>
      <c r="BH23" s="81" t="str">
        <f>IF(BC23="", "", SUMIF('Leave Request Form'!$P$8:$P$507, BC23, 'Leave Request Form'!$W$8:$W$507)+IFERROR(INDEX($BG$70:$BG$109, MATCH(BC23, $BA$70:$BA$109, 0)), 0))</f>
        <v/>
      </c>
      <c r="BI23" s="82" t="str">
        <f t="shared" si="2"/>
        <v/>
      </c>
      <c r="CA23" s="107">
        <f t="shared" si="0"/>
        <v>0</v>
      </c>
      <c r="CB23" s="108">
        <f t="shared" si="1"/>
        <v>0</v>
      </c>
    </row>
    <row r="24" spans="1:80" ht="15" customHeight="1" x14ac:dyDescent="0.25">
      <c r="A24" s="75"/>
      <c r="B24" s="75"/>
      <c r="C24" s="75"/>
      <c r="D24" s="75"/>
      <c r="E24" s="75"/>
      <c r="F24" s="75"/>
      <c r="G24" s="75"/>
      <c r="H24" s="75"/>
      <c r="I24" s="75"/>
      <c r="J24" s="75"/>
      <c r="K24" s="75"/>
      <c r="L24" s="75"/>
      <c r="M24" s="75"/>
      <c r="N24" s="75"/>
      <c r="O24" s="75"/>
      <c r="P24" s="75"/>
      <c r="Q24" s="75"/>
      <c r="R24" s="75"/>
      <c r="S24" s="75"/>
      <c r="T24" s="75"/>
      <c r="U24" s="75"/>
      <c r="V24" s="75"/>
      <c r="W24" s="75"/>
      <c r="X24" s="75"/>
      <c r="Y24" s="75"/>
      <c r="Z24" s="75"/>
      <c r="AA24" s="75"/>
      <c r="AB24" s="75"/>
      <c r="AC24" s="75"/>
      <c r="AD24" s="75"/>
      <c r="AE24" s="75"/>
      <c r="AF24" s="75"/>
      <c r="AG24" s="75"/>
      <c r="AH24" s="75"/>
      <c r="AI24" s="75"/>
      <c r="AJ24" s="75"/>
      <c r="AK24" s="75"/>
      <c r="AL24" s="75"/>
      <c r="AM24" s="75"/>
      <c r="AN24" s="75"/>
      <c r="AO24" s="75"/>
      <c r="AP24" s="75"/>
      <c r="AQ24" s="75"/>
      <c r="AR24" s="75"/>
      <c r="AS24" s="75"/>
      <c r="AT24" s="75"/>
      <c r="BA24" s="5" t="s">
        <v>22</v>
      </c>
    </row>
    <row r="25" spans="1:80" ht="15" customHeight="1" x14ac:dyDescent="0.25">
      <c r="A25" s="75"/>
      <c r="B25" s="75"/>
      <c r="C25" s="223" t="s">
        <v>18</v>
      </c>
      <c r="D25" s="224"/>
      <c r="E25" s="224"/>
      <c r="F25" s="224"/>
      <c r="G25" s="224"/>
      <c r="H25" s="224"/>
      <c r="I25" s="224"/>
      <c r="J25" s="224"/>
      <c r="K25" s="224"/>
      <c r="L25" s="224"/>
      <c r="M25" s="224"/>
      <c r="N25" s="224"/>
      <c r="O25" s="224"/>
      <c r="P25" s="225"/>
      <c r="Q25" s="75"/>
      <c r="R25" s="250" t="s">
        <v>22</v>
      </c>
      <c r="S25" s="251"/>
      <c r="T25" s="251"/>
      <c r="U25" s="252"/>
      <c r="V25" s="75"/>
      <c r="W25" s="285">
        <v>44189</v>
      </c>
      <c r="X25" s="286"/>
      <c r="Y25" s="286"/>
      <c r="Z25" s="286"/>
      <c r="AA25" s="286"/>
      <c r="AB25" s="286"/>
      <c r="AC25" s="286"/>
      <c r="AD25" s="286"/>
      <c r="AE25" s="286"/>
      <c r="AF25" s="287"/>
      <c r="AG25" s="291" t="s">
        <v>12</v>
      </c>
      <c r="AH25" s="291"/>
      <c r="AI25" s="285">
        <v>44196</v>
      </c>
      <c r="AJ25" s="286"/>
      <c r="AK25" s="286"/>
      <c r="AL25" s="286"/>
      <c r="AM25" s="286"/>
      <c r="AN25" s="286"/>
      <c r="AO25" s="286"/>
      <c r="AP25" s="286"/>
      <c r="AQ25" s="286"/>
      <c r="AR25" s="287"/>
      <c r="AS25" s="75"/>
      <c r="AT25" s="75"/>
      <c r="BA25" s="6" t="s">
        <v>23</v>
      </c>
    </row>
    <row r="26" spans="1:80" ht="15" customHeight="1" x14ac:dyDescent="0.25">
      <c r="A26" s="75"/>
      <c r="B26" s="75"/>
      <c r="C26" s="226"/>
      <c r="D26" s="227"/>
      <c r="E26" s="227"/>
      <c r="F26" s="227"/>
      <c r="G26" s="227"/>
      <c r="H26" s="227"/>
      <c r="I26" s="227"/>
      <c r="J26" s="227"/>
      <c r="K26" s="227"/>
      <c r="L26" s="227"/>
      <c r="M26" s="227"/>
      <c r="N26" s="227"/>
      <c r="O26" s="227"/>
      <c r="P26" s="228"/>
      <c r="Q26" s="75"/>
      <c r="R26" s="253"/>
      <c r="S26" s="254"/>
      <c r="T26" s="254"/>
      <c r="U26" s="255"/>
      <c r="V26" s="75"/>
      <c r="W26" s="288"/>
      <c r="X26" s="289"/>
      <c r="Y26" s="289"/>
      <c r="Z26" s="289"/>
      <c r="AA26" s="289"/>
      <c r="AB26" s="289"/>
      <c r="AC26" s="289"/>
      <c r="AD26" s="289"/>
      <c r="AE26" s="289"/>
      <c r="AF26" s="290"/>
      <c r="AG26" s="291"/>
      <c r="AH26" s="291"/>
      <c r="AI26" s="288"/>
      <c r="AJ26" s="289"/>
      <c r="AK26" s="289"/>
      <c r="AL26" s="289"/>
      <c r="AM26" s="289"/>
      <c r="AN26" s="289"/>
      <c r="AO26" s="289"/>
      <c r="AP26" s="289"/>
      <c r="AQ26" s="289"/>
      <c r="AR26" s="290"/>
      <c r="AS26" s="75"/>
      <c r="AT26" s="75"/>
    </row>
    <row r="27" spans="1:80" ht="15" customHeight="1" x14ac:dyDescent="0.25">
      <c r="A27" s="75"/>
      <c r="B27" s="75"/>
      <c r="C27" s="75"/>
      <c r="D27" s="75"/>
      <c r="E27" s="75"/>
      <c r="F27" s="75"/>
      <c r="G27" s="75"/>
      <c r="H27" s="75"/>
      <c r="I27" s="75"/>
      <c r="J27" s="75"/>
      <c r="K27" s="75"/>
      <c r="L27" s="75"/>
      <c r="M27" s="75"/>
      <c r="N27" s="75"/>
      <c r="O27" s="75"/>
      <c r="P27" s="75"/>
      <c r="Q27" s="75"/>
      <c r="R27" s="75"/>
      <c r="S27" s="75"/>
      <c r="T27" s="75"/>
      <c r="U27" s="75"/>
      <c r="V27" s="75"/>
      <c r="W27" s="75"/>
      <c r="X27" s="75"/>
      <c r="Y27" s="75"/>
      <c r="Z27" s="75"/>
      <c r="AA27" s="75"/>
      <c r="AB27" s="75"/>
      <c r="AC27" s="75"/>
      <c r="AD27" s="75"/>
      <c r="AE27" s="75"/>
      <c r="AF27" s="75"/>
      <c r="AG27" s="75"/>
      <c r="AH27" s="75"/>
      <c r="AI27" s="75"/>
      <c r="AJ27" s="75"/>
      <c r="AK27" s="75"/>
      <c r="AL27" s="75"/>
      <c r="AM27" s="75"/>
      <c r="AN27" s="75"/>
      <c r="AO27" s="75"/>
      <c r="AP27" s="75"/>
      <c r="AQ27" s="75"/>
      <c r="AR27" s="75"/>
      <c r="AS27" s="75"/>
      <c r="AT27" s="75"/>
    </row>
    <row r="28" spans="1:80" ht="15" customHeight="1" x14ac:dyDescent="0.25">
      <c r="A28" s="75"/>
      <c r="B28" s="75"/>
      <c r="C28" s="75"/>
      <c r="D28" s="75"/>
      <c r="E28" s="75"/>
      <c r="F28" s="75"/>
      <c r="G28" s="75"/>
      <c r="H28" s="75"/>
      <c r="I28" s="75"/>
      <c r="J28" s="75"/>
      <c r="K28" s="75"/>
      <c r="L28" s="75"/>
      <c r="M28" s="75"/>
      <c r="N28" s="75"/>
      <c r="O28" s="75"/>
      <c r="P28" s="75"/>
      <c r="Q28" s="75"/>
      <c r="R28" s="75"/>
      <c r="S28" s="75"/>
      <c r="T28" s="75"/>
      <c r="U28" s="75"/>
      <c r="V28" s="75"/>
      <c r="W28" s="75"/>
      <c r="X28" s="75"/>
      <c r="Y28" s="75"/>
      <c r="Z28" s="75"/>
      <c r="AA28" s="75"/>
      <c r="AB28" s="75"/>
      <c r="AC28" s="75"/>
      <c r="AD28" s="75"/>
      <c r="AE28" s="75"/>
      <c r="AF28" s="75"/>
      <c r="AG28" s="75"/>
      <c r="AH28" s="75"/>
      <c r="AI28" s="75"/>
      <c r="AJ28" s="75"/>
      <c r="AK28" s="75"/>
      <c r="AL28" s="75"/>
      <c r="AM28" s="75"/>
      <c r="AN28" s="75"/>
      <c r="AO28" s="75"/>
      <c r="AP28" s="75"/>
      <c r="AQ28" s="75"/>
      <c r="AR28" s="75"/>
      <c r="AS28" s="75"/>
      <c r="AT28" s="75"/>
      <c r="BA28" s="3" t="s">
        <v>50</v>
      </c>
      <c r="BB28" s="3"/>
      <c r="BC28" s="102">
        <f>IF(M10="", "", M10)</f>
        <v>2020</v>
      </c>
      <c r="BD28" s="91"/>
      <c r="BE28" s="3" t="s">
        <v>53</v>
      </c>
      <c r="BF28" s="3" t="s">
        <v>54</v>
      </c>
      <c r="BG28" s="1"/>
      <c r="BH28" s="92" t="s">
        <v>30</v>
      </c>
      <c r="BI28" s="92" t="s">
        <v>55</v>
      </c>
      <c r="BJ28" s="92" t="s">
        <v>56</v>
      </c>
      <c r="BK28" s="92" t="s">
        <v>57</v>
      </c>
    </row>
    <row r="29" spans="1:80" ht="15" customHeight="1" x14ac:dyDescent="0.25">
      <c r="A29" s="75"/>
      <c r="B29" s="75"/>
      <c r="C29" s="336" t="s">
        <v>80</v>
      </c>
      <c r="D29" s="336"/>
      <c r="E29" s="336"/>
      <c r="F29" s="336"/>
      <c r="G29" s="336"/>
      <c r="H29" s="336"/>
      <c r="I29" s="336"/>
      <c r="J29" s="336"/>
      <c r="K29" s="336"/>
      <c r="L29" s="336"/>
      <c r="M29" s="336"/>
      <c r="N29" s="336"/>
      <c r="O29" s="336"/>
      <c r="P29" s="336"/>
      <c r="Q29" s="336"/>
      <c r="R29" s="336"/>
      <c r="S29" s="336"/>
      <c r="T29" s="336"/>
      <c r="U29" s="336"/>
      <c r="V29" s="336"/>
      <c r="W29" s="336"/>
      <c r="X29" s="336"/>
      <c r="Y29" s="336"/>
      <c r="Z29" s="336"/>
      <c r="AA29" s="336"/>
      <c r="AB29" s="336"/>
      <c r="AC29" s="336"/>
      <c r="AD29" s="336"/>
      <c r="AE29" s="336"/>
      <c r="AF29" s="336"/>
      <c r="AG29" s="336"/>
      <c r="AH29" s="336"/>
      <c r="AI29" s="336"/>
      <c r="AJ29" s="336"/>
      <c r="AK29" s="336"/>
      <c r="AL29" s="336"/>
      <c r="AM29" s="336"/>
      <c r="AN29" s="336"/>
      <c r="AO29" s="336"/>
      <c r="AP29" s="336"/>
      <c r="AQ29" s="336"/>
      <c r="AR29" s="336"/>
      <c r="AS29" s="75"/>
      <c r="AT29" s="75"/>
      <c r="BA29" s="7" t="s">
        <v>58</v>
      </c>
      <c r="BC29" s="93">
        <f>IF(BE29="Sat", BF29+2, IF(BE29="Sun", BF29+1, BF29))</f>
        <v>43831</v>
      </c>
      <c r="BD29" s="94"/>
      <c r="BE29" s="95" t="str">
        <f>TEXT(BF29, "ddd")</f>
        <v>Wed</v>
      </c>
      <c r="BF29" s="96">
        <f>DATE(BC28, MONTH(1), DAY(1))</f>
        <v>43831</v>
      </c>
      <c r="BG29" s="1"/>
      <c r="BH29" s="5" t="s">
        <v>59</v>
      </c>
      <c r="BI29" s="5">
        <v>0</v>
      </c>
      <c r="BJ29" s="5">
        <v>0</v>
      </c>
      <c r="BK29" s="5">
        <v>3</v>
      </c>
    </row>
    <row r="30" spans="1:80" ht="15" customHeight="1" x14ac:dyDescent="0.25">
      <c r="A30" s="75"/>
      <c r="B30" s="75"/>
      <c r="C30" s="336"/>
      <c r="D30" s="336"/>
      <c r="E30" s="336"/>
      <c r="F30" s="336"/>
      <c r="G30" s="336"/>
      <c r="H30" s="336"/>
      <c r="I30" s="336"/>
      <c r="J30" s="336"/>
      <c r="K30" s="336"/>
      <c r="L30" s="336"/>
      <c r="M30" s="336"/>
      <c r="N30" s="336"/>
      <c r="O30" s="336"/>
      <c r="P30" s="336"/>
      <c r="Q30" s="336"/>
      <c r="R30" s="336"/>
      <c r="S30" s="336"/>
      <c r="T30" s="336"/>
      <c r="U30" s="336"/>
      <c r="V30" s="336"/>
      <c r="W30" s="336"/>
      <c r="X30" s="336"/>
      <c r="Y30" s="336"/>
      <c r="Z30" s="336"/>
      <c r="AA30" s="336"/>
      <c r="AB30" s="336"/>
      <c r="AC30" s="336"/>
      <c r="AD30" s="336"/>
      <c r="AE30" s="336"/>
      <c r="AF30" s="336"/>
      <c r="AG30" s="336"/>
      <c r="AH30" s="336"/>
      <c r="AI30" s="336"/>
      <c r="AJ30" s="336"/>
      <c r="AK30" s="336"/>
      <c r="AL30" s="336"/>
      <c r="AM30" s="336"/>
      <c r="AN30" s="336"/>
      <c r="AO30" s="336"/>
      <c r="AP30" s="336"/>
      <c r="AQ30" s="336"/>
      <c r="AR30" s="336"/>
      <c r="AS30" s="75"/>
      <c r="AT30" s="75"/>
      <c r="BA30" s="8" t="s">
        <v>60</v>
      </c>
      <c r="BC30" s="97">
        <f>BF30-INDEX(BK29:BK35, MATCH(BE30, BH29:BH35, 0))</f>
        <v>43931</v>
      </c>
      <c r="BD30" s="94"/>
      <c r="BE30" s="98" t="str">
        <f t="shared" ref="BE30:BE31" si="3">TEXT(BF30, "ddd")</f>
        <v>Sun</v>
      </c>
      <c r="BF30" s="99">
        <f>DATE(YEAR(BF29),MONTH(DATE(YEAR(BF29),MONTH(1),DAY(1)))+((INT(((MOD((19*(MOD(YEAR(BF29),19))+(INT(YEAR(BF29)/100))-(INT(INT(YEAR(BF29)/100)/4))-(INT(((INT(YEAR(BF29)/100))-(INT(((INT(YEAR(BF29)/100))+8)/25))+1)/3))+15),30))+(MOD((32+2*(MOD(INT(YEAR(BF29)/100),4))+2*(INT((MOD(YEAR(BF29),100))/4))-(MOD((19*(MOD(YEAR(BF29),19))+(INT(YEAR(BF29)/100))-(INT(INT(YEAR(BF29)/100)/4))-(INT(((INT(YEAR(BF29)/100))-(INT(((INT(YEAR(BF29)/100))+8)/25))+1)/3))+15),30))-(MOD((MOD(YEAR(BF29),100)),4))),7))-7*(INT(((MOD(YEAR(BF29),19))+11*(MOD((19*(MOD(YEAR(BF29),19))+(INT(YEAR(BF29)/100))-(INT(INT(YEAR(BF29)/100)/4))-(INT(((INT(YEAR(BF29)/100))-(INT(((INT(YEAR(BF29)/100))+8)/25))+1)/3))+15),30))+22*(MOD((32+2*(MOD(INT(YEAR(BF29)/100),4))+2*(INT((MOD(YEAR(BF29),100))/4))-(MOD((19*(MOD(YEAR(BF29),19))+(INT(YEAR(BF29)/100))-(INT(INT(YEAR(BF29)/100)/4))-(INT(((INT(YEAR(BF29)/100))-(INT(((INT(YEAR(BF29)/100))+8)/25))+1)/3))+15),30))-(MOD((MOD(YEAR(BF29),100)),4))),7)))/451))+114)/31))-1),DAY(DATE(YEAR(BF29),MONTH(1),DAY(1)))+(((MOD(((MOD((19*(MOD(YEAR(BF29),19))+(INT(YEAR(BF29)/100))-(INT(INT(YEAR(BF29)/100)/4))-(INT(((INT(YEAR(BF29)/100))-(INT(((INT(YEAR(BF29)/100))+8)/25))+1)/3))+15),30))+(MOD((32+2*(MOD(INT(YEAR(BF29)/100),4))+2*(INT((MOD(YEAR(BF29),100))/4))-(MOD((19*(MOD(YEAR(BF29),19))+(INT(YEAR(BF29)/100))-(INT(INT(YEAR(BF29)/100)/4))-(INT(((INT(YEAR(BF29)/100))-(INT(((INT(YEAR(BF29)/100))+8)/25))+1)/3))+15),30))-(MOD((MOD(YEAR(BF29),100)),4))),7))-7*(INT(((MOD(YEAR(BF29),19))+11*(MOD((19*(MOD(YEAR(BF29),19))+(INT(YEAR(BF29)/100))-(INT(INT(YEAR(BF29)/100)/4))-(INT(((INT(YEAR(BF29)/100))-(INT(((INT(YEAR(BF29)/100))+8)/25))+1)/3))+15),30))+22*(MOD((32+2*(MOD(INT(YEAR(BF29)/100),4))+2*(INT((MOD(YEAR(BF29),100))/4))-(MOD((19*(MOD(YEAR(BF29),19))+(INT(YEAR(BF29)/100))-(INT(INT(YEAR(BF29)/100)/4))-(INT(((INT(YEAR(BF29)/100))-(INT(((INT(YEAR(BF29)/100))+8)/25))+1)/3))+15),30))-(MOD((MOD(YEAR(BF29),100)),4))),7)))/451))+114),31))+1)-1))</f>
        <v>43933</v>
      </c>
      <c r="BG30" s="1"/>
      <c r="BH30" s="10" t="s">
        <v>61</v>
      </c>
      <c r="BI30" s="10">
        <v>1</v>
      </c>
      <c r="BJ30" s="10">
        <v>6</v>
      </c>
      <c r="BK30" s="10">
        <v>4</v>
      </c>
    </row>
    <row r="31" spans="1:80" ht="15" customHeight="1" x14ac:dyDescent="0.25">
      <c r="A31" s="75"/>
      <c r="B31" s="75"/>
      <c r="C31" s="336"/>
      <c r="D31" s="336"/>
      <c r="E31" s="336"/>
      <c r="F31" s="336"/>
      <c r="G31" s="336"/>
      <c r="H31" s="336"/>
      <c r="I31" s="336"/>
      <c r="J31" s="336"/>
      <c r="K31" s="336"/>
      <c r="L31" s="336"/>
      <c r="M31" s="336"/>
      <c r="N31" s="336"/>
      <c r="O31" s="336"/>
      <c r="P31" s="336"/>
      <c r="Q31" s="336"/>
      <c r="R31" s="336"/>
      <c r="S31" s="336"/>
      <c r="T31" s="336"/>
      <c r="U31" s="336"/>
      <c r="V31" s="336"/>
      <c r="W31" s="336"/>
      <c r="X31" s="336"/>
      <c r="Y31" s="336"/>
      <c r="Z31" s="336"/>
      <c r="AA31" s="336"/>
      <c r="AB31" s="336"/>
      <c r="AC31" s="336"/>
      <c r="AD31" s="336"/>
      <c r="AE31" s="336"/>
      <c r="AF31" s="336"/>
      <c r="AG31" s="336"/>
      <c r="AH31" s="336"/>
      <c r="AI31" s="336"/>
      <c r="AJ31" s="336"/>
      <c r="AK31" s="336"/>
      <c r="AL31" s="336"/>
      <c r="AM31" s="336"/>
      <c r="AN31" s="336"/>
      <c r="AO31" s="336"/>
      <c r="AP31" s="336"/>
      <c r="AQ31" s="336"/>
      <c r="AR31" s="336"/>
      <c r="AS31" s="75"/>
      <c r="AT31" s="75"/>
      <c r="BA31" s="8" t="s">
        <v>62</v>
      </c>
      <c r="BC31" s="97">
        <f>BC30+3</f>
        <v>43934</v>
      </c>
      <c r="BD31" s="94"/>
      <c r="BE31" s="98" t="str">
        <f t="shared" si="3"/>
        <v>Sun</v>
      </c>
      <c r="BF31" s="99">
        <f>BF30</f>
        <v>43933</v>
      </c>
      <c r="BG31" s="1"/>
      <c r="BH31" s="10" t="s">
        <v>63</v>
      </c>
      <c r="BI31" s="10">
        <v>2</v>
      </c>
      <c r="BJ31" s="10">
        <v>5</v>
      </c>
      <c r="BK31" s="10">
        <v>5</v>
      </c>
    </row>
    <row r="32" spans="1:80" ht="15" customHeight="1" x14ac:dyDescent="0.25">
      <c r="A32" s="75"/>
      <c r="B32" s="75"/>
      <c r="C32" s="336"/>
      <c r="D32" s="336"/>
      <c r="E32" s="336"/>
      <c r="F32" s="336"/>
      <c r="G32" s="336"/>
      <c r="H32" s="336"/>
      <c r="I32" s="336"/>
      <c r="J32" s="336"/>
      <c r="K32" s="336"/>
      <c r="L32" s="336"/>
      <c r="M32" s="336"/>
      <c r="N32" s="336"/>
      <c r="O32" s="336"/>
      <c r="P32" s="336"/>
      <c r="Q32" s="336"/>
      <c r="R32" s="336"/>
      <c r="S32" s="336"/>
      <c r="T32" s="336"/>
      <c r="U32" s="336"/>
      <c r="V32" s="336"/>
      <c r="W32" s="336"/>
      <c r="X32" s="336"/>
      <c r="Y32" s="336"/>
      <c r="Z32" s="336"/>
      <c r="AA32" s="336"/>
      <c r="AB32" s="336"/>
      <c r="AC32" s="336"/>
      <c r="AD32" s="336"/>
      <c r="AE32" s="336"/>
      <c r="AF32" s="336"/>
      <c r="AG32" s="336"/>
      <c r="AH32" s="336"/>
      <c r="AI32" s="336"/>
      <c r="AJ32" s="336"/>
      <c r="AK32" s="336"/>
      <c r="AL32" s="336"/>
      <c r="AM32" s="336"/>
      <c r="AN32" s="336"/>
      <c r="AO32" s="336"/>
      <c r="AP32" s="336"/>
      <c r="AQ32" s="336"/>
      <c r="AR32" s="336"/>
      <c r="AS32" s="75"/>
      <c r="AT32" s="75"/>
      <c r="BA32" s="8" t="s">
        <v>64</v>
      </c>
      <c r="BC32" s="97">
        <f>BF32+INDEX(BJ29:BJ35, MATCH(BE32, BH29:BH35, 0))</f>
        <v>43955</v>
      </c>
      <c r="BD32" s="94"/>
      <c r="BE32" s="98" t="str">
        <f>TEXT(BF32, "ddd")</f>
        <v>Fri</v>
      </c>
      <c r="BF32" s="99">
        <f>DATE(BC28, 5, 1)</f>
        <v>43952</v>
      </c>
      <c r="BG32" s="1"/>
      <c r="BH32" s="10" t="s">
        <v>65</v>
      </c>
      <c r="BI32" s="10">
        <v>3</v>
      </c>
      <c r="BJ32" s="10">
        <v>4</v>
      </c>
      <c r="BK32" s="10">
        <v>6</v>
      </c>
    </row>
    <row r="33" spans="1:63" ht="15" customHeight="1" x14ac:dyDescent="0.25">
      <c r="A33" s="75"/>
      <c r="B33" s="75"/>
      <c r="C33" s="336"/>
      <c r="D33" s="336"/>
      <c r="E33" s="336"/>
      <c r="F33" s="336"/>
      <c r="G33" s="336"/>
      <c r="H33" s="336"/>
      <c r="I33" s="336"/>
      <c r="J33" s="336"/>
      <c r="K33" s="336"/>
      <c r="L33" s="336"/>
      <c r="M33" s="336"/>
      <c r="N33" s="336"/>
      <c r="O33" s="336"/>
      <c r="P33" s="336"/>
      <c r="Q33" s="336"/>
      <c r="R33" s="336"/>
      <c r="S33" s="336"/>
      <c r="T33" s="336"/>
      <c r="U33" s="336"/>
      <c r="V33" s="336"/>
      <c r="W33" s="336"/>
      <c r="X33" s="336"/>
      <c r="Y33" s="336"/>
      <c r="Z33" s="336"/>
      <c r="AA33" s="336"/>
      <c r="AB33" s="336"/>
      <c r="AC33" s="336"/>
      <c r="AD33" s="336"/>
      <c r="AE33" s="336"/>
      <c r="AF33" s="336"/>
      <c r="AG33" s="336"/>
      <c r="AH33" s="336"/>
      <c r="AI33" s="336"/>
      <c r="AJ33" s="336"/>
      <c r="AK33" s="336"/>
      <c r="AL33" s="336"/>
      <c r="AM33" s="336"/>
      <c r="AN33" s="336"/>
      <c r="AO33" s="336"/>
      <c r="AP33" s="336"/>
      <c r="AQ33" s="336"/>
      <c r="AR33" s="336"/>
      <c r="AS33" s="75"/>
      <c r="AT33" s="75"/>
      <c r="BA33" s="8" t="s">
        <v>66</v>
      </c>
      <c r="BC33" s="97">
        <f>BF33-INDEX(BI29:BI35, MATCH(BE33, BH29:BH35, 0))</f>
        <v>43976</v>
      </c>
      <c r="BD33" s="94"/>
      <c r="BE33" s="98" t="str">
        <f>TEXT(BF33, "ddd")</f>
        <v>Sun</v>
      </c>
      <c r="BF33" s="99">
        <f>DATE(BC28, 5, 31)</f>
        <v>43982</v>
      </c>
      <c r="BG33" s="1"/>
      <c r="BH33" s="10" t="s">
        <v>67</v>
      </c>
      <c r="BI33" s="10">
        <v>4</v>
      </c>
      <c r="BJ33" s="10">
        <v>3</v>
      </c>
      <c r="BK33" s="10">
        <v>0</v>
      </c>
    </row>
    <row r="34" spans="1:63" ht="15" customHeight="1" x14ac:dyDescent="0.25">
      <c r="A34" s="75"/>
      <c r="B34" s="75"/>
      <c r="C34" s="75"/>
      <c r="D34" s="75"/>
      <c r="E34" s="75"/>
      <c r="F34" s="75"/>
      <c r="G34" s="75"/>
      <c r="H34" s="75"/>
      <c r="I34" s="75"/>
      <c r="J34" s="75"/>
      <c r="K34" s="75"/>
      <c r="L34" s="75"/>
      <c r="M34" s="75"/>
      <c r="N34" s="75"/>
      <c r="O34" s="75"/>
      <c r="P34" s="75"/>
      <c r="Q34" s="75"/>
      <c r="R34" s="75"/>
      <c r="S34" s="75"/>
      <c r="T34" s="75"/>
      <c r="U34" s="75"/>
      <c r="V34" s="75"/>
      <c r="W34" s="75"/>
      <c r="X34" s="75"/>
      <c r="Y34" s="75"/>
      <c r="Z34" s="75"/>
      <c r="AA34" s="75"/>
      <c r="AB34" s="75"/>
      <c r="AC34" s="75"/>
      <c r="AD34" s="75"/>
      <c r="AE34" s="75"/>
      <c r="AF34" s="75"/>
      <c r="AG34" s="75"/>
      <c r="AH34" s="75"/>
      <c r="AI34" s="75"/>
      <c r="AJ34" s="75"/>
      <c r="AK34" s="75"/>
      <c r="AL34" s="75"/>
      <c r="AM34" s="75"/>
      <c r="AN34" s="75"/>
      <c r="AO34" s="75"/>
      <c r="AP34" s="75"/>
      <c r="AQ34" s="75"/>
      <c r="AR34" s="75"/>
      <c r="AS34" s="75"/>
      <c r="AT34" s="75"/>
      <c r="BA34" s="8" t="s">
        <v>68</v>
      </c>
      <c r="BC34" s="97">
        <f>BF34-INDEX(BI29:BI35, MATCH(BE34, BH29:BH35, 0))</f>
        <v>44074</v>
      </c>
      <c r="BD34" s="94"/>
      <c r="BE34" s="98" t="str">
        <f>TEXT(BF34, "ddd")</f>
        <v>Mon</v>
      </c>
      <c r="BF34" s="99">
        <f>DATE(BC28, 8, 31)</f>
        <v>44074</v>
      </c>
      <c r="BG34" s="1"/>
      <c r="BH34" s="10" t="s">
        <v>69</v>
      </c>
      <c r="BI34" s="10">
        <v>5</v>
      </c>
      <c r="BJ34" s="10">
        <v>2</v>
      </c>
      <c r="BK34" s="10">
        <v>1</v>
      </c>
    </row>
    <row r="35" spans="1:63" ht="15" customHeight="1" x14ac:dyDescent="0.25">
      <c r="A35" s="75"/>
      <c r="B35" s="75"/>
      <c r="C35" s="223" t="s">
        <v>89</v>
      </c>
      <c r="D35" s="224"/>
      <c r="E35" s="224"/>
      <c r="F35" s="224"/>
      <c r="G35" s="224"/>
      <c r="H35" s="224"/>
      <c r="I35" s="224"/>
      <c r="J35" s="224"/>
      <c r="K35" s="224"/>
      <c r="L35" s="224"/>
      <c r="M35" s="224"/>
      <c r="N35" s="224"/>
      <c r="O35" s="225"/>
      <c r="P35" s="250"/>
      <c r="Q35" s="251"/>
      <c r="R35" s="251"/>
      <c r="S35" s="251"/>
      <c r="T35" s="251"/>
      <c r="U35" s="251"/>
      <c r="V35" s="251"/>
      <c r="W35" s="251"/>
      <c r="X35" s="252"/>
      <c r="Y35" s="75"/>
      <c r="Z35" s="75"/>
      <c r="AA35" s="75"/>
      <c r="AB35" s="75"/>
      <c r="AC35" s="75"/>
      <c r="AD35" s="235" t="s">
        <v>51</v>
      </c>
      <c r="AE35" s="236"/>
      <c r="AF35" s="236"/>
      <c r="AG35" s="236"/>
      <c r="AH35" s="236"/>
      <c r="AI35" s="236"/>
      <c r="AJ35" s="237"/>
      <c r="AK35" s="75"/>
      <c r="AL35" s="229" t="str">
        <f>CONCATENATE("Bank Holidays", IF(P35="", "", " - "), IF(P35="", "", P35))</f>
        <v>Bank Holidays</v>
      </c>
      <c r="AM35" s="230"/>
      <c r="AN35" s="230"/>
      <c r="AO35" s="230"/>
      <c r="AP35" s="230"/>
      <c r="AQ35" s="230"/>
      <c r="AR35" s="231"/>
      <c r="AS35" s="75"/>
      <c r="AT35" s="75"/>
      <c r="BA35" s="8" t="s">
        <v>70</v>
      </c>
      <c r="BC35" s="97">
        <f>IF(OR(BE35="Sat", BE35="Sun"), BF35+INDEX(BJ29:BJ35, MATCH(BE35, BH29:BH35, 0)), BF35)</f>
        <v>44190</v>
      </c>
      <c r="BD35" s="94"/>
      <c r="BE35" s="10" t="str">
        <f t="shared" ref="BE35:BE36" si="4">TEXT(BF35, "ddd")</f>
        <v>Fri</v>
      </c>
      <c r="BF35" s="99">
        <f>DATE(BC28, 12, 25)</f>
        <v>44190</v>
      </c>
      <c r="BG35" s="1"/>
      <c r="BH35" s="6" t="s">
        <v>71</v>
      </c>
      <c r="BI35" s="6">
        <v>6</v>
      </c>
      <c r="BJ35" s="6">
        <v>1</v>
      </c>
      <c r="BK35" s="6">
        <v>2</v>
      </c>
    </row>
    <row r="36" spans="1:63" ht="15" customHeight="1" x14ac:dyDescent="0.25">
      <c r="A36" s="75"/>
      <c r="B36" s="75"/>
      <c r="C36" s="226"/>
      <c r="D36" s="227"/>
      <c r="E36" s="227"/>
      <c r="F36" s="227"/>
      <c r="G36" s="227"/>
      <c r="H36" s="227"/>
      <c r="I36" s="227"/>
      <c r="J36" s="227"/>
      <c r="K36" s="227"/>
      <c r="L36" s="227"/>
      <c r="M36" s="227"/>
      <c r="N36" s="227"/>
      <c r="O36" s="228"/>
      <c r="P36" s="253"/>
      <c r="Q36" s="254"/>
      <c r="R36" s="254"/>
      <c r="S36" s="254"/>
      <c r="T36" s="254"/>
      <c r="U36" s="254"/>
      <c r="V36" s="254"/>
      <c r="W36" s="254"/>
      <c r="X36" s="255"/>
      <c r="Y36" s="75"/>
      <c r="Z36" s="75"/>
      <c r="AA36" s="75"/>
      <c r="AB36" s="75"/>
      <c r="AC36" s="75"/>
      <c r="AD36" s="238"/>
      <c r="AE36" s="239"/>
      <c r="AF36" s="239"/>
      <c r="AG36" s="239"/>
      <c r="AH36" s="239"/>
      <c r="AI36" s="239"/>
      <c r="AJ36" s="240"/>
      <c r="AK36" s="75"/>
      <c r="AL36" s="232"/>
      <c r="AM36" s="233"/>
      <c r="AN36" s="233"/>
      <c r="AO36" s="233"/>
      <c r="AP36" s="233"/>
      <c r="AQ36" s="233"/>
      <c r="AR36" s="234"/>
      <c r="AS36" s="75"/>
      <c r="AT36" s="75"/>
      <c r="BA36" s="9" t="s">
        <v>72</v>
      </c>
      <c r="BC36" s="100">
        <f>IF(BE35="Sat", BC35+1, IF(BE36="Sat", BF36+INDEX(BJ29:BJ35, MATCH(BE36, BH29:BH35, 0)), BF36))</f>
        <v>44193</v>
      </c>
      <c r="BD36" s="94"/>
      <c r="BE36" s="6" t="str">
        <f t="shared" si="4"/>
        <v>Sat</v>
      </c>
      <c r="BF36" s="101">
        <f>DATE(BC28, 12, 26)</f>
        <v>44191</v>
      </c>
      <c r="BG36" s="1"/>
      <c r="BH36" s="1"/>
    </row>
    <row r="37" spans="1:63" ht="15" customHeight="1" x14ac:dyDescent="0.25">
      <c r="A37" s="75"/>
      <c r="B37" s="75"/>
      <c r="C37" s="320" t="s">
        <v>86</v>
      </c>
      <c r="D37" s="321"/>
      <c r="E37" s="321"/>
      <c r="F37" s="321"/>
      <c r="G37" s="321"/>
      <c r="H37" s="321"/>
      <c r="I37" s="321"/>
      <c r="J37" s="321"/>
      <c r="K37" s="321"/>
      <c r="L37" s="321"/>
      <c r="M37" s="321"/>
      <c r="N37" s="321"/>
      <c r="O37" s="321"/>
      <c r="P37" s="321"/>
      <c r="Q37" s="321"/>
      <c r="R37" s="321"/>
      <c r="S37" s="321"/>
      <c r="T37" s="321"/>
      <c r="U37" s="321"/>
      <c r="V37" s="321"/>
      <c r="W37" s="321"/>
      <c r="X37" s="322"/>
      <c r="Y37" s="75"/>
      <c r="Z37" s="75"/>
      <c r="AA37" s="75"/>
      <c r="AB37" s="75"/>
      <c r="AC37" s="75"/>
      <c r="AD37" s="241">
        <f>IFERROR(IF($U$56=$BA$24, "", IFERROR(INDEX($J$45:$J$49, MATCH($BC29, $C$45:$C$49, 0)), $BC29)), "")</f>
        <v>43831</v>
      </c>
      <c r="AE37" s="242"/>
      <c r="AF37" s="242"/>
      <c r="AG37" s="242"/>
      <c r="AH37" s="242"/>
      <c r="AI37" s="242"/>
      <c r="AJ37" s="243"/>
      <c r="AK37" s="75"/>
      <c r="AL37" s="244"/>
      <c r="AM37" s="245"/>
      <c r="AN37" s="245"/>
      <c r="AO37" s="245"/>
      <c r="AP37" s="245"/>
      <c r="AQ37" s="245"/>
      <c r="AR37" s="246"/>
      <c r="AS37" s="75"/>
      <c r="AT37" s="75"/>
    </row>
    <row r="38" spans="1:63" ht="15" customHeight="1" x14ac:dyDescent="0.25">
      <c r="A38" s="75"/>
      <c r="B38" s="75"/>
      <c r="C38" s="323"/>
      <c r="D38" s="324"/>
      <c r="E38" s="324"/>
      <c r="F38" s="324"/>
      <c r="G38" s="324"/>
      <c r="H38" s="324"/>
      <c r="I38" s="324"/>
      <c r="J38" s="324"/>
      <c r="K38" s="324"/>
      <c r="L38" s="324"/>
      <c r="M38" s="324"/>
      <c r="N38" s="324"/>
      <c r="O38" s="324"/>
      <c r="P38" s="324"/>
      <c r="Q38" s="324"/>
      <c r="R38" s="324"/>
      <c r="S38" s="324"/>
      <c r="T38" s="324"/>
      <c r="U38" s="324"/>
      <c r="V38" s="324"/>
      <c r="W38" s="324"/>
      <c r="X38" s="325"/>
      <c r="Y38" s="75"/>
      <c r="Z38" s="75"/>
      <c r="AA38" s="75"/>
      <c r="AB38" s="75"/>
      <c r="AC38" s="75"/>
      <c r="AD38" s="247">
        <f t="shared" ref="AD38:AD44" si="5">IFERROR(IF($U$56=$BA$24, "", IFERROR(INDEX($J$45:$J$49, MATCH($BC30, $C$45:$C$49, 0)), $BC30)), "")</f>
        <v>43931</v>
      </c>
      <c r="AE38" s="248"/>
      <c r="AF38" s="248"/>
      <c r="AG38" s="248"/>
      <c r="AH38" s="248"/>
      <c r="AI38" s="248"/>
      <c r="AJ38" s="249"/>
      <c r="AK38" s="75"/>
      <c r="AL38" s="220"/>
      <c r="AM38" s="221"/>
      <c r="AN38" s="221"/>
      <c r="AO38" s="221"/>
      <c r="AP38" s="221"/>
      <c r="AQ38" s="221"/>
      <c r="AR38" s="222"/>
      <c r="AS38" s="75"/>
      <c r="AT38" s="75"/>
    </row>
    <row r="39" spans="1:63" ht="15" customHeight="1" x14ac:dyDescent="0.25">
      <c r="A39" s="75"/>
      <c r="B39" s="75"/>
      <c r="C39" s="326"/>
      <c r="D39" s="327"/>
      <c r="E39" s="327"/>
      <c r="F39" s="327"/>
      <c r="G39" s="327"/>
      <c r="H39" s="327"/>
      <c r="I39" s="327"/>
      <c r="J39" s="327"/>
      <c r="K39" s="327"/>
      <c r="L39" s="327"/>
      <c r="M39" s="327"/>
      <c r="N39" s="327"/>
      <c r="O39" s="327"/>
      <c r="P39" s="327"/>
      <c r="Q39" s="327"/>
      <c r="R39" s="327"/>
      <c r="S39" s="327"/>
      <c r="T39" s="327"/>
      <c r="U39" s="327"/>
      <c r="V39" s="327"/>
      <c r="W39" s="327"/>
      <c r="X39" s="328"/>
      <c r="Y39" s="75"/>
      <c r="Z39" s="75"/>
      <c r="AA39" s="75"/>
      <c r="AB39" s="75"/>
      <c r="AC39" s="75"/>
      <c r="AD39" s="247">
        <f t="shared" si="5"/>
        <v>43934</v>
      </c>
      <c r="AE39" s="248"/>
      <c r="AF39" s="248"/>
      <c r="AG39" s="248"/>
      <c r="AH39" s="248"/>
      <c r="AI39" s="248"/>
      <c r="AJ39" s="249"/>
      <c r="AK39" s="75"/>
      <c r="AL39" s="220"/>
      <c r="AM39" s="221"/>
      <c r="AN39" s="221"/>
      <c r="AO39" s="221"/>
      <c r="AP39" s="221"/>
      <c r="AQ39" s="221"/>
      <c r="AR39" s="222"/>
      <c r="AS39" s="75"/>
      <c r="AT39" s="75"/>
      <c r="BA39" s="3" t="s">
        <v>3</v>
      </c>
    </row>
    <row r="40" spans="1:63" ht="15" customHeight="1" x14ac:dyDescent="0.25">
      <c r="A40" s="75"/>
      <c r="B40" s="75"/>
      <c r="C40" s="75"/>
      <c r="D40" s="75"/>
      <c r="E40" s="75"/>
      <c r="F40" s="75"/>
      <c r="G40" s="75"/>
      <c r="H40" s="75"/>
      <c r="I40" s="75"/>
      <c r="J40" s="75"/>
      <c r="K40" s="75"/>
      <c r="L40" s="75"/>
      <c r="M40" s="75"/>
      <c r="N40" s="75"/>
      <c r="O40" s="75"/>
      <c r="P40" s="75"/>
      <c r="Q40" s="75"/>
      <c r="R40" s="75"/>
      <c r="S40" s="75"/>
      <c r="T40" s="75"/>
      <c r="U40" s="75"/>
      <c r="V40" s="75"/>
      <c r="W40" s="75"/>
      <c r="X40" s="75"/>
      <c r="Y40" s="75"/>
      <c r="Z40" s="75"/>
      <c r="AA40" s="75"/>
      <c r="AB40" s="75"/>
      <c r="AC40" s="75"/>
      <c r="AD40" s="247">
        <f t="shared" si="5"/>
        <v>43955</v>
      </c>
      <c r="AE40" s="248"/>
      <c r="AF40" s="248"/>
      <c r="AG40" s="248"/>
      <c r="AH40" s="248"/>
      <c r="AI40" s="248"/>
      <c r="AJ40" s="249"/>
      <c r="AK40" s="75"/>
      <c r="AL40" s="220"/>
      <c r="AM40" s="221"/>
      <c r="AN40" s="221"/>
      <c r="AO40" s="221"/>
      <c r="AP40" s="221"/>
      <c r="AQ40" s="221"/>
      <c r="AR40" s="222"/>
      <c r="AS40" s="75"/>
      <c r="AT40" s="75"/>
      <c r="BA40" s="11">
        <f>IF($R$17=$BA$24, BA12, "")</f>
        <v>43831</v>
      </c>
      <c r="BC40" s="4" t="s">
        <v>91</v>
      </c>
    </row>
    <row r="41" spans="1:63" ht="15" customHeight="1" x14ac:dyDescent="0.25">
      <c r="A41" s="75"/>
      <c r="B41" s="75"/>
      <c r="C41" s="223" t="s">
        <v>90</v>
      </c>
      <c r="D41" s="224"/>
      <c r="E41" s="224"/>
      <c r="F41" s="224"/>
      <c r="G41" s="224"/>
      <c r="H41" s="224"/>
      <c r="I41" s="224"/>
      <c r="J41" s="224"/>
      <c r="K41" s="224"/>
      <c r="L41" s="224"/>
      <c r="M41" s="224"/>
      <c r="N41" s="224"/>
      <c r="O41" s="225"/>
      <c r="P41" s="250" t="s">
        <v>91</v>
      </c>
      <c r="Q41" s="251"/>
      <c r="R41" s="251"/>
      <c r="S41" s="251"/>
      <c r="T41" s="251"/>
      <c r="U41" s="251"/>
      <c r="V41" s="251"/>
      <c r="W41" s="251"/>
      <c r="X41" s="252"/>
      <c r="Y41" s="75"/>
      <c r="Z41" s="75"/>
      <c r="AA41" s="75"/>
      <c r="AB41" s="75"/>
      <c r="AC41" s="75"/>
      <c r="AD41" s="247">
        <f t="shared" si="5"/>
        <v>43976</v>
      </c>
      <c r="AE41" s="248"/>
      <c r="AF41" s="248"/>
      <c r="AG41" s="248"/>
      <c r="AH41" s="248"/>
      <c r="AI41" s="248"/>
      <c r="AJ41" s="249"/>
      <c r="AK41" s="75"/>
      <c r="AL41" s="220"/>
      <c r="AM41" s="221"/>
      <c r="AN41" s="221"/>
      <c r="AO41" s="221"/>
      <c r="AP41" s="221"/>
      <c r="AQ41" s="221"/>
      <c r="AR41" s="222"/>
      <c r="AS41" s="75"/>
      <c r="AT41" s="75"/>
      <c r="BA41" s="11">
        <f>IF($R$17=$BA$24, BA13, "")</f>
        <v>43835</v>
      </c>
      <c r="BC41" s="4" t="s">
        <v>92</v>
      </c>
    </row>
    <row r="42" spans="1:63" ht="15" customHeight="1" x14ac:dyDescent="0.25">
      <c r="A42" s="75"/>
      <c r="B42" s="75"/>
      <c r="C42" s="226"/>
      <c r="D42" s="227"/>
      <c r="E42" s="227"/>
      <c r="F42" s="227"/>
      <c r="G42" s="227"/>
      <c r="H42" s="227"/>
      <c r="I42" s="227"/>
      <c r="J42" s="227"/>
      <c r="K42" s="227"/>
      <c r="L42" s="227"/>
      <c r="M42" s="227"/>
      <c r="N42" s="227"/>
      <c r="O42" s="228"/>
      <c r="P42" s="253"/>
      <c r="Q42" s="254"/>
      <c r="R42" s="254"/>
      <c r="S42" s="254"/>
      <c r="T42" s="254"/>
      <c r="U42" s="254"/>
      <c r="V42" s="254"/>
      <c r="W42" s="254"/>
      <c r="X42" s="255"/>
      <c r="Y42" s="75"/>
      <c r="Z42" s="75"/>
      <c r="AA42" s="75"/>
      <c r="AB42" s="75"/>
      <c r="AC42" s="75"/>
      <c r="AD42" s="247">
        <f t="shared" si="5"/>
        <v>44074</v>
      </c>
      <c r="AE42" s="248"/>
      <c r="AF42" s="248"/>
      <c r="AG42" s="248"/>
      <c r="AH42" s="248"/>
      <c r="AI42" s="248"/>
      <c r="AJ42" s="249"/>
      <c r="AK42" s="75"/>
      <c r="AL42" s="220"/>
      <c r="AM42" s="221"/>
      <c r="AN42" s="221"/>
      <c r="AO42" s="221"/>
      <c r="AP42" s="221"/>
      <c r="AQ42" s="221"/>
      <c r="AR42" s="222"/>
      <c r="AS42" s="75"/>
      <c r="AT42" s="75"/>
      <c r="BA42" s="2"/>
    </row>
    <row r="43" spans="1:63" ht="15" customHeight="1" x14ac:dyDescent="0.25">
      <c r="A43" s="75"/>
      <c r="B43" s="75"/>
      <c r="C43" s="75"/>
      <c r="D43" s="75"/>
      <c r="E43" s="75"/>
      <c r="F43" s="75"/>
      <c r="G43" s="75"/>
      <c r="H43" s="75"/>
      <c r="I43" s="75"/>
      <c r="J43" s="75"/>
      <c r="K43" s="75"/>
      <c r="L43" s="75"/>
      <c r="M43" s="75"/>
      <c r="N43" s="75"/>
      <c r="O43" s="75"/>
      <c r="P43" s="75"/>
      <c r="Q43" s="75"/>
      <c r="R43" s="75"/>
      <c r="S43" s="75"/>
      <c r="T43" s="75"/>
      <c r="U43" s="75"/>
      <c r="V43" s="75"/>
      <c r="W43" s="75"/>
      <c r="X43" s="75"/>
      <c r="Y43" s="75"/>
      <c r="Z43" s="75"/>
      <c r="AA43" s="75"/>
      <c r="AB43" s="75"/>
      <c r="AC43" s="75"/>
      <c r="AD43" s="247">
        <f t="shared" si="5"/>
        <v>44190</v>
      </c>
      <c r="AE43" s="248"/>
      <c r="AF43" s="248"/>
      <c r="AG43" s="248"/>
      <c r="AH43" s="248"/>
      <c r="AI43" s="248"/>
      <c r="AJ43" s="249"/>
      <c r="AK43" s="75"/>
      <c r="AL43" s="220"/>
      <c r="AM43" s="221"/>
      <c r="AN43" s="221"/>
      <c r="AO43" s="221"/>
      <c r="AP43" s="221"/>
      <c r="AQ43" s="221"/>
      <c r="AR43" s="222"/>
      <c r="AS43" s="75"/>
      <c r="AT43" s="75"/>
      <c r="BA43" s="12" t="s">
        <v>4</v>
      </c>
    </row>
    <row r="44" spans="1:63" ht="15" customHeight="1" x14ac:dyDescent="0.25">
      <c r="A44" s="75"/>
      <c r="B44" s="183"/>
      <c r="C44" s="304" t="s">
        <v>108</v>
      </c>
      <c r="D44" s="305"/>
      <c r="E44" s="305"/>
      <c r="F44" s="305"/>
      <c r="G44" s="305"/>
      <c r="H44" s="305"/>
      <c r="I44" s="306"/>
      <c r="J44" s="304" t="s">
        <v>109</v>
      </c>
      <c r="K44" s="305"/>
      <c r="L44" s="305"/>
      <c r="M44" s="305"/>
      <c r="N44" s="305"/>
      <c r="O44" s="305"/>
      <c r="P44" s="306"/>
      <c r="Q44" s="308" t="s">
        <v>110</v>
      </c>
      <c r="R44" s="309"/>
      <c r="S44" s="309"/>
      <c r="T44" s="309"/>
      <c r="U44" s="309"/>
      <c r="V44" s="309"/>
      <c r="W44" s="309"/>
      <c r="X44" s="309"/>
      <c r="Y44" s="309"/>
      <c r="Z44" s="309"/>
      <c r="AA44" s="309"/>
      <c r="AB44" s="310"/>
      <c r="AC44" s="75"/>
      <c r="AD44" s="247">
        <f t="shared" si="5"/>
        <v>44193</v>
      </c>
      <c r="AE44" s="248"/>
      <c r="AF44" s="248"/>
      <c r="AG44" s="248"/>
      <c r="AH44" s="248"/>
      <c r="AI44" s="248"/>
      <c r="AJ44" s="249"/>
      <c r="AK44" s="75"/>
      <c r="AL44" s="220"/>
      <c r="AM44" s="221"/>
      <c r="AN44" s="221"/>
      <c r="AO44" s="221"/>
      <c r="AP44" s="221"/>
      <c r="AQ44" s="221"/>
      <c r="AR44" s="222"/>
      <c r="AS44" s="75"/>
      <c r="AT44" s="75"/>
      <c r="BA44" s="11">
        <f>IF($R$21=$BA$24, BA16, "")</f>
        <v>44025</v>
      </c>
    </row>
    <row r="45" spans="1:63" ht="15" customHeight="1" x14ac:dyDescent="0.25">
      <c r="A45" s="75"/>
      <c r="B45" s="184" t="str">
        <f>IF(C45="", "", IF(COUNTIF($BC$29:$BC$36, C45)&gt;0, "✓", "✕"))</f>
        <v/>
      </c>
      <c r="C45" s="317"/>
      <c r="D45" s="318"/>
      <c r="E45" s="318"/>
      <c r="F45" s="318"/>
      <c r="G45" s="318"/>
      <c r="H45" s="318"/>
      <c r="I45" s="319"/>
      <c r="J45" s="317"/>
      <c r="K45" s="318"/>
      <c r="L45" s="318"/>
      <c r="M45" s="318"/>
      <c r="N45" s="318"/>
      <c r="O45" s="318"/>
      <c r="P45" s="319"/>
      <c r="Q45" s="311"/>
      <c r="R45" s="312"/>
      <c r="S45" s="312"/>
      <c r="T45" s="312"/>
      <c r="U45" s="312"/>
      <c r="V45" s="312"/>
      <c r="W45" s="312"/>
      <c r="X45" s="312"/>
      <c r="Y45" s="312"/>
      <c r="Z45" s="312"/>
      <c r="AA45" s="312"/>
      <c r="AB45" s="313"/>
      <c r="AC45" s="75"/>
      <c r="AD45" s="282"/>
      <c r="AE45" s="283"/>
      <c r="AF45" s="283"/>
      <c r="AG45" s="283"/>
      <c r="AH45" s="283"/>
      <c r="AI45" s="283"/>
      <c r="AJ45" s="284"/>
      <c r="AK45" s="75"/>
      <c r="AL45" s="220"/>
      <c r="AM45" s="221"/>
      <c r="AN45" s="221"/>
      <c r="AO45" s="221"/>
      <c r="AP45" s="221"/>
      <c r="AQ45" s="221"/>
      <c r="AR45" s="222"/>
      <c r="AS45" s="75"/>
      <c r="AT45" s="75"/>
      <c r="BA45" s="11">
        <f>IF($R$21=$BA$24, BA17, "")</f>
        <v>44029</v>
      </c>
    </row>
    <row r="46" spans="1:63" ht="15" customHeight="1" x14ac:dyDescent="0.25">
      <c r="A46" s="75"/>
      <c r="B46" s="185" t="str">
        <f t="shared" ref="B46:B49" si="6">IF(C46="", "", IF(COUNTIF($BC$29:$BC$36, C46)&gt;0, "✓", "✕"))</f>
        <v/>
      </c>
      <c r="C46" s="186"/>
      <c r="D46" s="187"/>
      <c r="E46" s="187"/>
      <c r="F46" s="187"/>
      <c r="G46" s="187"/>
      <c r="H46" s="187"/>
      <c r="I46" s="188"/>
      <c r="J46" s="186"/>
      <c r="K46" s="187"/>
      <c r="L46" s="187"/>
      <c r="M46" s="187"/>
      <c r="N46" s="187"/>
      <c r="O46" s="187"/>
      <c r="P46" s="188"/>
      <c r="Q46" s="311"/>
      <c r="R46" s="312"/>
      <c r="S46" s="312"/>
      <c r="T46" s="312"/>
      <c r="U46" s="312"/>
      <c r="V46" s="312"/>
      <c r="W46" s="312"/>
      <c r="X46" s="312"/>
      <c r="Y46" s="312"/>
      <c r="Z46" s="312"/>
      <c r="AA46" s="312"/>
      <c r="AB46" s="313"/>
      <c r="AC46" s="75"/>
      <c r="AD46" s="279"/>
      <c r="AE46" s="280"/>
      <c r="AF46" s="280"/>
      <c r="AG46" s="280"/>
      <c r="AH46" s="280"/>
      <c r="AI46" s="280"/>
      <c r="AJ46" s="281"/>
      <c r="AK46" s="75"/>
      <c r="AL46" s="220"/>
      <c r="AM46" s="221"/>
      <c r="AN46" s="221"/>
      <c r="AO46" s="221"/>
      <c r="AP46" s="221"/>
      <c r="AQ46" s="221"/>
      <c r="AR46" s="222"/>
      <c r="AS46" s="75"/>
      <c r="AT46" s="75"/>
      <c r="BA46" s="2"/>
    </row>
    <row r="47" spans="1:63" ht="15" customHeight="1" x14ac:dyDescent="0.25">
      <c r="A47" s="75"/>
      <c r="B47" s="185" t="str">
        <f t="shared" si="6"/>
        <v/>
      </c>
      <c r="C47" s="186"/>
      <c r="D47" s="187"/>
      <c r="E47" s="187"/>
      <c r="F47" s="187"/>
      <c r="G47" s="187"/>
      <c r="H47" s="187"/>
      <c r="I47" s="188"/>
      <c r="J47" s="186"/>
      <c r="K47" s="187"/>
      <c r="L47" s="187"/>
      <c r="M47" s="187"/>
      <c r="N47" s="187"/>
      <c r="O47" s="187"/>
      <c r="P47" s="188"/>
      <c r="Q47" s="311"/>
      <c r="R47" s="312"/>
      <c r="S47" s="312"/>
      <c r="T47" s="312"/>
      <c r="U47" s="312"/>
      <c r="V47" s="312"/>
      <c r="W47" s="312"/>
      <c r="X47" s="312"/>
      <c r="Y47" s="312"/>
      <c r="Z47" s="312"/>
      <c r="AA47" s="312"/>
      <c r="AB47" s="313"/>
      <c r="AC47" s="75"/>
      <c r="AD47" s="279"/>
      <c r="AE47" s="280"/>
      <c r="AF47" s="280"/>
      <c r="AG47" s="280"/>
      <c r="AH47" s="280"/>
      <c r="AI47" s="280"/>
      <c r="AJ47" s="281"/>
      <c r="AK47" s="75"/>
      <c r="AL47" s="220"/>
      <c r="AM47" s="221"/>
      <c r="AN47" s="221"/>
      <c r="AO47" s="221"/>
      <c r="AP47" s="221"/>
      <c r="AQ47" s="221"/>
      <c r="AR47" s="222"/>
      <c r="AS47" s="75"/>
      <c r="AT47" s="75"/>
      <c r="BA47" s="12" t="s">
        <v>5</v>
      </c>
    </row>
    <row r="48" spans="1:63" ht="15" customHeight="1" x14ac:dyDescent="0.25">
      <c r="A48" s="75"/>
      <c r="B48" s="185" t="str">
        <f t="shared" si="6"/>
        <v/>
      </c>
      <c r="C48" s="186"/>
      <c r="D48" s="187"/>
      <c r="E48" s="187"/>
      <c r="F48" s="187"/>
      <c r="G48" s="187"/>
      <c r="H48" s="187"/>
      <c r="I48" s="188"/>
      <c r="J48" s="186"/>
      <c r="K48" s="187"/>
      <c r="L48" s="187"/>
      <c r="M48" s="187"/>
      <c r="N48" s="187"/>
      <c r="O48" s="187"/>
      <c r="P48" s="188"/>
      <c r="Q48" s="311"/>
      <c r="R48" s="312"/>
      <c r="S48" s="312"/>
      <c r="T48" s="312"/>
      <c r="U48" s="312"/>
      <c r="V48" s="312"/>
      <c r="W48" s="312"/>
      <c r="X48" s="312"/>
      <c r="Y48" s="312"/>
      <c r="Z48" s="312"/>
      <c r="AA48" s="312"/>
      <c r="AB48" s="313"/>
      <c r="AC48" s="75"/>
      <c r="AD48" s="279"/>
      <c r="AE48" s="280"/>
      <c r="AF48" s="280"/>
      <c r="AG48" s="280"/>
      <c r="AH48" s="280"/>
      <c r="AI48" s="280"/>
      <c r="AJ48" s="281"/>
      <c r="AK48" s="75"/>
      <c r="AL48" s="220"/>
      <c r="AM48" s="221"/>
      <c r="AN48" s="221"/>
      <c r="AO48" s="221"/>
      <c r="AP48" s="221"/>
      <c r="AQ48" s="221"/>
      <c r="AR48" s="222"/>
      <c r="AS48" s="75"/>
      <c r="AT48" s="75"/>
      <c r="BA48" s="11">
        <f>IF($R$25=$BA$24, BA20, "")</f>
        <v>44189</v>
      </c>
    </row>
    <row r="49" spans="1:53" ht="15" customHeight="1" x14ac:dyDescent="0.25">
      <c r="A49" s="75"/>
      <c r="B49" s="75" t="str">
        <f t="shared" si="6"/>
        <v/>
      </c>
      <c r="C49" s="189"/>
      <c r="D49" s="190"/>
      <c r="E49" s="190"/>
      <c r="F49" s="190"/>
      <c r="G49" s="190"/>
      <c r="H49" s="190"/>
      <c r="I49" s="191"/>
      <c r="J49" s="189"/>
      <c r="K49" s="190"/>
      <c r="L49" s="190"/>
      <c r="M49" s="190"/>
      <c r="N49" s="190"/>
      <c r="O49" s="190"/>
      <c r="P49" s="191"/>
      <c r="Q49" s="314"/>
      <c r="R49" s="315"/>
      <c r="S49" s="315"/>
      <c r="T49" s="315"/>
      <c r="U49" s="315"/>
      <c r="V49" s="315"/>
      <c r="W49" s="315"/>
      <c r="X49" s="315"/>
      <c r="Y49" s="315"/>
      <c r="Z49" s="315"/>
      <c r="AA49" s="315"/>
      <c r="AB49" s="316"/>
      <c r="AC49" s="75"/>
      <c r="AD49" s="279"/>
      <c r="AE49" s="280"/>
      <c r="AF49" s="280"/>
      <c r="AG49" s="280"/>
      <c r="AH49" s="280"/>
      <c r="AI49" s="280"/>
      <c r="AJ49" s="281"/>
      <c r="AK49" s="75"/>
      <c r="AL49" s="220"/>
      <c r="AM49" s="221"/>
      <c r="AN49" s="221"/>
      <c r="AO49" s="221"/>
      <c r="AP49" s="221"/>
      <c r="AQ49" s="221"/>
      <c r="AR49" s="222"/>
      <c r="AS49" s="75"/>
      <c r="AT49" s="75"/>
      <c r="BA49" s="11">
        <f>IF($R$25=$BA$24, BA21, "")</f>
        <v>44196</v>
      </c>
    </row>
    <row r="50" spans="1:53" ht="15" customHeight="1" x14ac:dyDescent="0.25">
      <c r="A50" s="75"/>
      <c r="B50" s="75"/>
      <c r="C50" s="75"/>
      <c r="D50" s="75"/>
      <c r="E50" s="75"/>
      <c r="F50" s="75"/>
      <c r="G50" s="75"/>
      <c r="H50" s="75"/>
      <c r="I50" s="75"/>
      <c r="J50" s="75"/>
      <c r="K50" s="75"/>
      <c r="L50" s="75"/>
      <c r="M50" s="75"/>
      <c r="N50" s="75"/>
      <c r="O50" s="75"/>
      <c r="P50" s="75"/>
      <c r="Q50" s="75"/>
      <c r="R50" s="75"/>
      <c r="S50" s="75"/>
      <c r="T50" s="75"/>
      <c r="U50" s="75"/>
      <c r="V50" s="75"/>
      <c r="W50" s="75"/>
      <c r="X50" s="75"/>
      <c r="Y50" s="75"/>
      <c r="Z50" s="75"/>
      <c r="AA50" s="75"/>
      <c r="AB50" s="75"/>
      <c r="AC50" s="75"/>
      <c r="AD50" s="279"/>
      <c r="AE50" s="280"/>
      <c r="AF50" s="280"/>
      <c r="AG50" s="280"/>
      <c r="AH50" s="280"/>
      <c r="AI50" s="280"/>
      <c r="AJ50" s="281"/>
      <c r="AK50" s="75"/>
      <c r="AL50" s="220"/>
      <c r="AM50" s="221"/>
      <c r="AN50" s="221"/>
      <c r="AO50" s="221"/>
      <c r="AP50" s="221"/>
      <c r="AQ50" s="221"/>
      <c r="AR50" s="222"/>
      <c r="AS50" s="75"/>
      <c r="AT50" s="75"/>
    </row>
    <row r="51" spans="1:53" ht="15" customHeight="1" x14ac:dyDescent="0.25">
      <c r="A51" s="75"/>
      <c r="B51" s="75"/>
      <c r="C51" s="223" t="s">
        <v>93</v>
      </c>
      <c r="D51" s="224"/>
      <c r="E51" s="224"/>
      <c r="F51" s="224"/>
      <c r="G51" s="224"/>
      <c r="H51" s="224"/>
      <c r="I51" s="224"/>
      <c r="J51" s="224"/>
      <c r="K51" s="224"/>
      <c r="L51" s="224"/>
      <c r="M51" s="224"/>
      <c r="N51" s="224"/>
      <c r="O51" s="225"/>
      <c r="P51" s="329" t="s">
        <v>94</v>
      </c>
      <c r="Q51" s="330"/>
      <c r="R51" s="330"/>
      <c r="S51" s="330"/>
      <c r="T51" s="330"/>
      <c r="U51" s="330"/>
      <c r="V51" s="330"/>
      <c r="W51" s="330"/>
      <c r="X51" s="331"/>
      <c r="Y51" s="75"/>
      <c r="Z51" s="75"/>
      <c r="AA51" s="75"/>
      <c r="AB51" s="75"/>
      <c r="AC51" s="75"/>
      <c r="AD51" s="279"/>
      <c r="AE51" s="280"/>
      <c r="AF51" s="280"/>
      <c r="AG51" s="280"/>
      <c r="AH51" s="280"/>
      <c r="AI51" s="280"/>
      <c r="AJ51" s="281"/>
      <c r="AK51" s="75"/>
      <c r="AL51" s="220"/>
      <c r="AM51" s="221"/>
      <c r="AN51" s="221"/>
      <c r="AO51" s="221"/>
      <c r="AP51" s="221"/>
      <c r="AQ51" s="221"/>
      <c r="AR51" s="222"/>
      <c r="AS51" s="75"/>
      <c r="AT51" s="75"/>
    </row>
    <row r="52" spans="1:53" ht="15" customHeight="1" x14ac:dyDescent="0.25">
      <c r="A52" s="75"/>
      <c r="B52" s="75"/>
      <c r="C52" s="226"/>
      <c r="D52" s="227"/>
      <c r="E52" s="227"/>
      <c r="F52" s="227"/>
      <c r="G52" s="227"/>
      <c r="H52" s="227"/>
      <c r="I52" s="227"/>
      <c r="J52" s="227"/>
      <c r="K52" s="227"/>
      <c r="L52" s="227"/>
      <c r="M52" s="227"/>
      <c r="N52" s="227"/>
      <c r="O52" s="228"/>
      <c r="P52" s="332"/>
      <c r="Q52" s="333"/>
      <c r="R52" s="333"/>
      <c r="S52" s="333"/>
      <c r="T52" s="333"/>
      <c r="U52" s="333"/>
      <c r="V52" s="333"/>
      <c r="W52" s="333"/>
      <c r="X52" s="334"/>
      <c r="Y52" s="75"/>
      <c r="Z52" s="75"/>
      <c r="AA52" s="75"/>
      <c r="AB52" s="75"/>
      <c r="AC52" s="75"/>
      <c r="AD52" s="279"/>
      <c r="AE52" s="280"/>
      <c r="AF52" s="280"/>
      <c r="AG52" s="280"/>
      <c r="AH52" s="280"/>
      <c r="AI52" s="280"/>
      <c r="AJ52" s="281"/>
      <c r="AK52" s="75"/>
      <c r="AL52" s="220"/>
      <c r="AM52" s="221"/>
      <c r="AN52" s="221"/>
      <c r="AO52" s="221"/>
      <c r="AP52" s="221"/>
      <c r="AQ52" s="221"/>
      <c r="AR52" s="222"/>
      <c r="AS52" s="75"/>
      <c r="AT52" s="75"/>
    </row>
    <row r="53" spans="1:53" ht="15" customHeight="1" x14ac:dyDescent="0.25">
      <c r="A53" s="75"/>
      <c r="B53" s="75"/>
      <c r="C53" s="335" t="s">
        <v>95</v>
      </c>
      <c r="D53" s="335"/>
      <c r="E53" s="335"/>
      <c r="F53" s="335"/>
      <c r="G53" s="335"/>
      <c r="H53" s="335"/>
      <c r="I53" s="335"/>
      <c r="J53" s="335"/>
      <c r="K53" s="335"/>
      <c r="L53" s="335"/>
      <c r="M53" s="335"/>
      <c r="N53" s="335"/>
      <c r="O53" s="335"/>
      <c r="P53" s="335"/>
      <c r="Q53" s="335"/>
      <c r="R53" s="335"/>
      <c r="S53" s="335"/>
      <c r="T53" s="335"/>
      <c r="U53" s="335"/>
      <c r="V53" s="335"/>
      <c r="W53" s="335"/>
      <c r="X53" s="335"/>
      <c r="Y53" s="75"/>
      <c r="Z53" s="75"/>
      <c r="AA53" s="75"/>
      <c r="AB53" s="75"/>
      <c r="AC53" s="75"/>
      <c r="AD53" s="279"/>
      <c r="AE53" s="280"/>
      <c r="AF53" s="280"/>
      <c r="AG53" s="280"/>
      <c r="AH53" s="280"/>
      <c r="AI53" s="280"/>
      <c r="AJ53" s="281"/>
      <c r="AK53" s="75"/>
      <c r="AL53" s="220"/>
      <c r="AM53" s="221"/>
      <c r="AN53" s="221"/>
      <c r="AO53" s="221"/>
      <c r="AP53" s="221"/>
      <c r="AQ53" s="221"/>
      <c r="AR53" s="222"/>
      <c r="AS53" s="75"/>
      <c r="AT53" s="75"/>
    </row>
    <row r="54" spans="1:53" ht="15" customHeight="1" x14ac:dyDescent="0.25">
      <c r="A54" s="75"/>
      <c r="B54" s="75"/>
      <c r="C54" s="335"/>
      <c r="D54" s="335"/>
      <c r="E54" s="335"/>
      <c r="F54" s="335"/>
      <c r="G54" s="335"/>
      <c r="H54" s="335"/>
      <c r="I54" s="335"/>
      <c r="J54" s="335"/>
      <c r="K54" s="335"/>
      <c r="L54" s="335"/>
      <c r="M54" s="335"/>
      <c r="N54" s="335"/>
      <c r="O54" s="335"/>
      <c r="P54" s="335"/>
      <c r="Q54" s="335"/>
      <c r="R54" s="335"/>
      <c r="S54" s="335"/>
      <c r="T54" s="335"/>
      <c r="U54" s="335"/>
      <c r="V54" s="335"/>
      <c r="W54" s="335"/>
      <c r="X54" s="335"/>
      <c r="Y54" s="75"/>
      <c r="Z54" s="75"/>
      <c r="AA54" s="75"/>
      <c r="AB54" s="75"/>
      <c r="AC54" s="75"/>
      <c r="AD54" s="279"/>
      <c r="AE54" s="280"/>
      <c r="AF54" s="280"/>
      <c r="AG54" s="280"/>
      <c r="AH54" s="280"/>
      <c r="AI54" s="280"/>
      <c r="AJ54" s="281"/>
      <c r="AK54" s="75"/>
      <c r="AL54" s="220"/>
      <c r="AM54" s="221"/>
      <c r="AN54" s="221"/>
      <c r="AO54" s="221"/>
      <c r="AP54" s="221"/>
      <c r="AQ54" s="221"/>
      <c r="AR54" s="222"/>
      <c r="AS54" s="75"/>
      <c r="AT54" s="75"/>
    </row>
    <row r="55" spans="1:53" ht="15" customHeight="1" x14ac:dyDescent="0.25">
      <c r="A55" s="75"/>
      <c r="B55" s="75"/>
      <c r="C55" s="276" t="s">
        <v>105</v>
      </c>
      <c r="D55" s="276"/>
      <c r="E55" s="276"/>
      <c r="F55" s="276"/>
      <c r="G55" s="276"/>
      <c r="H55" s="276"/>
      <c r="I55" s="276"/>
      <c r="J55" s="276"/>
      <c r="K55" s="276"/>
      <c r="L55" s="276"/>
      <c r="M55" s="276"/>
      <c r="N55" s="276"/>
      <c r="O55" s="276"/>
      <c r="P55" s="276"/>
      <c r="Q55" s="276"/>
      <c r="R55" s="276"/>
      <c r="S55" s="276"/>
      <c r="T55" s="276"/>
      <c r="U55" s="276"/>
      <c r="V55" s="276"/>
      <c r="W55" s="276"/>
      <c r="X55" s="276"/>
      <c r="Y55" s="75"/>
      <c r="Z55" s="75"/>
      <c r="AA55" s="75"/>
      <c r="AB55" s="75"/>
      <c r="AC55" s="75"/>
      <c r="AD55" s="279"/>
      <c r="AE55" s="280"/>
      <c r="AF55" s="280"/>
      <c r="AG55" s="280"/>
      <c r="AH55" s="280"/>
      <c r="AI55" s="280"/>
      <c r="AJ55" s="281"/>
      <c r="AK55" s="75"/>
      <c r="AL55" s="220"/>
      <c r="AM55" s="221"/>
      <c r="AN55" s="221"/>
      <c r="AO55" s="221"/>
      <c r="AP55" s="221"/>
      <c r="AQ55" s="221"/>
      <c r="AR55" s="222"/>
      <c r="AS55" s="75"/>
      <c r="AT55" s="75"/>
    </row>
    <row r="56" spans="1:53" ht="15" customHeight="1" x14ac:dyDescent="0.25">
      <c r="A56" s="75"/>
      <c r="B56" s="75"/>
      <c r="C56" s="337" t="s">
        <v>104</v>
      </c>
      <c r="D56" s="338"/>
      <c r="E56" s="338"/>
      <c r="F56" s="338"/>
      <c r="G56" s="338"/>
      <c r="H56" s="338"/>
      <c r="I56" s="338"/>
      <c r="J56" s="338"/>
      <c r="K56" s="338"/>
      <c r="L56" s="338"/>
      <c r="M56" s="338"/>
      <c r="N56" s="338"/>
      <c r="O56" s="338"/>
      <c r="P56" s="338"/>
      <c r="Q56" s="338"/>
      <c r="R56" s="338"/>
      <c r="S56" s="338"/>
      <c r="T56" s="339"/>
      <c r="U56" s="340" t="s">
        <v>23</v>
      </c>
      <c r="V56" s="341"/>
      <c r="W56" s="341"/>
      <c r="X56" s="342"/>
      <c r="Y56" s="75"/>
      <c r="Z56" s="75"/>
      <c r="AA56" s="75"/>
      <c r="AB56" s="75"/>
      <c r="AC56" s="75"/>
      <c r="AD56" s="214"/>
      <c r="AE56" s="215"/>
      <c r="AF56" s="215"/>
      <c r="AG56" s="215"/>
      <c r="AH56" s="215"/>
      <c r="AI56" s="215"/>
      <c r="AJ56" s="216"/>
      <c r="AK56" s="75"/>
      <c r="AL56" s="217"/>
      <c r="AM56" s="218"/>
      <c r="AN56" s="218"/>
      <c r="AO56" s="218"/>
      <c r="AP56" s="218"/>
      <c r="AQ56" s="218"/>
      <c r="AR56" s="219"/>
      <c r="AS56" s="75"/>
      <c r="AT56" s="75"/>
    </row>
    <row r="57" spans="1:53" ht="15" customHeight="1" x14ac:dyDescent="0.25">
      <c r="A57" s="75"/>
      <c r="B57" s="75"/>
      <c r="C57" s="75"/>
      <c r="D57" s="75"/>
      <c r="E57" s="75"/>
      <c r="F57" s="75"/>
      <c r="G57" s="75"/>
      <c r="H57" s="75"/>
      <c r="I57" s="75"/>
      <c r="J57" s="75"/>
      <c r="K57" s="75"/>
      <c r="L57" s="75"/>
      <c r="M57" s="75"/>
      <c r="N57" s="75"/>
      <c r="O57" s="75"/>
      <c r="P57" s="75"/>
      <c r="Q57" s="75"/>
      <c r="R57" s="75"/>
      <c r="S57" s="75"/>
      <c r="T57" s="75"/>
      <c r="U57" s="75"/>
      <c r="V57" s="75"/>
      <c r="W57" s="75"/>
      <c r="X57" s="75"/>
      <c r="Y57" s="75"/>
      <c r="Z57" s="75"/>
      <c r="AA57" s="75"/>
      <c r="AB57" s="75"/>
      <c r="AC57" s="75"/>
      <c r="AD57" s="75"/>
      <c r="AE57" s="75"/>
      <c r="AF57" s="75"/>
      <c r="AG57" s="75"/>
      <c r="AH57" s="75"/>
      <c r="AI57" s="75"/>
      <c r="AJ57" s="75"/>
      <c r="AK57" s="75"/>
      <c r="AL57" s="75"/>
      <c r="AM57" s="75"/>
      <c r="AN57" s="75"/>
      <c r="AO57" s="75"/>
      <c r="AP57" s="75"/>
      <c r="AQ57" s="75"/>
      <c r="AR57" s="75"/>
      <c r="AS57" s="75"/>
      <c r="AT57" s="75"/>
    </row>
    <row r="58" spans="1:53" ht="15" customHeight="1" x14ac:dyDescent="0.25">
      <c r="A58" s="75"/>
      <c r="B58" s="75"/>
      <c r="C58" s="75"/>
      <c r="D58" s="75"/>
      <c r="E58" s="75"/>
      <c r="F58" s="75"/>
      <c r="G58" s="75"/>
      <c r="H58" s="75"/>
      <c r="I58" s="75"/>
      <c r="J58" s="75"/>
      <c r="K58" s="75"/>
      <c r="L58" s="75"/>
      <c r="M58" s="75"/>
      <c r="N58" s="75"/>
      <c r="O58" s="75"/>
      <c r="P58" s="75"/>
      <c r="Q58" s="75"/>
      <c r="R58" s="75"/>
      <c r="S58" s="75"/>
      <c r="T58" s="75"/>
      <c r="U58" s="75"/>
      <c r="V58" s="75"/>
      <c r="W58" s="75"/>
      <c r="X58" s="75"/>
      <c r="Y58" s="75"/>
      <c r="Z58" s="75"/>
      <c r="AA58" s="75"/>
      <c r="AB58" s="75"/>
      <c r="AC58" s="75"/>
      <c r="AD58" s="75"/>
      <c r="AE58" s="75"/>
      <c r="AF58" s="75"/>
      <c r="AG58" s="75"/>
      <c r="AH58" s="75"/>
      <c r="AI58" s="75"/>
      <c r="AJ58" s="75"/>
      <c r="AK58" s="75"/>
      <c r="AL58" s="75"/>
      <c r="AM58" s="75"/>
      <c r="AN58" s="75"/>
      <c r="AO58" s="75"/>
      <c r="AP58" s="75"/>
      <c r="AQ58" s="75"/>
      <c r="AR58" s="75"/>
      <c r="AS58" s="75"/>
      <c r="AT58" s="75"/>
    </row>
    <row r="59" spans="1:53" ht="15" customHeight="1" x14ac:dyDescent="0.25">
      <c r="A59" s="75"/>
      <c r="B59" s="75"/>
      <c r="C59" s="307" t="s">
        <v>106</v>
      </c>
      <c r="D59" s="307"/>
      <c r="E59" s="307"/>
      <c r="F59" s="307"/>
      <c r="G59" s="307"/>
      <c r="H59" s="307"/>
      <c r="I59" s="307"/>
      <c r="J59" s="307"/>
      <c r="K59" s="307"/>
      <c r="L59" s="307"/>
      <c r="M59" s="307"/>
      <c r="N59" s="307"/>
      <c r="O59" s="307"/>
      <c r="P59" s="307"/>
      <c r="Q59" s="307"/>
      <c r="R59" s="307"/>
      <c r="S59" s="307"/>
      <c r="T59" s="307"/>
      <c r="U59" s="307"/>
      <c r="V59" s="307"/>
      <c r="W59" s="307"/>
      <c r="X59" s="307"/>
      <c r="Y59" s="307"/>
      <c r="Z59" s="307"/>
      <c r="AA59" s="307"/>
      <c r="AB59" s="307"/>
      <c r="AC59" s="307"/>
      <c r="AD59" s="307"/>
      <c r="AE59" s="307"/>
      <c r="AF59" s="307"/>
      <c r="AG59" s="307"/>
      <c r="AH59" s="307"/>
      <c r="AI59" s="307"/>
      <c r="AJ59" s="307"/>
      <c r="AK59" s="307"/>
      <c r="AL59" s="307"/>
      <c r="AM59" s="307"/>
      <c r="AN59" s="307"/>
      <c r="AO59" s="307"/>
      <c r="AP59" s="307"/>
      <c r="AQ59" s="307"/>
      <c r="AR59" s="307"/>
      <c r="AS59" s="75"/>
      <c r="AT59" s="75"/>
    </row>
    <row r="60" spans="1:53" ht="15" customHeight="1" x14ac:dyDescent="0.25">
      <c r="A60" s="75"/>
      <c r="B60" s="75"/>
      <c r="C60" s="307"/>
      <c r="D60" s="307"/>
      <c r="E60" s="307"/>
      <c r="F60" s="307"/>
      <c r="G60" s="307"/>
      <c r="H60" s="307"/>
      <c r="I60" s="307"/>
      <c r="J60" s="307"/>
      <c r="K60" s="307"/>
      <c r="L60" s="307"/>
      <c r="M60" s="307"/>
      <c r="N60" s="307"/>
      <c r="O60" s="307"/>
      <c r="P60" s="307"/>
      <c r="Q60" s="307"/>
      <c r="R60" s="307"/>
      <c r="S60" s="307"/>
      <c r="T60" s="307"/>
      <c r="U60" s="307"/>
      <c r="V60" s="307"/>
      <c r="W60" s="307"/>
      <c r="X60" s="307"/>
      <c r="Y60" s="307"/>
      <c r="Z60" s="307"/>
      <c r="AA60" s="307"/>
      <c r="AB60" s="307"/>
      <c r="AC60" s="307"/>
      <c r="AD60" s="307"/>
      <c r="AE60" s="307"/>
      <c r="AF60" s="307"/>
      <c r="AG60" s="307"/>
      <c r="AH60" s="307"/>
      <c r="AI60" s="307"/>
      <c r="AJ60" s="307"/>
      <c r="AK60" s="307"/>
      <c r="AL60" s="307"/>
      <c r="AM60" s="307"/>
      <c r="AN60" s="307"/>
      <c r="AO60" s="307"/>
      <c r="AP60" s="307"/>
      <c r="AQ60" s="307"/>
      <c r="AR60" s="307"/>
      <c r="AS60" s="75"/>
      <c r="AT60" s="75"/>
    </row>
    <row r="61" spans="1:53" ht="15" customHeight="1" x14ac:dyDescent="0.25">
      <c r="A61" s="75"/>
      <c r="B61" s="75"/>
      <c r="C61" s="307"/>
      <c r="D61" s="307"/>
      <c r="E61" s="307"/>
      <c r="F61" s="307"/>
      <c r="G61" s="307"/>
      <c r="H61" s="307"/>
      <c r="I61" s="307"/>
      <c r="J61" s="307"/>
      <c r="K61" s="307"/>
      <c r="L61" s="307"/>
      <c r="M61" s="307"/>
      <c r="N61" s="307"/>
      <c r="O61" s="307"/>
      <c r="P61" s="307"/>
      <c r="Q61" s="307"/>
      <c r="R61" s="307"/>
      <c r="S61" s="307"/>
      <c r="T61" s="307"/>
      <c r="U61" s="307"/>
      <c r="V61" s="307"/>
      <c r="W61" s="307"/>
      <c r="X61" s="307"/>
      <c r="Y61" s="307"/>
      <c r="Z61" s="307"/>
      <c r="AA61" s="307"/>
      <c r="AB61" s="307"/>
      <c r="AC61" s="307"/>
      <c r="AD61" s="307"/>
      <c r="AE61" s="307"/>
      <c r="AF61" s="307"/>
      <c r="AG61" s="307"/>
      <c r="AH61" s="307"/>
      <c r="AI61" s="307"/>
      <c r="AJ61" s="307"/>
      <c r="AK61" s="307"/>
      <c r="AL61" s="307"/>
      <c r="AM61" s="307"/>
      <c r="AN61" s="307"/>
      <c r="AO61" s="307"/>
      <c r="AP61" s="307"/>
      <c r="AQ61" s="307"/>
      <c r="AR61" s="307"/>
      <c r="AS61" s="75"/>
      <c r="AT61" s="75"/>
    </row>
    <row r="62" spans="1:53" ht="15" customHeight="1" x14ac:dyDescent="0.25">
      <c r="A62" s="75"/>
      <c r="B62" s="75"/>
      <c r="C62" s="307"/>
      <c r="D62" s="307"/>
      <c r="E62" s="307"/>
      <c r="F62" s="307"/>
      <c r="G62" s="307"/>
      <c r="H62" s="307"/>
      <c r="I62" s="307"/>
      <c r="J62" s="307"/>
      <c r="K62" s="307"/>
      <c r="L62" s="307"/>
      <c r="M62" s="307"/>
      <c r="N62" s="307"/>
      <c r="O62" s="307"/>
      <c r="P62" s="307"/>
      <c r="Q62" s="307"/>
      <c r="R62" s="307"/>
      <c r="S62" s="307"/>
      <c r="T62" s="307"/>
      <c r="U62" s="307"/>
      <c r="V62" s="307"/>
      <c r="W62" s="307"/>
      <c r="X62" s="307"/>
      <c r="Y62" s="307"/>
      <c r="Z62" s="307"/>
      <c r="AA62" s="307"/>
      <c r="AB62" s="307"/>
      <c r="AC62" s="307"/>
      <c r="AD62" s="307"/>
      <c r="AE62" s="307"/>
      <c r="AF62" s="307"/>
      <c r="AG62" s="307"/>
      <c r="AH62" s="307"/>
      <c r="AI62" s="307"/>
      <c r="AJ62" s="307"/>
      <c r="AK62" s="307"/>
      <c r="AL62" s="307"/>
      <c r="AM62" s="307"/>
      <c r="AN62" s="307"/>
      <c r="AO62" s="307"/>
      <c r="AP62" s="307"/>
      <c r="AQ62" s="307"/>
      <c r="AR62" s="307"/>
      <c r="AS62" s="75"/>
      <c r="AT62" s="75"/>
    </row>
    <row r="63" spans="1:53" ht="15" customHeight="1" x14ac:dyDescent="0.25">
      <c r="A63" s="75"/>
      <c r="B63" s="75"/>
      <c r="C63" s="307"/>
      <c r="D63" s="307"/>
      <c r="E63" s="307"/>
      <c r="F63" s="307"/>
      <c r="G63" s="307"/>
      <c r="H63" s="307"/>
      <c r="I63" s="307"/>
      <c r="J63" s="307"/>
      <c r="K63" s="307"/>
      <c r="L63" s="307"/>
      <c r="M63" s="307"/>
      <c r="N63" s="307"/>
      <c r="O63" s="307"/>
      <c r="P63" s="307"/>
      <c r="Q63" s="307"/>
      <c r="R63" s="307"/>
      <c r="S63" s="307"/>
      <c r="T63" s="307"/>
      <c r="U63" s="307"/>
      <c r="V63" s="307"/>
      <c r="W63" s="307"/>
      <c r="X63" s="307"/>
      <c r="Y63" s="307"/>
      <c r="Z63" s="307"/>
      <c r="AA63" s="307"/>
      <c r="AB63" s="307"/>
      <c r="AC63" s="307"/>
      <c r="AD63" s="307"/>
      <c r="AE63" s="307"/>
      <c r="AF63" s="307"/>
      <c r="AG63" s="307"/>
      <c r="AH63" s="307"/>
      <c r="AI63" s="307"/>
      <c r="AJ63" s="307"/>
      <c r="AK63" s="307"/>
      <c r="AL63" s="307"/>
      <c r="AM63" s="307"/>
      <c r="AN63" s="307"/>
      <c r="AO63" s="307"/>
      <c r="AP63" s="307"/>
      <c r="AQ63" s="307"/>
      <c r="AR63" s="307"/>
      <c r="AS63" s="75"/>
      <c r="AT63" s="75"/>
    </row>
    <row r="64" spans="1:53" ht="15" customHeight="1" x14ac:dyDescent="0.25">
      <c r="A64" s="75"/>
      <c r="B64" s="75"/>
      <c r="C64" s="307"/>
      <c r="D64" s="307"/>
      <c r="E64" s="307"/>
      <c r="F64" s="307"/>
      <c r="G64" s="307"/>
      <c r="H64" s="307"/>
      <c r="I64" s="307"/>
      <c r="J64" s="307"/>
      <c r="K64" s="307"/>
      <c r="L64" s="307"/>
      <c r="M64" s="307"/>
      <c r="N64" s="307"/>
      <c r="O64" s="307"/>
      <c r="P64" s="307"/>
      <c r="Q64" s="307"/>
      <c r="R64" s="307"/>
      <c r="S64" s="307"/>
      <c r="T64" s="307"/>
      <c r="U64" s="307"/>
      <c r="V64" s="307"/>
      <c r="W64" s="307"/>
      <c r="X64" s="307"/>
      <c r="Y64" s="307"/>
      <c r="Z64" s="307"/>
      <c r="AA64" s="307"/>
      <c r="AB64" s="307"/>
      <c r="AC64" s="307"/>
      <c r="AD64" s="307"/>
      <c r="AE64" s="307"/>
      <c r="AF64" s="307"/>
      <c r="AG64" s="307"/>
      <c r="AH64" s="307"/>
      <c r="AI64" s="307"/>
      <c r="AJ64" s="307"/>
      <c r="AK64" s="307"/>
      <c r="AL64" s="307"/>
      <c r="AM64" s="307"/>
      <c r="AN64" s="307"/>
      <c r="AO64" s="307"/>
      <c r="AP64" s="307"/>
      <c r="AQ64" s="307"/>
      <c r="AR64" s="307"/>
      <c r="AS64" s="75"/>
      <c r="AT64" s="75"/>
    </row>
    <row r="65" spans="1:59" ht="15" customHeight="1" x14ac:dyDescent="0.25">
      <c r="A65" s="75"/>
      <c r="B65" s="75"/>
      <c r="C65" s="307"/>
      <c r="D65" s="307"/>
      <c r="E65" s="307"/>
      <c r="F65" s="307"/>
      <c r="G65" s="307"/>
      <c r="H65" s="307"/>
      <c r="I65" s="307"/>
      <c r="J65" s="307"/>
      <c r="K65" s="307"/>
      <c r="L65" s="307"/>
      <c r="M65" s="307"/>
      <c r="N65" s="307"/>
      <c r="O65" s="307"/>
      <c r="P65" s="307"/>
      <c r="Q65" s="307"/>
      <c r="R65" s="307"/>
      <c r="S65" s="307"/>
      <c r="T65" s="307"/>
      <c r="U65" s="307"/>
      <c r="V65" s="307"/>
      <c r="W65" s="307"/>
      <c r="X65" s="307"/>
      <c r="Y65" s="307"/>
      <c r="Z65" s="307"/>
      <c r="AA65" s="307"/>
      <c r="AB65" s="307"/>
      <c r="AC65" s="307"/>
      <c r="AD65" s="307"/>
      <c r="AE65" s="307"/>
      <c r="AF65" s="307"/>
      <c r="AG65" s="307"/>
      <c r="AH65" s="307"/>
      <c r="AI65" s="307"/>
      <c r="AJ65" s="307"/>
      <c r="AK65" s="307"/>
      <c r="AL65" s="307"/>
      <c r="AM65" s="307"/>
      <c r="AN65" s="307"/>
      <c r="AO65" s="307"/>
      <c r="AP65" s="307"/>
      <c r="AQ65" s="307"/>
      <c r="AR65" s="307"/>
      <c r="AS65" s="75"/>
      <c r="AT65" s="75"/>
    </row>
    <row r="66" spans="1:59" ht="15" customHeight="1" x14ac:dyDescent="0.25">
      <c r="A66" s="75"/>
      <c r="B66" s="75"/>
      <c r="C66" s="307"/>
      <c r="D66" s="307"/>
      <c r="E66" s="307"/>
      <c r="F66" s="307"/>
      <c r="G66" s="307"/>
      <c r="H66" s="307"/>
      <c r="I66" s="307"/>
      <c r="J66" s="307"/>
      <c r="K66" s="307"/>
      <c r="L66" s="307"/>
      <c r="M66" s="307"/>
      <c r="N66" s="307"/>
      <c r="O66" s="307"/>
      <c r="P66" s="307"/>
      <c r="Q66" s="307"/>
      <c r="R66" s="307"/>
      <c r="S66" s="307"/>
      <c r="T66" s="307"/>
      <c r="U66" s="307"/>
      <c r="V66" s="307"/>
      <c r="W66" s="307"/>
      <c r="X66" s="307"/>
      <c r="Y66" s="307"/>
      <c r="Z66" s="307"/>
      <c r="AA66" s="307"/>
      <c r="AB66" s="307"/>
      <c r="AC66" s="307"/>
      <c r="AD66" s="307"/>
      <c r="AE66" s="307"/>
      <c r="AF66" s="307"/>
      <c r="AG66" s="307"/>
      <c r="AH66" s="307"/>
      <c r="AI66" s="307"/>
      <c r="AJ66" s="307"/>
      <c r="AK66" s="307"/>
      <c r="AL66" s="307"/>
      <c r="AM66" s="307"/>
      <c r="AN66" s="307"/>
      <c r="AO66" s="307"/>
      <c r="AP66" s="307"/>
      <c r="AQ66" s="307"/>
      <c r="AR66" s="307"/>
      <c r="AS66" s="75"/>
      <c r="AT66" s="75"/>
      <c r="AU66" s="90"/>
    </row>
    <row r="67" spans="1:59" ht="15" customHeight="1" x14ac:dyDescent="0.25">
      <c r="A67" s="75"/>
      <c r="B67" s="75"/>
      <c r="C67" s="75"/>
      <c r="D67" s="75"/>
      <c r="E67" s="75"/>
      <c r="F67" s="75"/>
      <c r="G67" s="75"/>
      <c r="H67" s="75"/>
      <c r="I67" s="75"/>
      <c r="J67" s="75"/>
      <c r="K67" s="75"/>
      <c r="L67" s="75"/>
      <c r="M67" s="75"/>
      <c r="N67" s="75"/>
      <c r="O67" s="75"/>
      <c r="P67" s="75"/>
      <c r="Q67" s="75"/>
      <c r="R67" s="75"/>
      <c r="S67" s="75"/>
      <c r="T67" s="75"/>
      <c r="U67" s="75"/>
      <c r="V67" s="75"/>
      <c r="W67" s="75"/>
      <c r="X67" s="75"/>
      <c r="Y67" s="75"/>
      <c r="Z67" s="75"/>
      <c r="AA67" s="75"/>
      <c r="AB67" s="75"/>
      <c r="AC67" s="75"/>
      <c r="AD67" s="75"/>
      <c r="AE67" s="75"/>
      <c r="AF67" s="75"/>
      <c r="AG67" s="75"/>
      <c r="AH67" s="75"/>
      <c r="AI67" s="75"/>
      <c r="AJ67" s="75"/>
      <c r="AK67" s="75"/>
      <c r="AL67" s="75"/>
      <c r="AM67" s="75"/>
      <c r="AN67" s="75"/>
      <c r="AO67" s="75"/>
      <c r="AP67" s="75"/>
      <c r="AQ67" s="75"/>
      <c r="AR67" s="75"/>
      <c r="AS67" s="75"/>
      <c r="AT67" s="75"/>
      <c r="AU67" s="90"/>
    </row>
    <row r="68" spans="1:59" ht="15" customHeight="1" x14ac:dyDescent="0.25">
      <c r="A68" s="75"/>
      <c r="B68" s="343">
        <v>1</v>
      </c>
      <c r="C68" s="343">
        <v>2</v>
      </c>
      <c r="D68" s="343">
        <v>3</v>
      </c>
      <c r="E68" s="140"/>
      <c r="F68" s="223" t="s">
        <v>13</v>
      </c>
      <c r="G68" s="224"/>
      <c r="H68" s="224"/>
      <c r="I68" s="224"/>
      <c r="J68" s="224"/>
      <c r="K68" s="224"/>
      <c r="L68" s="224"/>
      <c r="M68" s="224"/>
      <c r="N68" s="224"/>
      <c r="O68" s="224"/>
      <c r="P68" s="225"/>
      <c r="Q68" s="75"/>
      <c r="R68" s="223" t="s">
        <v>14</v>
      </c>
      <c r="S68" s="224"/>
      <c r="T68" s="224"/>
      <c r="U68" s="224"/>
      <c r="V68" s="224"/>
      <c r="W68" s="224"/>
      <c r="X68" s="224"/>
      <c r="Y68" s="225"/>
      <c r="Z68" s="75"/>
      <c r="AA68" s="229" t="s">
        <v>15</v>
      </c>
      <c r="AB68" s="230"/>
      <c r="AC68" s="231"/>
      <c r="AD68" s="75"/>
      <c r="AE68" s="229" t="s">
        <v>8</v>
      </c>
      <c r="AF68" s="230"/>
      <c r="AG68" s="231"/>
      <c r="AH68" s="75"/>
      <c r="AI68" s="298" t="s">
        <v>9</v>
      </c>
      <c r="AJ68" s="299"/>
      <c r="AK68" s="300"/>
      <c r="AL68" s="75"/>
      <c r="AM68" s="298" t="s">
        <v>10</v>
      </c>
      <c r="AN68" s="299"/>
      <c r="AO68" s="300"/>
      <c r="AP68" s="75"/>
      <c r="AQ68" s="298" t="s">
        <v>25</v>
      </c>
      <c r="AR68" s="299"/>
      <c r="AS68" s="300"/>
      <c r="AT68" s="75"/>
    </row>
    <row r="69" spans="1:59" ht="15" customHeight="1" x14ac:dyDescent="0.25">
      <c r="A69" s="75"/>
      <c r="B69" s="343"/>
      <c r="C69" s="343"/>
      <c r="D69" s="343"/>
      <c r="E69" s="140"/>
      <c r="F69" s="226"/>
      <c r="G69" s="227"/>
      <c r="H69" s="227"/>
      <c r="I69" s="227"/>
      <c r="J69" s="227"/>
      <c r="K69" s="227"/>
      <c r="L69" s="227"/>
      <c r="M69" s="227"/>
      <c r="N69" s="227"/>
      <c r="O69" s="227"/>
      <c r="P69" s="228"/>
      <c r="Q69" s="75"/>
      <c r="R69" s="226"/>
      <c r="S69" s="227"/>
      <c r="T69" s="227"/>
      <c r="U69" s="227"/>
      <c r="V69" s="227"/>
      <c r="W69" s="227"/>
      <c r="X69" s="227"/>
      <c r="Y69" s="228"/>
      <c r="Z69" s="75"/>
      <c r="AA69" s="256"/>
      <c r="AB69" s="257"/>
      <c r="AC69" s="258"/>
      <c r="AD69" s="75"/>
      <c r="AE69" s="256"/>
      <c r="AF69" s="257"/>
      <c r="AG69" s="258"/>
      <c r="AH69" s="75"/>
      <c r="AI69" s="301"/>
      <c r="AJ69" s="302"/>
      <c r="AK69" s="303"/>
      <c r="AL69" s="75"/>
      <c r="AM69" s="301"/>
      <c r="AN69" s="302"/>
      <c r="AO69" s="303"/>
      <c r="AP69" s="75"/>
      <c r="AQ69" s="301"/>
      <c r="AR69" s="302"/>
      <c r="AS69" s="303"/>
      <c r="AT69" s="75"/>
    </row>
    <row r="70" spans="1:59" ht="15" customHeight="1" x14ac:dyDescent="0.25">
      <c r="A70" s="75"/>
      <c r="B70" s="344"/>
      <c r="C70" s="344"/>
      <c r="D70" s="344"/>
      <c r="E70" s="141"/>
      <c r="F70" s="250" t="s">
        <v>111</v>
      </c>
      <c r="G70" s="251"/>
      <c r="H70" s="251"/>
      <c r="I70" s="251"/>
      <c r="J70" s="251"/>
      <c r="K70" s="251"/>
      <c r="L70" s="251"/>
      <c r="M70" s="251"/>
      <c r="N70" s="251"/>
      <c r="O70" s="251"/>
      <c r="P70" s="252"/>
      <c r="Q70" s="75"/>
      <c r="R70" s="250" t="s">
        <v>1</v>
      </c>
      <c r="S70" s="251"/>
      <c r="T70" s="251"/>
      <c r="U70" s="251"/>
      <c r="V70" s="251"/>
      <c r="W70" s="251"/>
      <c r="X70" s="251"/>
      <c r="Y70" s="252"/>
      <c r="Z70" s="75"/>
      <c r="AA70" s="250">
        <v>20</v>
      </c>
      <c r="AB70" s="251"/>
      <c r="AC70" s="252"/>
      <c r="AD70" s="75"/>
      <c r="AE70" s="250">
        <v>2</v>
      </c>
      <c r="AF70" s="251"/>
      <c r="AG70" s="252"/>
      <c r="AH70" s="75"/>
      <c r="AI70" s="292">
        <f>$BG$4</f>
        <v>5</v>
      </c>
      <c r="AJ70" s="293"/>
      <c r="AK70" s="294"/>
      <c r="AL70" s="75"/>
      <c r="AM70" s="292">
        <f>$BH$4</f>
        <v>15.5</v>
      </c>
      <c r="AN70" s="293"/>
      <c r="AO70" s="294"/>
      <c r="AP70" s="75"/>
      <c r="AQ70" s="292">
        <f>IFERROR($BI$4, "")</f>
        <v>6.5</v>
      </c>
      <c r="AR70" s="293"/>
      <c r="AS70" s="294"/>
      <c r="AT70" s="75"/>
      <c r="AV70" s="345" t="str">
        <f>IF($F70="", "", IF($R$17=$BA$24, "✕", ""))</f>
        <v>✕</v>
      </c>
      <c r="AW70" s="347" t="str">
        <f>IF($F70="", "", IF($R$21=$BA$24, "✕", ""))</f>
        <v>✕</v>
      </c>
      <c r="AX70" s="349" t="str">
        <f>IF($F70="", "", IF($R$25=$BA$24, "✕", ""))</f>
        <v>✕</v>
      </c>
      <c r="BA70" s="5" t="str">
        <f t="shared" ref="BA70:BA109" si="7">IF(F70="", "", F70)</f>
        <v>Richard</v>
      </c>
      <c r="BC70" s="5">
        <f>IF(BA70="", "", COUNTIF($BA$70:$BA$109, BA70))</f>
        <v>1</v>
      </c>
      <c r="BD70" s="345">
        <f>IF(IF(AND($R70=$BJ$3, B70=""), $BJ$4, IF(AND($R70=$BK$3, B70=""), $BK$4, 0))="", 0, IF(AND($R70=$BJ$3, B70=""), $BJ$4, IF(AND($R70=$BK$3, B70=""), $BK$4, 0)))</f>
        <v>2</v>
      </c>
      <c r="BE70" s="347">
        <f>IF(IF(AND($R70=$BJ$3, C70=""), $BJ$5, IF(AND($R70=$BK$3, C70=""), $BK$5, 0))="", 0, IF(AND($R70=$BJ$3, C70=""), $BJ$5, IF(AND($R70=$BK$3, C70=""), $BK$5, 0)))</f>
        <v>5</v>
      </c>
      <c r="BF70" s="349">
        <f>IF(IF(AND($R70=$BJ$3, D70=""), $BJ$6, IF(AND($R70=$BK$3, D70=""), $BK$6, 0))="", 0, IF(AND($R70=$BJ$3, D70=""), $BJ$6, IF(AND($R70=$BK$3, D70=""), $BK$6, 0)))</f>
        <v>4</v>
      </c>
      <c r="BG70" s="142">
        <f>SUM(BD70:BF71)</f>
        <v>11</v>
      </c>
    </row>
    <row r="71" spans="1:59" ht="15" customHeight="1" x14ac:dyDescent="0.25">
      <c r="A71" s="75"/>
      <c r="B71" s="344"/>
      <c r="C71" s="344"/>
      <c r="D71" s="344"/>
      <c r="E71" s="141"/>
      <c r="F71" s="253"/>
      <c r="G71" s="254"/>
      <c r="H71" s="254"/>
      <c r="I71" s="254"/>
      <c r="J71" s="254"/>
      <c r="K71" s="254"/>
      <c r="L71" s="254"/>
      <c r="M71" s="254"/>
      <c r="N71" s="254"/>
      <c r="O71" s="254"/>
      <c r="P71" s="255"/>
      <c r="Q71" s="75"/>
      <c r="R71" s="253"/>
      <c r="S71" s="254"/>
      <c r="T71" s="254"/>
      <c r="U71" s="254"/>
      <c r="V71" s="254"/>
      <c r="W71" s="254"/>
      <c r="X71" s="254"/>
      <c r="Y71" s="255"/>
      <c r="Z71" s="75"/>
      <c r="AA71" s="253"/>
      <c r="AB71" s="254"/>
      <c r="AC71" s="255"/>
      <c r="AD71" s="75"/>
      <c r="AE71" s="253"/>
      <c r="AF71" s="254"/>
      <c r="AG71" s="255"/>
      <c r="AH71" s="75"/>
      <c r="AI71" s="295"/>
      <c r="AJ71" s="296"/>
      <c r="AK71" s="297"/>
      <c r="AL71" s="75"/>
      <c r="AM71" s="295"/>
      <c r="AN71" s="296"/>
      <c r="AO71" s="297"/>
      <c r="AP71" s="75"/>
      <c r="AQ71" s="295"/>
      <c r="AR71" s="296"/>
      <c r="AS71" s="297"/>
      <c r="AT71" s="75"/>
      <c r="AV71" s="346"/>
      <c r="AW71" s="348"/>
      <c r="AX71" s="350"/>
      <c r="BA71" s="10" t="str">
        <f t="shared" si="7"/>
        <v/>
      </c>
      <c r="BC71" s="10" t="str">
        <f t="shared" ref="BC71:BC109" si="8">IF(BA71="", "", COUNTIF($BA$70:$BA$109, BA71))</f>
        <v/>
      </c>
      <c r="BD71" s="351"/>
      <c r="BE71" s="352"/>
      <c r="BF71" s="353"/>
      <c r="BG71" s="143"/>
    </row>
    <row r="72" spans="1:59" ht="15" customHeight="1" x14ac:dyDescent="0.25">
      <c r="A72" s="75"/>
      <c r="B72" s="344"/>
      <c r="C72" s="344"/>
      <c r="D72" s="344"/>
      <c r="E72" s="141"/>
      <c r="F72" s="250" t="s">
        <v>112</v>
      </c>
      <c r="G72" s="251"/>
      <c r="H72" s="251"/>
      <c r="I72" s="251"/>
      <c r="J72" s="251"/>
      <c r="K72" s="251"/>
      <c r="L72" s="251"/>
      <c r="M72" s="251"/>
      <c r="N72" s="251"/>
      <c r="O72" s="251"/>
      <c r="P72" s="252"/>
      <c r="Q72" s="75"/>
      <c r="R72" s="250" t="s">
        <v>1</v>
      </c>
      <c r="S72" s="251"/>
      <c r="T72" s="251"/>
      <c r="U72" s="251"/>
      <c r="V72" s="251"/>
      <c r="W72" s="251"/>
      <c r="X72" s="251"/>
      <c r="Y72" s="252"/>
      <c r="Z72" s="75"/>
      <c r="AA72" s="250">
        <v>20</v>
      </c>
      <c r="AB72" s="251"/>
      <c r="AC72" s="252"/>
      <c r="AD72" s="75"/>
      <c r="AE72" s="250">
        <v>2</v>
      </c>
      <c r="AF72" s="251"/>
      <c r="AG72" s="252"/>
      <c r="AH72" s="75"/>
      <c r="AI72" s="292">
        <f>$BG$5</f>
        <v>0</v>
      </c>
      <c r="AJ72" s="293"/>
      <c r="AK72" s="294"/>
      <c r="AL72" s="75"/>
      <c r="AM72" s="292">
        <f>$BH$5</f>
        <v>21</v>
      </c>
      <c r="AN72" s="293"/>
      <c r="AO72" s="294"/>
      <c r="AP72" s="75"/>
      <c r="AQ72" s="292">
        <f>IFERROR($BI$5, "")</f>
        <v>1</v>
      </c>
      <c r="AR72" s="293"/>
      <c r="AS72" s="294"/>
      <c r="AT72" s="75"/>
      <c r="AV72" s="346" t="str">
        <f t="shared" ref="AV72" si="9">IF($F72="", "", IF($R$17=$BA$24, "✕", ""))</f>
        <v>✕</v>
      </c>
      <c r="AW72" s="348" t="str">
        <f t="shared" ref="AW72" si="10">IF($F72="", "", IF($R$21=$BA$24, "✕", ""))</f>
        <v>✕</v>
      </c>
      <c r="AX72" s="350" t="str">
        <f t="shared" ref="AX72" si="11">IF($F72="", "", IF($R$25=$BA$24, "✕", ""))</f>
        <v>✕</v>
      </c>
      <c r="BA72" s="10" t="str">
        <f t="shared" si="7"/>
        <v>Mary</v>
      </c>
      <c r="BC72" s="10">
        <f t="shared" si="8"/>
        <v>1</v>
      </c>
      <c r="BD72" s="345">
        <f t="shared" ref="BD72" si="12">IF(IF(AND($R72=$BJ$3, B72=""), $BJ$4, IF(AND($R72=$BK$3, B72=""), $BK$4, 0))="", 0, IF(AND($R72=$BJ$3, B72=""), $BJ$4, IF(AND($R72=$BK$3, B72=""), $BK$4, 0)))</f>
        <v>2</v>
      </c>
      <c r="BE72" s="347">
        <f t="shared" ref="BE72" si="13">IF(IF(AND($R72=$BJ$3, C72=""), $BJ$5, IF(AND($R72=$BK$3, C72=""), $BK$5, 0))="", 0, IF(AND($R72=$BJ$3, C72=""), $BJ$5, IF(AND($R72=$BK$3, C72=""), $BK$5, 0)))</f>
        <v>5</v>
      </c>
      <c r="BF72" s="349">
        <f t="shared" ref="BF72" si="14">IF(IF(AND($R72=$BJ$3, D72=""), $BJ$6, IF(AND($R72=$BK$3, D72=""), $BK$6, 0))="", 0, IF(AND($R72=$BJ$3, D72=""), $BJ$6, IF(AND($R72=$BK$3, D72=""), $BK$6, 0)))</f>
        <v>4</v>
      </c>
      <c r="BG72" s="143">
        <f t="shared" ref="BG72:BG108" si="15">SUM(BD72:BF73)</f>
        <v>11</v>
      </c>
    </row>
    <row r="73" spans="1:59" ht="15" customHeight="1" x14ac:dyDescent="0.25">
      <c r="A73" s="75"/>
      <c r="B73" s="344"/>
      <c r="C73" s="344"/>
      <c r="D73" s="344"/>
      <c r="E73" s="141"/>
      <c r="F73" s="253"/>
      <c r="G73" s="254"/>
      <c r="H73" s="254"/>
      <c r="I73" s="254"/>
      <c r="J73" s="254"/>
      <c r="K73" s="254"/>
      <c r="L73" s="254"/>
      <c r="M73" s="254"/>
      <c r="N73" s="254"/>
      <c r="O73" s="254"/>
      <c r="P73" s="255"/>
      <c r="Q73" s="75"/>
      <c r="R73" s="253"/>
      <c r="S73" s="254"/>
      <c r="T73" s="254"/>
      <c r="U73" s="254"/>
      <c r="V73" s="254"/>
      <c r="W73" s="254"/>
      <c r="X73" s="254"/>
      <c r="Y73" s="255"/>
      <c r="Z73" s="75"/>
      <c r="AA73" s="253"/>
      <c r="AB73" s="254"/>
      <c r="AC73" s="255"/>
      <c r="AD73" s="75"/>
      <c r="AE73" s="253"/>
      <c r="AF73" s="254"/>
      <c r="AG73" s="255"/>
      <c r="AH73" s="75"/>
      <c r="AI73" s="295"/>
      <c r="AJ73" s="296"/>
      <c r="AK73" s="297"/>
      <c r="AL73" s="75"/>
      <c r="AM73" s="295"/>
      <c r="AN73" s="296"/>
      <c r="AO73" s="297"/>
      <c r="AP73" s="75"/>
      <c r="AQ73" s="295"/>
      <c r="AR73" s="296"/>
      <c r="AS73" s="297"/>
      <c r="AT73" s="75"/>
      <c r="AV73" s="346"/>
      <c r="AW73" s="348"/>
      <c r="AX73" s="350"/>
      <c r="BA73" s="10" t="str">
        <f t="shared" si="7"/>
        <v/>
      </c>
      <c r="BC73" s="10" t="str">
        <f t="shared" si="8"/>
        <v/>
      </c>
      <c r="BD73" s="351"/>
      <c r="BE73" s="352"/>
      <c r="BF73" s="353"/>
      <c r="BG73" s="143"/>
    </row>
    <row r="74" spans="1:59" ht="15" customHeight="1" x14ac:dyDescent="0.25">
      <c r="A74" s="75"/>
      <c r="B74" s="344"/>
      <c r="C74" s="344"/>
      <c r="D74" s="344"/>
      <c r="E74" s="141"/>
      <c r="F74" s="250" t="s">
        <v>113</v>
      </c>
      <c r="G74" s="251"/>
      <c r="H74" s="251"/>
      <c r="I74" s="251"/>
      <c r="J74" s="251"/>
      <c r="K74" s="251"/>
      <c r="L74" s="251"/>
      <c r="M74" s="251"/>
      <c r="N74" s="251"/>
      <c r="O74" s="251"/>
      <c r="P74" s="252"/>
      <c r="Q74" s="75"/>
      <c r="R74" s="250" t="s">
        <v>1</v>
      </c>
      <c r="S74" s="251"/>
      <c r="T74" s="251"/>
      <c r="U74" s="251"/>
      <c r="V74" s="251"/>
      <c r="W74" s="251"/>
      <c r="X74" s="251"/>
      <c r="Y74" s="252"/>
      <c r="Z74" s="75"/>
      <c r="AA74" s="250">
        <v>18</v>
      </c>
      <c r="AB74" s="251"/>
      <c r="AC74" s="252"/>
      <c r="AD74" s="75"/>
      <c r="AE74" s="250">
        <v>3</v>
      </c>
      <c r="AF74" s="251"/>
      <c r="AG74" s="252"/>
      <c r="AH74" s="75"/>
      <c r="AI74" s="292">
        <f>$BG$6</f>
        <v>0</v>
      </c>
      <c r="AJ74" s="293"/>
      <c r="AK74" s="294"/>
      <c r="AL74" s="75"/>
      <c r="AM74" s="292">
        <f>$BH$6</f>
        <v>16</v>
      </c>
      <c r="AN74" s="293"/>
      <c r="AO74" s="294"/>
      <c r="AP74" s="75"/>
      <c r="AQ74" s="292">
        <f>IFERROR($BI$6, "")</f>
        <v>5</v>
      </c>
      <c r="AR74" s="293"/>
      <c r="AS74" s="294"/>
      <c r="AT74" s="75"/>
      <c r="AV74" s="346" t="str">
        <f t="shared" ref="AV74" si="16">IF($F74="", "", IF($R$17=$BA$24, "✕", ""))</f>
        <v>✕</v>
      </c>
      <c r="AW74" s="348" t="str">
        <f t="shared" ref="AW74" si="17">IF($F74="", "", IF($R$21=$BA$24, "✕", ""))</f>
        <v>✕</v>
      </c>
      <c r="AX74" s="350" t="str">
        <f t="shared" ref="AX74" si="18">IF($F74="", "", IF($R$25=$BA$24, "✕", ""))</f>
        <v>✕</v>
      </c>
      <c r="BA74" s="10" t="str">
        <f t="shared" si="7"/>
        <v>Sean</v>
      </c>
      <c r="BC74" s="10">
        <f t="shared" si="8"/>
        <v>1</v>
      </c>
      <c r="BD74" s="345">
        <f t="shared" ref="BD74" si="19">IF(IF(AND($R74=$BJ$3, B74=""), $BJ$4, IF(AND($R74=$BK$3, B74=""), $BK$4, 0))="", 0, IF(AND($R74=$BJ$3, B74=""), $BJ$4, IF(AND($R74=$BK$3, B74=""), $BK$4, 0)))</f>
        <v>2</v>
      </c>
      <c r="BE74" s="347">
        <f t="shared" ref="BE74" si="20">IF(IF(AND($R74=$BJ$3, C74=""), $BJ$5, IF(AND($R74=$BK$3, C74=""), $BK$5, 0))="", 0, IF(AND($R74=$BJ$3, C74=""), $BJ$5, IF(AND($R74=$BK$3, C74=""), $BK$5, 0)))</f>
        <v>5</v>
      </c>
      <c r="BF74" s="349">
        <f t="shared" ref="BF74" si="21">IF(IF(AND($R74=$BJ$3, D74=""), $BJ$6, IF(AND($R74=$BK$3, D74=""), $BK$6, 0))="", 0, IF(AND($R74=$BJ$3, D74=""), $BJ$6, IF(AND($R74=$BK$3, D74=""), $BK$6, 0)))</f>
        <v>4</v>
      </c>
      <c r="BG74" s="143">
        <f t="shared" si="15"/>
        <v>11</v>
      </c>
    </row>
    <row r="75" spans="1:59" ht="15" customHeight="1" x14ac:dyDescent="0.25">
      <c r="A75" s="75"/>
      <c r="B75" s="344"/>
      <c r="C75" s="344"/>
      <c r="D75" s="344"/>
      <c r="E75" s="141"/>
      <c r="F75" s="253"/>
      <c r="G75" s="254"/>
      <c r="H75" s="254"/>
      <c r="I75" s="254"/>
      <c r="J75" s="254"/>
      <c r="K75" s="254"/>
      <c r="L75" s="254"/>
      <c r="M75" s="254"/>
      <c r="N75" s="254"/>
      <c r="O75" s="254"/>
      <c r="P75" s="255"/>
      <c r="Q75" s="75"/>
      <c r="R75" s="253"/>
      <c r="S75" s="254"/>
      <c r="T75" s="254"/>
      <c r="U75" s="254"/>
      <c r="V75" s="254"/>
      <c r="W75" s="254"/>
      <c r="X75" s="254"/>
      <c r="Y75" s="255"/>
      <c r="Z75" s="75"/>
      <c r="AA75" s="253"/>
      <c r="AB75" s="254"/>
      <c r="AC75" s="255"/>
      <c r="AD75" s="75"/>
      <c r="AE75" s="253"/>
      <c r="AF75" s="254"/>
      <c r="AG75" s="255"/>
      <c r="AH75" s="75"/>
      <c r="AI75" s="295"/>
      <c r="AJ75" s="296"/>
      <c r="AK75" s="297"/>
      <c r="AL75" s="75"/>
      <c r="AM75" s="295"/>
      <c r="AN75" s="296"/>
      <c r="AO75" s="297"/>
      <c r="AP75" s="75"/>
      <c r="AQ75" s="295"/>
      <c r="AR75" s="296"/>
      <c r="AS75" s="297"/>
      <c r="AT75" s="75"/>
      <c r="AV75" s="346"/>
      <c r="AW75" s="348"/>
      <c r="AX75" s="350"/>
      <c r="BA75" s="10" t="str">
        <f t="shared" si="7"/>
        <v/>
      </c>
      <c r="BC75" s="10" t="str">
        <f t="shared" si="8"/>
        <v/>
      </c>
      <c r="BD75" s="351"/>
      <c r="BE75" s="352"/>
      <c r="BF75" s="353"/>
      <c r="BG75" s="143"/>
    </row>
    <row r="76" spans="1:59" ht="15" customHeight="1" x14ac:dyDescent="0.25">
      <c r="A76" s="75"/>
      <c r="B76" s="344"/>
      <c r="C76" s="344"/>
      <c r="D76" s="344"/>
      <c r="E76" s="141"/>
      <c r="F76" s="250" t="s">
        <v>114</v>
      </c>
      <c r="G76" s="251"/>
      <c r="H76" s="251"/>
      <c r="I76" s="251"/>
      <c r="J76" s="251"/>
      <c r="K76" s="251"/>
      <c r="L76" s="251"/>
      <c r="M76" s="251"/>
      <c r="N76" s="251"/>
      <c r="O76" s="251"/>
      <c r="P76" s="252"/>
      <c r="Q76" s="75"/>
      <c r="R76" s="250" t="s">
        <v>1</v>
      </c>
      <c r="S76" s="251"/>
      <c r="T76" s="251"/>
      <c r="U76" s="251"/>
      <c r="V76" s="251"/>
      <c r="W76" s="251"/>
      <c r="X76" s="251"/>
      <c r="Y76" s="252"/>
      <c r="Z76" s="75"/>
      <c r="AA76" s="250">
        <v>18</v>
      </c>
      <c r="AB76" s="251"/>
      <c r="AC76" s="252"/>
      <c r="AD76" s="75"/>
      <c r="AE76" s="250">
        <v>2</v>
      </c>
      <c r="AF76" s="251"/>
      <c r="AG76" s="252"/>
      <c r="AH76" s="75"/>
      <c r="AI76" s="292">
        <f>$BG$7</f>
        <v>0</v>
      </c>
      <c r="AJ76" s="293"/>
      <c r="AK76" s="294"/>
      <c r="AL76" s="75"/>
      <c r="AM76" s="292">
        <f>$BH$7</f>
        <v>11</v>
      </c>
      <c r="AN76" s="293"/>
      <c r="AO76" s="294"/>
      <c r="AP76" s="75"/>
      <c r="AQ76" s="292">
        <f>IFERROR($BI$7, "")</f>
        <v>9</v>
      </c>
      <c r="AR76" s="293"/>
      <c r="AS76" s="294"/>
      <c r="AT76" s="75"/>
      <c r="AV76" s="346" t="str">
        <f t="shared" ref="AV76" si="22">IF($F76="", "", IF($R$17=$BA$24, "✕", ""))</f>
        <v>✕</v>
      </c>
      <c r="AW76" s="348" t="str">
        <f t="shared" ref="AW76" si="23">IF($F76="", "", IF($R$21=$BA$24, "✕", ""))</f>
        <v>✕</v>
      </c>
      <c r="AX76" s="350" t="str">
        <f t="shared" ref="AX76" si="24">IF($F76="", "", IF($R$25=$BA$24, "✕", ""))</f>
        <v>✕</v>
      </c>
      <c r="BA76" s="10" t="str">
        <f t="shared" si="7"/>
        <v>Colin</v>
      </c>
      <c r="BC76" s="10">
        <f t="shared" si="8"/>
        <v>1</v>
      </c>
      <c r="BD76" s="345">
        <f t="shared" ref="BD76" si="25">IF(IF(AND($R76=$BJ$3, B76=""), $BJ$4, IF(AND($R76=$BK$3, B76=""), $BK$4, 0))="", 0, IF(AND($R76=$BJ$3, B76=""), $BJ$4, IF(AND($R76=$BK$3, B76=""), $BK$4, 0)))</f>
        <v>2</v>
      </c>
      <c r="BE76" s="347">
        <f t="shared" ref="BE76" si="26">IF(IF(AND($R76=$BJ$3, C76=""), $BJ$5, IF(AND($R76=$BK$3, C76=""), $BK$5, 0))="", 0, IF(AND($R76=$BJ$3, C76=""), $BJ$5, IF(AND($R76=$BK$3, C76=""), $BK$5, 0)))</f>
        <v>5</v>
      </c>
      <c r="BF76" s="349">
        <f t="shared" ref="BF76" si="27">IF(IF(AND($R76=$BJ$3, D76=""), $BJ$6, IF(AND($R76=$BK$3, D76=""), $BK$6, 0))="", 0, IF(AND($R76=$BJ$3, D76=""), $BJ$6, IF(AND($R76=$BK$3, D76=""), $BK$6, 0)))</f>
        <v>4</v>
      </c>
      <c r="BG76" s="143">
        <f t="shared" si="15"/>
        <v>11</v>
      </c>
    </row>
    <row r="77" spans="1:59" ht="15" customHeight="1" x14ac:dyDescent="0.25">
      <c r="A77" s="75"/>
      <c r="B77" s="344"/>
      <c r="C77" s="344"/>
      <c r="D77" s="344"/>
      <c r="E77" s="141"/>
      <c r="F77" s="253"/>
      <c r="G77" s="254"/>
      <c r="H77" s="254"/>
      <c r="I77" s="254"/>
      <c r="J77" s="254"/>
      <c r="K77" s="254"/>
      <c r="L77" s="254"/>
      <c r="M77" s="254"/>
      <c r="N77" s="254"/>
      <c r="O77" s="254"/>
      <c r="P77" s="255"/>
      <c r="Q77" s="75"/>
      <c r="R77" s="253"/>
      <c r="S77" s="254"/>
      <c r="T77" s="254"/>
      <c r="U77" s="254"/>
      <c r="V77" s="254"/>
      <c r="W77" s="254"/>
      <c r="X77" s="254"/>
      <c r="Y77" s="255"/>
      <c r="Z77" s="75"/>
      <c r="AA77" s="253"/>
      <c r="AB77" s="254"/>
      <c r="AC77" s="255"/>
      <c r="AD77" s="75"/>
      <c r="AE77" s="253"/>
      <c r="AF77" s="254"/>
      <c r="AG77" s="255"/>
      <c r="AH77" s="75"/>
      <c r="AI77" s="295"/>
      <c r="AJ77" s="296"/>
      <c r="AK77" s="297"/>
      <c r="AL77" s="75"/>
      <c r="AM77" s="295"/>
      <c r="AN77" s="296"/>
      <c r="AO77" s="297"/>
      <c r="AP77" s="75"/>
      <c r="AQ77" s="295"/>
      <c r="AR77" s="296"/>
      <c r="AS77" s="297"/>
      <c r="AT77" s="75"/>
      <c r="AV77" s="346"/>
      <c r="AW77" s="348"/>
      <c r="AX77" s="350"/>
      <c r="BA77" s="10" t="str">
        <f t="shared" si="7"/>
        <v/>
      </c>
      <c r="BC77" s="10" t="str">
        <f t="shared" si="8"/>
        <v/>
      </c>
      <c r="BD77" s="351"/>
      <c r="BE77" s="352"/>
      <c r="BF77" s="353"/>
      <c r="BG77" s="143"/>
    </row>
    <row r="78" spans="1:59" ht="15" customHeight="1" x14ac:dyDescent="0.25">
      <c r="A78" s="75"/>
      <c r="B78" s="344"/>
      <c r="C78" s="344"/>
      <c r="D78" s="344"/>
      <c r="E78" s="141"/>
      <c r="F78" s="250" t="s">
        <v>115</v>
      </c>
      <c r="G78" s="251"/>
      <c r="H78" s="251"/>
      <c r="I78" s="251"/>
      <c r="J78" s="251"/>
      <c r="K78" s="251"/>
      <c r="L78" s="251"/>
      <c r="M78" s="251"/>
      <c r="N78" s="251"/>
      <c r="O78" s="251"/>
      <c r="P78" s="252"/>
      <c r="Q78" s="75"/>
      <c r="R78" s="250" t="s">
        <v>1</v>
      </c>
      <c r="S78" s="251"/>
      <c r="T78" s="251"/>
      <c r="U78" s="251"/>
      <c r="V78" s="251"/>
      <c r="W78" s="251"/>
      <c r="X78" s="251"/>
      <c r="Y78" s="252"/>
      <c r="Z78" s="75"/>
      <c r="AA78" s="250">
        <v>18</v>
      </c>
      <c r="AB78" s="251"/>
      <c r="AC78" s="252"/>
      <c r="AD78" s="75"/>
      <c r="AE78" s="250">
        <v>4</v>
      </c>
      <c r="AF78" s="251"/>
      <c r="AG78" s="252"/>
      <c r="AH78" s="75"/>
      <c r="AI78" s="292">
        <f>$BG$8</f>
        <v>0</v>
      </c>
      <c r="AJ78" s="293"/>
      <c r="AK78" s="294"/>
      <c r="AL78" s="75"/>
      <c r="AM78" s="292">
        <f>$BH$8</f>
        <v>16</v>
      </c>
      <c r="AN78" s="293"/>
      <c r="AO78" s="294"/>
      <c r="AP78" s="75"/>
      <c r="AQ78" s="292">
        <f>IFERROR($BI$8, "")</f>
        <v>6</v>
      </c>
      <c r="AR78" s="293"/>
      <c r="AS78" s="294"/>
      <c r="AT78" s="75"/>
      <c r="AV78" s="346" t="str">
        <f t="shared" ref="AV78" si="28">IF($F78="", "", IF($R$17=$BA$24, "✕", ""))</f>
        <v>✕</v>
      </c>
      <c r="AW78" s="348" t="str">
        <f t="shared" ref="AW78" si="29">IF($F78="", "", IF($R$21=$BA$24, "✕", ""))</f>
        <v>✕</v>
      </c>
      <c r="AX78" s="350" t="str">
        <f t="shared" ref="AX78" si="30">IF($F78="", "", IF($R$25=$BA$24, "✕", ""))</f>
        <v>✕</v>
      </c>
      <c r="BA78" s="10" t="str">
        <f t="shared" si="7"/>
        <v>Sarah</v>
      </c>
      <c r="BC78" s="10">
        <f t="shared" si="8"/>
        <v>1</v>
      </c>
      <c r="BD78" s="345">
        <f t="shared" ref="BD78" si="31">IF(IF(AND($R78=$BJ$3, B78=""), $BJ$4, IF(AND($R78=$BK$3, B78=""), $BK$4, 0))="", 0, IF(AND($R78=$BJ$3, B78=""), $BJ$4, IF(AND($R78=$BK$3, B78=""), $BK$4, 0)))</f>
        <v>2</v>
      </c>
      <c r="BE78" s="347">
        <f t="shared" ref="BE78" si="32">IF(IF(AND($R78=$BJ$3, C78=""), $BJ$5, IF(AND($R78=$BK$3, C78=""), $BK$5, 0))="", 0, IF(AND($R78=$BJ$3, C78=""), $BJ$5, IF(AND($R78=$BK$3, C78=""), $BK$5, 0)))</f>
        <v>5</v>
      </c>
      <c r="BF78" s="349">
        <f t="shared" ref="BF78" si="33">IF(IF(AND($R78=$BJ$3, D78=""), $BJ$6, IF(AND($R78=$BK$3, D78=""), $BK$6, 0))="", 0, IF(AND($R78=$BJ$3, D78=""), $BJ$6, IF(AND($R78=$BK$3, D78=""), $BK$6, 0)))</f>
        <v>4</v>
      </c>
      <c r="BG78" s="143">
        <f t="shared" si="15"/>
        <v>11</v>
      </c>
    </row>
    <row r="79" spans="1:59" ht="15" customHeight="1" x14ac:dyDescent="0.25">
      <c r="A79" s="75"/>
      <c r="B79" s="344"/>
      <c r="C79" s="344"/>
      <c r="D79" s="344"/>
      <c r="E79" s="141"/>
      <c r="F79" s="253"/>
      <c r="G79" s="254"/>
      <c r="H79" s="254"/>
      <c r="I79" s="254"/>
      <c r="J79" s="254"/>
      <c r="K79" s="254"/>
      <c r="L79" s="254"/>
      <c r="M79" s="254"/>
      <c r="N79" s="254"/>
      <c r="O79" s="254"/>
      <c r="P79" s="255"/>
      <c r="Q79" s="75"/>
      <c r="R79" s="253"/>
      <c r="S79" s="254"/>
      <c r="T79" s="254"/>
      <c r="U79" s="254"/>
      <c r="V79" s="254"/>
      <c r="W79" s="254"/>
      <c r="X79" s="254"/>
      <c r="Y79" s="255"/>
      <c r="Z79" s="75"/>
      <c r="AA79" s="253"/>
      <c r="AB79" s="254"/>
      <c r="AC79" s="255"/>
      <c r="AD79" s="75"/>
      <c r="AE79" s="253"/>
      <c r="AF79" s="254"/>
      <c r="AG79" s="255"/>
      <c r="AH79" s="75"/>
      <c r="AI79" s="295"/>
      <c r="AJ79" s="296"/>
      <c r="AK79" s="297"/>
      <c r="AL79" s="75"/>
      <c r="AM79" s="295"/>
      <c r="AN79" s="296"/>
      <c r="AO79" s="297"/>
      <c r="AP79" s="75"/>
      <c r="AQ79" s="295"/>
      <c r="AR79" s="296"/>
      <c r="AS79" s="297"/>
      <c r="AT79" s="75"/>
      <c r="AV79" s="346"/>
      <c r="AW79" s="348"/>
      <c r="AX79" s="350"/>
      <c r="BA79" s="10" t="str">
        <f t="shared" si="7"/>
        <v/>
      </c>
      <c r="BC79" s="10" t="str">
        <f t="shared" si="8"/>
        <v/>
      </c>
      <c r="BD79" s="351"/>
      <c r="BE79" s="352"/>
      <c r="BF79" s="353"/>
      <c r="BG79" s="143"/>
    </row>
    <row r="80" spans="1:59" ht="15" customHeight="1" x14ac:dyDescent="0.25">
      <c r="A80" s="75"/>
      <c r="B80" s="344"/>
      <c r="C80" s="344"/>
      <c r="D80" s="344"/>
      <c r="E80" s="141"/>
      <c r="F80" s="250" t="s">
        <v>116</v>
      </c>
      <c r="G80" s="251"/>
      <c r="H80" s="251"/>
      <c r="I80" s="251"/>
      <c r="J80" s="251"/>
      <c r="K80" s="251"/>
      <c r="L80" s="251"/>
      <c r="M80" s="251"/>
      <c r="N80" s="251"/>
      <c r="O80" s="251"/>
      <c r="P80" s="252"/>
      <c r="Q80" s="75"/>
      <c r="R80" s="250" t="s">
        <v>1</v>
      </c>
      <c r="S80" s="251"/>
      <c r="T80" s="251"/>
      <c r="U80" s="251"/>
      <c r="V80" s="251"/>
      <c r="W80" s="251"/>
      <c r="X80" s="251"/>
      <c r="Y80" s="252"/>
      <c r="Z80" s="75"/>
      <c r="AA80" s="250">
        <v>20</v>
      </c>
      <c r="AB80" s="251"/>
      <c r="AC80" s="252"/>
      <c r="AD80" s="75"/>
      <c r="AE80" s="250">
        <v>5</v>
      </c>
      <c r="AF80" s="251"/>
      <c r="AG80" s="252"/>
      <c r="AH80" s="75"/>
      <c r="AI80" s="292">
        <f>$BG$9</f>
        <v>0</v>
      </c>
      <c r="AJ80" s="293"/>
      <c r="AK80" s="294"/>
      <c r="AL80" s="75"/>
      <c r="AM80" s="292">
        <f>$BH$9</f>
        <v>11.5</v>
      </c>
      <c r="AN80" s="293"/>
      <c r="AO80" s="294"/>
      <c r="AP80" s="75"/>
      <c r="AQ80" s="292">
        <f>IFERROR($BI$9, "")</f>
        <v>13.5</v>
      </c>
      <c r="AR80" s="293"/>
      <c r="AS80" s="294"/>
      <c r="AT80" s="75"/>
      <c r="AV80" s="346" t="str">
        <f t="shared" ref="AV80" si="34">IF($F80="", "", IF($R$17=$BA$24, "✕", ""))</f>
        <v>✕</v>
      </c>
      <c r="AW80" s="348" t="str">
        <f t="shared" ref="AW80" si="35">IF($F80="", "", IF($R$21=$BA$24, "✕", ""))</f>
        <v>✕</v>
      </c>
      <c r="AX80" s="350" t="str">
        <f t="shared" ref="AX80" si="36">IF($F80="", "", IF($R$25=$BA$24, "✕", ""))</f>
        <v>✕</v>
      </c>
      <c r="BA80" s="10" t="str">
        <f t="shared" si="7"/>
        <v>Chris</v>
      </c>
      <c r="BC80" s="10">
        <f t="shared" si="8"/>
        <v>1</v>
      </c>
      <c r="BD80" s="345">
        <f t="shared" ref="BD80" si="37">IF(IF(AND($R80=$BJ$3, B80=""), $BJ$4, IF(AND($R80=$BK$3, B80=""), $BK$4, 0))="", 0, IF(AND($R80=$BJ$3, B80=""), $BJ$4, IF(AND($R80=$BK$3, B80=""), $BK$4, 0)))</f>
        <v>2</v>
      </c>
      <c r="BE80" s="347">
        <f t="shared" ref="BE80" si="38">IF(IF(AND($R80=$BJ$3, C80=""), $BJ$5, IF(AND($R80=$BK$3, C80=""), $BK$5, 0))="", 0, IF(AND($R80=$BJ$3, C80=""), $BJ$5, IF(AND($R80=$BK$3, C80=""), $BK$5, 0)))</f>
        <v>5</v>
      </c>
      <c r="BF80" s="349">
        <f t="shared" ref="BF80" si="39">IF(IF(AND($R80=$BJ$3, D80=""), $BJ$6, IF(AND($R80=$BK$3, D80=""), $BK$6, 0))="", 0, IF(AND($R80=$BJ$3, D80=""), $BJ$6, IF(AND($R80=$BK$3, D80=""), $BK$6, 0)))</f>
        <v>4</v>
      </c>
      <c r="BG80" s="143">
        <f t="shared" si="15"/>
        <v>11</v>
      </c>
    </row>
    <row r="81" spans="1:59" ht="15" customHeight="1" x14ac:dyDescent="0.25">
      <c r="A81" s="75"/>
      <c r="B81" s="344"/>
      <c r="C81" s="344"/>
      <c r="D81" s="344"/>
      <c r="E81" s="141"/>
      <c r="F81" s="253"/>
      <c r="G81" s="254"/>
      <c r="H81" s="254"/>
      <c r="I81" s="254"/>
      <c r="J81" s="254"/>
      <c r="K81" s="254"/>
      <c r="L81" s="254"/>
      <c r="M81" s="254"/>
      <c r="N81" s="254"/>
      <c r="O81" s="254"/>
      <c r="P81" s="255"/>
      <c r="Q81" s="75"/>
      <c r="R81" s="253"/>
      <c r="S81" s="254"/>
      <c r="T81" s="254"/>
      <c r="U81" s="254"/>
      <c r="V81" s="254"/>
      <c r="W81" s="254"/>
      <c r="X81" s="254"/>
      <c r="Y81" s="255"/>
      <c r="Z81" s="75"/>
      <c r="AA81" s="253"/>
      <c r="AB81" s="254"/>
      <c r="AC81" s="255"/>
      <c r="AD81" s="75"/>
      <c r="AE81" s="253"/>
      <c r="AF81" s="254"/>
      <c r="AG81" s="255"/>
      <c r="AH81" s="75"/>
      <c r="AI81" s="295"/>
      <c r="AJ81" s="296"/>
      <c r="AK81" s="297"/>
      <c r="AL81" s="75"/>
      <c r="AM81" s="295"/>
      <c r="AN81" s="296"/>
      <c r="AO81" s="297"/>
      <c r="AP81" s="75"/>
      <c r="AQ81" s="295"/>
      <c r="AR81" s="296"/>
      <c r="AS81" s="297"/>
      <c r="AT81" s="75"/>
      <c r="AV81" s="346"/>
      <c r="AW81" s="348"/>
      <c r="AX81" s="350"/>
      <c r="BA81" s="10" t="str">
        <f t="shared" si="7"/>
        <v/>
      </c>
      <c r="BC81" s="10" t="str">
        <f t="shared" si="8"/>
        <v/>
      </c>
      <c r="BD81" s="351"/>
      <c r="BE81" s="352"/>
      <c r="BF81" s="353"/>
      <c r="BG81" s="143"/>
    </row>
    <row r="82" spans="1:59" ht="15" customHeight="1" x14ac:dyDescent="0.25">
      <c r="A82" s="75"/>
      <c r="B82" s="344"/>
      <c r="C82" s="344"/>
      <c r="D82" s="344"/>
      <c r="E82" s="141"/>
      <c r="F82" s="250" t="s">
        <v>117</v>
      </c>
      <c r="G82" s="251"/>
      <c r="H82" s="251"/>
      <c r="I82" s="251"/>
      <c r="J82" s="251"/>
      <c r="K82" s="251"/>
      <c r="L82" s="251"/>
      <c r="M82" s="251"/>
      <c r="N82" s="251"/>
      <c r="O82" s="251"/>
      <c r="P82" s="252"/>
      <c r="Q82" s="75"/>
      <c r="R82" s="250" t="s">
        <v>1</v>
      </c>
      <c r="S82" s="251"/>
      <c r="T82" s="251"/>
      <c r="U82" s="251"/>
      <c r="V82" s="251"/>
      <c r="W82" s="251"/>
      <c r="X82" s="251"/>
      <c r="Y82" s="252"/>
      <c r="Z82" s="75"/>
      <c r="AA82" s="250">
        <v>20</v>
      </c>
      <c r="AB82" s="251"/>
      <c r="AC82" s="252"/>
      <c r="AD82" s="75"/>
      <c r="AE82" s="250">
        <v>3</v>
      </c>
      <c r="AF82" s="251"/>
      <c r="AG82" s="252"/>
      <c r="AH82" s="75"/>
      <c r="AI82" s="292">
        <f>$BG$10</f>
        <v>0</v>
      </c>
      <c r="AJ82" s="293"/>
      <c r="AK82" s="294"/>
      <c r="AL82" s="75"/>
      <c r="AM82" s="292">
        <f>$BH$10</f>
        <v>11</v>
      </c>
      <c r="AN82" s="293"/>
      <c r="AO82" s="294"/>
      <c r="AP82" s="75"/>
      <c r="AQ82" s="292">
        <f>IFERROR($BI$10, "")</f>
        <v>12</v>
      </c>
      <c r="AR82" s="293"/>
      <c r="AS82" s="294"/>
      <c r="AT82" s="75"/>
      <c r="AV82" s="346" t="str">
        <f t="shared" ref="AV82" si="40">IF($F82="", "", IF($R$17=$BA$24, "✕", ""))</f>
        <v>✕</v>
      </c>
      <c r="AW82" s="348" t="str">
        <f t="shared" ref="AW82" si="41">IF($F82="", "", IF($R$21=$BA$24, "✕", ""))</f>
        <v>✕</v>
      </c>
      <c r="AX82" s="350" t="str">
        <f t="shared" ref="AX82" si="42">IF($F82="", "", IF($R$25=$BA$24, "✕", ""))</f>
        <v>✕</v>
      </c>
      <c r="BA82" s="10" t="str">
        <f t="shared" si="7"/>
        <v>Andrea</v>
      </c>
      <c r="BC82" s="10">
        <f t="shared" si="8"/>
        <v>1</v>
      </c>
      <c r="BD82" s="345">
        <f t="shared" ref="BD82" si="43">IF(IF(AND($R82=$BJ$3, B82=""), $BJ$4, IF(AND($R82=$BK$3, B82=""), $BK$4, 0))="", 0, IF(AND($R82=$BJ$3, B82=""), $BJ$4, IF(AND($R82=$BK$3, B82=""), $BK$4, 0)))</f>
        <v>2</v>
      </c>
      <c r="BE82" s="347">
        <f t="shared" ref="BE82" si="44">IF(IF(AND($R82=$BJ$3, C82=""), $BJ$5, IF(AND($R82=$BK$3, C82=""), $BK$5, 0))="", 0, IF(AND($R82=$BJ$3, C82=""), $BJ$5, IF(AND($R82=$BK$3, C82=""), $BK$5, 0)))</f>
        <v>5</v>
      </c>
      <c r="BF82" s="349">
        <f t="shared" ref="BF82" si="45">IF(IF(AND($R82=$BJ$3, D82=""), $BJ$6, IF(AND($R82=$BK$3, D82=""), $BK$6, 0))="", 0, IF(AND($R82=$BJ$3, D82=""), $BJ$6, IF(AND($R82=$BK$3, D82=""), $BK$6, 0)))</f>
        <v>4</v>
      </c>
      <c r="BG82" s="143">
        <f t="shared" si="15"/>
        <v>11</v>
      </c>
    </row>
    <row r="83" spans="1:59" ht="15" customHeight="1" x14ac:dyDescent="0.25">
      <c r="A83" s="75"/>
      <c r="B83" s="344"/>
      <c r="C83" s="344"/>
      <c r="D83" s="344"/>
      <c r="E83" s="141"/>
      <c r="F83" s="253"/>
      <c r="G83" s="254"/>
      <c r="H83" s="254"/>
      <c r="I83" s="254"/>
      <c r="J83" s="254"/>
      <c r="K83" s="254"/>
      <c r="L83" s="254"/>
      <c r="M83" s="254"/>
      <c r="N83" s="254"/>
      <c r="O83" s="254"/>
      <c r="P83" s="255"/>
      <c r="Q83" s="75"/>
      <c r="R83" s="253"/>
      <c r="S83" s="254"/>
      <c r="T83" s="254"/>
      <c r="U83" s="254"/>
      <c r="V83" s="254"/>
      <c r="W83" s="254"/>
      <c r="X83" s="254"/>
      <c r="Y83" s="255"/>
      <c r="Z83" s="75"/>
      <c r="AA83" s="253"/>
      <c r="AB83" s="254"/>
      <c r="AC83" s="255"/>
      <c r="AD83" s="75"/>
      <c r="AE83" s="253"/>
      <c r="AF83" s="254"/>
      <c r="AG83" s="255"/>
      <c r="AH83" s="75"/>
      <c r="AI83" s="295"/>
      <c r="AJ83" s="296"/>
      <c r="AK83" s="297"/>
      <c r="AL83" s="75"/>
      <c r="AM83" s="295"/>
      <c r="AN83" s="296"/>
      <c r="AO83" s="297"/>
      <c r="AP83" s="75"/>
      <c r="AQ83" s="295"/>
      <c r="AR83" s="296"/>
      <c r="AS83" s="297"/>
      <c r="AT83" s="75"/>
      <c r="AV83" s="346"/>
      <c r="AW83" s="348"/>
      <c r="AX83" s="350"/>
      <c r="BA83" s="10" t="str">
        <f t="shared" si="7"/>
        <v/>
      </c>
      <c r="BC83" s="10" t="str">
        <f t="shared" si="8"/>
        <v/>
      </c>
      <c r="BD83" s="351"/>
      <c r="BE83" s="352"/>
      <c r="BF83" s="353"/>
      <c r="BG83" s="143"/>
    </row>
    <row r="84" spans="1:59" ht="15" customHeight="1" x14ac:dyDescent="0.25">
      <c r="A84" s="75"/>
      <c r="B84" s="344"/>
      <c r="C84" s="344"/>
      <c r="D84" s="344"/>
      <c r="E84" s="141"/>
      <c r="F84" s="250" t="s">
        <v>118</v>
      </c>
      <c r="G84" s="251"/>
      <c r="H84" s="251"/>
      <c r="I84" s="251"/>
      <c r="J84" s="251"/>
      <c r="K84" s="251"/>
      <c r="L84" s="251"/>
      <c r="M84" s="251"/>
      <c r="N84" s="251"/>
      <c r="O84" s="251"/>
      <c r="P84" s="252"/>
      <c r="Q84" s="75"/>
      <c r="R84" s="250" t="s">
        <v>1</v>
      </c>
      <c r="S84" s="251"/>
      <c r="T84" s="251"/>
      <c r="U84" s="251"/>
      <c r="V84" s="251"/>
      <c r="W84" s="251"/>
      <c r="X84" s="251"/>
      <c r="Y84" s="252"/>
      <c r="Z84" s="75"/>
      <c r="AA84" s="250">
        <v>18</v>
      </c>
      <c r="AB84" s="251"/>
      <c r="AC84" s="252"/>
      <c r="AD84" s="75"/>
      <c r="AE84" s="250">
        <v>2</v>
      </c>
      <c r="AF84" s="251"/>
      <c r="AG84" s="252"/>
      <c r="AH84" s="75"/>
      <c r="AI84" s="292">
        <f>$BG$11</f>
        <v>0</v>
      </c>
      <c r="AJ84" s="293"/>
      <c r="AK84" s="294"/>
      <c r="AL84" s="75"/>
      <c r="AM84" s="292">
        <f>$BH$11</f>
        <v>11</v>
      </c>
      <c r="AN84" s="293"/>
      <c r="AO84" s="294"/>
      <c r="AP84" s="75"/>
      <c r="AQ84" s="292">
        <f>IFERROR($BI$11, "")</f>
        <v>9</v>
      </c>
      <c r="AR84" s="293"/>
      <c r="AS84" s="294"/>
      <c r="AT84" s="75"/>
      <c r="AV84" s="346" t="str">
        <f t="shared" ref="AV84" si="46">IF($F84="", "", IF($R$17=$BA$24, "✕", ""))</f>
        <v>✕</v>
      </c>
      <c r="AW84" s="348" t="str">
        <f t="shared" ref="AW84" si="47">IF($F84="", "", IF($R$21=$BA$24, "✕", ""))</f>
        <v>✕</v>
      </c>
      <c r="AX84" s="350" t="str">
        <f t="shared" ref="AX84" si="48">IF($F84="", "", IF($R$25=$BA$24, "✕", ""))</f>
        <v>✕</v>
      </c>
      <c r="BA84" s="10" t="str">
        <f t="shared" si="7"/>
        <v>Mark</v>
      </c>
      <c r="BC84" s="10">
        <f t="shared" si="8"/>
        <v>1</v>
      </c>
      <c r="BD84" s="345">
        <f t="shared" ref="BD84" si="49">IF(IF(AND($R84=$BJ$3, B84=""), $BJ$4, IF(AND($R84=$BK$3, B84=""), $BK$4, 0))="", 0, IF(AND($R84=$BJ$3, B84=""), $BJ$4, IF(AND($R84=$BK$3, B84=""), $BK$4, 0)))</f>
        <v>2</v>
      </c>
      <c r="BE84" s="347">
        <f t="shared" ref="BE84" si="50">IF(IF(AND($R84=$BJ$3, C84=""), $BJ$5, IF(AND($R84=$BK$3, C84=""), $BK$5, 0))="", 0, IF(AND($R84=$BJ$3, C84=""), $BJ$5, IF(AND($R84=$BK$3, C84=""), $BK$5, 0)))</f>
        <v>5</v>
      </c>
      <c r="BF84" s="349">
        <f t="shared" ref="BF84" si="51">IF(IF(AND($R84=$BJ$3, D84=""), $BJ$6, IF(AND($R84=$BK$3, D84=""), $BK$6, 0))="", 0, IF(AND($R84=$BJ$3, D84=""), $BJ$6, IF(AND($R84=$BK$3, D84=""), $BK$6, 0)))</f>
        <v>4</v>
      </c>
      <c r="BG84" s="143">
        <f t="shared" si="15"/>
        <v>11</v>
      </c>
    </row>
    <row r="85" spans="1:59" ht="15" customHeight="1" x14ac:dyDescent="0.25">
      <c r="A85" s="75"/>
      <c r="B85" s="344"/>
      <c r="C85" s="344"/>
      <c r="D85" s="344"/>
      <c r="E85" s="141"/>
      <c r="F85" s="253"/>
      <c r="G85" s="254"/>
      <c r="H85" s="254"/>
      <c r="I85" s="254"/>
      <c r="J85" s="254"/>
      <c r="K85" s="254"/>
      <c r="L85" s="254"/>
      <c r="M85" s="254"/>
      <c r="N85" s="254"/>
      <c r="O85" s="254"/>
      <c r="P85" s="255"/>
      <c r="Q85" s="75"/>
      <c r="R85" s="253"/>
      <c r="S85" s="254"/>
      <c r="T85" s="254"/>
      <c r="U85" s="254"/>
      <c r="V85" s="254"/>
      <c r="W85" s="254"/>
      <c r="X85" s="254"/>
      <c r="Y85" s="255"/>
      <c r="Z85" s="75"/>
      <c r="AA85" s="253"/>
      <c r="AB85" s="254"/>
      <c r="AC85" s="255"/>
      <c r="AD85" s="75"/>
      <c r="AE85" s="253"/>
      <c r="AF85" s="254"/>
      <c r="AG85" s="255"/>
      <c r="AH85" s="75"/>
      <c r="AI85" s="295"/>
      <c r="AJ85" s="296"/>
      <c r="AK85" s="297"/>
      <c r="AL85" s="75"/>
      <c r="AM85" s="295"/>
      <c r="AN85" s="296"/>
      <c r="AO85" s="297"/>
      <c r="AP85" s="75"/>
      <c r="AQ85" s="295"/>
      <c r="AR85" s="296"/>
      <c r="AS85" s="297"/>
      <c r="AT85" s="75"/>
      <c r="AV85" s="346"/>
      <c r="AW85" s="348"/>
      <c r="AX85" s="350"/>
      <c r="BA85" s="10" t="str">
        <f t="shared" si="7"/>
        <v/>
      </c>
      <c r="BC85" s="10" t="str">
        <f t="shared" si="8"/>
        <v/>
      </c>
      <c r="BD85" s="351"/>
      <c r="BE85" s="352"/>
      <c r="BF85" s="353"/>
      <c r="BG85" s="143"/>
    </row>
    <row r="86" spans="1:59" ht="15" customHeight="1" x14ac:dyDescent="0.25">
      <c r="A86" s="75"/>
      <c r="B86" s="344"/>
      <c r="C86" s="344"/>
      <c r="D86" s="344"/>
      <c r="E86" s="141"/>
      <c r="F86" s="250" t="s">
        <v>119</v>
      </c>
      <c r="G86" s="251"/>
      <c r="H86" s="251"/>
      <c r="I86" s="251"/>
      <c r="J86" s="251"/>
      <c r="K86" s="251"/>
      <c r="L86" s="251"/>
      <c r="M86" s="251"/>
      <c r="N86" s="251"/>
      <c r="O86" s="251"/>
      <c r="P86" s="252"/>
      <c r="Q86" s="75"/>
      <c r="R86" s="250" t="s">
        <v>1</v>
      </c>
      <c r="S86" s="251"/>
      <c r="T86" s="251"/>
      <c r="U86" s="251"/>
      <c r="V86" s="251"/>
      <c r="W86" s="251"/>
      <c r="X86" s="251"/>
      <c r="Y86" s="252"/>
      <c r="Z86" s="75"/>
      <c r="AA86" s="250">
        <v>20</v>
      </c>
      <c r="AB86" s="251"/>
      <c r="AC86" s="252"/>
      <c r="AD86" s="75"/>
      <c r="AE86" s="250">
        <v>4</v>
      </c>
      <c r="AF86" s="251"/>
      <c r="AG86" s="252"/>
      <c r="AH86" s="75"/>
      <c r="AI86" s="292">
        <f>$BG$12</f>
        <v>0</v>
      </c>
      <c r="AJ86" s="293"/>
      <c r="AK86" s="294"/>
      <c r="AL86" s="75"/>
      <c r="AM86" s="292">
        <f>$BH$12</f>
        <v>11</v>
      </c>
      <c r="AN86" s="293"/>
      <c r="AO86" s="294"/>
      <c r="AP86" s="75"/>
      <c r="AQ86" s="292">
        <f>IFERROR($BI$12, "")</f>
        <v>13</v>
      </c>
      <c r="AR86" s="293"/>
      <c r="AS86" s="294"/>
      <c r="AT86" s="75"/>
      <c r="AV86" s="346" t="str">
        <f t="shared" ref="AV86" si="52">IF($F86="", "", IF($R$17=$BA$24, "✕", ""))</f>
        <v>✕</v>
      </c>
      <c r="AW86" s="348" t="str">
        <f t="shared" ref="AW86" si="53">IF($F86="", "", IF($R$21=$BA$24, "✕", ""))</f>
        <v>✕</v>
      </c>
      <c r="AX86" s="350" t="str">
        <f t="shared" ref="AX86" si="54">IF($F86="", "", IF($R$25=$BA$24, "✕", ""))</f>
        <v>✕</v>
      </c>
      <c r="BA86" s="10" t="str">
        <f t="shared" si="7"/>
        <v>Andrew</v>
      </c>
      <c r="BC86" s="10">
        <f t="shared" si="8"/>
        <v>1</v>
      </c>
      <c r="BD86" s="345">
        <f t="shared" ref="BD86" si="55">IF(IF(AND($R86=$BJ$3, B86=""), $BJ$4, IF(AND($R86=$BK$3, B86=""), $BK$4, 0))="", 0, IF(AND($R86=$BJ$3, B86=""), $BJ$4, IF(AND($R86=$BK$3, B86=""), $BK$4, 0)))</f>
        <v>2</v>
      </c>
      <c r="BE86" s="347">
        <f t="shared" ref="BE86" si="56">IF(IF(AND($R86=$BJ$3, C86=""), $BJ$5, IF(AND($R86=$BK$3, C86=""), $BK$5, 0))="", 0, IF(AND($R86=$BJ$3, C86=""), $BJ$5, IF(AND($R86=$BK$3, C86=""), $BK$5, 0)))</f>
        <v>5</v>
      </c>
      <c r="BF86" s="349">
        <f t="shared" ref="BF86" si="57">IF(IF(AND($R86=$BJ$3, D86=""), $BJ$6, IF(AND($R86=$BK$3, D86=""), $BK$6, 0))="", 0, IF(AND($R86=$BJ$3, D86=""), $BJ$6, IF(AND($R86=$BK$3, D86=""), $BK$6, 0)))</f>
        <v>4</v>
      </c>
      <c r="BG86" s="143">
        <f t="shared" si="15"/>
        <v>11</v>
      </c>
    </row>
    <row r="87" spans="1:59" ht="15" customHeight="1" x14ac:dyDescent="0.25">
      <c r="A87" s="75"/>
      <c r="B87" s="344"/>
      <c r="C87" s="344"/>
      <c r="D87" s="344"/>
      <c r="E87" s="141"/>
      <c r="F87" s="253"/>
      <c r="G87" s="254"/>
      <c r="H87" s="254"/>
      <c r="I87" s="254"/>
      <c r="J87" s="254"/>
      <c r="K87" s="254"/>
      <c r="L87" s="254"/>
      <c r="M87" s="254"/>
      <c r="N87" s="254"/>
      <c r="O87" s="254"/>
      <c r="P87" s="255"/>
      <c r="Q87" s="75"/>
      <c r="R87" s="253"/>
      <c r="S87" s="254"/>
      <c r="T87" s="254"/>
      <c r="U87" s="254"/>
      <c r="V87" s="254"/>
      <c r="W87" s="254"/>
      <c r="X87" s="254"/>
      <c r="Y87" s="255"/>
      <c r="Z87" s="75"/>
      <c r="AA87" s="253"/>
      <c r="AB87" s="254"/>
      <c r="AC87" s="255"/>
      <c r="AD87" s="75"/>
      <c r="AE87" s="253"/>
      <c r="AF87" s="254"/>
      <c r="AG87" s="255"/>
      <c r="AH87" s="75"/>
      <c r="AI87" s="295"/>
      <c r="AJ87" s="296"/>
      <c r="AK87" s="297"/>
      <c r="AL87" s="75"/>
      <c r="AM87" s="295"/>
      <c r="AN87" s="296"/>
      <c r="AO87" s="297"/>
      <c r="AP87" s="75"/>
      <c r="AQ87" s="295"/>
      <c r="AR87" s="296"/>
      <c r="AS87" s="297"/>
      <c r="AT87" s="75"/>
      <c r="AV87" s="346"/>
      <c r="AW87" s="348"/>
      <c r="AX87" s="350"/>
      <c r="BA87" s="10" t="str">
        <f t="shared" si="7"/>
        <v/>
      </c>
      <c r="BC87" s="10" t="str">
        <f t="shared" si="8"/>
        <v/>
      </c>
      <c r="BD87" s="351"/>
      <c r="BE87" s="352"/>
      <c r="BF87" s="353"/>
      <c r="BG87" s="143"/>
    </row>
    <row r="88" spans="1:59" ht="15" customHeight="1" x14ac:dyDescent="0.25">
      <c r="A88" s="75"/>
      <c r="B88" s="344"/>
      <c r="C88" s="344"/>
      <c r="D88" s="344"/>
      <c r="E88" s="141"/>
      <c r="F88" s="250" t="s">
        <v>120</v>
      </c>
      <c r="G88" s="251"/>
      <c r="H88" s="251"/>
      <c r="I88" s="251"/>
      <c r="J88" s="251"/>
      <c r="K88" s="251"/>
      <c r="L88" s="251"/>
      <c r="M88" s="251"/>
      <c r="N88" s="251"/>
      <c r="O88" s="251"/>
      <c r="P88" s="252"/>
      <c r="Q88" s="75"/>
      <c r="R88" s="250" t="s">
        <v>1</v>
      </c>
      <c r="S88" s="251"/>
      <c r="T88" s="251"/>
      <c r="U88" s="251"/>
      <c r="V88" s="251"/>
      <c r="W88" s="251"/>
      <c r="X88" s="251"/>
      <c r="Y88" s="252"/>
      <c r="Z88" s="75"/>
      <c r="AA88" s="250">
        <v>20</v>
      </c>
      <c r="AB88" s="251"/>
      <c r="AC88" s="252"/>
      <c r="AD88" s="75"/>
      <c r="AE88" s="250">
        <v>3</v>
      </c>
      <c r="AF88" s="251"/>
      <c r="AG88" s="252"/>
      <c r="AH88" s="75"/>
      <c r="AI88" s="292">
        <f>$BG$13</f>
        <v>0</v>
      </c>
      <c r="AJ88" s="293"/>
      <c r="AK88" s="294"/>
      <c r="AL88" s="75"/>
      <c r="AM88" s="292">
        <f>$BH$13</f>
        <v>11</v>
      </c>
      <c r="AN88" s="293"/>
      <c r="AO88" s="294"/>
      <c r="AP88" s="75"/>
      <c r="AQ88" s="292">
        <f>IFERROR($BI$13, "")</f>
        <v>12</v>
      </c>
      <c r="AR88" s="293"/>
      <c r="AS88" s="294"/>
      <c r="AT88" s="75"/>
      <c r="AV88" s="346" t="str">
        <f t="shared" ref="AV88" si="58">IF($F88="", "", IF($R$17=$BA$24, "✕", ""))</f>
        <v>✕</v>
      </c>
      <c r="AW88" s="348" t="str">
        <f t="shared" ref="AW88" si="59">IF($F88="", "", IF($R$21=$BA$24, "✕", ""))</f>
        <v>✕</v>
      </c>
      <c r="AX88" s="350" t="str">
        <f t="shared" ref="AX88" si="60">IF($F88="", "", IF($R$25=$BA$24, "✕", ""))</f>
        <v>✕</v>
      </c>
      <c r="BA88" s="10" t="str">
        <f t="shared" si="7"/>
        <v>Colleen</v>
      </c>
      <c r="BC88" s="10">
        <f t="shared" si="8"/>
        <v>1</v>
      </c>
      <c r="BD88" s="345">
        <f t="shared" ref="BD88" si="61">IF(IF(AND($R88=$BJ$3, B88=""), $BJ$4, IF(AND($R88=$BK$3, B88=""), $BK$4, 0))="", 0, IF(AND($R88=$BJ$3, B88=""), $BJ$4, IF(AND($R88=$BK$3, B88=""), $BK$4, 0)))</f>
        <v>2</v>
      </c>
      <c r="BE88" s="347">
        <f t="shared" ref="BE88" si="62">IF(IF(AND($R88=$BJ$3, C88=""), $BJ$5, IF(AND($R88=$BK$3, C88=""), $BK$5, 0))="", 0, IF(AND($R88=$BJ$3, C88=""), $BJ$5, IF(AND($R88=$BK$3, C88=""), $BK$5, 0)))</f>
        <v>5</v>
      </c>
      <c r="BF88" s="349">
        <f t="shared" ref="BF88" si="63">IF(IF(AND($R88=$BJ$3, D88=""), $BJ$6, IF(AND($R88=$BK$3, D88=""), $BK$6, 0))="", 0, IF(AND($R88=$BJ$3, D88=""), $BJ$6, IF(AND($R88=$BK$3, D88=""), $BK$6, 0)))</f>
        <v>4</v>
      </c>
      <c r="BG88" s="143">
        <f t="shared" si="15"/>
        <v>11</v>
      </c>
    </row>
    <row r="89" spans="1:59" ht="15" customHeight="1" x14ac:dyDescent="0.25">
      <c r="A89" s="75"/>
      <c r="B89" s="344"/>
      <c r="C89" s="344"/>
      <c r="D89" s="344"/>
      <c r="E89" s="141"/>
      <c r="F89" s="253"/>
      <c r="G89" s="254"/>
      <c r="H89" s="254"/>
      <c r="I89" s="254"/>
      <c r="J89" s="254"/>
      <c r="K89" s="254"/>
      <c r="L89" s="254"/>
      <c r="M89" s="254"/>
      <c r="N89" s="254"/>
      <c r="O89" s="254"/>
      <c r="P89" s="255"/>
      <c r="Q89" s="75"/>
      <c r="R89" s="253"/>
      <c r="S89" s="254"/>
      <c r="T89" s="254"/>
      <c r="U89" s="254"/>
      <c r="V89" s="254"/>
      <c r="W89" s="254"/>
      <c r="X89" s="254"/>
      <c r="Y89" s="255"/>
      <c r="Z89" s="75"/>
      <c r="AA89" s="253"/>
      <c r="AB89" s="254"/>
      <c r="AC89" s="255"/>
      <c r="AD89" s="75"/>
      <c r="AE89" s="253"/>
      <c r="AF89" s="254"/>
      <c r="AG89" s="255"/>
      <c r="AH89" s="75"/>
      <c r="AI89" s="295"/>
      <c r="AJ89" s="296"/>
      <c r="AK89" s="297"/>
      <c r="AL89" s="75"/>
      <c r="AM89" s="295"/>
      <c r="AN89" s="296"/>
      <c r="AO89" s="297"/>
      <c r="AP89" s="75"/>
      <c r="AQ89" s="295"/>
      <c r="AR89" s="296"/>
      <c r="AS89" s="297"/>
      <c r="AT89" s="75"/>
      <c r="AV89" s="346"/>
      <c r="AW89" s="348"/>
      <c r="AX89" s="350"/>
      <c r="BA89" s="10" t="str">
        <f t="shared" si="7"/>
        <v/>
      </c>
      <c r="BC89" s="10" t="str">
        <f t="shared" si="8"/>
        <v/>
      </c>
      <c r="BD89" s="351"/>
      <c r="BE89" s="352"/>
      <c r="BF89" s="353"/>
      <c r="BG89" s="143"/>
    </row>
    <row r="90" spans="1:59" ht="15" customHeight="1" x14ac:dyDescent="0.25">
      <c r="A90" s="75"/>
      <c r="B90" s="344"/>
      <c r="C90" s="344"/>
      <c r="D90" s="344"/>
      <c r="E90" s="141"/>
      <c r="F90" s="250" t="s">
        <v>121</v>
      </c>
      <c r="G90" s="251"/>
      <c r="H90" s="251"/>
      <c r="I90" s="251"/>
      <c r="J90" s="251"/>
      <c r="K90" s="251"/>
      <c r="L90" s="251"/>
      <c r="M90" s="251"/>
      <c r="N90" s="251"/>
      <c r="O90" s="251"/>
      <c r="P90" s="252"/>
      <c r="Q90" s="75"/>
      <c r="R90" s="250" t="s">
        <v>1</v>
      </c>
      <c r="S90" s="251"/>
      <c r="T90" s="251"/>
      <c r="U90" s="251"/>
      <c r="V90" s="251"/>
      <c r="W90" s="251"/>
      <c r="X90" s="251"/>
      <c r="Y90" s="252"/>
      <c r="Z90" s="75"/>
      <c r="AA90" s="250">
        <v>18</v>
      </c>
      <c r="AB90" s="251"/>
      <c r="AC90" s="252"/>
      <c r="AD90" s="75"/>
      <c r="AE90" s="250">
        <v>2</v>
      </c>
      <c r="AF90" s="251"/>
      <c r="AG90" s="252"/>
      <c r="AH90" s="75"/>
      <c r="AI90" s="292">
        <f>$BG$14</f>
        <v>0</v>
      </c>
      <c r="AJ90" s="293"/>
      <c r="AK90" s="294"/>
      <c r="AL90" s="75"/>
      <c r="AM90" s="292">
        <f>$BH$14</f>
        <v>11</v>
      </c>
      <c r="AN90" s="293"/>
      <c r="AO90" s="294"/>
      <c r="AP90" s="75"/>
      <c r="AQ90" s="292">
        <f>IFERROR($BI$14, "")</f>
        <v>9</v>
      </c>
      <c r="AR90" s="293"/>
      <c r="AS90" s="294"/>
      <c r="AT90" s="75"/>
      <c r="AV90" s="346" t="str">
        <f t="shared" ref="AV90" si="64">IF($F90="", "", IF($R$17=$BA$24, "✕", ""))</f>
        <v>✕</v>
      </c>
      <c r="AW90" s="348" t="str">
        <f t="shared" ref="AW90" si="65">IF($F90="", "", IF($R$21=$BA$24, "✕", ""))</f>
        <v>✕</v>
      </c>
      <c r="AX90" s="350" t="str">
        <f t="shared" ref="AX90" si="66">IF($F90="", "", IF($R$25=$BA$24, "✕", ""))</f>
        <v>✕</v>
      </c>
      <c r="BA90" s="10" t="str">
        <f t="shared" si="7"/>
        <v>Claire</v>
      </c>
      <c r="BC90" s="10">
        <f t="shared" si="8"/>
        <v>1</v>
      </c>
      <c r="BD90" s="345">
        <f t="shared" ref="BD90" si="67">IF(IF(AND($R90=$BJ$3, B90=""), $BJ$4, IF(AND($R90=$BK$3, B90=""), $BK$4, 0))="", 0, IF(AND($R90=$BJ$3, B90=""), $BJ$4, IF(AND($R90=$BK$3, B90=""), $BK$4, 0)))</f>
        <v>2</v>
      </c>
      <c r="BE90" s="347">
        <f t="shared" ref="BE90" si="68">IF(IF(AND($R90=$BJ$3, C90=""), $BJ$5, IF(AND($R90=$BK$3, C90=""), $BK$5, 0))="", 0, IF(AND($R90=$BJ$3, C90=""), $BJ$5, IF(AND($R90=$BK$3, C90=""), $BK$5, 0)))</f>
        <v>5</v>
      </c>
      <c r="BF90" s="349">
        <f t="shared" ref="BF90" si="69">IF(IF(AND($R90=$BJ$3, D90=""), $BJ$6, IF(AND($R90=$BK$3, D90=""), $BK$6, 0))="", 0, IF(AND($R90=$BJ$3, D90=""), $BJ$6, IF(AND($R90=$BK$3, D90=""), $BK$6, 0)))</f>
        <v>4</v>
      </c>
      <c r="BG90" s="143">
        <f t="shared" si="15"/>
        <v>11</v>
      </c>
    </row>
    <row r="91" spans="1:59" ht="15" customHeight="1" x14ac:dyDescent="0.25">
      <c r="A91" s="75"/>
      <c r="B91" s="344"/>
      <c r="C91" s="344"/>
      <c r="D91" s="344"/>
      <c r="E91" s="141"/>
      <c r="F91" s="253"/>
      <c r="G91" s="254"/>
      <c r="H91" s="254"/>
      <c r="I91" s="254"/>
      <c r="J91" s="254"/>
      <c r="K91" s="254"/>
      <c r="L91" s="254"/>
      <c r="M91" s="254"/>
      <c r="N91" s="254"/>
      <c r="O91" s="254"/>
      <c r="P91" s="255"/>
      <c r="Q91" s="75"/>
      <c r="R91" s="253"/>
      <c r="S91" s="254"/>
      <c r="T91" s="254"/>
      <c r="U91" s="254"/>
      <c r="V91" s="254"/>
      <c r="W91" s="254"/>
      <c r="X91" s="254"/>
      <c r="Y91" s="255"/>
      <c r="Z91" s="75"/>
      <c r="AA91" s="253"/>
      <c r="AB91" s="254"/>
      <c r="AC91" s="255"/>
      <c r="AD91" s="75"/>
      <c r="AE91" s="253"/>
      <c r="AF91" s="254"/>
      <c r="AG91" s="255"/>
      <c r="AH91" s="75"/>
      <c r="AI91" s="295"/>
      <c r="AJ91" s="296"/>
      <c r="AK91" s="297"/>
      <c r="AL91" s="75"/>
      <c r="AM91" s="295"/>
      <c r="AN91" s="296"/>
      <c r="AO91" s="297"/>
      <c r="AP91" s="75"/>
      <c r="AQ91" s="295"/>
      <c r="AR91" s="296"/>
      <c r="AS91" s="297"/>
      <c r="AT91" s="75"/>
      <c r="AV91" s="346"/>
      <c r="AW91" s="348"/>
      <c r="AX91" s="350"/>
      <c r="BA91" s="10" t="str">
        <f t="shared" si="7"/>
        <v/>
      </c>
      <c r="BC91" s="10" t="str">
        <f t="shared" si="8"/>
        <v/>
      </c>
      <c r="BD91" s="351"/>
      <c r="BE91" s="352"/>
      <c r="BF91" s="353"/>
      <c r="BG91" s="143"/>
    </row>
    <row r="92" spans="1:59" ht="15" customHeight="1" x14ac:dyDescent="0.25">
      <c r="A92" s="75"/>
      <c r="B92" s="344"/>
      <c r="C92" s="344"/>
      <c r="D92" s="344"/>
      <c r="E92" s="141"/>
      <c r="F92" s="250"/>
      <c r="G92" s="251"/>
      <c r="H92" s="251"/>
      <c r="I92" s="251"/>
      <c r="J92" s="251"/>
      <c r="K92" s="251"/>
      <c r="L92" s="251"/>
      <c r="M92" s="251"/>
      <c r="N92" s="251"/>
      <c r="O92" s="251"/>
      <c r="P92" s="252"/>
      <c r="Q92" s="75"/>
      <c r="R92" s="250"/>
      <c r="S92" s="251"/>
      <c r="T92" s="251"/>
      <c r="U92" s="251"/>
      <c r="V92" s="251"/>
      <c r="W92" s="251"/>
      <c r="X92" s="251"/>
      <c r="Y92" s="252"/>
      <c r="Z92" s="75"/>
      <c r="AA92" s="250"/>
      <c r="AB92" s="251"/>
      <c r="AC92" s="252"/>
      <c r="AD92" s="75"/>
      <c r="AE92" s="250"/>
      <c r="AF92" s="251"/>
      <c r="AG92" s="252"/>
      <c r="AH92" s="75"/>
      <c r="AI92" s="292" t="str">
        <f>$BG$15</f>
        <v/>
      </c>
      <c r="AJ92" s="293"/>
      <c r="AK92" s="294"/>
      <c r="AL92" s="75"/>
      <c r="AM92" s="292" t="str">
        <f>$BH$15</f>
        <v/>
      </c>
      <c r="AN92" s="293"/>
      <c r="AO92" s="294"/>
      <c r="AP92" s="75"/>
      <c r="AQ92" s="292" t="str">
        <f>IFERROR($BI$15, "")</f>
        <v/>
      </c>
      <c r="AR92" s="293"/>
      <c r="AS92" s="294"/>
      <c r="AT92" s="75"/>
      <c r="AV92" s="346" t="str">
        <f t="shared" ref="AV92" si="70">IF($F92="", "", IF($R$17=$BA$24, "✕", ""))</f>
        <v/>
      </c>
      <c r="AW92" s="348" t="str">
        <f t="shared" ref="AW92" si="71">IF($F92="", "", IF($R$21=$BA$24, "✕", ""))</f>
        <v/>
      </c>
      <c r="AX92" s="350" t="str">
        <f t="shared" ref="AX92" si="72">IF($F92="", "", IF($R$25=$BA$24, "✕", ""))</f>
        <v/>
      </c>
      <c r="BA92" s="10" t="str">
        <f t="shared" si="7"/>
        <v/>
      </c>
      <c r="BC92" s="10" t="str">
        <f t="shared" si="8"/>
        <v/>
      </c>
      <c r="BD92" s="345">
        <f t="shared" ref="BD92" si="73">IF(IF(AND($R92=$BJ$3, B92=""), $BJ$4, IF(AND($R92=$BK$3, B92=""), $BK$4, 0))="", 0, IF(AND($R92=$BJ$3, B92=""), $BJ$4, IF(AND($R92=$BK$3, B92=""), $BK$4, 0)))</f>
        <v>3</v>
      </c>
      <c r="BE92" s="347">
        <f t="shared" ref="BE92" si="74">IF(IF(AND($R92=$BJ$3, C92=""), $BJ$5, IF(AND($R92=$BK$3, C92=""), $BK$5, 0))="", 0, IF(AND($R92=$BJ$3, C92=""), $BJ$5, IF(AND($R92=$BK$3, C92=""), $BK$5, 0)))</f>
        <v>5</v>
      </c>
      <c r="BF92" s="349">
        <f t="shared" ref="BF92" si="75">IF(IF(AND($R92=$BJ$3, D92=""), $BJ$6, IF(AND($R92=$BK$3, D92=""), $BK$6, 0))="", 0, IF(AND($R92=$BJ$3, D92=""), $BJ$6, IF(AND($R92=$BK$3, D92=""), $BK$6, 0)))</f>
        <v>6</v>
      </c>
      <c r="BG92" s="143">
        <f t="shared" si="15"/>
        <v>14</v>
      </c>
    </row>
    <row r="93" spans="1:59" ht="15" customHeight="1" x14ac:dyDescent="0.25">
      <c r="A93" s="75"/>
      <c r="B93" s="344"/>
      <c r="C93" s="344"/>
      <c r="D93" s="344"/>
      <c r="E93" s="141"/>
      <c r="F93" s="253"/>
      <c r="G93" s="254"/>
      <c r="H93" s="254"/>
      <c r="I93" s="254"/>
      <c r="J93" s="254"/>
      <c r="K93" s="254"/>
      <c r="L93" s="254"/>
      <c r="M93" s="254"/>
      <c r="N93" s="254"/>
      <c r="O93" s="254"/>
      <c r="P93" s="255"/>
      <c r="Q93" s="75"/>
      <c r="R93" s="253"/>
      <c r="S93" s="254"/>
      <c r="T93" s="254"/>
      <c r="U93" s="254"/>
      <c r="V93" s="254"/>
      <c r="W93" s="254"/>
      <c r="X93" s="254"/>
      <c r="Y93" s="255"/>
      <c r="Z93" s="75"/>
      <c r="AA93" s="253"/>
      <c r="AB93" s="254"/>
      <c r="AC93" s="255"/>
      <c r="AD93" s="75"/>
      <c r="AE93" s="253"/>
      <c r="AF93" s="254"/>
      <c r="AG93" s="255"/>
      <c r="AH93" s="75"/>
      <c r="AI93" s="295"/>
      <c r="AJ93" s="296"/>
      <c r="AK93" s="297"/>
      <c r="AL93" s="75"/>
      <c r="AM93" s="295"/>
      <c r="AN93" s="296"/>
      <c r="AO93" s="297"/>
      <c r="AP93" s="75"/>
      <c r="AQ93" s="295"/>
      <c r="AR93" s="296"/>
      <c r="AS93" s="297"/>
      <c r="AT93" s="75"/>
      <c r="AV93" s="346"/>
      <c r="AW93" s="348"/>
      <c r="AX93" s="350"/>
      <c r="BA93" s="10" t="str">
        <f t="shared" si="7"/>
        <v/>
      </c>
      <c r="BC93" s="10" t="str">
        <f t="shared" si="8"/>
        <v/>
      </c>
      <c r="BD93" s="351"/>
      <c r="BE93" s="352"/>
      <c r="BF93" s="353"/>
      <c r="BG93" s="143"/>
    </row>
    <row r="94" spans="1:59" ht="15" customHeight="1" x14ac:dyDescent="0.25">
      <c r="A94" s="75"/>
      <c r="B94" s="344"/>
      <c r="C94" s="344"/>
      <c r="D94" s="344"/>
      <c r="E94" s="141"/>
      <c r="F94" s="250"/>
      <c r="G94" s="251"/>
      <c r="H94" s="251"/>
      <c r="I94" s="251"/>
      <c r="J94" s="251"/>
      <c r="K94" s="251"/>
      <c r="L94" s="251"/>
      <c r="M94" s="251"/>
      <c r="N94" s="251"/>
      <c r="O94" s="251"/>
      <c r="P94" s="252"/>
      <c r="Q94" s="75"/>
      <c r="R94" s="250"/>
      <c r="S94" s="251"/>
      <c r="T94" s="251"/>
      <c r="U94" s="251"/>
      <c r="V94" s="251"/>
      <c r="W94" s="251"/>
      <c r="X94" s="251"/>
      <c r="Y94" s="252"/>
      <c r="Z94" s="75"/>
      <c r="AA94" s="250"/>
      <c r="AB94" s="251"/>
      <c r="AC94" s="252"/>
      <c r="AD94" s="75"/>
      <c r="AE94" s="250"/>
      <c r="AF94" s="251"/>
      <c r="AG94" s="252"/>
      <c r="AH94" s="75"/>
      <c r="AI94" s="292" t="str">
        <f>$BG$16</f>
        <v/>
      </c>
      <c r="AJ94" s="293"/>
      <c r="AK94" s="294"/>
      <c r="AL94" s="75"/>
      <c r="AM94" s="292" t="str">
        <f>$BH$16</f>
        <v/>
      </c>
      <c r="AN94" s="293"/>
      <c r="AO94" s="294"/>
      <c r="AP94" s="75"/>
      <c r="AQ94" s="292" t="str">
        <f>IFERROR($BI$16, "")</f>
        <v/>
      </c>
      <c r="AR94" s="293"/>
      <c r="AS94" s="294"/>
      <c r="AT94" s="75"/>
      <c r="AV94" s="346" t="str">
        <f t="shared" ref="AV94" si="76">IF($F94="", "", IF($R$17=$BA$24, "✕", ""))</f>
        <v/>
      </c>
      <c r="AW94" s="348" t="str">
        <f t="shared" ref="AW94" si="77">IF($F94="", "", IF($R$21=$BA$24, "✕", ""))</f>
        <v/>
      </c>
      <c r="AX94" s="350" t="str">
        <f t="shared" ref="AX94" si="78">IF($F94="", "", IF($R$25=$BA$24, "✕", ""))</f>
        <v/>
      </c>
      <c r="BA94" s="10" t="str">
        <f t="shared" si="7"/>
        <v/>
      </c>
      <c r="BC94" s="10" t="str">
        <f t="shared" si="8"/>
        <v/>
      </c>
      <c r="BD94" s="345">
        <f t="shared" ref="BD94" si="79">IF(IF(AND($R94=$BJ$3, B94=""), $BJ$4, IF(AND($R94=$BK$3, B94=""), $BK$4, 0))="", 0, IF(AND($R94=$BJ$3, B94=""), $BJ$4, IF(AND($R94=$BK$3, B94=""), $BK$4, 0)))</f>
        <v>3</v>
      </c>
      <c r="BE94" s="347">
        <f t="shared" ref="BE94" si="80">IF(IF(AND($R94=$BJ$3, C94=""), $BJ$5, IF(AND($R94=$BK$3, C94=""), $BK$5, 0))="", 0, IF(AND($R94=$BJ$3, C94=""), $BJ$5, IF(AND($R94=$BK$3, C94=""), $BK$5, 0)))</f>
        <v>5</v>
      </c>
      <c r="BF94" s="349">
        <f t="shared" ref="BF94" si="81">IF(IF(AND($R94=$BJ$3, D94=""), $BJ$6, IF(AND($R94=$BK$3, D94=""), $BK$6, 0))="", 0, IF(AND($R94=$BJ$3, D94=""), $BJ$6, IF(AND($R94=$BK$3, D94=""), $BK$6, 0)))</f>
        <v>6</v>
      </c>
      <c r="BG94" s="143">
        <f t="shared" si="15"/>
        <v>14</v>
      </c>
    </row>
    <row r="95" spans="1:59" ht="15" customHeight="1" x14ac:dyDescent="0.25">
      <c r="A95" s="75"/>
      <c r="B95" s="344"/>
      <c r="C95" s="344"/>
      <c r="D95" s="344"/>
      <c r="E95" s="141"/>
      <c r="F95" s="253"/>
      <c r="G95" s="254"/>
      <c r="H95" s="254"/>
      <c r="I95" s="254"/>
      <c r="J95" s="254"/>
      <c r="K95" s="254"/>
      <c r="L95" s="254"/>
      <c r="M95" s="254"/>
      <c r="N95" s="254"/>
      <c r="O95" s="254"/>
      <c r="P95" s="255"/>
      <c r="Q95" s="75"/>
      <c r="R95" s="253"/>
      <c r="S95" s="254"/>
      <c r="T95" s="254"/>
      <c r="U95" s="254"/>
      <c r="V95" s="254"/>
      <c r="W95" s="254"/>
      <c r="X95" s="254"/>
      <c r="Y95" s="255"/>
      <c r="Z95" s="75"/>
      <c r="AA95" s="253"/>
      <c r="AB95" s="254"/>
      <c r="AC95" s="255"/>
      <c r="AD95" s="75"/>
      <c r="AE95" s="253"/>
      <c r="AF95" s="254"/>
      <c r="AG95" s="255"/>
      <c r="AH95" s="75"/>
      <c r="AI95" s="295"/>
      <c r="AJ95" s="296"/>
      <c r="AK95" s="297"/>
      <c r="AL95" s="75"/>
      <c r="AM95" s="295"/>
      <c r="AN95" s="296"/>
      <c r="AO95" s="297"/>
      <c r="AP95" s="75"/>
      <c r="AQ95" s="295"/>
      <c r="AR95" s="296"/>
      <c r="AS95" s="297"/>
      <c r="AT95" s="75"/>
      <c r="AV95" s="346"/>
      <c r="AW95" s="348"/>
      <c r="AX95" s="350"/>
      <c r="BA95" s="10" t="str">
        <f t="shared" si="7"/>
        <v/>
      </c>
      <c r="BC95" s="10" t="str">
        <f t="shared" si="8"/>
        <v/>
      </c>
      <c r="BD95" s="351"/>
      <c r="BE95" s="352"/>
      <c r="BF95" s="353"/>
      <c r="BG95" s="143"/>
    </row>
    <row r="96" spans="1:59" ht="15" customHeight="1" x14ac:dyDescent="0.25">
      <c r="A96" s="75"/>
      <c r="B96" s="344"/>
      <c r="C96" s="344"/>
      <c r="D96" s="344"/>
      <c r="E96" s="141"/>
      <c r="F96" s="250"/>
      <c r="G96" s="251"/>
      <c r="H96" s="251"/>
      <c r="I96" s="251"/>
      <c r="J96" s="251"/>
      <c r="K96" s="251"/>
      <c r="L96" s="251"/>
      <c r="M96" s="251"/>
      <c r="N96" s="251"/>
      <c r="O96" s="251"/>
      <c r="P96" s="252"/>
      <c r="Q96" s="75"/>
      <c r="R96" s="250"/>
      <c r="S96" s="251"/>
      <c r="T96" s="251"/>
      <c r="U96" s="251"/>
      <c r="V96" s="251"/>
      <c r="W96" s="251"/>
      <c r="X96" s="251"/>
      <c r="Y96" s="252"/>
      <c r="Z96" s="75"/>
      <c r="AA96" s="250"/>
      <c r="AB96" s="251"/>
      <c r="AC96" s="252"/>
      <c r="AD96" s="75"/>
      <c r="AE96" s="250"/>
      <c r="AF96" s="251"/>
      <c r="AG96" s="252"/>
      <c r="AH96" s="75"/>
      <c r="AI96" s="292" t="str">
        <f>$BG$17</f>
        <v/>
      </c>
      <c r="AJ96" s="293"/>
      <c r="AK96" s="294"/>
      <c r="AL96" s="75"/>
      <c r="AM96" s="292" t="str">
        <f>$BH$17</f>
        <v/>
      </c>
      <c r="AN96" s="293"/>
      <c r="AO96" s="294"/>
      <c r="AP96" s="75"/>
      <c r="AQ96" s="292" t="str">
        <f>IFERROR($BI$17, "")</f>
        <v/>
      </c>
      <c r="AR96" s="293"/>
      <c r="AS96" s="294"/>
      <c r="AT96" s="75"/>
      <c r="AV96" s="346" t="str">
        <f t="shared" ref="AV96" si="82">IF($F96="", "", IF($R$17=$BA$24, "✕", ""))</f>
        <v/>
      </c>
      <c r="AW96" s="348" t="str">
        <f t="shared" ref="AW96" si="83">IF($F96="", "", IF($R$21=$BA$24, "✕", ""))</f>
        <v/>
      </c>
      <c r="AX96" s="350" t="str">
        <f t="shared" ref="AX96" si="84">IF($F96="", "", IF($R$25=$BA$24, "✕", ""))</f>
        <v/>
      </c>
      <c r="BA96" s="10" t="str">
        <f t="shared" si="7"/>
        <v/>
      </c>
      <c r="BC96" s="10" t="str">
        <f t="shared" si="8"/>
        <v/>
      </c>
      <c r="BD96" s="345">
        <f t="shared" ref="BD96" si="85">IF(IF(AND($R96=$BJ$3, B96=""), $BJ$4, IF(AND($R96=$BK$3, B96=""), $BK$4, 0))="", 0, IF(AND($R96=$BJ$3, B96=""), $BJ$4, IF(AND($R96=$BK$3, B96=""), $BK$4, 0)))</f>
        <v>3</v>
      </c>
      <c r="BE96" s="347">
        <f t="shared" ref="BE96" si="86">IF(IF(AND($R96=$BJ$3, C96=""), $BJ$5, IF(AND($R96=$BK$3, C96=""), $BK$5, 0))="", 0, IF(AND($R96=$BJ$3, C96=""), $BJ$5, IF(AND($R96=$BK$3, C96=""), $BK$5, 0)))</f>
        <v>5</v>
      </c>
      <c r="BF96" s="349">
        <f t="shared" ref="BF96" si="87">IF(IF(AND($R96=$BJ$3, D96=""), $BJ$6, IF(AND($R96=$BK$3, D96=""), $BK$6, 0))="", 0, IF(AND($R96=$BJ$3, D96=""), $BJ$6, IF(AND($R96=$BK$3, D96=""), $BK$6, 0)))</f>
        <v>6</v>
      </c>
      <c r="BG96" s="143">
        <f t="shared" si="15"/>
        <v>14</v>
      </c>
    </row>
    <row r="97" spans="1:59" ht="15" customHeight="1" x14ac:dyDescent="0.25">
      <c r="A97" s="75"/>
      <c r="B97" s="344"/>
      <c r="C97" s="344"/>
      <c r="D97" s="344"/>
      <c r="E97" s="141"/>
      <c r="F97" s="253"/>
      <c r="G97" s="254"/>
      <c r="H97" s="254"/>
      <c r="I97" s="254"/>
      <c r="J97" s="254"/>
      <c r="K97" s="254"/>
      <c r="L97" s="254"/>
      <c r="M97" s="254"/>
      <c r="N97" s="254"/>
      <c r="O97" s="254"/>
      <c r="P97" s="255"/>
      <c r="Q97" s="75"/>
      <c r="R97" s="253"/>
      <c r="S97" s="254"/>
      <c r="T97" s="254"/>
      <c r="U97" s="254"/>
      <c r="V97" s="254"/>
      <c r="W97" s="254"/>
      <c r="X97" s="254"/>
      <c r="Y97" s="255"/>
      <c r="Z97" s="75"/>
      <c r="AA97" s="253"/>
      <c r="AB97" s="254"/>
      <c r="AC97" s="255"/>
      <c r="AD97" s="75"/>
      <c r="AE97" s="253"/>
      <c r="AF97" s="254"/>
      <c r="AG97" s="255"/>
      <c r="AH97" s="75"/>
      <c r="AI97" s="295"/>
      <c r="AJ97" s="296"/>
      <c r="AK97" s="297"/>
      <c r="AL97" s="75"/>
      <c r="AM97" s="295"/>
      <c r="AN97" s="296"/>
      <c r="AO97" s="297"/>
      <c r="AP97" s="75"/>
      <c r="AQ97" s="295"/>
      <c r="AR97" s="296"/>
      <c r="AS97" s="297"/>
      <c r="AT97" s="75"/>
      <c r="AV97" s="346"/>
      <c r="AW97" s="348"/>
      <c r="AX97" s="350"/>
      <c r="BA97" s="10" t="str">
        <f t="shared" si="7"/>
        <v/>
      </c>
      <c r="BC97" s="10" t="str">
        <f t="shared" si="8"/>
        <v/>
      </c>
      <c r="BD97" s="351"/>
      <c r="BE97" s="352"/>
      <c r="BF97" s="353"/>
      <c r="BG97" s="143"/>
    </row>
    <row r="98" spans="1:59" ht="15" customHeight="1" x14ac:dyDescent="0.25">
      <c r="A98" s="75"/>
      <c r="B98" s="344"/>
      <c r="C98" s="344"/>
      <c r="D98" s="344"/>
      <c r="E98" s="141"/>
      <c r="F98" s="250"/>
      <c r="G98" s="251"/>
      <c r="H98" s="251"/>
      <c r="I98" s="251"/>
      <c r="J98" s="251"/>
      <c r="K98" s="251"/>
      <c r="L98" s="251"/>
      <c r="M98" s="251"/>
      <c r="N98" s="251"/>
      <c r="O98" s="251"/>
      <c r="P98" s="252"/>
      <c r="Q98" s="75"/>
      <c r="R98" s="250"/>
      <c r="S98" s="251"/>
      <c r="T98" s="251"/>
      <c r="U98" s="251"/>
      <c r="V98" s="251"/>
      <c r="W98" s="251"/>
      <c r="X98" s="251"/>
      <c r="Y98" s="252"/>
      <c r="Z98" s="75"/>
      <c r="AA98" s="250"/>
      <c r="AB98" s="251"/>
      <c r="AC98" s="252"/>
      <c r="AD98" s="75"/>
      <c r="AE98" s="250"/>
      <c r="AF98" s="251"/>
      <c r="AG98" s="252"/>
      <c r="AH98" s="75"/>
      <c r="AI98" s="292" t="str">
        <f>$BG$18</f>
        <v/>
      </c>
      <c r="AJ98" s="293"/>
      <c r="AK98" s="294"/>
      <c r="AL98" s="75"/>
      <c r="AM98" s="292" t="str">
        <f>$BH$18</f>
        <v/>
      </c>
      <c r="AN98" s="293"/>
      <c r="AO98" s="294"/>
      <c r="AP98" s="75"/>
      <c r="AQ98" s="292" t="str">
        <f>IFERROR($BI$18, "")</f>
        <v/>
      </c>
      <c r="AR98" s="293"/>
      <c r="AS98" s="294"/>
      <c r="AT98" s="75"/>
      <c r="AV98" s="346" t="str">
        <f t="shared" ref="AV98" si="88">IF($F98="", "", IF($R$17=$BA$24, "✕", ""))</f>
        <v/>
      </c>
      <c r="AW98" s="348" t="str">
        <f t="shared" ref="AW98" si="89">IF($F98="", "", IF($R$21=$BA$24, "✕", ""))</f>
        <v/>
      </c>
      <c r="AX98" s="350" t="str">
        <f t="shared" ref="AX98" si="90">IF($F98="", "", IF($R$25=$BA$24, "✕", ""))</f>
        <v/>
      </c>
      <c r="BA98" s="10" t="str">
        <f t="shared" si="7"/>
        <v/>
      </c>
      <c r="BC98" s="10" t="str">
        <f t="shared" si="8"/>
        <v/>
      </c>
      <c r="BD98" s="345">
        <f t="shared" ref="BD98" si="91">IF(IF(AND($R98=$BJ$3, B98=""), $BJ$4, IF(AND($R98=$BK$3, B98=""), $BK$4, 0))="", 0, IF(AND($R98=$BJ$3, B98=""), $BJ$4, IF(AND($R98=$BK$3, B98=""), $BK$4, 0)))</f>
        <v>3</v>
      </c>
      <c r="BE98" s="347">
        <f t="shared" ref="BE98" si="92">IF(IF(AND($R98=$BJ$3, C98=""), $BJ$5, IF(AND($R98=$BK$3, C98=""), $BK$5, 0))="", 0, IF(AND($R98=$BJ$3, C98=""), $BJ$5, IF(AND($R98=$BK$3, C98=""), $BK$5, 0)))</f>
        <v>5</v>
      </c>
      <c r="BF98" s="349">
        <f t="shared" ref="BF98" si="93">IF(IF(AND($R98=$BJ$3, D98=""), $BJ$6, IF(AND($R98=$BK$3, D98=""), $BK$6, 0))="", 0, IF(AND($R98=$BJ$3, D98=""), $BJ$6, IF(AND($R98=$BK$3, D98=""), $BK$6, 0)))</f>
        <v>6</v>
      </c>
      <c r="BG98" s="143">
        <f t="shared" si="15"/>
        <v>14</v>
      </c>
    </row>
    <row r="99" spans="1:59" ht="15" customHeight="1" x14ac:dyDescent="0.25">
      <c r="A99" s="75"/>
      <c r="B99" s="344"/>
      <c r="C99" s="344"/>
      <c r="D99" s="344"/>
      <c r="E99" s="141"/>
      <c r="F99" s="253"/>
      <c r="G99" s="254"/>
      <c r="H99" s="254"/>
      <c r="I99" s="254"/>
      <c r="J99" s="254"/>
      <c r="K99" s="254"/>
      <c r="L99" s="254"/>
      <c r="M99" s="254"/>
      <c r="N99" s="254"/>
      <c r="O99" s="254"/>
      <c r="P99" s="255"/>
      <c r="Q99" s="75"/>
      <c r="R99" s="253"/>
      <c r="S99" s="254"/>
      <c r="T99" s="254"/>
      <c r="U99" s="254"/>
      <c r="V99" s="254"/>
      <c r="W99" s="254"/>
      <c r="X99" s="254"/>
      <c r="Y99" s="255"/>
      <c r="Z99" s="75"/>
      <c r="AA99" s="253"/>
      <c r="AB99" s="254"/>
      <c r="AC99" s="255"/>
      <c r="AD99" s="75"/>
      <c r="AE99" s="253"/>
      <c r="AF99" s="254"/>
      <c r="AG99" s="255"/>
      <c r="AH99" s="75"/>
      <c r="AI99" s="295"/>
      <c r="AJ99" s="296"/>
      <c r="AK99" s="297"/>
      <c r="AL99" s="75"/>
      <c r="AM99" s="295"/>
      <c r="AN99" s="296"/>
      <c r="AO99" s="297"/>
      <c r="AP99" s="75"/>
      <c r="AQ99" s="295"/>
      <c r="AR99" s="296"/>
      <c r="AS99" s="297"/>
      <c r="AT99" s="75"/>
      <c r="AV99" s="346"/>
      <c r="AW99" s="348"/>
      <c r="AX99" s="350"/>
      <c r="BA99" s="10" t="str">
        <f t="shared" si="7"/>
        <v/>
      </c>
      <c r="BC99" s="10" t="str">
        <f t="shared" si="8"/>
        <v/>
      </c>
      <c r="BD99" s="351"/>
      <c r="BE99" s="352"/>
      <c r="BF99" s="353"/>
      <c r="BG99" s="143"/>
    </row>
    <row r="100" spans="1:59" ht="15" customHeight="1" x14ac:dyDescent="0.25">
      <c r="A100" s="75"/>
      <c r="B100" s="344"/>
      <c r="C100" s="344"/>
      <c r="D100" s="344"/>
      <c r="E100" s="141"/>
      <c r="F100" s="250"/>
      <c r="G100" s="251"/>
      <c r="H100" s="251"/>
      <c r="I100" s="251"/>
      <c r="J100" s="251"/>
      <c r="K100" s="251"/>
      <c r="L100" s="251"/>
      <c r="M100" s="251"/>
      <c r="N100" s="251"/>
      <c r="O100" s="251"/>
      <c r="P100" s="252"/>
      <c r="Q100" s="75"/>
      <c r="R100" s="250"/>
      <c r="S100" s="251"/>
      <c r="T100" s="251"/>
      <c r="U100" s="251"/>
      <c r="V100" s="251"/>
      <c r="W100" s="251"/>
      <c r="X100" s="251"/>
      <c r="Y100" s="252"/>
      <c r="Z100" s="75"/>
      <c r="AA100" s="250"/>
      <c r="AB100" s="251"/>
      <c r="AC100" s="252"/>
      <c r="AD100" s="75"/>
      <c r="AE100" s="250"/>
      <c r="AF100" s="251"/>
      <c r="AG100" s="252"/>
      <c r="AH100" s="75"/>
      <c r="AI100" s="292" t="str">
        <f>$BG$19</f>
        <v/>
      </c>
      <c r="AJ100" s="293"/>
      <c r="AK100" s="294"/>
      <c r="AL100" s="75"/>
      <c r="AM100" s="292" t="str">
        <f>$BH$19</f>
        <v/>
      </c>
      <c r="AN100" s="293"/>
      <c r="AO100" s="294"/>
      <c r="AP100" s="75"/>
      <c r="AQ100" s="292" t="str">
        <f>IFERROR($BI$19, "")</f>
        <v/>
      </c>
      <c r="AR100" s="293"/>
      <c r="AS100" s="294"/>
      <c r="AT100" s="75"/>
      <c r="AV100" s="346" t="str">
        <f t="shared" ref="AV100" si="94">IF($F100="", "", IF($R$17=$BA$24, "✕", ""))</f>
        <v/>
      </c>
      <c r="AW100" s="348" t="str">
        <f t="shared" ref="AW100" si="95">IF($F100="", "", IF($R$21=$BA$24, "✕", ""))</f>
        <v/>
      </c>
      <c r="AX100" s="350" t="str">
        <f t="shared" ref="AX100" si="96">IF($F100="", "", IF($R$25=$BA$24, "✕", ""))</f>
        <v/>
      </c>
      <c r="BA100" s="10" t="str">
        <f t="shared" si="7"/>
        <v/>
      </c>
      <c r="BC100" s="10" t="str">
        <f t="shared" si="8"/>
        <v/>
      </c>
      <c r="BD100" s="345">
        <f t="shared" ref="BD100" si="97">IF(IF(AND($R100=$BJ$3, B100=""), $BJ$4, IF(AND($R100=$BK$3, B100=""), $BK$4, 0))="", 0, IF(AND($R100=$BJ$3, B100=""), $BJ$4, IF(AND($R100=$BK$3, B100=""), $BK$4, 0)))</f>
        <v>3</v>
      </c>
      <c r="BE100" s="347">
        <f t="shared" ref="BE100" si="98">IF(IF(AND($R100=$BJ$3, C100=""), $BJ$5, IF(AND($R100=$BK$3, C100=""), $BK$5, 0))="", 0, IF(AND($R100=$BJ$3, C100=""), $BJ$5, IF(AND($R100=$BK$3, C100=""), $BK$5, 0)))</f>
        <v>5</v>
      </c>
      <c r="BF100" s="349">
        <f t="shared" ref="BF100" si="99">IF(IF(AND($R100=$BJ$3, D100=""), $BJ$6, IF(AND($R100=$BK$3, D100=""), $BK$6, 0))="", 0, IF(AND($R100=$BJ$3, D100=""), $BJ$6, IF(AND($R100=$BK$3, D100=""), $BK$6, 0)))</f>
        <v>6</v>
      </c>
      <c r="BG100" s="143">
        <f t="shared" si="15"/>
        <v>14</v>
      </c>
    </row>
    <row r="101" spans="1:59" ht="15" customHeight="1" x14ac:dyDescent="0.25">
      <c r="A101" s="75"/>
      <c r="B101" s="344"/>
      <c r="C101" s="344"/>
      <c r="D101" s="344"/>
      <c r="E101" s="141"/>
      <c r="F101" s="253"/>
      <c r="G101" s="254"/>
      <c r="H101" s="254"/>
      <c r="I101" s="254"/>
      <c r="J101" s="254"/>
      <c r="K101" s="254"/>
      <c r="L101" s="254"/>
      <c r="M101" s="254"/>
      <c r="N101" s="254"/>
      <c r="O101" s="254"/>
      <c r="P101" s="255"/>
      <c r="Q101" s="75"/>
      <c r="R101" s="253"/>
      <c r="S101" s="254"/>
      <c r="T101" s="254"/>
      <c r="U101" s="254"/>
      <c r="V101" s="254"/>
      <c r="W101" s="254"/>
      <c r="X101" s="254"/>
      <c r="Y101" s="255"/>
      <c r="Z101" s="75"/>
      <c r="AA101" s="253"/>
      <c r="AB101" s="254"/>
      <c r="AC101" s="255"/>
      <c r="AD101" s="75"/>
      <c r="AE101" s="253"/>
      <c r="AF101" s="254"/>
      <c r="AG101" s="255"/>
      <c r="AH101" s="75"/>
      <c r="AI101" s="295"/>
      <c r="AJ101" s="296"/>
      <c r="AK101" s="297"/>
      <c r="AL101" s="75"/>
      <c r="AM101" s="295"/>
      <c r="AN101" s="296"/>
      <c r="AO101" s="297"/>
      <c r="AP101" s="75"/>
      <c r="AQ101" s="295"/>
      <c r="AR101" s="296"/>
      <c r="AS101" s="297"/>
      <c r="AT101" s="75"/>
      <c r="AV101" s="346"/>
      <c r="AW101" s="348"/>
      <c r="AX101" s="350"/>
      <c r="BA101" s="10" t="str">
        <f t="shared" si="7"/>
        <v/>
      </c>
      <c r="BC101" s="10" t="str">
        <f t="shared" si="8"/>
        <v/>
      </c>
      <c r="BD101" s="351"/>
      <c r="BE101" s="352"/>
      <c r="BF101" s="353"/>
      <c r="BG101" s="143"/>
    </row>
    <row r="102" spans="1:59" ht="15" customHeight="1" x14ac:dyDescent="0.25">
      <c r="A102" s="75"/>
      <c r="B102" s="344"/>
      <c r="C102" s="344"/>
      <c r="D102" s="344"/>
      <c r="E102" s="141"/>
      <c r="F102" s="250"/>
      <c r="G102" s="251"/>
      <c r="H102" s="251"/>
      <c r="I102" s="251"/>
      <c r="J102" s="251"/>
      <c r="K102" s="251"/>
      <c r="L102" s="251"/>
      <c r="M102" s="251"/>
      <c r="N102" s="251"/>
      <c r="O102" s="251"/>
      <c r="P102" s="252"/>
      <c r="Q102" s="75"/>
      <c r="R102" s="250"/>
      <c r="S102" s="251"/>
      <c r="T102" s="251"/>
      <c r="U102" s="251"/>
      <c r="V102" s="251"/>
      <c r="W102" s="251"/>
      <c r="X102" s="251"/>
      <c r="Y102" s="252"/>
      <c r="Z102" s="75"/>
      <c r="AA102" s="250"/>
      <c r="AB102" s="251"/>
      <c r="AC102" s="252"/>
      <c r="AD102" s="75"/>
      <c r="AE102" s="250"/>
      <c r="AF102" s="251"/>
      <c r="AG102" s="252"/>
      <c r="AH102" s="75"/>
      <c r="AI102" s="292" t="str">
        <f>$BG$20</f>
        <v/>
      </c>
      <c r="AJ102" s="293"/>
      <c r="AK102" s="294"/>
      <c r="AL102" s="75"/>
      <c r="AM102" s="292" t="str">
        <f>$BH$20</f>
        <v/>
      </c>
      <c r="AN102" s="293"/>
      <c r="AO102" s="294"/>
      <c r="AP102" s="75"/>
      <c r="AQ102" s="292" t="str">
        <f>IFERROR($BI$20, "")</f>
        <v/>
      </c>
      <c r="AR102" s="293"/>
      <c r="AS102" s="294"/>
      <c r="AT102" s="75"/>
      <c r="AV102" s="346" t="str">
        <f t="shared" ref="AV102" si="100">IF($F102="", "", IF($R$17=$BA$24, "✕", ""))</f>
        <v/>
      </c>
      <c r="AW102" s="348" t="str">
        <f t="shared" ref="AW102" si="101">IF($F102="", "", IF($R$21=$BA$24, "✕", ""))</f>
        <v/>
      </c>
      <c r="AX102" s="350" t="str">
        <f t="shared" ref="AX102" si="102">IF($F102="", "", IF($R$25=$BA$24, "✕", ""))</f>
        <v/>
      </c>
      <c r="BA102" s="10" t="str">
        <f t="shared" si="7"/>
        <v/>
      </c>
      <c r="BC102" s="10" t="str">
        <f t="shared" si="8"/>
        <v/>
      </c>
      <c r="BD102" s="345">
        <f t="shared" ref="BD102" si="103">IF(IF(AND($R102=$BJ$3, B102=""), $BJ$4, IF(AND($R102=$BK$3, B102=""), $BK$4, 0))="", 0, IF(AND($R102=$BJ$3, B102=""), $BJ$4, IF(AND($R102=$BK$3, B102=""), $BK$4, 0)))</f>
        <v>3</v>
      </c>
      <c r="BE102" s="347">
        <f t="shared" ref="BE102" si="104">IF(IF(AND($R102=$BJ$3, C102=""), $BJ$5, IF(AND($R102=$BK$3, C102=""), $BK$5, 0))="", 0, IF(AND($R102=$BJ$3, C102=""), $BJ$5, IF(AND($R102=$BK$3, C102=""), $BK$5, 0)))</f>
        <v>5</v>
      </c>
      <c r="BF102" s="349">
        <f t="shared" ref="BF102" si="105">IF(IF(AND($R102=$BJ$3, D102=""), $BJ$6, IF(AND($R102=$BK$3, D102=""), $BK$6, 0))="", 0, IF(AND($R102=$BJ$3, D102=""), $BJ$6, IF(AND($R102=$BK$3, D102=""), $BK$6, 0)))</f>
        <v>6</v>
      </c>
      <c r="BG102" s="143">
        <f t="shared" si="15"/>
        <v>14</v>
      </c>
    </row>
    <row r="103" spans="1:59" ht="15" customHeight="1" x14ac:dyDescent="0.25">
      <c r="A103" s="75"/>
      <c r="B103" s="344"/>
      <c r="C103" s="344"/>
      <c r="D103" s="344"/>
      <c r="E103" s="141"/>
      <c r="F103" s="253"/>
      <c r="G103" s="254"/>
      <c r="H103" s="254"/>
      <c r="I103" s="254"/>
      <c r="J103" s="254"/>
      <c r="K103" s="254"/>
      <c r="L103" s="254"/>
      <c r="M103" s="254"/>
      <c r="N103" s="254"/>
      <c r="O103" s="254"/>
      <c r="P103" s="255"/>
      <c r="Q103" s="75"/>
      <c r="R103" s="253"/>
      <c r="S103" s="254"/>
      <c r="T103" s="254"/>
      <c r="U103" s="254"/>
      <c r="V103" s="254"/>
      <c r="W103" s="254"/>
      <c r="X103" s="254"/>
      <c r="Y103" s="255"/>
      <c r="Z103" s="75"/>
      <c r="AA103" s="253"/>
      <c r="AB103" s="254"/>
      <c r="AC103" s="255"/>
      <c r="AD103" s="75"/>
      <c r="AE103" s="253"/>
      <c r="AF103" s="254"/>
      <c r="AG103" s="255"/>
      <c r="AH103" s="75"/>
      <c r="AI103" s="295"/>
      <c r="AJ103" s="296"/>
      <c r="AK103" s="297"/>
      <c r="AL103" s="75"/>
      <c r="AM103" s="295"/>
      <c r="AN103" s="296"/>
      <c r="AO103" s="297"/>
      <c r="AP103" s="75"/>
      <c r="AQ103" s="295"/>
      <c r="AR103" s="296"/>
      <c r="AS103" s="297"/>
      <c r="AT103" s="75"/>
      <c r="AV103" s="346"/>
      <c r="AW103" s="348"/>
      <c r="AX103" s="350"/>
      <c r="BA103" s="10" t="str">
        <f t="shared" si="7"/>
        <v/>
      </c>
      <c r="BC103" s="10" t="str">
        <f t="shared" si="8"/>
        <v/>
      </c>
      <c r="BD103" s="351"/>
      <c r="BE103" s="352"/>
      <c r="BF103" s="353"/>
      <c r="BG103" s="143"/>
    </row>
    <row r="104" spans="1:59" ht="15" customHeight="1" x14ac:dyDescent="0.25">
      <c r="A104" s="75"/>
      <c r="B104" s="344"/>
      <c r="C104" s="344"/>
      <c r="D104" s="344"/>
      <c r="E104" s="141"/>
      <c r="F104" s="250"/>
      <c r="G104" s="251"/>
      <c r="H104" s="251"/>
      <c r="I104" s="251"/>
      <c r="J104" s="251"/>
      <c r="K104" s="251"/>
      <c r="L104" s="251"/>
      <c r="M104" s="251"/>
      <c r="N104" s="251"/>
      <c r="O104" s="251"/>
      <c r="P104" s="252"/>
      <c r="Q104" s="75"/>
      <c r="R104" s="250"/>
      <c r="S104" s="251"/>
      <c r="T104" s="251"/>
      <c r="U104" s="251"/>
      <c r="V104" s="251"/>
      <c r="W104" s="251"/>
      <c r="X104" s="251"/>
      <c r="Y104" s="252"/>
      <c r="Z104" s="75"/>
      <c r="AA104" s="250"/>
      <c r="AB104" s="251"/>
      <c r="AC104" s="252"/>
      <c r="AD104" s="75"/>
      <c r="AE104" s="250"/>
      <c r="AF104" s="251"/>
      <c r="AG104" s="252"/>
      <c r="AH104" s="75"/>
      <c r="AI104" s="292" t="str">
        <f>$BG$21</f>
        <v/>
      </c>
      <c r="AJ104" s="293"/>
      <c r="AK104" s="294"/>
      <c r="AL104" s="75"/>
      <c r="AM104" s="292" t="str">
        <f>$BH$21</f>
        <v/>
      </c>
      <c r="AN104" s="293"/>
      <c r="AO104" s="294"/>
      <c r="AP104" s="75"/>
      <c r="AQ104" s="292" t="str">
        <f>IFERROR($BI$21, "")</f>
        <v/>
      </c>
      <c r="AR104" s="293"/>
      <c r="AS104" s="294"/>
      <c r="AT104" s="75"/>
      <c r="AV104" s="346" t="str">
        <f t="shared" ref="AV104" si="106">IF($F104="", "", IF($R$17=$BA$24, "✕", ""))</f>
        <v/>
      </c>
      <c r="AW104" s="348" t="str">
        <f t="shared" ref="AW104" si="107">IF($F104="", "", IF($R$21=$BA$24, "✕", ""))</f>
        <v/>
      </c>
      <c r="AX104" s="350" t="str">
        <f t="shared" ref="AX104" si="108">IF($F104="", "", IF($R$25=$BA$24, "✕", ""))</f>
        <v/>
      </c>
      <c r="BA104" s="10" t="str">
        <f t="shared" si="7"/>
        <v/>
      </c>
      <c r="BC104" s="10" t="str">
        <f t="shared" si="8"/>
        <v/>
      </c>
      <c r="BD104" s="345">
        <f t="shared" ref="BD104" si="109">IF(IF(AND($R104=$BJ$3, B104=""), $BJ$4, IF(AND($R104=$BK$3, B104=""), $BK$4, 0))="", 0, IF(AND($R104=$BJ$3, B104=""), $BJ$4, IF(AND($R104=$BK$3, B104=""), $BK$4, 0)))</f>
        <v>3</v>
      </c>
      <c r="BE104" s="347">
        <f t="shared" ref="BE104" si="110">IF(IF(AND($R104=$BJ$3, C104=""), $BJ$5, IF(AND($R104=$BK$3, C104=""), $BK$5, 0))="", 0, IF(AND($R104=$BJ$3, C104=""), $BJ$5, IF(AND($R104=$BK$3, C104=""), $BK$5, 0)))</f>
        <v>5</v>
      </c>
      <c r="BF104" s="349">
        <f t="shared" ref="BF104" si="111">IF(IF(AND($R104=$BJ$3, D104=""), $BJ$6, IF(AND($R104=$BK$3, D104=""), $BK$6, 0))="", 0, IF(AND($R104=$BJ$3, D104=""), $BJ$6, IF(AND($R104=$BK$3, D104=""), $BK$6, 0)))</f>
        <v>6</v>
      </c>
      <c r="BG104" s="143">
        <f t="shared" si="15"/>
        <v>14</v>
      </c>
    </row>
    <row r="105" spans="1:59" ht="15" customHeight="1" x14ac:dyDescent="0.25">
      <c r="A105" s="75"/>
      <c r="B105" s="344"/>
      <c r="C105" s="344"/>
      <c r="D105" s="344"/>
      <c r="E105" s="141"/>
      <c r="F105" s="253"/>
      <c r="G105" s="254"/>
      <c r="H105" s="254"/>
      <c r="I105" s="254"/>
      <c r="J105" s="254"/>
      <c r="K105" s="254"/>
      <c r="L105" s="254"/>
      <c r="M105" s="254"/>
      <c r="N105" s="254"/>
      <c r="O105" s="254"/>
      <c r="P105" s="255"/>
      <c r="Q105" s="75"/>
      <c r="R105" s="253"/>
      <c r="S105" s="254"/>
      <c r="T105" s="254"/>
      <c r="U105" s="254"/>
      <c r="V105" s="254"/>
      <c r="W105" s="254"/>
      <c r="X105" s="254"/>
      <c r="Y105" s="255"/>
      <c r="Z105" s="75"/>
      <c r="AA105" s="253"/>
      <c r="AB105" s="254"/>
      <c r="AC105" s="255"/>
      <c r="AD105" s="75"/>
      <c r="AE105" s="253"/>
      <c r="AF105" s="254"/>
      <c r="AG105" s="255"/>
      <c r="AH105" s="75"/>
      <c r="AI105" s="295"/>
      <c r="AJ105" s="296"/>
      <c r="AK105" s="297"/>
      <c r="AL105" s="75"/>
      <c r="AM105" s="295"/>
      <c r="AN105" s="296"/>
      <c r="AO105" s="297"/>
      <c r="AP105" s="75"/>
      <c r="AQ105" s="295"/>
      <c r="AR105" s="296"/>
      <c r="AS105" s="297"/>
      <c r="AT105" s="75"/>
      <c r="AV105" s="346"/>
      <c r="AW105" s="348"/>
      <c r="AX105" s="350"/>
      <c r="BA105" s="10" t="str">
        <f t="shared" si="7"/>
        <v/>
      </c>
      <c r="BC105" s="10" t="str">
        <f t="shared" si="8"/>
        <v/>
      </c>
      <c r="BD105" s="351"/>
      <c r="BE105" s="352"/>
      <c r="BF105" s="353"/>
      <c r="BG105" s="143"/>
    </row>
    <row r="106" spans="1:59" ht="15" customHeight="1" x14ac:dyDescent="0.25">
      <c r="A106" s="113"/>
      <c r="B106" s="344"/>
      <c r="C106" s="344"/>
      <c r="D106" s="344"/>
      <c r="E106" s="141"/>
      <c r="F106" s="250"/>
      <c r="G106" s="251"/>
      <c r="H106" s="251"/>
      <c r="I106" s="251"/>
      <c r="J106" s="251"/>
      <c r="K106" s="251"/>
      <c r="L106" s="251"/>
      <c r="M106" s="251"/>
      <c r="N106" s="251"/>
      <c r="O106" s="251"/>
      <c r="P106" s="252"/>
      <c r="Q106" s="75"/>
      <c r="R106" s="250"/>
      <c r="S106" s="251"/>
      <c r="T106" s="251"/>
      <c r="U106" s="251"/>
      <c r="V106" s="251"/>
      <c r="W106" s="251"/>
      <c r="X106" s="251"/>
      <c r="Y106" s="252"/>
      <c r="Z106" s="75"/>
      <c r="AA106" s="250"/>
      <c r="AB106" s="251"/>
      <c r="AC106" s="252"/>
      <c r="AD106" s="75"/>
      <c r="AE106" s="250"/>
      <c r="AF106" s="251"/>
      <c r="AG106" s="252"/>
      <c r="AH106" s="75"/>
      <c r="AI106" s="292" t="str">
        <f>$BG$22</f>
        <v/>
      </c>
      <c r="AJ106" s="293"/>
      <c r="AK106" s="294"/>
      <c r="AL106" s="75"/>
      <c r="AM106" s="292" t="str">
        <f>$BH$22</f>
        <v/>
      </c>
      <c r="AN106" s="293"/>
      <c r="AO106" s="294"/>
      <c r="AP106" s="75"/>
      <c r="AQ106" s="292" t="str">
        <f>IFERROR($BI$22, "")</f>
        <v/>
      </c>
      <c r="AR106" s="293"/>
      <c r="AS106" s="294"/>
      <c r="AT106" s="113"/>
      <c r="AV106" s="346" t="str">
        <f t="shared" ref="AV106" si="112">IF($F106="", "", IF($R$17=$BA$24, "✕", ""))</f>
        <v/>
      </c>
      <c r="AW106" s="348" t="str">
        <f t="shared" ref="AW106" si="113">IF($F106="", "", IF($R$21=$BA$24, "✕", ""))</f>
        <v/>
      </c>
      <c r="AX106" s="350" t="str">
        <f t="shared" ref="AX106" si="114">IF($F106="", "", IF($R$25=$BA$24, "✕", ""))</f>
        <v/>
      </c>
      <c r="BA106" s="10" t="str">
        <f t="shared" si="7"/>
        <v/>
      </c>
      <c r="BC106" s="10" t="str">
        <f t="shared" si="8"/>
        <v/>
      </c>
      <c r="BD106" s="345">
        <f t="shared" ref="BD106" si="115">IF(IF(AND($R106=$BJ$3, B106=""), $BJ$4, IF(AND($R106=$BK$3, B106=""), $BK$4, 0))="", 0, IF(AND($R106=$BJ$3, B106=""), $BJ$4, IF(AND($R106=$BK$3, B106=""), $BK$4, 0)))</f>
        <v>3</v>
      </c>
      <c r="BE106" s="347">
        <f t="shared" ref="BE106" si="116">IF(IF(AND($R106=$BJ$3, C106=""), $BJ$5, IF(AND($R106=$BK$3, C106=""), $BK$5, 0))="", 0, IF(AND($R106=$BJ$3, C106=""), $BJ$5, IF(AND($R106=$BK$3, C106=""), $BK$5, 0)))</f>
        <v>5</v>
      </c>
      <c r="BF106" s="349">
        <f t="shared" ref="BF106" si="117">IF(IF(AND($R106=$BJ$3, D106=""), $BJ$6, IF(AND($R106=$BK$3, D106=""), $BK$6, 0))="", 0, IF(AND($R106=$BJ$3, D106=""), $BJ$6, IF(AND($R106=$BK$3, D106=""), $BK$6, 0)))</f>
        <v>6</v>
      </c>
      <c r="BG106" s="143">
        <f t="shared" si="15"/>
        <v>14</v>
      </c>
    </row>
    <row r="107" spans="1:59" ht="15" customHeight="1" x14ac:dyDescent="0.25">
      <c r="A107" s="113"/>
      <c r="B107" s="344"/>
      <c r="C107" s="344"/>
      <c r="D107" s="344"/>
      <c r="E107" s="141"/>
      <c r="F107" s="253"/>
      <c r="G107" s="254"/>
      <c r="H107" s="254"/>
      <c r="I107" s="254"/>
      <c r="J107" s="254"/>
      <c r="K107" s="254"/>
      <c r="L107" s="254"/>
      <c r="M107" s="254"/>
      <c r="N107" s="254"/>
      <c r="O107" s="254"/>
      <c r="P107" s="255"/>
      <c r="Q107" s="75"/>
      <c r="R107" s="253"/>
      <c r="S107" s="254"/>
      <c r="T107" s="254"/>
      <c r="U107" s="254"/>
      <c r="V107" s="254"/>
      <c r="W107" s="254"/>
      <c r="X107" s="254"/>
      <c r="Y107" s="255"/>
      <c r="Z107" s="75"/>
      <c r="AA107" s="253"/>
      <c r="AB107" s="254"/>
      <c r="AC107" s="255"/>
      <c r="AD107" s="75"/>
      <c r="AE107" s="253"/>
      <c r="AF107" s="254"/>
      <c r="AG107" s="255"/>
      <c r="AH107" s="75"/>
      <c r="AI107" s="295"/>
      <c r="AJ107" s="296"/>
      <c r="AK107" s="297"/>
      <c r="AL107" s="75"/>
      <c r="AM107" s="295"/>
      <c r="AN107" s="296"/>
      <c r="AO107" s="297"/>
      <c r="AP107" s="75"/>
      <c r="AQ107" s="295"/>
      <c r="AR107" s="296"/>
      <c r="AS107" s="297"/>
      <c r="AT107" s="113"/>
      <c r="AV107" s="346"/>
      <c r="AW107" s="348"/>
      <c r="AX107" s="350"/>
      <c r="BA107" s="10" t="str">
        <f t="shared" si="7"/>
        <v/>
      </c>
      <c r="BC107" s="10" t="str">
        <f t="shared" si="8"/>
        <v/>
      </c>
      <c r="BD107" s="351"/>
      <c r="BE107" s="352"/>
      <c r="BF107" s="353"/>
      <c r="BG107" s="143"/>
    </row>
    <row r="108" spans="1:59" ht="15" customHeight="1" x14ac:dyDescent="0.25">
      <c r="A108" s="75"/>
      <c r="B108" s="344"/>
      <c r="C108" s="344"/>
      <c r="D108" s="344"/>
      <c r="E108" s="141"/>
      <c r="F108" s="250"/>
      <c r="G108" s="251"/>
      <c r="H108" s="251"/>
      <c r="I108" s="251"/>
      <c r="J108" s="251"/>
      <c r="K108" s="251"/>
      <c r="L108" s="251"/>
      <c r="M108" s="251"/>
      <c r="N108" s="251"/>
      <c r="O108" s="251"/>
      <c r="P108" s="252"/>
      <c r="Q108" s="75"/>
      <c r="R108" s="250"/>
      <c r="S108" s="251"/>
      <c r="T108" s="251"/>
      <c r="U108" s="251"/>
      <c r="V108" s="251"/>
      <c r="W108" s="251"/>
      <c r="X108" s="251"/>
      <c r="Y108" s="252"/>
      <c r="Z108" s="75"/>
      <c r="AA108" s="250"/>
      <c r="AB108" s="251"/>
      <c r="AC108" s="252"/>
      <c r="AD108" s="75"/>
      <c r="AE108" s="250"/>
      <c r="AF108" s="251"/>
      <c r="AG108" s="252"/>
      <c r="AH108" s="75"/>
      <c r="AI108" s="292" t="str">
        <f>$BG$23</f>
        <v/>
      </c>
      <c r="AJ108" s="293"/>
      <c r="AK108" s="294"/>
      <c r="AL108" s="75"/>
      <c r="AM108" s="292" t="str">
        <f>$BH$23</f>
        <v/>
      </c>
      <c r="AN108" s="293"/>
      <c r="AO108" s="294"/>
      <c r="AP108" s="75"/>
      <c r="AQ108" s="292" t="str">
        <f>IFERROR($BI$23, "")</f>
        <v/>
      </c>
      <c r="AR108" s="293"/>
      <c r="AS108" s="294"/>
      <c r="AT108" s="75"/>
      <c r="AV108" s="346" t="str">
        <f t="shared" ref="AV108" si="118">IF($F108="", "", IF($R$17=$BA$24, "✕", ""))</f>
        <v/>
      </c>
      <c r="AW108" s="348" t="str">
        <f t="shared" ref="AW108" si="119">IF($F108="", "", IF($R$21=$BA$24, "✕", ""))</f>
        <v/>
      </c>
      <c r="AX108" s="350" t="str">
        <f t="shared" ref="AX108" si="120">IF($F108="", "", IF($R$25=$BA$24, "✕", ""))</f>
        <v/>
      </c>
      <c r="BA108" s="10" t="str">
        <f t="shared" si="7"/>
        <v/>
      </c>
      <c r="BC108" s="10" t="str">
        <f t="shared" si="8"/>
        <v/>
      </c>
      <c r="BD108" s="345">
        <f t="shared" ref="BD108" si="121">IF(IF(AND($R108=$BJ$3, B108=""), $BJ$4, IF(AND($R108=$BK$3, B108=""), $BK$4, 0))="", 0, IF(AND($R108=$BJ$3, B108=""), $BJ$4, IF(AND($R108=$BK$3, B108=""), $BK$4, 0)))</f>
        <v>3</v>
      </c>
      <c r="BE108" s="347">
        <f t="shared" ref="BE108" si="122">IF(IF(AND($R108=$BJ$3, C108=""), $BJ$5, IF(AND($R108=$BK$3, C108=""), $BK$5, 0))="", 0, IF(AND($R108=$BJ$3, C108=""), $BJ$5, IF(AND($R108=$BK$3, C108=""), $BK$5, 0)))</f>
        <v>5</v>
      </c>
      <c r="BF108" s="349">
        <f t="shared" ref="BF108" si="123">IF(IF(AND($R108=$BJ$3, D108=""), $BJ$6, IF(AND($R108=$BK$3, D108=""), $BK$6, 0))="", 0, IF(AND($R108=$BJ$3, D108=""), $BJ$6, IF(AND($R108=$BK$3, D108=""), $BK$6, 0)))</f>
        <v>6</v>
      </c>
      <c r="BG108" s="143">
        <f t="shared" si="15"/>
        <v>14</v>
      </c>
    </row>
    <row r="109" spans="1:59" ht="15" customHeight="1" x14ac:dyDescent="0.25">
      <c r="A109" s="75"/>
      <c r="B109" s="344"/>
      <c r="C109" s="344"/>
      <c r="D109" s="344"/>
      <c r="E109" s="141"/>
      <c r="F109" s="253"/>
      <c r="G109" s="254"/>
      <c r="H109" s="254"/>
      <c r="I109" s="254"/>
      <c r="J109" s="254"/>
      <c r="K109" s="254"/>
      <c r="L109" s="254"/>
      <c r="M109" s="254"/>
      <c r="N109" s="254"/>
      <c r="O109" s="254"/>
      <c r="P109" s="255"/>
      <c r="Q109" s="75"/>
      <c r="R109" s="253"/>
      <c r="S109" s="254"/>
      <c r="T109" s="254"/>
      <c r="U109" s="254"/>
      <c r="V109" s="254"/>
      <c r="W109" s="254"/>
      <c r="X109" s="254"/>
      <c r="Y109" s="255"/>
      <c r="Z109" s="75"/>
      <c r="AA109" s="253"/>
      <c r="AB109" s="254"/>
      <c r="AC109" s="255"/>
      <c r="AD109" s="75"/>
      <c r="AE109" s="253"/>
      <c r="AF109" s="254"/>
      <c r="AG109" s="255"/>
      <c r="AH109" s="75"/>
      <c r="AI109" s="295"/>
      <c r="AJ109" s="296"/>
      <c r="AK109" s="297"/>
      <c r="AL109" s="75"/>
      <c r="AM109" s="295"/>
      <c r="AN109" s="296"/>
      <c r="AO109" s="297"/>
      <c r="AP109" s="75"/>
      <c r="AQ109" s="295"/>
      <c r="AR109" s="296"/>
      <c r="AS109" s="297"/>
      <c r="AT109" s="75"/>
      <c r="AV109" s="351"/>
      <c r="AW109" s="352"/>
      <c r="AX109" s="353"/>
      <c r="BA109" s="6" t="str">
        <f t="shared" si="7"/>
        <v/>
      </c>
      <c r="BC109" s="6" t="str">
        <f t="shared" si="8"/>
        <v/>
      </c>
      <c r="BD109" s="351"/>
      <c r="BE109" s="352"/>
      <c r="BF109" s="353"/>
      <c r="BG109" s="144"/>
    </row>
    <row r="110" spans="1:59" ht="15" customHeight="1" x14ac:dyDescent="0.25">
      <c r="A110" s="75"/>
      <c r="B110" s="75"/>
      <c r="C110" s="112"/>
      <c r="D110" s="112"/>
      <c r="E110" s="112"/>
      <c r="F110" s="112"/>
      <c r="G110" s="112"/>
      <c r="H110" s="112"/>
      <c r="I110" s="112"/>
      <c r="J110" s="112"/>
      <c r="K110" s="112"/>
      <c r="L110" s="112"/>
      <c r="M110" s="112"/>
      <c r="N110" s="112"/>
      <c r="O110" s="112"/>
      <c r="P110" s="113"/>
      <c r="Q110" s="112"/>
      <c r="R110" s="112"/>
      <c r="S110" s="112"/>
      <c r="T110" s="112"/>
      <c r="U110" s="112"/>
      <c r="V110" s="112"/>
      <c r="W110" s="112"/>
      <c r="X110" s="112"/>
      <c r="Y110" s="113"/>
      <c r="Z110" s="112"/>
      <c r="AA110" s="112"/>
      <c r="AB110" s="112"/>
      <c r="AC110" s="113"/>
      <c r="AD110" s="112"/>
      <c r="AE110" s="112"/>
      <c r="AF110" s="112"/>
      <c r="AG110" s="113"/>
      <c r="AH110" s="114"/>
      <c r="AI110" s="114"/>
      <c r="AJ110" s="114"/>
      <c r="AK110" s="113"/>
      <c r="AL110" s="114"/>
      <c r="AM110" s="114"/>
      <c r="AN110" s="114"/>
      <c r="AO110" s="113"/>
      <c r="AP110" s="114"/>
      <c r="AQ110" s="114"/>
      <c r="AR110" s="114"/>
      <c r="AS110" s="75"/>
      <c r="AT110" s="75"/>
    </row>
    <row r="111" spans="1:59" ht="15" customHeight="1" x14ac:dyDescent="0.25">
      <c r="A111" s="75"/>
      <c r="B111" s="75"/>
      <c r="C111" s="112"/>
      <c r="D111" s="112"/>
      <c r="E111" s="112"/>
      <c r="F111" s="112"/>
      <c r="G111" s="112"/>
      <c r="H111" s="112"/>
      <c r="I111" s="112"/>
      <c r="J111" s="112"/>
      <c r="K111" s="112"/>
      <c r="L111" s="112"/>
      <c r="M111" s="112"/>
      <c r="N111" s="112"/>
      <c r="O111" s="112"/>
      <c r="P111" s="113"/>
      <c r="Q111" s="112"/>
      <c r="R111" s="112"/>
      <c r="S111" s="112"/>
      <c r="T111" s="112"/>
      <c r="U111" s="112"/>
      <c r="V111" s="112"/>
      <c r="W111" s="112"/>
      <c r="X111" s="112"/>
      <c r="Y111" s="113"/>
      <c r="Z111" s="112"/>
      <c r="AA111" s="112"/>
      <c r="AB111" s="112"/>
      <c r="AC111" s="113"/>
      <c r="AD111" s="112"/>
      <c r="AE111" s="112"/>
      <c r="AF111" s="112"/>
      <c r="AG111" s="113"/>
      <c r="AH111" s="114"/>
      <c r="AI111" s="114"/>
      <c r="AJ111" s="114"/>
      <c r="AK111" s="113"/>
      <c r="AL111" s="114"/>
      <c r="AM111" s="114"/>
      <c r="AN111" s="114"/>
      <c r="AO111" s="113"/>
      <c r="AP111" s="114"/>
      <c r="AQ111" s="114"/>
      <c r="AR111" s="114"/>
      <c r="AS111" s="75"/>
      <c r="AT111" s="75"/>
    </row>
    <row r="112" spans="1:59" ht="15" customHeight="1" x14ac:dyDescent="0.25">
      <c r="A112" s="75"/>
      <c r="B112" s="75"/>
      <c r="C112" s="192" t="s">
        <v>81</v>
      </c>
      <c r="D112" s="193"/>
      <c r="E112" s="193"/>
      <c r="F112" s="193"/>
      <c r="G112" s="193"/>
      <c r="H112" s="193"/>
      <c r="I112" s="193"/>
      <c r="J112" s="193"/>
      <c r="K112" s="193"/>
      <c r="L112" s="193"/>
      <c r="M112" s="193"/>
      <c r="N112" s="193"/>
      <c r="O112" s="193"/>
      <c r="P112" s="193"/>
      <c r="Q112" s="193"/>
      <c r="R112" s="193"/>
      <c r="S112" s="193"/>
      <c r="T112" s="193"/>
      <c r="U112" s="193"/>
      <c r="V112" s="193"/>
      <c r="W112" s="193"/>
      <c r="X112" s="193"/>
      <c r="Y112" s="193"/>
      <c r="Z112" s="193"/>
      <c r="AA112" s="193"/>
      <c r="AB112" s="193"/>
      <c r="AC112" s="193"/>
      <c r="AD112" s="193"/>
      <c r="AE112" s="193"/>
      <c r="AF112" s="193"/>
      <c r="AG112" s="193"/>
      <c r="AH112" s="193"/>
      <c r="AI112" s="193"/>
      <c r="AJ112" s="193"/>
      <c r="AK112" s="193"/>
      <c r="AL112" s="193"/>
      <c r="AM112" s="193"/>
      <c r="AN112" s="193"/>
      <c r="AO112" s="193"/>
      <c r="AP112" s="193"/>
      <c r="AQ112" s="193"/>
      <c r="AR112" s="194"/>
      <c r="AS112" s="75"/>
      <c r="AT112" s="75"/>
    </row>
    <row r="113" spans="1:46" ht="15" customHeight="1" x14ac:dyDescent="0.25">
      <c r="A113" s="75"/>
      <c r="B113" s="75"/>
      <c r="C113" s="195"/>
      <c r="D113" s="196"/>
      <c r="E113" s="196"/>
      <c r="F113" s="196"/>
      <c r="G113" s="196"/>
      <c r="H113" s="196"/>
      <c r="I113" s="196"/>
      <c r="J113" s="196"/>
      <c r="K113" s="196"/>
      <c r="L113" s="196"/>
      <c r="M113" s="196"/>
      <c r="N113" s="196"/>
      <c r="O113" s="196"/>
      <c r="P113" s="196"/>
      <c r="Q113" s="196"/>
      <c r="R113" s="196"/>
      <c r="S113" s="196"/>
      <c r="T113" s="196"/>
      <c r="U113" s="196"/>
      <c r="V113" s="196"/>
      <c r="W113" s="196"/>
      <c r="X113" s="196"/>
      <c r="Y113" s="196"/>
      <c r="Z113" s="196"/>
      <c r="AA113" s="196"/>
      <c r="AB113" s="196"/>
      <c r="AC113" s="196"/>
      <c r="AD113" s="196"/>
      <c r="AE113" s="196"/>
      <c r="AF113" s="196"/>
      <c r="AG113" s="196"/>
      <c r="AH113" s="196"/>
      <c r="AI113" s="196"/>
      <c r="AJ113" s="196"/>
      <c r="AK113" s="196"/>
      <c r="AL113" s="196"/>
      <c r="AM113" s="196"/>
      <c r="AN113" s="196"/>
      <c r="AO113" s="196"/>
      <c r="AP113" s="196"/>
      <c r="AQ113" s="196"/>
      <c r="AR113" s="197"/>
      <c r="AS113" s="75"/>
      <c r="AT113" s="75"/>
    </row>
    <row r="114" spans="1:46" ht="15" customHeight="1" x14ac:dyDescent="0.25">
      <c r="A114" s="75"/>
      <c r="B114" s="75"/>
      <c r="C114" s="198"/>
      <c r="D114" s="199"/>
      <c r="E114" s="199"/>
      <c r="F114" s="199"/>
      <c r="G114" s="199"/>
      <c r="H114" s="199"/>
      <c r="I114" s="199"/>
      <c r="J114" s="199"/>
      <c r="K114" s="199"/>
      <c r="L114" s="199"/>
      <c r="M114" s="199"/>
      <c r="N114" s="199"/>
      <c r="O114" s="199"/>
      <c r="P114" s="199"/>
      <c r="Q114" s="199"/>
      <c r="R114" s="199"/>
      <c r="S114" s="199"/>
      <c r="T114" s="199"/>
      <c r="U114" s="199"/>
      <c r="V114" s="199"/>
      <c r="W114" s="199"/>
      <c r="X114" s="199"/>
      <c r="Y114" s="199"/>
      <c r="Z114" s="199"/>
      <c r="AA114" s="199"/>
      <c r="AB114" s="199"/>
      <c r="AC114" s="199"/>
      <c r="AD114" s="199"/>
      <c r="AE114" s="199"/>
      <c r="AF114" s="199"/>
      <c r="AG114" s="199"/>
      <c r="AH114" s="199"/>
      <c r="AI114" s="199"/>
      <c r="AJ114" s="199"/>
      <c r="AK114" s="199"/>
      <c r="AL114" s="199"/>
      <c r="AM114" s="199"/>
      <c r="AN114" s="199"/>
      <c r="AO114" s="199"/>
      <c r="AP114" s="199"/>
      <c r="AQ114" s="199"/>
      <c r="AR114" s="200"/>
      <c r="AS114" s="75"/>
      <c r="AT114" s="75"/>
    </row>
    <row r="115" spans="1:46" ht="15" customHeight="1" x14ac:dyDescent="0.25">
      <c r="A115" s="75"/>
      <c r="B115" s="75"/>
      <c r="C115" s="201"/>
      <c r="D115" s="202"/>
      <c r="E115" s="202"/>
      <c r="F115" s="202"/>
      <c r="G115" s="202"/>
      <c r="H115" s="202"/>
      <c r="I115" s="202"/>
      <c r="J115" s="202"/>
      <c r="K115" s="202"/>
      <c r="L115" s="202"/>
      <c r="M115" s="202"/>
      <c r="N115" s="202"/>
      <c r="O115" s="202"/>
      <c r="P115" s="202"/>
      <c r="Q115" s="202"/>
      <c r="R115" s="202"/>
      <c r="S115" s="202"/>
      <c r="T115" s="202"/>
      <c r="U115" s="202"/>
      <c r="V115" s="202"/>
      <c r="W115" s="202"/>
      <c r="X115" s="202"/>
      <c r="Y115" s="202"/>
      <c r="Z115" s="202"/>
      <c r="AA115" s="202"/>
      <c r="AB115" s="202"/>
      <c r="AC115" s="202"/>
      <c r="AD115" s="202"/>
      <c r="AE115" s="202"/>
      <c r="AF115" s="202"/>
      <c r="AG115" s="202"/>
      <c r="AH115" s="202"/>
      <c r="AI115" s="202"/>
      <c r="AJ115" s="202"/>
      <c r="AK115" s="202"/>
      <c r="AL115" s="202"/>
      <c r="AM115" s="202"/>
      <c r="AN115" s="202"/>
      <c r="AO115" s="202"/>
      <c r="AP115" s="202"/>
      <c r="AQ115" s="202"/>
      <c r="AR115" s="203"/>
      <c r="AS115" s="75"/>
      <c r="AT115" s="75"/>
    </row>
    <row r="116" spans="1:46" ht="15" customHeight="1" x14ac:dyDescent="0.25">
      <c r="A116" s="75"/>
      <c r="B116" s="75"/>
      <c r="C116" s="201"/>
      <c r="D116" s="202"/>
      <c r="E116" s="202"/>
      <c r="F116" s="202"/>
      <c r="G116" s="202"/>
      <c r="H116" s="202"/>
      <c r="I116" s="202"/>
      <c r="J116" s="202"/>
      <c r="K116" s="202"/>
      <c r="L116" s="202"/>
      <c r="M116" s="202"/>
      <c r="N116" s="202"/>
      <c r="O116" s="202"/>
      <c r="P116" s="202"/>
      <c r="Q116" s="202"/>
      <c r="R116" s="202"/>
      <c r="S116" s="202"/>
      <c r="T116" s="202"/>
      <c r="U116" s="202"/>
      <c r="V116" s="202"/>
      <c r="W116" s="202"/>
      <c r="X116" s="202"/>
      <c r="Y116" s="202"/>
      <c r="Z116" s="202"/>
      <c r="AA116" s="202"/>
      <c r="AB116" s="202"/>
      <c r="AC116" s="202"/>
      <c r="AD116" s="202"/>
      <c r="AE116" s="202"/>
      <c r="AF116" s="202"/>
      <c r="AG116" s="202"/>
      <c r="AH116" s="202"/>
      <c r="AI116" s="202"/>
      <c r="AJ116" s="202"/>
      <c r="AK116" s="202"/>
      <c r="AL116" s="202"/>
      <c r="AM116" s="202"/>
      <c r="AN116" s="202"/>
      <c r="AO116" s="202"/>
      <c r="AP116" s="202"/>
      <c r="AQ116" s="202"/>
      <c r="AR116" s="203"/>
      <c r="AS116" s="75"/>
      <c r="AT116" s="75"/>
    </row>
    <row r="117" spans="1:46" ht="15" customHeight="1" x14ac:dyDescent="0.25">
      <c r="A117" s="75"/>
      <c r="B117" s="75"/>
      <c r="C117" s="201"/>
      <c r="D117" s="202"/>
      <c r="E117" s="202"/>
      <c r="F117" s="202"/>
      <c r="G117" s="202"/>
      <c r="H117" s="202"/>
      <c r="I117" s="202"/>
      <c r="J117" s="202"/>
      <c r="K117" s="202"/>
      <c r="L117" s="202"/>
      <c r="M117" s="202"/>
      <c r="N117" s="202"/>
      <c r="O117" s="202"/>
      <c r="P117" s="202"/>
      <c r="Q117" s="202"/>
      <c r="R117" s="202"/>
      <c r="S117" s="202"/>
      <c r="T117" s="202"/>
      <c r="U117" s="202"/>
      <c r="V117" s="202"/>
      <c r="W117" s="202"/>
      <c r="X117" s="202"/>
      <c r="Y117" s="202"/>
      <c r="Z117" s="202"/>
      <c r="AA117" s="202"/>
      <c r="AB117" s="202"/>
      <c r="AC117" s="202"/>
      <c r="AD117" s="202"/>
      <c r="AE117" s="202"/>
      <c r="AF117" s="202"/>
      <c r="AG117" s="202"/>
      <c r="AH117" s="202"/>
      <c r="AI117" s="202"/>
      <c r="AJ117" s="202"/>
      <c r="AK117" s="202"/>
      <c r="AL117" s="202"/>
      <c r="AM117" s="202"/>
      <c r="AN117" s="202"/>
      <c r="AO117" s="202"/>
      <c r="AP117" s="202"/>
      <c r="AQ117" s="202"/>
      <c r="AR117" s="203"/>
      <c r="AS117" s="75"/>
      <c r="AT117" s="75"/>
    </row>
    <row r="118" spans="1:46" ht="15" customHeight="1" x14ac:dyDescent="0.25">
      <c r="A118" s="75"/>
      <c r="B118" s="75"/>
      <c r="C118" s="201"/>
      <c r="D118" s="202"/>
      <c r="E118" s="202"/>
      <c r="F118" s="202"/>
      <c r="G118" s="202"/>
      <c r="H118" s="202"/>
      <c r="I118" s="202"/>
      <c r="J118" s="202"/>
      <c r="K118" s="202"/>
      <c r="L118" s="202"/>
      <c r="M118" s="202"/>
      <c r="N118" s="202"/>
      <c r="O118" s="202"/>
      <c r="P118" s="202"/>
      <c r="Q118" s="202"/>
      <c r="R118" s="202"/>
      <c r="S118" s="202"/>
      <c r="T118" s="202"/>
      <c r="U118" s="202"/>
      <c r="V118" s="202"/>
      <c r="W118" s="202"/>
      <c r="X118" s="202"/>
      <c r="Y118" s="202"/>
      <c r="Z118" s="202"/>
      <c r="AA118" s="202"/>
      <c r="AB118" s="202"/>
      <c r="AC118" s="202"/>
      <c r="AD118" s="202"/>
      <c r="AE118" s="202"/>
      <c r="AF118" s="202"/>
      <c r="AG118" s="202"/>
      <c r="AH118" s="202"/>
      <c r="AI118" s="202"/>
      <c r="AJ118" s="202"/>
      <c r="AK118" s="202"/>
      <c r="AL118" s="202"/>
      <c r="AM118" s="202"/>
      <c r="AN118" s="202"/>
      <c r="AO118" s="202"/>
      <c r="AP118" s="202"/>
      <c r="AQ118" s="202"/>
      <c r="AR118" s="203"/>
      <c r="AS118" s="75"/>
      <c r="AT118" s="75"/>
    </row>
    <row r="119" spans="1:46" ht="15" customHeight="1" x14ac:dyDescent="0.25">
      <c r="A119" s="75"/>
      <c r="B119" s="75"/>
      <c r="C119" s="201"/>
      <c r="D119" s="202"/>
      <c r="E119" s="202"/>
      <c r="F119" s="202"/>
      <c r="G119" s="202"/>
      <c r="H119" s="202"/>
      <c r="I119" s="202"/>
      <c r="J119" s="202"/>
      <c r="K119" s="202"/>
      <c r="L119" s="202"/>
      <c r="M119" s="202"/>
      <c r="N119" s="202"/>
      <c r="O119" s="202"/>
      <c r="P119" s="202"/>
      <c r="Q119" s="202"/>
      <c r="R119" s="202"/>
      <c r="S119" s="202"/>
      <c r="T119" s="202"/>
      <c r="U119" s="202"/>
      <c r="V119" s="202"/>
      <c r="W119" s="202"/>
      <c r="X119" s="202"/>
      <c r="Y119" s="202"/>
      <c r="Z119" s="202"/>
      <c r="AA119" s="202"/>
      <c r="AB119" s="202"/>
      <c r="AC119" s="202"/>
      <c r="AD119" s="202"/>
      <c r="AE119" s="202"/>
      <c r="AF119" s="202"/>
      <c r="AG119" s="202"/>
      <c r="AH119" s="202"/>
      <c r="AI119" s="202"/>
      <c r="AJ119" s="202"/>
      <c r="AK119" s="202"/>
      <c r="AL119" s="202"/>
      <c r="AM119" s="202"/>
      <c r="AN119" s="202"/>
      <c r="AO119" s="202"/>
      <c r="AP119" s="202"/>
      <c r="AQ119" s="202"/>
      <c r="AR119" s="203"/>
      <c r="AS119" s="75"/>
      <c r="AT119" s="75"/>
    </row>
    <row r="120" spans="1:46" ht="15" customHeight="1" x14ac:dyDescent="0.25">
      <c r="A120" s="75"/>
      <c r="B120" s="75"/>
      <c r="C120" s="201"/>
      <c r="D120" s="202"/>
      <c r="E120" s="202"/>
      <c r="F120" s="202"/>
      <c r="G120" s="202"/>
      <c r="H120" s="202"/>
      <c r="I120" s="202"/>
      <c r="J120" s="202"/>
      <c r="K120" s="202"/>
      <c r="L120" s="202"/>
      <c r="M120" s="202"/>
      <c r="N120" s="202"/>
      <c r="O120" s="202"/>
      <c r="P120" s="202"/>
      <c r="Q120" s="202"/>
      <c r="R120" s="202"/>
      <c r="S120" s="202"/>
      <c r="T120" s="202"/>
      <c r="U120" s="202"/>
      <c r="V120" s="202"/>
      <c r="W120" s="202"/>
      <c r="X120" s="202"/>
      <c r="Y120" s="202"/>
      <c r="Z120" s="202"/>
      <c r="AA120" s="202"/>
      <c r="AB120" s="202"/>
      <c r="AC120" s="202"/>
      <c r="AD120" s="202"/>
      <c r="AE120" s="202"/>
      <c r="AF120" s="202"/>
      <c r="AG120" s="202"/>
      <c r="AH120" s="202"/>
      <c r="AI120" s="202"/>
      <c r="AJ120" s="202"/>
      <c r="AK120" s="202"/>
      <c r="AL120" s="202"/>
      <c r="AM120" s="202"/>
      <c r="AN120" s="202"/>
      <c r="AO120" s="202"/>
      <c r="AP120" s="202"/>
      <c r="AQ120" s="202"/>
      <c r="AR120" s="203"/>
      <c r="AS120" s="75"/>
      <c r="AT120" s="75"/>
    </row>
    <row r="121" spans="1:46" ht="15" customHeight="1" x14ac:dyDescent="0.25">
      <c r="A121" s="75"/>
      <c r="B121" s="75"/>
      <c r="C121" s="201"/>
      <c r="D121" s="202"/>
      <c r="E121" s="202"/>
      <c r="F121" s="202"/>
      <c r="G121" s="202"/>
      <c r="H121" s="202"/>
      <c r="I121" s="202"/>
      <c r="J121" s="202"/>
      <c r="K121" s="202"/>
      <c r="L121" s="202"/>
      <c r="M121" s="202"/>
      <c r="N121" s="202"/>
      <c r="O121" s="202"/>
      <c r="P121" s="202"/>
      <c r="Q121" s="202"/>
      <c r="R121" s="202"/>
      <c r="S121" s="202"/>
      <c r="T121" s="202"/>
      <c r="U121" s="202"/>
      <c r="V121" s="202"/>
      <c r="W121" s="202"/>
      <c r="X121" s="202"/>
      <c r="Y121" s="202"/>
      <c r="Z121" s="202"/>
      <c r="AA121" s="202"/>
      <c r="AB121" s="202"/>
      <c r="AC121" s="202"/>
      <c r="AD121" s="202"/>
      <c r="AE121" s="202"/>
      <c r="AF121" s="202"/>
      <c r="AG121" s="202"/>
      <c r="AH121" s="202"/>
      <c r="AI121" s="202"/>
      <c r="AJ121" s="202"/>
      <c r="AK121" s="202"/>
      <c r="AL121" s="202"/>
      <c r="AM121" s="202"/>
      <c r="AN121" s="202"/>
      <c r="AO121" s="202"/>
      <c r="AP121" s="202"/>
      <c r="AQ121" s="202"/>
      <c r="AR121" s="203"/>
      <c r="AS121" s="75"/>
      <c r="AT121" s="75"/>
    </row>
    <row r="122" spans="1:46" ht="15" customHeight="1" x14ac:dyDescent="0.25">
      <c r="A122" s="75"/>
      <c r="B122" s="75"/>
      <c r="C122" s="201"/>
      <c r="D122" s="202"/>
      <c r="E122" s="202"/>
      <c r="F122" s="202"/>
      <c r="G122" s="202"/>
      <c r="H122" s="202"/>
      <c r="I122" s="202"/>
      <c r="J122" s="202"/>
      <c r="K122" s="202"/>
      <c r="L122" s="202"/>
      <c r="M122" s="202"/>
      <c r="N122" s="202"/>
      <c r="O122" s="202"/>
      <c r="P122" s="202"/>
      <c r="Q122" s="202"/>
      <c r="R122" s="202"/>
      <c r="S122" s="202"/>
      <c r="T122" s="202"/>
      <c r="U122" s="202"/>
      <c r="V122" s="202"/>
      <c r="W122" s="202"/>
      <c r="X122" s="202"/>
      <c r="Y122" s="202"/>
      <c r="Z122" s="202"/>
      <c r="AA122" s="202"/>
      <c r="AB122" s="202"/>
      <c r="AC122" s="202"/>
      <c r="AD122" s="202"/>
      <c r="AE122" s="202"/>
      <c r="AF122" s="202"/>
      <c r="AG122" s="202"/>
      <c r="AH122" s="202"/>
      <c r="AI122" s="202"/>
      <c r="AJ122" s="202"/>
      <c r="AK122" s="202"/>
      <c r="AL122" s="202"/>
      <c r="AM122" s="202"/>
      <c r="AN122" s="202"/>
      <c r="AO122" s="202"/>
      <c r="AP122" s="202"/>
      <c r="AQ122" s="202"/>
      <c r="AR122" s="203"/>
      <c r="AS122" s="75"/>
      <c r="AT122" s="75"/>
    </row>
    <row r="123" spans="1:46" ht="15" customHeight="1" x14ac:dyDescent="0.25">
      <c r="A123" s="75"/>
      <c r="B123" s="75"/>
      <c r="C123" s="201"/>
      <c r="D123" s="202"/>
      <c r="E123" s="202"/>
      <c r="F123" s="202"/>
      <c r="G123" s="202"/>
      <c r="H123" s="202"/>
      <c r="I123" s="202"/>
      <c r="J123" s="202"/>
      <c r="K123" s="202"/>
      <c r="L123" s="202"/>
      <c r="M123" s="202"/>
      <c r="N123" s="202"/>
      <c r="O123" s="202"/>
      <c r="P123" s="202"/>
      <c r="Q123" s="202"/>
      <c r="R123" s="202"/>
      <c r="S123" s="202"/>
      <c r="T123" s="202"/>
      <c r="U123" s="202"/>
      <c r="V123" s="202"/>
      <c r="W123" s="202"/>
      <c r="X123" s="202"/>
      <c r="Y123" s="202"/>
      <c r="Z123" s="202"/>
      <c r="AA123" s="202"/>
      <c r="AB123" s="202"/>
      <c r="AC123" s="202"/>
      <c r="AD123" s="202"/>
      <c r="AE123" s="202"/>
      <c r="AF123" s="202"/>
      <c r="AG123" s="202"/>
      <c r="AH123" s="202"/>
      <c r="AI123" s="202"/>
      <c r="AJ123" s="202"/>
      <c r="AK123" s="202"/>
      <c r="AL123" s="202"/>
      <c r="AM123" s="202"/>
      <c r="AN123" s="202"/>
      <c r="AO123" s="202"/>
      <c r="AP123" s="202"/>
      <c r="AQ123" s="202"/>
      <c r="AR123" s="203"/>
      <c r="AS123" s="75"/>
      <c r="AT123" s="75"/>
    </row>
    <row r="124" spans="1:46" ht="15" customHeight="1" x14ac:dyDescent="0.25">
      <c r="A124" s="75"/>
      <c r="B124" s="75"/>
      <c r="C124" s="201"/>
      <c r="D124" s="202"/>
      <c r="E124" s="202"/>
      <c r="F124" s="202"/>
      <c r="G124" s="202"/>
      <c r="H124" s="202"/>
      <c r="I124" s="202"/>
      <c r="J124" s="202"/>
      <c r="K124" s="202"/>
      <c r="L124" s="202"/>
      <c r="M124" s="202"/>
      <c r="N124" s="202"/>
      <c r="O124" s="202"/>
      <c r="P124" s="202"/>
      <c r="Q124" s="202"/>
      <c r="R124" s="202"/>
      <c r="S124" s="202"/>
      <c r="T124" s="202"/>
      <c r="U124" s="202"/>
      <c r="V124" s="202"/>
      <c r="W124" s="202"/>
      <c r="X124" s="202"/>
      <c r="Y124" s="202"/>
      <c r="Z124" s="202"/>
      <c r="AA124" s="202"/>
      <c r="AB124" s="202"/>
      <c r="AC124" s="202"/>
      <c r="AD124" s="202"/>
      <c r="AE124" s="202"/>
      <c r="AF124" s="202"/>
      <c r="AG124" s="202"/>
      <c r="AH124" s="202"/>
      <c r="AI124" s="202"/>
      <c r="AJ124" s="202"/>
      <c r="AK124" s="202"/>
      <c r="AL124" s="202"/>
      <c r="AM124" s="202"/>
      <c r="AN124" s="202"/>
      <c r="AO124" s="202"/>
      <c r="AP124" s="202"/>
      <c r="AQ124" s="202"/>
      <c r="AR124" s="203"/>
      <c r="AS124" s="75"/>
      <c r="AT124" s="75"/>
    </row>
    <row r="125" spans="1:46" ht="15" customHeight="1" x14ac:dyDescent="0.25">
      <c r="A125" s="75"/>
      <c r="B125" s="75"/>
      <c r="C125" s="201"/>
      <c r="D125" s="202"/>
      <c r="E125" s="202"/>
      <c r="F125" s="202"/>
      <c r="G125" s="202"/>
      <c r="H125" s="202"/>
      <c r="I125" s="202"/>
      <c r="J125" s="202"/>
      <c r="K125" s="202"/>
      <c r="L125" s="202"/>
      <c r="M125" s="202"/>
      <c r="N125" s="202"/>
      <c r="O125" s="202"/>
      <c r="P125" s="202"/>
      <c r="Q125" s="202"/>
      <c r="R125" s="202"/>
      <c r="S125" s="202"/>
      <c r="T125" s="202"/>
      <c r="U125" s="202"/>
      <c r="V125" s="202"/>
      <c r="W125" s="202"/>
      <c r="X125" s="202"/>
      <c r="Y125" s="202"/>
      <c r="Z125" s="202"/>
      <c r="AA125" s="202"/>
      <c r="AB125" s="202"/>
      <c r="AC125" s="202"/>
      <c r="AD125" s="202"/>
      <c r="AE125" s="202"/>
      <c r="AF125" s="202"/>
      <c r="AG125" s="202"/>
      <c r="AH125" s="202"/>
      <c r="AI125" s="202"/>
      <c r="AJ125" s="202"/>
      <c r="AK125" s="202"/>
      <c r="AL125" s="202"/>
      <c r="AM125" s="202"/>
      <c r="AN125" s="202"/>
      <c r="AO125" s="202"/>
      <c r="AP125" s="202"/>
      <c r="AQ125" s="202"/>
      <c r="AR125" s="203"/>
      <c r="AS125" s="75"/>
      <c r="AT125" s="75"/>
    </row>
    <row r="126" spans="1:46" ht="15" customHeight="1" x14ac:dyDescent="0.25">
      <c r="A126" s="75"/>
      <c r="B126" s="75"/>
      <c r="C126" s="204"/>
      <c r="D126" s="205"/>
      <c r="E126" s="205"/>
      <c r="F126" s="205"/>
      <c r="G126" s="205"/>
      <c r="H126" s="205"/>
      <c r="I126" s="205"/>
      <c r="J126" s="205"/>
      <c r="K126" s="205"/>
      <c r="L126" s="205"/>
      <c r="M126" s="205"/>
      <c r="N126" s="205"/>
      <c r="O126" s="205"/>
      <c r="P126" s="205"/>
      <c r="Q126" s="205"/>
      <c r="R126" s="205"/>
      <c r="S126" s="205"/>
      <c r="T126" s="205"/>
      <c r="U126" s="205"/>
      <c r="V126" s="205"/>
      <c r="W126" s="205"/>
      <c r="X126" s="205"/>
      <c r="Y126" s="205"/>
      <c r="Z126" s="205"/>
      <c r="AA126" s="205"/>
      <c r="AB126" s="205"/>
      <c r="AC126" s="205"/>
      <c r="AD126" s="205"/>
      <c r="AE126" s="205"/>
      <c r="AF126" s="205"/>
      <c r="AG126" s="205"/>
      <c r="AH126" s="205"/>
      <c r="AI126" s="205"/>
      <c r="AJ126" s="205"/>
      <c r="AK126" s="205"/>
      <c r="AL126" s="205"/>
      <c r="AM126" s="205"/>
      <c r="AN126" s="205"/>
      <c r="AO126" s="205"/>
      <c r="AP126" s="205"/>
      <c r="AQ126" s="205"/>
      <c r="AR126" s="206"/>
      <c r="AS126" s="75"/>
      <c r="AT126" s="75"/>
    </row>
    <row r="127" spans="1:46" ht="15" customHeight="1" x14ac:dyDescent="0.25">
      <c r="A127" s="75"/>
      <c r="B127" s="75"/>
      <c r="C127" s="192" t="s">
        <v>96</v>
      </c>
      <c r="D127" s="193"/>
      <c r="E127" s="193"/>
      <c r="F127" s="193"/>
      <c r="G127" s="193"/>
      <c r="H127" s="193"/>
      <c r="I127" s="193"/>
      <c r="J127" s="193"/>
      <c r="K127" s="193"/>
      <c r="L127" s="193"/>
      <c r="M127" s="193"/>
      <c r="N127" s="193"/>
      <c r="O127" s="193"/>
      <c r="P127" s="193"/>
      <c r="Q127" s="193"/>
      <c r="R127" s="193"/>
      <c r="S127" s="193"/>
      <c r="T127" s="193"/>
      <c r="U127" s="193"/>
      <c r="V127" s="193"/>
      <c r="W127" s="193"/>
      <c r="X127" s="193"/>
      <c r="Y127" s="194"/>
      <c r="Z127" s="75"/>
      <c r="AA127" s="75"/>
      <c r="AB127" s="75"/>
      <c r="AC127" s="75"/>
      <c r="AD127" s="75"/>
      <c r="AE127" s="75"/>
      <c r="AF127" s="75"/>
      <c r="AG127" s="75"/>
      <c r="AH127" s="75"/>
      <c r="AI127" s="75"/>
      <c r="AJ127" s="75"/>
      <c r="AK127" s="75"/>
      <c r="AL127" s="75"/>
      <c r="AM127" s="75"/>
      <c r="AN127" s="75"/>
      <c r="AO127" s="75"/>
      <c r="AP127" s="75"/>
      <c r="AQ127" s="75"/>
      <c r="AR127" s="75"/>
      <c r="AS127" s="75"/>
      <c r="AT127" s="75"/>
    </row>
    <row r="128" spans="1:46" ht="15" customHeight="1" x14ac:dyDescent="0.25">
      <c r="A128" s="75"/>
      <c r="B128" s="75"/>
      <c r="C128" s="195"/>
      <c r="D128" s="196"/>
      <c r="E128" s="196"/>
      <c r="F128" s="196"/>
      <c r="G128" s="196"/>
      <c r="H128" s="196"/>
      <c r="I128" s="196"/>
      <c r="J128" s="196"/>
      <c r="K128" s="196"/>
      <c r="L128" s="196"/>
      <c r="M128" s="196"/>
      <c r="N128" s="196"/>
      <c r="O128" s="196"/>
      <c r="P128" s="196"/>
      <c r="Q128" s="196"/>
      <c r="R128" s="196"/>
      <c r="S128" s="196"/>
      <c r="T128" s="196"/>
      <c r="U128" s="196"/>
      <c r="V128" s="196"/>
      <c r="W128" s="196"/>
      <c r="X128" s="196"/>
      <c r="Y128" s="197"/>
      <c r="Z128" s="75"/>
      <c r="AA128" s="75"/>
      <c r="AB128" s="75"/>
      <c r="AC128" s="75"/>
      <c r="AD128" s="75"/>
      <c r="AE128" s="75"/>
      <c r="AF128" s="75"/>
      <c r="AG128" s="75"/>
      <c r="AH128" s="75"/>
      <c r="AI128" s="75"/>
      <c r="AJ128" s="75"/>
      <c r="AK128" s="75"/>
      <c r="AL128" s="75"/>
      <c r="AM128" s="75"/>
      <c r="AN128" s="75"/>
      <c r="AO128" s="75"/>
      <c r="AP128" s="75"/>
      <c r="AQ128" s="75"/>
      <c r="AR128" s="75"/>
      <c r="AS128" s="75"/>
      <c r="AT128" s="75"/>
    </row>
    <row r="129" spans="1:46" ht="15" customHeight="1" x14ac:dyDescent="0.25">
      <c r="A129" s="75"/>
      <c r="B129" s="75"/>
      <c r="C129" s="75"/>
      <c r="D129" s="75"/>
      <c r="E129" s="75"/>
      <c r="F129" s="75"/>
      <c r="G129" s="75"/>
      <c r="H129" s="75"/>
      <c r="I129" s="75"/>
      <c r="J129" s="75"/>
      <c r="K129" s="75"/>
      <c r="L129" s="75"/>
      <c r="M129" s="75"/>
      <c r="N129" s="75"/>
      <c r="O129" s="75"/>
      <c r="P129" s="75"/>
      <c r="Q129" s="75"/>
      <c r="R129" s="75"/>
      <c r="S129" s="75"/>
      <c r="T129" s="75"/>
      <c r="U129" s="75"/>
      <c r="V129" s="75"/>
      <c r="W129" s="75"/>
      <c r="X129" s="75"/>
      <c r="Y129" s="75"/>
      <c r="Z129" s="75"/>
      <c r="AA129" s="75"/>
      <c r="AB129" s="75"/>
      <c r="AC129" s="75"/>
      <c r="AD129" s="75"/>
      <c r="AE129" s="75"/>
      <c r="AF129" s="75"/>
      <c r="AG129" s="75"/>
      <c r="AH129" s="75"/>
      <c r="AI129" s="75"/>
      <c r="AJ129" s="75"/>
      <c r="AK129" s="75"/>
      <c r="AL129" s="75"/>
      <c r="AM129" s="75"/>
      <c r="AN129" s="75"/>
      <c r="AO129" s="75"/>
      <c r="AP129" s="75"/>
      <c r="AQ129" s="75"/>
      <c r="AR129" s="75"/>
      <c r="AS129" s="75"/>
      <c r="AT129" s="75"/>
    </row>
    <row r="130" spans="1:46" ht="15" customHeight="1" x14ac:dyDescent="0.25">
      <c r="A130" s="75"/>
      <c r="B130" s="75"/>
      <c r="C130" s="75"/>
      <c r="D130" s="75"/>
      <c r="E130" s="75"/>
      <c r="F130" s="75"/>
      <c r="G130" s="75"/>
      <c r="H130" s="75"/>
      <c r="I130" s="75"/>
      <c r="J130" s="75"/>
      <c r="K130" s="75"/>
      <c r="L130" s="75"/>
      <c r="M130" s="75"/>
      <c r="N130" s="75"/>
      <c r="O130" s="75"/>
      <c r="P130" s="75"/>
      <c r="Q130" s="75"/>
      <c r="R130" s="75"/>
      <c r="S130" s="75"/>
      <c r="T130" s="75"/>
      <c r="U130" s="75"/>
      <c r="V130" s="75"/>
      <c r="W130" s="75"/>
      <c r="X130" s="75"/>
      <c r="Y130" s="75"/>
      <c r="Z130" s="75"/>
      <c r="AA130" s="75"/>
      <c r="AB130" s="75"/>
      <c r="AC130" s="75"/>
      <c r="AD130" s="75"/>
      <c r="AE130" s="75"/>
      <c r="AF130" s="75"/>
      <c r="AG130" s="75"/>
      <c r="AH130" s="75"/>
      <c r="AI130" s="75"/>
      <c r="AJ130" s="75"/>
      <c r="AK130" s="75"/>
      <c r="AL130" s="75"/>
      <c r="AM130" s="75"/>
      <c r="AN130" s="75"/>
      <c r="AO130" s="75"/>
      <c r="AP130" s="75"/>
      <c r="AQ130" s="75"/>
      <c r="AR130" s="75"/>
      <c r="AS130" s="75"/>
      <c r="AT130" s="75"/>
    </row>
    <row r="131" spans="1:46" ht="15" customHeight="1" x14ac:dyDescent="0.25">
      <c r="A131" s="75"/>
      <c r="B131" s="75"/>
      <c r="C131" s="75"/>
      <c r="D131" s="75"/>
      <c r="E131" s="75"/>
      <c r="F131" s="75"/>
      <c r="G131" s="75"/>
      <c r="H131" s="75"/>
      <c r="I131" s="75"/>
      <c r="J131" s="75"/>
      <c r="K131" s="75"/>
      <c r="L131" s="75"/>
      <c r="M131" s="75"/>
      <c r="N131" s="75"/>
      <c r="O131" s="75"/>
      <c r="P131" s="75"/>
      <c r="Q131" s="75"/>
      <c r="R131" s="75"/>
      <c r="S131" s="75"/>
      <c r="T131" s="75"/>
      <c r="U131" s="75"/>
      <c r="V131" s="75"/>
      <c r="W131" s="75"/>
      <c r="X131" s="75"/>
      <c r="Y131" s="75"/>
      <c r="Z131" s="75"/>
      <c r="AA131" s="75"/>
      <c r="AB131" s="207" t="s">
        <v>82</v>
      </c>
      <c r="AC131" s="207"/>
      <c r="AD131" s="207"/>
      <c r="AE131" s="207"/>
      <c r="AF131" s="207"/>
      <c r="AG131" s="207"/>
      <c r="AH131" s="207"/>
      <c r="AI131" s="207"/>
      <c r="AJ131" s="207"/>
      <c r="AK131" s="207"/>
      <c r="AL131" s="207"/>
      <c r="AM131" s="207"/>
      <c r="AN131" s="207"/>
      <c r="AO131" s="207"/>
      <c r="AP131" s="207"/>
      <c r="AQ131" s="207"/>
      <c r="AR131" s="207"/>
      <c r="AS131" s="75"/>
      <c r="AT131" s="75"/>
    </row>
    <row r="132" spans="1:46" ht="15" customHeight="1" x14ac:dyDescent="0.25">
      <c r="A132" s="75"/>
      <c r="B132" s="75"/>
      <c r="C132" s="75"/>
      <c r="D132" s="75"/>
      <c r="E132" s="75"/>
      <c r="F132" s="75"/>
      <c r="G132" s="75"/>
      <c r="H132" s="75"/>
      <c r="I132" s="75"/>
      <c r="J132" s="75"/>
      <c r="K132" s="75"/>
      <c r="L132" s="75"/>
      <c r="M132" s="75"/>
      <c r="N132" s="75"/>
      <c r="O132" s="75"/>
      <c r="P132" s="75"/>
      <c r="Q132" s="75"/>
      <c r="R132" s="75"/>
      <c r="S132" s="75"/>
      <c r="T132" s="75"/>
      <c r="U132" s="75"/>
      <c r="V132" s="75"/>
      <c r="W132" s="75"/>
      <c r="X132" s="75"/>
      <c r="Y132" s="75"/>
      <c r="Z132" s="75"/>
      <c r="AA132" s="75"/>
      <c r="AB132" s="75"/>
      <c r="AC132" s="75"/>
      <c r="AD132" s="75"/>
      <c r="AE132" s="75"/>
      <c r="AF132" s="75"/>
      <c r="AG132" s="75"/>
      <c r="AH132" s="75"/>
      <c r="AI132" s="75"/>
      <c r="AJ132" s="75"/>
      <c r="AK132" s="75"/>
      <c r="AL132" s="75"/>
      <c r="AM132" s="75"/>
      <c r="AN132" s="75"/>
      <c r="AO132" s="75"/>
      <c r="AP132" s="75"/>
      <c r="AQ132" s="75"/>
      <c r="AR132" s="75"/>
      <c r="AS132" s="75"/>
      <c r="AT132" s="75"/>
    </row>
    <row r="133" spans="1:46" ht="15" hidden="1" customHeight="1" x14ac:dyDescent="0.25"/>
    <row r="134" spans="1:46" ht="15" hidden="1" customHeight="1" x14ac:dyDescent="0.25"/>
    <row r="135" spans="1:46" ht="15" hidden="1" customHeight="1" x14ac:dyDescent="0.25"/>
  </sheetData>
  <sheetProtection algorithmName="SHA-512" hashValue="98stfhwPWikZjo00RC/O1blw8lA642Nk/x4fvummJoqT/QQWqvYORLxy7a1heaZ0qDRsHo/Za2JHs2Saq/pVvg==" saltValue="rprOYqWlA4G970IEmRiYvQ==" spinCount="100000" sheet="1" objects="1" scenarios="1"/>
  <mergeCells count="430">
    <mergeCell ref="BD106:BD107"/>
    <mergeCell ref="BE106:BE107"/>
    <mergeCell ref="BF106:BF107"/>
    <mergeCell ref="BD108:BD109"/>
    <mergeCell ref="BE108:BE109"/>
    <mergeCell ref="BF108:BF109"/>
    <mergeCell ref="BD100:BD101"/>
    <mergeCell ref="BE100:BE101"/>
    <mergeCell ref="BF100:BF101"/>
    <mergeCell ref="BD102:BD103"/>
    <mergeCell ref="BE102:BE103"/>
    <mergeCell ref="BF102:BF103"/>
    <mergeCell ref="BD104:BD105"/>
    <mergeCell ref="BE104:BE105"/>
    <mergeCell ref="BF104:BF105"/>
    <mergeCell ref="BD94:BD95"/>
    <mergeCell ref="BE94:BE95"/>
    <mergeCell ref="BF94:BF95"/>
    <mergeCell ref="BD96:BD97"/>
    <mergeCell ref="BE96:BE97"/>
    <mergeCell ref="BF96:BF97"/>
    <mergeCell ref="BD98:BD99"/>
    <mergeCell ref="BE98:BE99"/>
    <mergeCell ref="BF98:BF99"/>
    <mergeCell ref="BD88:BD89"/>
    <mergeCell ref="BE88:BE89"/>
    <mergeCell ref="BF88:BF89"/>
    <mergeCell ref="BD90:BD91"/>
    <mergeCell ref="BE90:BE91"/>
    <mergeCell ref="BF90:BF91"/>
    <mergeCell ref="BD92:BD93"/>
    <mergeCell ref="BE92:BE93"/>
    <mergeCell ref="BF92:BF93"/>
    <mergeCell ref="BD82:BD83"/>
    <mergeCell ref="BE82:BE83"/>
    <mergeCell ref="BF82:BF83"/>
    <mergeCell ref="BD84:BD85"/>
    <mergeCell ref="BE84:BE85"/>
    <mergeCell ref="BF84:BF85"/>
    <mergeCell ref="BD86:BD87"/>
    <mergeCell ref="BE86:BE87"/>
    <mergeCell ref="BF86:BF87"/>
    <mergeCell ref="AV106:AV107"/>
    <mergeCell ref="AW106:AW107"/>
    <mergeCell ref="AX106:AX107"/>
    <mergeCell ref="AV108:AV109"/>
    <mergeCell ref="AW108:AW109"/>
    <mergeCell ref="AX108:AX109"/>
    <mergeCell ref="BD70:BD71"/>
    <mergeCell ref="BE70:BE71"/>
    <mergeCell ref="BF70:BF71"/>
    <mergeCell ref="BD72:BD73"/>
    <mergeCell ref="BE72:BE73"/>
    <mergeCell ref="BF72:BF73"/>
    <mergeCell ref="BD74:BD75"/>
    <mergeCell ref="BE74:BE75"/>
    <mergeCell ref="BF74:BF75"/>
    <mergeCell ref="BD76:BD77"/>
    <mergeCell ref="BE76:BE77"/>
    <mergeCell ref="BF76:BF77"/>
    <mergeCell ref="BD78:BD79"/>
    <mergeCell ref="BE78:BE79"/>
    <mergeCell ref="BF78:BF79"/>
    <mergeCell ref="BD80:BD81"/>
    <mergeCell ref="BE80:BE81"/>
    <mergeCell ref="BF80:BF81"/>
    <mergeCell ref="AV100:AV101"/>
    <mergeCell ref="AW100:AW101"/>
    <mergeCell ref="AX100:AX101"/>
    <mergeCell ref="AV102:AV103"/>
    <mergeCell ref="AW102:AW103"/>
    <mergeCell ref="AX102:AX103"/>
    <mergeCell ref="AV104:AV105"/>
    <mergeCell ref="AW104:AW105"/>
    <mergeCell ref="AX104:AX105"/>
    <mergeCell ref="AV94:AV95"/>
    <mergeCell ref="AW94:AW95"/>
    <mergeCell ref="AX94:AX95"/>
    <mergeCell ref="AV96:AV97"/>
    <mergeCell ref="AW96:AW97"/>
    <mergeCell ref="AX96:AX97"/>
    <mergeCell ref="AV98:AV99"/>
    <mergeCell ref="AW98:AW99"/>
    <mergeCell ref="AX98:AX99"/>
    <mergeCell ref="AV88:AV89"/>
    <mergeCell ref="AW88:AW89"/>
    <mergeCell ref="AX88:AX89"/>
    <mergeCell ref="AV90:AV91"/>
    <mergeCell ref="AW90:AW91"/>
    <mergeCell ref="AX90:AX91"/>
    <mergeCell ref="AV92:AV93"/>
    <mergeCell ref="AW92:AW93"/>
    <mergeCell ref="AX92:AX93"/>
    <mergeCell ref="AV82:AV83"/>
    <mergeCell ref="AW82:AW83"/>
    <mergeCell ref="AX82:AX83"/>
    <mergeCell ref="AV84:AV85"/>
    <mergeCell ref="AW84:AW85"/>
    <mergeCell ref="AX84:AX85"/>
    <mergeCell ref="AV86:AV87"/>
    <mergeCell ref="AW86:AW87"/>
    <mergeCell ref="AX86:AX87"/>
    <mergeCell ref="AV76:AV77"/>
    <mergeCell ref="AW76:AW77"/>
    <mergeCell ref="AX76:AX77"/>
    <mergeCell ref="AV78:AV79"/>
    <mergeCell ref="AW78:AW79"/>
    <mergeCell ref="AX78:AX79"/>
    <mergeCell ref="AV80:AV81"/>
    <mergeCell ref="AW80:AW81"/>
    <mergeCell ref="AX80:AX81"/>
    <mergeCell ref="AV70:AV71"/>
    <mergeCell ref="AW70:AW71"/>
    <mergeCell ref="AX70:AX71"/>
    <mergeCell ref="AV72:AV73"/>
    <mergeCell ref="AW72:AW73"/>
    <mergeCell ref="AX72:AX73"/>
    <mergeCell ref="AV74:AV75"/>
    <mergeCell ref="AW74:AW75"/>
    <mergeCell ref="AX74:AX75"/>
    <mergeCell ref="B104:B105"/>
    <mergeCell ref="C104:C105"/>
    <mergeCell ref="D104:D105"/>
    <mergeCell ref="B106:B107"/>
    <mergeCell ref="C106:C107"/>
    <mergeCell ref="D106:D107"/>
    <mergeCell ref="B108:B109"/>
    <mergeCell ref="C108:C109"/>
    <mergeCell ref="D108:D109"/>
    <mergeCell ref="B98:B99"/>
    <mergeCell ref="C98:C99"/>
    <mergeCell ref="D98:D99"/>
    <mergeCell ref="B100:B101"/>
    <mergeCell ref="C100:C101"/>
    <mergeCell ref="D100:D101"/>
    <mergeCell ref="B102:B103"/>
    <mergeCell ref="C102:C103"/>
    <mergeCell ref="D102:D103"/>
    <mergeCell ref="B92:B93"/>
    <mergeCell ref="C92:C93"/>
    <mergeCell ref="D92:D93"/>
    <mergeCell ref="B94:B95"/>
    <mergeCell ref="C94:C95"/>
    <mergeCell ref="D94:D95"/>
    <mergeCell ref="B96:B97"/>
    <mergeCell ref="C96:C97"/>
    <mergeCell ref="D96:D97"/>
    <mergeCell ref="B86:B87"/>
    <mergeCell ref="C86:C87"/>
    <mergeCell ref="D86:D87"/>
    <mergeCell ref="B88:B89"/>
    <mergeCell ref="C88:C89"/>
    <mergeCell ref="D88:D89"/>
    <mergeCell ref="B90:B91"/>
    <mergeCell ref="C90:C91"/>
    <mergeCell ref="D90:D91"/>
    <mergeCell ref="D78:D79"/>
    <mergeCell ref="B80:B81"/>
    <mergeCell ref="C80:C81"/>
    <mergeCell ref="D80:D81"/>
    <mergeCell ref="B82:B83"/>
    <mergeCell ref="C82:C83"/>
    <mergeCell ref="D82:D83"/>
    <mergeCell ref="B84:B85"/>
    <mergeCell ref="C84:C85"/>
    <mergeCell ref="D84:D85"/>
    <mergeCell ref="F96:P97"/>
    <mergeCell ref="F98:P99"/>
    <mergeCell ref="F100:P101"/>
    <mergeCell ref="F102:P103"/>
    <mergeCell ref="F104:P105"/>
    <mergeCell ref="F106:P107"/>
    <mergeCell ref="F108:P109"/>
    <mergeCell ref="B68:B69"/>
    <mergeCell ref="C68:C69"/>
    <mergeCell ref="D68:D69"/>
    <mergeCell ref="B70:B71"/>
    <mergeCell ref="C70:C71"/>
    <mergeCell ref="D70:D71"/>
    <mergeCell ref="B72:B73"/>
    <mergeCell ref="C72:C73"/>
    <mergeCell ref="D72:D73"/>
    <mergeCell ref="B74:B75"/>
    <mergeCell ref="C74:C75"/>
    <mergeCell ref="D74:D75"/>
    <mergeCell ref="B76:B77"/>
    <mergeCell ref="C76:C77"/>
    <mergeCell ref="D76:D77"/>
    <mergeCell ref="B78:B79"/>
    <mergeCell ref="C78:C79"/>
    <mergeCell ref="F78:P79"/>
    <mergeCell ref="F80:P81"/>
    <mergeCell ref="F82:P83"/>
    <mergeCell ref="F84:P85"/>
    <mergeCell ref="F86:P87"/>
    <mergeCell ref="F88:P89"/>
    <mergeCell ref="F90:P91"/>
    <mergeCell ref="F92:P93"/>
    <mergeCell ref="F94:P95"/>
    <mergeCell ref="C29:AR33"/>
    <mergeCell ref="C56:T56"/>
    <mergeCell ref="U56:X56"/>
    <mergeCell ref="C55:X55"/>
    <mergeCell ref="C48:I48"/>
    <mergeCell ref="C127:Y128"/>
    <mergeCell ref="C41:O42"/>
    <mergeCell ref="P41:X42"/>
    <mergeCell ref="R72:Y73"/>
    <mergeCell ref="AA72:AC73"/>
    <mergeCell ref="AE72:AG73"/>
    <mergeCell ref="AI72:AK73"/>
    <mergeCell ref="AM72:AO73"/>
    <mergeCell ref="R76:Y77"/>
    <mergeCell ref="AA76:AC77"/>
    <mergeCell ref="AE76:AG77"/>
    <mergeCell ref="AI76:AK77"/>
    <mergeCell ref="AM76:AO77"/>
    <mergeCell ref="R74:Y75"/>
    <mergeCell ref="AA74:AC75"/>
    <mergeCell ref="AE74:AG75"/>
    <mergeCell ref="AI74:AK75"/>
    <mergeCell ref="AM74:AO75"/>
    <mergeCell ref="R80:Y81"/>
    <mergeCell ref="F70:P71"/>
    <mergeCell ref="F68:P69"/>
    <mergeCell ref="F72:P73"/>
    <mergeCell ref="F74:P75"/>
    <mergeCell ref="F76:P77"/>
    <mergeCell ref="J44:P44"/>
    <mergeCell ref="Q44:AB49"/>
    <mergeCell ref="C45:I45"/>
    <mergeCell ref="J45:P45"/>
    <mergeCell ref="C46:I46"/>
    <mergeCell ref="J46:P46"/>
    <mergeCell ref="C47:I47"/>
    <mergeCell ref="J47:P47"/>
    <mergeCell ref="R70:Y71"/>
    <mergeCell ref="AA70:AC71"/>
    <mergeCell ref="R68:Y69"/>
    <mergeCell ref="AA68:AC69"/>
    <mergeCell ref="C51:O52"/>
    <mergeCell ref="P51:X52"/>
    <mergeCell ref="C53:X54"/>
    <mergeCell ref="AL39:AR39"/>
    <mergeCell ref="AD40:AJ40"/>
    <mergeCell ref="AL40:AR40"/>
    <mergeCell ref="AD41:AJ41"/>
    <mergeCell ref="AL41:AR41"/>
    <mergeCell ref="AL53:AR53"/>
    <mergeCell ref="AD48:AJ48"/>
    <mergeCell ref="AL48:AR48"/>
    <mergeCell ref="C59:AR66"/>
    <mergeCell ref="C37:X39"/>
    <mergeCell ref="AD42:AJ42"/>
    <mergeCell ref="AL42:AR42"/>
    <mergeCell ref="AD43:AJ43"/>
    <mergeCell ref="AL43:AR43"/>
    <mergeCell ref="AD44:AJ44"/>
    <mergeCell ref="AL44:AR44"/>
    <mergeCell ref="AD39:AJ39"/>
    <mergeCell ref="AA78:AC79"/>
    <mergeCell ref="AE78:AG79"/>
    <mergeCell ref="AI78:AK79"/>
    <mergeCell ref="AM78:AO79"/>
    <mergeCell ref="R84:Y85"/>
    <mergeCell ref="AA84:AC85"/>
    <mergeCell ref="AE84:AG85"/>
    <mergeCell ref="AI84:AK85"/>
    <mergeCell ref="AM84:AO85"/>
    <mergeCell ref="R82:Y83"/>
    <mergeCell ref="AA82:AC83"/>
    <mergeCell ref="AE82:AG83"/>
    <mergeCell ref="AI82:AK83"/>
    <mergeCell ref="AM82:AO83"/>
    <mergeCell ref="AA80:AC81"/>
    <mergeCell ref="AE80:AG81"/>
    <mergeCell ref="AI80:AK81"/>
    <mergeCell ref="AM80:AO81"/>
    <mergeCell ref="R78:Y79"/>
    <mergeCell ref="R88:Y89"/>
    <mergeCell ref="AA88:AC89"/>
    <mergeCell ref="AE88:AG89"/>
    <mergeCell ref="AI88:AK89"/>
    <mergeCell ref="AM88:AO89"/>
    <mergeCell ref="R86:Y87"/>
    <mergeCell ref="AA86:AC87"/>
    <mergeCell ref="AE86:AG87"/>
    <mergeCell ref="AI86:AK87"/>
    <mergeCell ref="AM86:AO87"/>
    <mergeCell ref="R92:Y93"/>
    <mergeCell ref="AA92:AC93"/>
    <mergeCell ref="AE92:AG93"/>
    <mergeCell ref="AI92:AK93"/>
    <mergeCell ref="AM92:AO93"/>
    <mergeCell ref="R90:Y91"/>
    <mergeCell ref="AA90:AC91"/>
    <mergeCell ref="AE90:AG91"/>
    <mergeCell ref="AI90:AK91"/>
    <mergeCell ref="AM90:AO91"/>
    <mergeCell ref="AA96:AC97"/>
    <mergeCell ref="AE96:AG97"/>
    <mergeCell ref="AI96:AK97"/>
    <mergeCell ref="AM96:AO97"/>
    <mergeCell ref="R94:Y95"/>
    <mergeCell ref="AA94:AC95"/>
    <mergeCell ref="AE94:AG95"/>
    <mergeCell ref="AI94:AK95"/>
    <mergeCell ref="AM94:AO95"/>
    <mergeCell ref="R100:Y101"/>
    <mergeCell ref="AA100:AC101"/>
    <mergeCell ref="AE100:AG101"/>
    <mergeCell ref="AI100:AK101"/>
    <mergeCell ref="AM100:AO101"/>
    <mergeCell ref="R98:Y99"/>
    <mergeCell ref="AA98:AC99"/>
    <mergeCell ref="AE98:AG99"/>
    <mergeCell ref="AI98:AK99"/>
    <mergeCell ref="AM98:AO99"/>
    <mergeCell ref="AA104:AC105"/>
    <mergeCell ref="AE104:AG105"/>
    <mergeCell ref="AI104:AK105"/>
    <mergeCell ref="AM104:AO105"/>
    <mergeCell ref="R102:Y103"/>
    <mergeCell ref="AA102:AC103"/>
    <mergeCell ref="AE102:AG103"/>
    <mergeCell ref="AI102:AK103"/>
    <mergeCell ref="AM102:AO103"/>
    <mergeCell ref="R96:Y97"/>
    <mergeCell ref="C44:I44"/>
    <mergeCell ref="AQ100:AS101"/>
    <mergeCell ref="AQ102:AS103"/>
    <mergeCell ref="AQ104:AS105"/>
    <mergeCell ref="AQ106:AS107"/>
    <mergeCell ref="AQ108:AS109"/>
    <mergeCell ref="AQ86:AS87"/>
    <mergeCell ref="AQ88:AS89"/>
    <mergeCell ref="AQ90:AS91"/>
    <mergeCell ref="AQ92:AS93"/>
    <mergeCell ref="AQ94:AS95"/>
    <mergeCell ref="AQ96:AS97"/>
    <mergeCell ref="R108:Y109"/>
    <mergeCell ref="AA108:AC109"/>
    <mergeCell ref="AE108:AG109"/>
    <mergeCell ref="AI108:AK109"/>
    <mergeCell ref="AM108:AO109"/>
    <mergeCell ref="R106:Y107"/>
    <mergeCell ref="AA106:AC107"/>
    <mergeCell ref="AE106:AG107"/>
    <mergeCell ref="AI106:AK107"/>
    <mergeCell ref="AM106:AO107"/>
    <mergeCell ref="R104:Y105"/>
    <mergeCell ref="AQ98:AS99"/>
    <mergeCell ref="AQ78:AS79"/>
    <mergeCell ref="AQ80:AS81"/>
    <mergeCell ref="AQ82:AS83"/>
    <mergeCell ref="AQ84:AS85"/>
    <mergeCell ref="AE68:AG69"/>
    <mergeCell ref="AI68:AK69"/>
    <mergeCell ref="AM68:AO69"/>
    <mergeCell ref="AQ68:AS69"/>
    <mergeCell ref="AQ70:AS71"/>
    <mergeCell ref="AQ72:AS73"/>
    <mergeCell ref="AE70:AG71"/>
    <mergeCell ref="AI70:AK71"/>
    <mergeCell ref="AM70:AO71"/>
    <mergeCell ref="AQ74:AS75"/>
    <mergeCell ref="AQ76:AS77"/>
    <mergeCell ref="AD49:AJ49"/>
    <mergeCell ref="AL49:AR49"/>
    <mergeCell ref="AD50:AJ50"/>
    <mergeCell ref="AL50:AR50"/>
    <mergeCell ref="AD45:AJ45"/>
    <mergeCell ref="AL45:AR45"/>
    <mergeCell ref="AD46:AJ46"/>
    <mergeCell ref="AL46:AR46"/>
    <mergeCell ref="AD47:AJ47"/>
    <mergeCell ref="AD54:AJ54"/>
    <mergeCell ref="AL54:AR54"/>
    <mergeCell ref="AD55:AJ55"/>
    <mergeCell ref="AL55:AR55"/>
    <mergeCell ref="AD51:AJ51"/>
    <mergeCell ref="AL51:AR51"/>
    <mergeCell ref="AD52:AJ52"/>
    <mergeCell ref="AL52:AR52"/>
    <mergeCell ref="AD53:AJ53"/>
    <mergeCell ref="R21:U22"/>
    <mergeCell ref="R25:U26"/>
    <mergeCell ref="M10:P11"/>
    <mergeCell ref="C2:AR3"/>
    <mergeCell ref="C5:AR7"/>
    <mergeCell ref="C14:P16"/>
    <mergeCell ref="C9:P9"/>
    <mergeCell ref="W9:AF9"/>
    <mergeCell ref="AI9:AR9"/>
    <mergeCell ref="W17:AF18"/>
    <mergeCell ref="AG17:AH18"/>
    <mergeCell ref="AI17:AR18"/>
    <mergeCell ref="W21:AF22"/>
    <mergeCell ref="AG21:AH22"/>
    <mergeCell ref="AI21:AR22"/>
    <mergeCell ref="C17:P18"/>
    <mergeCell ref="C21:P22"/>
    <mergeCell ref="W25:AF26"/>
    <mergeCell ref="AG25:AH26"/>
    <mergeCell ref="AI25:AR26"/>
    <mergeCell ref="C25:P26"/>
    <mergeCell ref="J48:P48"/>
    <mergeCell ref="C49:I49"/>
    <mergeCell ref="J49:P49"/>
    <mergeCell ref="C112:AR113"/>
    <mergeCell ref="C114:AR126"/>
    <mergeCell ref="AB131:AR131"/>
    <mergeCell ref="W10:AF12"/>
    <mergeCell ref="AI10:AR11"/>
    <mergeCell ref="AD56:AJ56"/>
    <mergeCell ref="AL56:AR56"/>
    <mergeCell ref="AL47:AR47"/>
    <mergeCell ref="C10:L11"/>
    <mergeCell ref="AL35:AR36"/>
    <mergeCell ref="AD35:AJ36"/>
    <mergeCell ref="AD37:AJ37"/>
    <mergeCell ref="AL37:AR37"/>
    <mergeCell ref="AD38:AJ38"/>
    <mergeCell ref="AL38:AR38"/>
    <mergeCell ref="C35:O36"/>
    <mergeCell ref="P35:X36"/>
    <mergeCell ref="R17:U18"/>
    <mergeCell ref="R14:U15"/>
    <mergeCell ref="W14:AF15"/>
    <mergeCell ref="AI14:AR15"/>
  </mergeCells>
  <conditionalFormatting sqref="F70:P109">
    <cfRule type="expression" dxfId="25" priority="18">
      <formula>AND(BC70&gt;1, NOT(BC70=""))</formula>
    </cfRule>
  </conditionalFormatting>
  <conditionalFormatting sqref="W17:AF26 AI17:AR26 AD37:AJ56 AL37:AR56">
    <cfRule type="expression" dxfId="24" priority="19">
      <formula>$P$41=$BC$41</formula>
    </cfRule>
  </conditionalFormatting>
  <conditionalFormatting sqref="B45:B49">
    <cfRule type="expression" dxfId="23" priority="1">
      <formula>B45="✓"</formula>
    </cfRule>
    <cfRule type="expression" dxfId="22" priority="2">
      <formula>B45="✕"</formula>
    </cfRule>
  </conditionalFormatting>
  <dataValidations count="5">
    <dataValidation type="date" allowBlank="1" showInputMessage="1" showErrorMessage="1" errorTitle="Outside of Annual Period" error="The date entered does not fall within the annual period selected." sqref="W17:AF18 AI17:AR18 W21:AF22 AI21:AR22 W25:AF26 AI25:AR26" xr:uid="{00000000-0002-0000-0000-000000000000}">
      <formula1>$BA$4</formula1>
      <formula2>$BA$5</formula2>
    </dataValidation>
    <dataValidation type="list" showInputMessage="1" showErrorMessage="1" sqref="R17:U18 R21:U22 R25:U26 U56:X56" xr:uid="{00000000-0002-0000-0000-000001000000}">
      <formula1>$BA$24:$BA$25</formula1>
    </dataValidation>
    <dataValidation type="list" showInputMessage="1" showErrorMessage="1" sqref="P41:X42" xr:uid="{00000000-0002-0000-0000-000003000000}">
      <formula1>$BC$40:$BC$41</formula1>
    </dataValidation>
    <dataValidation type="list" allowBlank="1" showInputMessage="1" showErrorMessage="1" sqref="Q110:X111 R70:Y109" xr:uid="{00000000-0002-0000-0000-000002000000}">
      <formula1>$BA$8:$BA$9</formula1>
    </dataValidation>
    <dataValidation type="list" allowBlank="1" showInputMessage="1" showErrorMessage="1" sqref="B70:D109" xr:uid="{C575C2AA-564F-4E92-9098-39F44E45D998}">
      <formula1>AV70</formula1>
    </dataValidation>
  </dataValidations>
  <hyperlinks>
    <hyperlink ref="AI10:AR11" r:id="rId1" display="Watch on Youtube" xr:uid="{00000000-0004-0000-0000-000000000000}"/>
  </hyperlinks>
  <pageMargins left="0.7" right="0.7" top="0.75" bottom="0.75" header="0.3" footer="0.3"/>
  <pageSetup paperSize="9" orientation="landscape" verticalDpi="30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AD230B"/>
  </sheetPr>
  <dimension ref="A1:AS569"/>
  <sheetViews>
    <sheetView zoomScaleNormal="100" workbookViewId="0">
      <pane xSplit="8" ySplit="7" topLeftCell="I8" activePane="bottomRight" state="frozen"/>
      <selection pane="topRight" activeCell="I1" sqref="I1"/>
      <selection pane="bottomLeft" activeCell="A8" sqref="A8"/>
      <selection pane="bottomRight"/>
    </sheetView>
  </sheetViews>
  <sheetFormatPr defaultColWidth="0" defaultRowHeight="15" zeroHeight="1" x14ac:dyDescent="0.25"/>
  <cols>
    <col min="1" max="1" width="2.85546875" style="1" customWidth="1"/>
    <col min="2" max="2" width="14.28515625" style="1" customWidth="1"/>
    <col min="3" max="3" width="17.140625" style="1" customWidth="1"/>
    <col min="4" max="5" width="15.7109375" style="1" customWidth="1"/>
    <col min="6" max="6" width="4.42578125" style="1" customWidth="1"/>
    <col min="7" max="7" width="14.28515625" style="1" customWidth="1"/>
    <col min="8" max="8" width="4.28515625" style="1" customWidth="1"/>
    <col min="9" max="9" width="2.85546875" style="1" customWidth="1"/>
    <col min="10" max="11" width="7.140625" style="1" customWidth="1"/>
    <col min="12" max="12" width="2.85546875" style="1" customWidth="1"/>
    <col min="13" max="13" width="14.28515625" style="1" customWidth="1"/>
    <col min="14" max="14" width="2.85546875" style="1" customWidth="1"/>
    <col min="15" max="15" width="5.7109375" style="1" customWidth="1"/>
    <col min="16" max="16" width="17.140625" style="1" customWidth="1"/>
    <col min="17" max="18" width="15.7109375" style="1" customWidth="1"/>
    <col min="19" max="19" width="4.28515625" style="1" customWidth="1"/>
    <col min="20" max="20" width="14.28515625" style="1" customWidth="1"/>
    <col min="21" max="21" width="4.28515625" style="1" customWidth="1"/>
    <col min="22" max="22" width="2.85546875" style="1" customWidth="1"/>
    <col min="23" max="23" width="7.140625" style="1" customWidth="1"/>
    <col min="24" max="24" width="2.85546875" style="1" customWidth="1"/>
    <col min="25" max="25" width="14.28515625" style="1" customWidth="1"/>
    <col min="26" max="26" width="3" style="1" customWidth="1"/>
    <col min="27" max="33" width="2.85546875" style="1" hidden="1" customWidth="1"/>
    <col min="34" max="34" width="8.5703125" style="1" hidden="1" customWidth="1"/>
    <col min="35" max="35" width="2.85546875" style="1" hidden="1" customWidth="1"/>
    <col min="36" max="36" width="20" style="1" hidden="1" customWidth="1"/>
    <col min="37" max="37" width="2.85546875" style="1" hidden="1" customWidth="1"/>
    <col min="38" max="38" width="17.140625" style="1" hidden="1" customWidth="1"/>
    <col min="39" max="39" width="2.85546875" style="1" hidden="1" customWidth="1"/>
    <col min="40" max="41" width="11.42578125" style="1" hidden="1" customWidth="1"/>
    <col min="42" max="44" width="2.85546875" style="1" hidden="1" customWidth="1"/>
    <col min="45" max="16384" width="9.140625" style="1" hidden="1"/>
  </cols>
  <sheetData>
    <row r="1" spans="1:45" x14ac:dyDescent="0.25">
      <c r="A1" s="75"/>
      <c r="B1" s="75"/>
      <c r="C1" s="75"/>
      <c r="D1" s="75"/>
      <c r="E1" s="75"/>
      <c r="F1" s="75"/>
      <c r="G1" s="75"/>
      <c r="H1" s="75"/>
      <c r="I1" s="75"/>
      <c r="J1" s="75"/>
      <c r="K1" s="75"/>
      <c r="L1" s="75"/>
      <c r="M1" s="75"/>
      <c r="N1" s="75"/>
      <c r="O1" s="75"/>
      <c r="P1" s="75"/>
      <c r="Q1" s="75"/>
      <c r="R1" s="75"/>
      <c r="S1" s="75"/>
      <c r="T1" s="75"/>
      <c r="U1" s="75"/>
      <c r="V1" s="75"/>
      <c r="W1" s="75"/>
      <c r="X1" s="75"/>
      <c r="Y1" s="75"/>
      <c r="Z1" s="75"/>
    </row>
    <row r="2" spans="1:45" ht="15" customHeight="1" x14ac:dyDescent="0.25">
      <c r="A2" s="75"/>
      <c r="B2" s="354" t="s">
        <v>74</v>
      </c>
      <c r="C2" s="355"/>
      <c r="D2" s="355"/>
      <c r="E2" s="356"/>
      <c r="F2" s="121"/>
      <c r="G2" s="121"/>
      <c r="H2" s="121"/>
      <c r="I2" s="75"/>
      <c r="J2" s="369" t="str">
        <f>IF('Intro &amp; Setup'!$P$51="", "", 'Intro &amp; Setup'!$P$51)</f>
        <v>Your Company</v>
      </c>
      <c r="K2" s="369"/>
      <c r="L2" s="369"/>
      <c r="M2" s="369"/>
      <c r="N2" s="75"/>
      <c r="O2" s="65" t="s">
        <v>43</v>
      </c>
      <c r="P2" s="60" t="s">
        <v>10</v>
      </c>
      <c r="Q2" s="75"/>
      <c r="R2" s="75"/>
      <c r="S2" s="75"/>
      <c r="T2" s="75"/>
      <c r="U2" s="75"/>
      <c r="V2" s="75"/>
      <c r="W2" s="75"/>
      <c r="X2" s="75"/>
      <c r="Y2" s="75"/>
      <c r="Z2" s="75"/>
      <c r="AH2" s="65" t="s">
        <v>43</v>
      </c>
      <c r="AJ2" s="5" t="s">
        <v>100</v>
      </c>
      <c r="AN2" s="360"/>
      <c r="AO2" s="360"/>
    </row>
    <row r="3" spans="1:45" x14ac:dyDescent="0.25">
      <c r="A3" s="75"/>
      <c r="B3" s="357"/>
      <c r="C3" s="358"/>
      <c r="D3" s="358"/>
      <c r="E3" s="359"/>
      <c r="F3" s="121"/>
      <c r="G3" s="121"/>
      <c r="H3" s="121"/>
      <c r="I3" s="75"/>
      <c r="J3" s="75"/>
      <c r="K3" s="75"/>
      <c r="L3" s="75"/>
      <c r="M3" s="75"/>
      <c r="N3" s="75"/>
      <c r="O3" s="64" t="s">
        <v>44</v>
      </c>
      <c r="P3" s="62" t="s">
        <v>40</v>
      </c>
      <c r="Q3" s="75"/>
      <c r="R3" s="75"/>
      <c r="S3" s="75"/>
      <c r="T3" s="75"/>
      <c r="U3" s="75"/>
      <c r="V3" s="75"/>
      <c r="W3" s="75"/>
      <c r="X3" s="75"/>
      <c r="Y3" s="75"/>
      <c r="Z3" s="75"/>
      <c r="AH3" s="64" t="s">
        <v>44</v>
      </c>
      <c r="AJ3" s="6" t="s">
        <v>101</v>
      </c>
      <c r="AN3" s="145"/>
      <c r="AO3" s="146"/>
    </row>
    <row r="4" spans="1:45" x14ac:dyDescent="0.25">
      <c r="A4" s="75"/>
      <c r="B4" s="361" t="s">
        <v>102</v>
      </c>
      <c r="C4" s="361"/>
      <c r="D4" s="361"/>
      <c r="E4" s="361"/>
      <c r="F4" s="361"/>
      <c r="G4" s="361"/>
      <c r="H4" s="361"/>
      <c r="I4" s="361"/>
      <c r="J4" s="361"/>
      <c r="K4" s="361"/>
      <c r="L4" s="361"/>
      <c r="M4" s="361"/>
      <c r="N4" s="75"/>
      <c r="O4" s="63" t="s">
        <v>45</v>
      </c>
      <c r="P4" s="61" t="s">
        <v>41</v>
      </c>
      <c r="Q4" s="367" t="s">
        <v>42</v>
      </c>
      <c r="R4" s="368"/>
      <c r="S4" s="368"/>
      <c r="T4" s="368"/>
      <c r="U4" s="368"/>
      <c r="V4" s="368"/>
      <c r="W4" s="368"/>
      <c r="X4" s="368"/>
      <c r="Y4" s="368"/>
      <c r="Z4" s="75"/>
      <c r="AN4" s="145"/>
      <c r="AO4" s="146"/>
    </row>
    <row r="5" spans="1:45" x14ac:dyDescent="0.25">
      <c r="A5" s="75"/>
      <c r="B5" s="361"/>
      <c r="C5" s="361"/>
      <c r="D5" s="361"/>
      <c r="E5" s="361"/>
      <c r="F5" s="361"/>
      <c r="G5" s="361"/>
      <c r="H5" s="361"/>
      <c r="I5" s="361"/>
      <c r="J5" s="361"/>
      <c r="K5" s="361"/>
      <c r="L5" s="361"/>
      <c r="M5" s="361"/>
      <c r="N5" s="75"/>
      <c r="O5" s="75"/>
      <c r="P5" s="75"/>
      <c r="Q5" s="75"/>
      <c r="R5" s="75"/>
      <c r="S5" s="75"/>
      <c r="T5" s="75"/>
      <c r="U5" s="75"/>
      <c r="V5" s="75"/>
      <c r="W5" s="75"/>
      <c r="X5" s="75"/>
      <c r="Y5" s="75"/>
      <c r="Z5" s="75"/>
    </row>
    <row r="6" spans="1:45" x14ac:dyDescent="0.25">
      <c r="A6" s="75"/>
      <c r="B6" s="362" t="s">
        <v>35</v>
      </c>
      <c r="C6" s="366"/>
      <c r="D6" s="362" t="s">
        <v>28</v>
      </c>
      <c r="E6" s="363"/>
      <c r="F6" s="135" t="s">
        <v>97</v>
      </c>
      <c r="G6" s="135" t="s">
        <v>98</v>
      </c>
      <c r="H6" s="135" t="s">
        <v>100</v>
      </c>
      <c r="I6" s="76"/>
      <c r="J6" s="32" t="s">
        <v>29</v>
      </c>
      <c r="K6" s="29" t="s">
        <v>30</v>
      </c>
      <c r="L6" s="76"/>
      <c r="M6" s="32" t="s">
        <v>32</v>
      </c>
      <c r="N6" s="75"/>
      <c r="O6" s="35" t="s">
        <v>38</v>
      </c>
      <c r="P6" s="364" t="s">
        <v>34</v>
      </c>
      <c r="Q6" s="365"/>
      <c r="R6" s="365"/>
      <c r="S6" s="35" t="s">
        <v>97</v>
      </c>
      <c r="T6" s="35" t="s">
        <v>98</v>
      </c>
      <c r="U6" s="35" t="s">
        <v>100</v>
      </c>
      <c r="V6" s="76"/>
      <c r="W6" s="35" t="s">
        <v>30</v>
      </c>
      <c r="X6" s="76"/>
      <c r="Y6" s="35" t="s">
        <v>32</v>
      </c>
      <c r="Z6" s="75"/>
      <c r="AH6" s="3" t="s">
        <v>46</v>
      </c>
      <c r="AJ6" s="3" t="s">
        <v>36</v>
      </c>
      <c r="AL6" s="3" t="s">
        <v>14</v>
      </c>
      <c r="AN6" s="3" t="s">
        <v>37</v>
      </c>
      <c r="AO6" s="3" t="s">
        <v>8</v>
      </c>
    </row>
    <row r="7" spans="1:45" x14ac:dyDescent="0.25">
      <c r="A7" s="75"/>
      <c r="B7" s="39" t="s">
        <v>26</v>
      </c>
      <c r="C7" s="40" t="s">
        <v>27</v>
      </c>
      <c r="D7" s="39" t="s">
        <v>20</v>
      </c>
      <c r="E7" s="89" t="s">
        <v>21</v>
      </c>
      <c r="F7" s="136" t="s">
        <v>53</v>
      </c>
      <c r="G7" s="136" t="s">
        <v>99</v>
      </c>
      <c r="H7" s="136" t="s">
        <v>101</v>
      </c>
      <c r="I7" s="76"/>
      <c r="J7" s="33" t="s">
        <v>30</v>
      </c>
      <c r="K7" s="31" t="s">
        <v>31</v>
      </c>
      <c r="L7" s="76"/>
      <c r="M7" s="33" t="s">
        <v>33</v>
      </c>
      <c r="N7" s="75"/>
      <c r="O7" s="36" t="s">
        <v>39</v>
      </c>
      <c r="P7" s="37" t="s">
        <v>27</v>
      </c>
      <c r="Q7" s="38" t="s">
        <v>20</v>
      </c>
      <c r="R7" s="38" t="s">
        <v>21</v>
      </c>
      <c r="S7" s="36" t="s">
        <v>53</v>
      </c>
      <c r="T7" s="36" t="s">
        <v>99</v>
      </c>
      <c r="U7" s="36" t="s">
        <v>101</v>
      </c>
      <c r="V7" s="76"/>
      <c r="W7" s="36" t="s">
        <v>31</v>
      </c>
      <c r="X7" s="76"/>
      <c r="Y7" s="36" t="s">
        <v>33</v>
      </c>
      <c r="Z7" s="75"/>
      <c r="AJ7" s="4"/>
      <c r="AS7" s="139" t="s">
        <v>77</v>
      </c>
    </row>
    <row r="8" spans="1:45" x14ac:dyDescent="0.25">
      <c r="A8" s="75"/>
      <c r="B8" s="51">
        <v>42671</v>
      </c>
      <c r="C8" s="52" t="s">
        <v>111</v>
      </c>
      <c r="D8" s="53">
        <v>43836</v>
      </c>
      <c r="E8" s="54">
        <v>43842</v>
      </c>
      <c r="F8" s="124" t="s">
        <v>43</v>
      </c>
      <c r="G8" s="120">
        <v>43836</v>
      </c>
      <c r="H8" s="122" t="s">
        <v>100</v>
      </c>
      <c r="I8" s="75"/>
      <c r="J8" s="5">
        <f>IF(OR(D8="", E8=""), "", E8-D8+1)</f>
        <v>7</v>
      </c>
      <c r="K8" s="26" t="str">
        <f>IF(O8="", IF(W8="", IF(OR(D8="", E8="", C8=""), "", NETWORKDAYS(D8, E8, IF(AL8='Intro &amp; Setup'!$BA$8, 'Intro &amp; Setup'!$CA$4:$CA$23, IF(AL8='Intro &amp; Setup'!$BA$9, 'Intro &amp; Setup'!$CB$4:$CB$23)))-IF(F8=$AH$2, 0.5, 0)), ""), "")</f>
        <v/>
      </c>
      <c r="L8" s="75"/>
      <c r="M8" s="5" t="str">
        <f>IF(O8="", IFERROR(IF($W8="", $AN8+$AO8-SUMIF($C$8:$C8, $C8, $K$8:$K8)-SUMIF($C$8:$C8, $C8, $W$8:$W8), ""), ""), "")</f>
        <v/>
      </c>
      <c r="N8" s="75"/>
      <c r="O8" s="5" t="str">
        <f>IF(AND(P8="", Q8="", R8=""), "", IF(OR(NOT(C8=P8), NOT(D8=Q8), NOT(E8=R8), NOT(F8=S8), NOT(G8=T8), NOT(H8=U8)), $O$4, 'Leave Approval'!L7))</f>
        <v>✓</v>
      </c>
      <c r="P8" s="25" t="str">
        <f>IF('Leave Approval'!M7="", "", 'Leave Approval'!M7)</f>
        <v>Richard</v>
      </c>
      <c r="Q8" s="47">
        <f>IF('Leave Approval'!N7="", "", 'Leave Approval'!N7)</f>
        <v>43836</v>
      </c>
      <c r="R8" s="48">
        <f>IF('Leave Approval'!O7="", "", 'Leave Approval'!O7)</f>
        <v>43842</v>
      </c>
      <c r="S8" s="131" t="str">
        <f>IF('Leave Approval'!P7="", "", 'Leave Approval'!P7)</f>
        <v>✓</v>
      </c>
      <c r="T8" s="109">
        <f>IF('Leave Approval'!Q7="", "", 'Leave Approval'!Q7)</f>
        <v>43836</v>
      </c>
      <c r="U8" s="126" t="str">
        <f>IF('Leave Approval'!R7="", "", 'Leave Approval'!R7)</f>
        <v>AM</v>
      </c>
      <c r="V8" s="75"/>
      <c r="W8" s="5">
        <f>IF(OR(P8="", Q8="", R8=""), "", NETWORKDAYS(Q8, R8, IF(AL8='Intro &amp; Setup'!$BA$8, 'Intro &amp; Setup'!$CA$4:$CA$23, IF(AL8='Intro &amp; Setup'!$BA$9, 'Intro &amp; Setup'!$CB$4:$CB$23)))-IF(S8=$AH$2, 0.5, 0))</f>
        <v>4.5</v>
      </c>
      <c r="X8" s="75"/>
      <c r="Y8" s="5">
        <f>IF(OR(P8="", Q8="", R8=""), "", IFERROR($AN8+$AO8-SUMIF($C$8:$C8, $C8, $K$8:$K8)-SUMIF($P$8:$P8, $P8, $W$8:$W8), ""))</f>
        <v>6.5</v>
      </c>
      <c r="Z8" s="75"/>
      <c r="AH8" s="5">
        <v>1</v>
      </c>
      <c r="AJ8" s="5" t="str">
        <f>IF('Intro &amp; Setup'!BC4="", "", 'Intro &amp; Setup'!BC4)</f>
        <v>Richard</v>
      </c>
      <c r="AL8" s="5" t="str">
        <f>IF(P8="", IF(C8="", "", IFERROR(INDEX('Intro &amp; Setup'!$BD$4:$BD$23, MATCH(C8, 'Intro &amp; Setup'!$BC$4:$BC$23, 0)), "")), IFERROR(INDEX('Intro &amp; Setup'!$BD$4:$BD$23, MATCH(P8, 'Intro &amp; Setup'!$BC$4:$BC$23, 0)), ""))</f>
        <v>UK</v>
      </c>
      <c r="AN8" s="25">
        <f>IF(P8="", IF($C8="", "", IFERROR(INDEX('Intro &amp; Setup'!$BE$4:$BE$23, MATCH($C8, 'Intro &amp; Setup'!$BC$4:$BC$23, 0)), "")-$AS8), IFERROR(INDEX('Intro &amp; Setup'!$BE$4:$BE$23, MATCH($P8, 'Intro &amp; Setup'!$BC$4:$BC$23, 0)), "")-$AS8)</f>
        <v>9</v>
      </c>
      <c r="AO8" s="26">
        <f>IF(P8="", IF($C8="", "", IFERROR(INDEX('Intro &amp; Setup'!$BF$4:$BF$23, MATCH($C8, 'Intro &amp; Setup'!$BC$4:$BC$23, 0)), "")), IFERROR(INDEX('Intro &amp; Setup'!$BF$4:$BF$23, MATCH($P8, 'Intro &amp; Setup'!$BC$4:$BC$23, 0)), ""))</f>
        <v>2</v>
      </c>
      <c r="AS8" s="5">
        <f>IF($C8="", "", IFERROR(INDEX('Intro &amp; Setup'!$BG$70:$BG$109, MATCH($C8, 'Intro &amp; Setup'!$BA$70:$BA$109, 0)), ""))</f>
        <v>11</v>
      </c>
    </row>
    <row r="9" spans="1:45" x14ac:dyDescent="0.25">
      <c r="A9" s="75"/>
      <c r="B9" s="55">
        <v>42695</v>
      </c>
      <c r="C9" s="56" t="s">
        <v>112</v>
      </c>
      <c r="D9" s="57">
        <v>43836</v>
      </c>
      <c r="E9" s="58">
        <v>43849</v>
      </c>
      <c r="F9" s="125"/>
      <c r="G9" s="119"/>
      <c r="H9" s="123"/>
      <c r="I9" s="75"/>
      <c r="J9" s="10">
        <f t="shared" ref="J9:J72" si="0">IF(OR(D9="", E9=""), "", E9-D9+1)</f>
        <v>14</v>
      </c>
      <c r="K9" s="44" t="str">
        <f>IF(O9="", IF(W9="", IF(OR(D9="", E9="", C9=""), "", NETWORKDAYS(D9, E9, IF(AL9='Intro &amp; Setup'!$BA$8, 'Intro &amp; Setup'!$CA$4:$CA$23, IF(AL9='Intro &amp; Setup'!$BA$9, 'Intro &amp; Setup'!$CB$4:$CB$23)))-IF(F9=$AH$2, 0.5, 0)), ""), "")</f>
        <v/>
      </c>
      <c r="L9" s="75"/>
      <c r="M9" s="10" t="str">
        <f>IF(O9="", IFERROR(IF($W9="", $AN9+$AO9-SUMIF($C$8:$C9, $C9, $K$8:$K9)-SUMIF($C$8:$C9, $C9, $W$8:$W9), ""), ""), "")</f>
        <v/>
      </c>
      <c r="N9" s="75"/>
      <c r="O9" s="10" t="str">
        <f>IF(AND(P9="", Q9="", R9=""), "", IF(OR(NOT(C9=P9), NOT(D9=Q9), NOT(E9=R9), NOT(F9=S9), NOT(G9=T9), NOT(H9=U9)), $O$4, 'Leave Approval'!L8))</f>
        <v>✓</v>
      </c>
      <c r="P9" s="42" t="str">
        <f>IF('Leave Approval'!M8="", "", 'Leave Approval'!M8)</f>
        <v>Mary</v>
      </c>
      <c r="Q9" s="49">
        <f>IF('Leave Approval'!N8="", "", 'Leave Approval'!N8)</f>
        <v>43836</v>
      </c>
      <c r="R9" s="50">
        <f>IF('Leave Approval'!O8="", "", 'Leave Approval'!O8)</f>
        <v>43849</v>
      </c>
      <c r="S9" s="132" t="str">
        <f>IF('Leave Approval'!P8="", "", 'Leave Approval'!P8)</f>
        <v/>
      </c>
      <c r="T9" s="110" t="str">
        <f>IF('Leave Approval'!Q8="", "", 'Leave Approval'!Q8)</f>
        <v/>
      </c>
      <c r="U9" s="127" t="str">
        <f>IF('Leave Approval'!R8="", "", 'Leave Approval'!R8)</f>
        <v/>
      </c>
      <c r="V9" s="75"/>
      <c r="W9" s="10">
        <f>IF(OR(P9="", Q9="", R9=""), "", NETWORKDAYS(Q9, R9, IF(AL9='Intro &amp; Setup'!$BA$8, 'Intro &amp; Setup'!$CA$4:$CA$23, IF(AL9='Intro &amp; Setup'!$BA$9, 'Intro &amp; Setup'!$CB$4:$CB$23)))-IF(S9=$AH$2, 0.5, 0))</f>
        <v>10</v>
      </c>
      <c r="X9" s="75"/>
      <c r="Y9" s="10">
        <f>IF(OR(P9="", Q9="", R9=""), "", IFERROR($AN9+$AO9-SUMIF($C$8:$C9, $C9, $K$8:$K9)-SUMIF($P$8:$P9, $P9, $W$8:$W9), ""))</f>
        <v>1</v>
      </c>
      <c r="Z9" s="75"/>
      <c r="AH9" s="10">
        <v>2</v>
      </c>
      <c r="AJ9" s="10" t="str">
        <f>IF('Intro &amp; Setup'!BC5="", "", 'Intro &amp; Setup'!BC5)</f>
        <v>Mary</v>
      </c>
      <c r="AL9" s="10" t="str">
        <f>IF(P9="", IF(C9="", "", IFERROR(INDEX('Intro &amp; Setup'!$BD$4:$BD$23, MATCH(C9, 'Intro &amp; Setup'!$BC$4:$BC$23, 0)), "")), IFERROR(INDEX('Intro &amp; Setup'!$BD$4:$BD$23, MATCH(P9, 'Intro &amp; Setup'!$BC$4:$BC$23, 0)), ""))</f>
        <v>UK</v>
      </c>
      <c r="AN9" s="42">
        <f>IF(P9="", IF($C9="", "", IFERROR(INDEX('Intro &amp; Setup'!$BE$4:$BE$23, MATCH($C9, 'Intro &amp; Setup'!$BC$4:$BC$23, 0)), "")-$AS9), IFERROR(INDEX('Intro &amp; Setup'!$BE$4:$BE$23, MATCH($P9, 'Intro &amp; Setup'!$BC$4:$BC$23, 0)), "")-$AS9)</f>
        <v>9</v>
      </c>
      <c r="AO9" s="44">
        <f>IF(P9="", IF($C9="", "", IFERROR(INDEX('Intro &amp; Setup'!$BF$4:$BF$23, MATCH($C9, 'Intro &amp; Setup'!$BC$4:$BC$23, 0)), "")), IFERROR(INDEX('Intro &amp; Setup'!$BF$4:$BF$23, MATCH($P9, 'Intro &amp; Setup'!$BC$4:$BC$23, 0)), ""))</f>
        <v>2</v>
      </c>
      <c r="AS9" s="10">
        <f>IF($C9="", "", IFERROR(INDEX('Intro &amp; Setup'!$BG$70:$BG$109, MATCH($C9, 'Intro &amp; Setup'!$BA$70:$BA$109, 0)), ""))</f>
        <v>11</v>
      </c>
    </row>
    <row r="10" spans="1:45" x14ac:dyDescent="0.25">
      <c r="A10" s="75"/>
      <c r="B10" s="55">
        <v>42745</v>
      </c>
      <c r="C10" s="56" t="s">
        <v>113</v>
      </c>
      <c r="D10" s="57">
        <v>43850</v>
      </c>
      <c r="E10" s="58">
        <v>43856</v>
      </c>
      <c r="F10" s="125"/>
      <c r="G10" s="119"/>
      <c r="H10" s="123"/>
      <c r="I10" s="75"/>
      <c r="J10" s="10">
        <f t="shared" si="0"/>
        <v>7</v>
      </c>
      <c r="K10" s="44" t="str">
        <f>IF(O10="", IF(W10="", IF(OR(D10="", E10="", C10=""), "", NETWORKDAYS(D10, E10, IF(AL10='Intro &amp; Setup'!$BA$8, 'Intro &amp; Setup'!$CA$4:$CA$23, IF(AL10='Intro &amp; Setup'!$BA$9, 'Intro &amp; Setup'!$CB$4:$CB$23)))-IF(F10=$AH$2, 0.5, 0)), ""), "")</f>
        <v/>
      </c>
      <c r="L10" s="75"/>
      <c r="M10" s="10" t="str">
        <f>IF(O10="", IFERROR(IF($W10="", $AN10+$AO10-SUMIF($C$8:$C10, $C10, $K$8:$K10)-SUMIF($C$8:$C10, $C10, $W$8:$W10), ""), ""), "")</f>
        <v/>
      </c>
      <c r="N10" s="75"/>
      <c r="O10" s="10" t="str">
        <f>IF(AND(P10="", Q10="", R10=""), "", IF(OR(NOT(C10=P10), NOT(D10=Q10), NOT(E10=R10), NOT(F10=S10), NOT(G10=T10), NOT(H10=U10)), $O$4, 'Leave Approval'!L9))</f>
        <v>✓</v>
      </c>
      <c r="P10" s="42" t="str">
        <f>IF('Leave Approval'!M9="", "", 'Leave Approval'!M9)</f>
        <v>Sean</v>
      </c>
      <c r="Q10" s="49">
        <f>IF('Leave Approval'!N9="", "", 'Leave Approval'!N9)</f>
        <v>43850</v>
      </c>
      <c r="R10" s="50">
        <f>IF('Leave Approval'!O9="", "", 'Leave Approval'!O9)</f>
        <v>43856</v>
      </c>
      <c r="S10" s="132" t="str">
        <f>IF('Leave Approval'!P9="", "", 'Leave Approval'!P9)</f>
        <v/>
      </c>
      <c r="T10" s="110" t="str">
        <f>IF('Leave Approval'!Q9="", "", 'Leave Approval'!Q9)</f>
        <v/>
      </c>
      <c r="U10" s="127" t="str">
        <f>IF('Leave Approval'!R9="", "", 'Leave Approval'!R9)</f>
        <v/>
      </c>
      <c r="V10" s="75"/>
      <c r="W10" s="10">
        <f>IF(OR(P10="", Q10="", R10=""), "", NETWORKDAYS(Q10, R10, IF(AL10='Intro &amp; Setup'!$BA$8, 'Intro &amp; Setup'!$CA$4:$CA$23, IF(AL10='Intro &amp; Setup'!$BA$9, 'Intro &amp; Setup'!$CB$4:$CB$23)))-IF(S10=$AH$2, 0.5, 0))</f>
        <v>5</v>
      </c>
      <c r="X10" s="75"/>
      <c r="Y10" s="10">
        <f>IF(OR(P10="", Q10="", R10=""), "", IFERROR($AN10+$AO10-SUMIF($C$8:$C10, $C10, $K$8:$K10)-SUMIF($P$8:$P10, $P10, $W$8:$W10), ""))</f>
        <v>5</v>
      </c>
      <c r="Z10" s="75"/>
      <c r="AH10" s="10">
        <v>3</v>
      </c>
      <c r="AJ10" s="10" t="str">
        <f>IF('Intro &amp; Setup'!BC6="", "", 'Intro &amp; Setup'!BC6)</f>
        <v>Sean</v>
      </c>
      <c r="AL10" s="10" t="str">
        <f>IF(P10="", IF(C10="", "", IFERROR(INDEX('Intro &amp; Setup'!$BD$4:$BD$23, MATCH(C10, 'Intro &amp; Setup'!$BC$4:$BC$23, 0)), "")), IFERROR(INDEX('Intro &amp; Setup'!$BD$4:$BD$23, MATCH(P10, 'Intro &amp; Setup'!$BC$4:$BC$23, 0)), ""))</f>
        <v>UK</v>
      </c>
      <c r="AN10" s="42">
        <f>IF(P10="", IF($C10="", "", IFERROR(INDEX('Intro &amp; Setup'!$BE$4:$BE$23, MATCH($C10, 'Intro &amp; Setup'!$BC$4:$BC$23, 0)), "")-$AS10), IFERROR(INDEX('Intro &amp; Setup'!$BE$4:$BE$23, MATCH($P10, 'Intro &amp; Setup'!$BC$4:$BC$23, 0)), "")-$AS10)</f>
        <v>7</v>
      </c>
      <c r="AO10" s="44">
        <f>IF(P10="", IF($C10="", "", IFERROR(INDEX('Intro &amp; Setup'!$BF$4:$BF$23, MATCH($C10, 'Intro &amp; Setup'!$BC$4:$BC$23, 0)), "")), IFERROR(INDEX('Intro &amp; Setup'!$BF$4:$BF$23, MATCH($P10, 'Intro &amp; Setup'!$BC$4:$BC$23, 0)), ""))</f>
        <v>3</v>
      </c>
      <c r="AS10" s="10">
        <f>IF($C10="", "", IFERROR(INDEX('Intro &amp; Setup'!$BG$70:$BG$109, MATCH($C10, 'Intro &amp; Setup'!$BA$70:$BA$109, 0)), ""))</f>
        <v>11</v>
      </c>
    </row>
    <row r="11" spans="1:45" x14ac:dyDescent="0.25">
      <c r="A11" s="75"/>
      <c r="B11" s="55">
        <v>42745</v>
      </c>
      <c r="C11" s="56" t="s">
        <v>115</v>
      </c>
      <c r="D11" s="57">
        <v>43850</v>
      </c>
      <c r="E11" s="58">
        <v>43856</v>
      </c>
      <c r="F11" s="125"/>
      <c r="G11" s="119"/>
      <c r="H11" s="123"/>
      <c r="I11" s="75"/>
      <c r="J11" s="10">
        <f t="shared" si="0"/>
        <v>7</v>
      </c>
      <c r="K11" s="44" t="str">
        <f>IF(O11="", IF(W11="", IF(OR(D11="", E11="", C11=""), "", NETWORKDAYS(D11, E11, IF(AL11='Intro &amp; Setup'!$BA$8, 'Intro &amp; Setup'!$CA$4:$CA$23, IF(AL11='Intro &amp; Setup'!$BA$9, 'Intro &amp; Setup'!$CB$4:$CB$23)))-IF(F11=$AH$2, 0.5, 0)), ""), "")</f>
        <v/>
      </c>
      <c r="L11" s="75"/>
      <c r="M11" s="10" t="str">
        <f>IF(O11="", IFERROR(IF($W11="", $AN11+$AO11-SUMIF($C$8:$C11, $C11, $K$8:$K11)-SUMIF($C$8:$C11, $C11, $W$8:$W11), ""), ""), "")</f>
        <v/>
      </c>
      <c r="N11" s="75"/>
      <c r="O11" s="10" t="str">
        <f>IF(AND(P11="", Q11="", R11=""), "", IF(OR(NOT(C11=P11), NOT(D11=Q11), NOT(E11=R11), NOT(F11=S11), NOT(G11=T11), NOT(H11=U11)), $O$4, 'Leave Approval'!L10))</f>
        <v>✓</v>
      </c>
      <c r="P11" s="42" t="str">
        <f>IF('Leave Approval'!M10="", "", 'Leave Approval'!M10)</f>
        <v>Sarah</v>
      </c>
      <c r="Q11" s="49">
        <f>IF('Leave Approval'!N10="", "", 'Leave Approval'!N10)</f>
        <v>43850</v>
      </c>
      <c r="R11" s="50">
        <f>IF('Leave Approval'!O10="", "", 'Leave Approval'!O10)</f>
        <v>43856</v>
      </c>
      <c r="S11" s="132" t="str">
        <f>IF('Leave Approval'!P10="", "", 'Leave Approval'!P10)</f>
        <v/>
      </c>
      <c r="T11" s="110" t="str">
        <f>IF('Leave Approval'!Q10="", "", 'Leave Approval'!Q10)</f>
        <v/>
      </c>
      <c r="U11" s="127" t="str">
        <f>IF('Leave Approval'!R10="", "", 'Leave Approval'!R10)</f>
        <v/>
      </c>
      <c r="V11" s="75"/>
      <c r="W11" s="10">
        <f>IF(OR(P11="", Q11="", R11=""), "", NETWORKDAYS(Q11, R11, IF(AL11='Intro &amp; Setup'!$BA$8, 'Intro &amp; Setup'!$CA$4:$CA$23, IF(AL11='Intro &amp; Setup'!$BA$9, 'Intro &amp; Setup'!$CB$4:$CB$23)))-IF(S11=$AH$2, 0.5, 0))</f>
        <v>5</v>
      </c>
      <c r="X11" s="75"/>
      <c r="Y11" s="10">
        <f>IF(OR(P11="", Q11="", R11=""), "", IFERROR($AN11+$AO11-SUMIF($C$8:$C11, $C11, $K$8:$K11)-SUMIF($P$8:$P11, $P11, $W$8:$W11), ""))</f>
        <v>6</v>
      </c>
      <c r="Z11" s="75"/>
      <c r="AH11" s="10">
        <v>4</v>
      </c>
      <c r="AJ11" s="10" t="str">
        <f>IF('Intro &amp; Setup'!BC7="", "", 'Intro &amp; Setup'!BC7)</f>
        <v>Colin</v>
      </c>
      <c r="AL11" s="10" t="str">
        <f>IF(P11="", IF(C11="", "", IFERROR(INDEX('Intro &amp; Setup'!$BD$4:$BD$23, MATCH(C11, 'Intro &amp; Setup'!$BC$4:$BC$23, 0)), "")), IFERROR(INDEX('Intro &amp; Setup'!$BD$4:$BD$23, MATCH(P11, 'Intro &amp; Setup'!$BC$4:$BC$23, 0)), ""))</f>
        <v>UK</v>
      </c>
      <c r="AN11" s="42">
        <f>IF(P11="", IF($C11="", "", IFERROR(INDEX('Intro &amp; Setup'!$BE$4:$BE$23, MATCH($C11, 'Intro &amp; Setup'!$BC$4:$BC$23, 0)), "")-$AS11), IFERROR(INDEX('Intro &amp; Setup'!$BE$4:$BE$23, MATCH($P11, 'Intro &amp; Setup'!$BC$4:$BC$23, 0)), "")-$AS11)</f>
        <v>7</v>
      </c>
      <c r="AO11" s="44">
        <f>IF(P11="", IF($C11="", "", IFERROR(INDEX('Intro &amp; Setup'!$BF$4:$BF$23, MATCH($C11, 'Intro &amp; Setup'!$BC$4:$BC$23, 0)), "")), IFERROR(INDEX('Intro &amp; Setup'!$BF$4:$BF$23, MATCH($P11, 'Intro &amp; Setup'!$BC$4:$BC$23, 0)), ""))</f>
        <v>4</v>
      </c>
      <c r="AS11" s="10">
        <f>IF($C11="", "", IFERROR(INDEX('Intro &amp; Setup'!$BG$70:$BG$109, MATCH($C11, 'Intro &amp; Setup'!$BA$70:$BA$109, 0)), ""))</f>
        <v>11</v>
      </c>
    </row>
    <row r="12" spans="1:45" x14ac:dyDescent="0.25">
      <c r="A12" s="75"/>
      <c r="B12" s="55">
        <v>42755</v>
      </c>
      <c r="C12" s="56" t="s">
        <v>116</v>
      </c>
      <c r="D12" s="57">
        <v>43853</v>
      </c>
      <c r="E12" s="58">
        <v>43853</v>
      </c>
      <c r="F12" s="125" t="s">
        <v>43</v>
      </c>
      <c r="G12" s="119">
        <v>43853</v>
      </c>
      <c r="H12" s="123" t="s">
        <v>101</v>
      </c>
      <c r="I12" s="75"/>
      <c r="J12" s="10">
        <f t="shared" si="0"/>
        <v>1</v>
      </c>
      <c r="K12" s="44" t="str">
        <f>IF(O12="", IF(W12="", IF(OR(D12="", E12="", C12=""), "", NETWORKDAYS(D12, E12, IF(AL12='Intro &amp; Setup'!$BA$8, 'Intro &amp; Setup'!$CA$4:$CA$23, IF(AL12='Intro &amp; Setup'!$BA$9, 'Intro &amp; Setup'!$CB$4:$CB$23)))-IF(F12=$AH$2, 0.5, 0)), ""), "")</f>
        <v/>
      </c>
      <c r="L12" s="75"/>
      <c r="M12" s="10" t="str">
        <f>IF(O12="", IFERROR(IF($W12="", $AN12+$AO12-SUMIF($C$8:$C12, $C12, $K$8:$K12)-SUMIF($C$8:$C12, $C12, $W$8:$W12), ""), ""), "")</f>
        <v/>
      </c>
      <c r="N12" s="75"/>
      <c r="O12" s="10" t="str">
        <f>IF(AND(P12="", Q12="", R12=""), "", IF(OR(NOT(C12=P12), NOT(D12=Q12), NOT(E12=R12), NOT(F12=S12), NOT(G12=T12), NOT(H12=U12)), $O$4, 'Leave Approval'!L11))</f>
        <v>✓</v>
      </c>
      <c r="P12" s="42" t="str">
        <f>IF('Leave Approval'!M11="", "", 'Leave Approval'!M11)</f>
        <v>Chris</v>
      </c>
      <c r="Q12" s="49">
        <f>IF('Leave Approval'!N11="", "", 'Leave Approval'!N11)</f>
        <v>43853</v>
      </c>
      <c r="R12" s="50">
        <f>IF('Leave Approval'!O11="", "", 'Leave Approval'!O11)</f>
        <v>43853</v>
      </c>
      <c r="S12" s="132" t="str">
        <f>IF('Leave Approval'!P11="", "", 'Leave Approval'!P11)</f>
        <v>✓</v>
      </c>
      <c r="T12" s="110">
        <f>IF('Leave Approval'!Q11="", "", 'Leave Approval'!Q11)</f>
        <v>43853</v>
      </c>
      <c r="U12" s="127" t="str">
        <f>IF('Leave Approval'!R11="", "", 'Leave Approval'!R11)</f>
        <v>PM</v>
      </c>
      <c r="V12" s="75"/>
      <c r="W12" s="10">
        <f>IF(OR(P12="", Q12="", R12=""), "", NETWORKDAYS(Q12, R12, IF(AL12='Intro &amp; Setup'!$BA$8, 'Intro &amp; Setup'!$CA$4:$CA$23, IF(AL12='Intro &amp; Setup'!$BA$9, 'Intro &amp; Setup'!$CB$4:$CB$23)))-IF(S12=$AH$2, 0.5, 0))</f>
        <v>0.5</v>
      </c>
      <c r="X12" s="75"/>
      <c r="Y12" s="10">
        <f>IF(OR(P12="", Q12="", R12=""), "", IFERROR($AN12+$AO12-SUMIF($C$8:$C12, $C12, $K$8:$K12)-SUMIF($P$8:$P12, $P12, $W$8:$W12), ""))</f>
        <v>13.5</v>
      </c>
      <c r="Z12" s="75"/>
      <c r="AH12" s="10">
        <v>5</v>
      </c>
      <c r="AJ12" s="10" t="str">
        <f>IF('Intro &amp; Setup'!BC8="", "", 'Intro &amp; Setup'!BC8)</f>
        <v>Sarah</v>
      </c>
      <c r="AL12" s="10" t="str">
        <f>IF(P12="", IF(C12="", "", IFERROR(INDEX('Intro &amp; Setup'!$BD$4:$BD$23, MATCH(C12, 'Intro &amp; Setup'!$BC$4:$BC$23, 0)), "")), IFERROR(INDEX('Intro &amp; Setup'!$BD$4:$BD$23, MATCH(P12, 'Intro &amp; Setup'!$BC$4:$BC$23, 0)), ""))</f>
        <v>UK</v>
      </c>
      <c r="AN12" s="42">
        <f>IF(P12="", IF($C12="", "", IFERROR(INDEX('Intro &amp; Setup'!$BE$4:$BE$23, MATCH($C12, 'Intro &amp; Setup'!$BC$4:$BC$23, 0)), "")-$AS12), IFERROR(INDEX('Intro &amp; Setup'!$BE$4:$BE$23, MATCH($P12, 'Intro &amp; Setup'!$BC$4:$BC$23, 0)), "")-$AS12)</f>
        <v>9</v>
      </c>
      <c r="AO12" s="44">
        <f>IF(P12="", IF($C12="", "", IFERROR(INDEX('Intro &amp; Setup'!$BF$4:$BF$23, MATCH($C12, 'Intro &amp; Setup'!$BC$4:$BC$23, 0)), "")), IFERROR(INDEX('Intro &amp; Setup'!$BF$4:$BF$23, MATCH($P12, 'Intro &amp; Setup'!$BC$4:$BC$23, 0)), ""))</f>
        <v>5</v>
      </c>
      <c r="AS12" s="10">
        <f>IF($C12="", "", IFERROR(INDEX('Intro &amp; Setup'!$BG$70:$BG$109, MATCH($C12, 'Intro &amp; Setup'!$BA$70:$BA$109, 0)), ""))</f>
        <v>11</v>
      </c>
    </row>
    <row r="13" spans="1:45" x14ac:dyDescent="0.25">
      <c r="A13" s="75"/>
      <c r="B13" s="55">
        <v>42757</v>
      </c>
      <c r="C13" s="56" t="s">
        <v>111</v>
      </c>
      <c r="D13" s="57">
        <v>43857</v>
      </c>
      <c r="E13" s="58">
        <v>43863</v>
      </c>
      <c r="F13" s="125"/>
      <c r="G13" s="119"/>
      <c r="H13" s="123"/>
      <c r="I13" s="75"/>
      <c r="J13" s="10">
        <f t="shared" si="0"/>
        <v>7</v>
      </c>
      <c r="K13" s="44">
        <f>IF(O13="", IF(W13="", IF(OR(D13="", E13="", C13=""), "", NETWORKDAYS(D13, E13, IF(AL13='Intro &amp; Setup'!$BA$8, 'Intro &amp; Setup'!$CA$4:$CA$23, IF(AL13='Intro &amp; Setup'!$BA$9, 'Intro &amp; Setup'!$CB$4:$CB$23)))-IF(F13=$AH$2, 0.5, 0)), ""), "")</f>
        <v>5</v>
      </c>
      <c r="L13" s="75"/>
      <c r="M13" s="10">
        <f>IF(O13="", IFERROR(IF($W13="", $AN13+$AO13-SUMIF($C$8:$C13, $C13, $K$8:$K13)-SUMIF($C$8:$C13, $C13, $W$8:$W13), ""), ""), "")</f>
        <v>1.5</v>
      </c>
      <c r="N13" s="75"/>
      <c r="O13" s="10" t="str">
        <f>IF(AND(P13="", Q13="", R13=""), "", IF(OR(NOT(C13=P13), NOT(D13=Q13), NOT(E13=R13), NOT(F13=S13), NOT(G13=T13), NOT(H13=U13)), $O$4, 'Leave Approval'!L12))</f>
        <v/>
      </c>
      <c r="P13" s="42" t="str">
        <f>IF('Leave Approval'!M12="", "", 'Leave Approval'!M12)</f>
        <v/>
      </c>
      <c r="Q13" s="49" t="str">
        <f>IF('Leave Approval'!N12="", "", 'Leave Approval'!N12)</f>
        <v/>
      </c>
      <c r="R13" s="50" t="str">
        <f>IF('Leave Approval'!O12="", "", 'Leave Approval'!O12)</f>
        <v/>
      </c>
      <c r="S13" s="132" t="str">
        <f>IF('Leave Approval'!P12="", "", 'Leave Approval'!P12)</f>
        <v/>
      </c>
      <c r="T13" s="110" t="str">
        <f>IF('Leave Approval'!Q12="", "", 'Leave Approval'!Q12)</f>
        <v/>
      </c>
      <c r="U13" s="127" t="str">
        <f>IF('Leave Approval'!R12="", "", 'Leave Approval'!R12)</f>
        <v/>
      </c>
      <c r="V13" s="75"/>
      <c r="W13" s="10" t="str">
        <f>IF(OR(P13="", Q13="", R13=""), "", NETWORKDAYS(Q13, R13, IF(AL13='Intro &amp; Setup'!$BA$8, 'Intro &amp; Setup'!$CA$4:$CA$23, IF(AL13='Intro &amp; Setup'!$BA$9, 'Intro &amp; Setup'!$CB$4:$CB$23)))-IF(S13=$AH$2, 0.5, 0))</f>
        <v/>
      </c>
      <c r="X13" s="75"/>
      <c r="Y13" s="10" t="str">
        <f>IF(OR(P13="", Q13="", R13=""), "", IFERROR($AN13+$AO13-SUMIF($C$8:$C13, $C13, $K$8:$K13)-SUMIF($P$8:$P13, $P13, $W$8:$W13), ""))</f>
        <v/>
      </c>
      <c r="Z13" s="75"/>
      <c r="AH13" s="10">
        <v>6</v>
      </c>
      <c r="AJ13" s="10" t="str">
        <f>IF('Intro &amp; Setup'!BC9="", "", 'Intro &amp; Setup'!BC9)</f>
        <v>Chris</v>
      </c>
      <c r="AL13" s="10" t="str">
        <f>IF(P13="", IF(C13="", "", IFERROR(INDEX('Intro &amp; Setup'!$BD$4:$BD$23, MATCH(C13, 'Intro &amp; Setup'!$BC$4:$BC$23, 0)), "")), IFERROR(INDEX('Intro &amp; Setup'!$BD$4:$BD$23, MATCH(P13, 'Intro &amp; Setup'!$BC$4:$BC$23, 0)), ""))</f>
        <v>UK</v>
      </c>
      <c r="AN13" s="42">
        <f>IF(P13="", IF($C13="", "", IFERROR(INDEX('Intro &amp; Setup'!$BE$4:$BE$23, MATCH($C13, 'Intro &amp; Setup'!$BC$4:$BC$23, 0)), "")-$AS13), IFERROR(INDEX('Intro &amp; Setup'!$BE$4:$BE$23, MATCH($P13, 'Intro &amp; Setup'!$BC$4:$BC$23, 0)), "")-$AS13)</f>
        <v>9</v>
      </c>
      <c r="AO13" s="44">
        <f>IF(P13="", IF($C13="", "", IFERROR(INDEX('Intro &amp; Setup'!$BF$4:$BF$23, MATCH($C13, 'Intro &amp; Setup'!$BC$4:$BC$23, 0)), "")), IFERROR(INDEX('Intro &amp; Setup'!$BF$4:$BF$23, MATCH($P13, 'Intro &amp; Setup'!$BC$4:$BC$23, 0)), ""))</f>
        <v>2</v>
      </c>
      <c r="AS13" s="10">
        <f>IF($C13="", "", IFERROR(INDEX('Intro &amp; Setup'!$BG$70:$BG$109, MATCH($C13, 'Intro &amp; Setup'!$BA$70:$BA$109, 0)), ""))</f>
        <v>11</v>
      </c>
    </row>
    <row r="14" spans="1:45" x14ac:dyDescent="0.25">
      <c r="A14" s="75"/>
      <c r="B14" s="55"/>
      <c r="C14" s="56"/>
      <c r="D14" s="57"/>
      <c r="E14" s="58"/>
      <c r="F14" s="125"/>
      <c r="G14" s="119"/>
      <c r="H14" s="123"/>
      <c r="I14" s="75"/>
      <c r="J14" s="10" t="str">
        <f t="shared" si="0"/>
        <v/>
      </c>
      <c r="K14" s="44" t="str">
        <f>IF(O14="", IF(W14="", IF(OR(D14="", E14="", C14=""), "", NETWORKDAYS(D14, E14, IF(AL14='Intro &amp; Setup'!$BA$8, 'Intro &amp; Setup'!$CA$4:$CA$23, IF(AL14='Intro &amp; Setup'!$BA$9, 'Intro &amp; Setup'!$CB$4:$CB$23)))-IF(F14=$AH$2, 0.5, 0)), ""), "")</f>
        <v/>
      </c>
      <c r="L14" s="75"/>
      <c r="M14" s="10" t="str">
        <f>IF(O14="", IFERROR(IF($W14="", $AN14+$AO14-SUMIF($C$8:$C14, $C14, $K$8:$K14)-SUMIF($C$8:$C14, $C14, $W$8:$W14), ""), ""), "")</f>
        <v/>
      </c>
      <c r="N14" s="75"/>
      <c r="O14" s="10" t="str">
        <f>IF(AND(P14="", Q14="", R14=""), "", IF(OR(NOT(C14=P14), NOT(D14=Q14), NOT(E14=R14), NOT(F14=S14), NOT(G14=T14), NOT(H14=U14)), $O$4, 'Leave Approval'!L13))</f>
        <v/>
      </c>
      <c r="P14" s="42" t="str">
        <f>IF('Leave Approval'!M13="", "", 'Leave Approval'!M13)</f>
        <v/>
      </c>
      <c r="Q14" s="49" t="str">
        <f>IF('Leave Approval'!N13="", "", 'Leave Approval'!N13)</f>
        <v/>
      </c>
      <c r="R14" s="50" t="str">
        <f>IF('Leave Approval'!O13="", "", 'Leave Approval'!O13)</f>
        <v/>
      </c>
      <c r="S14" s="132" t="str">
        <f>IF('Leave Approval'!P13="", "", 'Leave Approval'!P13)</f>
        <v/>
      </c>
      <c r="T14" s="110" t="str">
        <f>IF('Leave Approval'!Q13="", "", 'Leave Approval'!Q13)</f>
        <v/>
      </c>
      <c r="U14" s="127" t="str">
        <f>IF('Leave Approval'!R13="", "", 'Leave Approval'!R13)</f>
        <v/>
      </c>
      <c r="V14" s="75"/>
      <c r="W14" s="10" t="str">
        <f>IF(OR(P14="", Q14="", R14=""), "", NETWORKDAYS(Q14, R14, IF(AL14='Intro &amp; Setup'!$BA$8, 'Intro &amp; Setup'!$CA$4:$CA$23, IF(AL14='Intro &amp; Setup'!$BA$9, 'Intro &amp; Setup'!$CB$4:$CB$23)))-IF(S14=$AH$2, 0.5, 0))</f>
        <v/>
      </c>
      <c r="X14" s="75"/>
      <c r="Y14" s="10" t="str">
        <f>IF(OR(P14="", Q14="", R14=""), "", IFERROR($AN14+$AO14-SUMIF($C$8:$C14, $C14, $K$8:$K14)-SUMIF($P$8:$P14, $P14, $W$8:$W14), ""))</f>
        <v/>
      </c>
      <c r="Z14" s="75"/>
      <c r="AH14" s="10">
        <v>7</v>
      </c>
      <c r="AJ14" s="10" t="str">
        <f>IF('Intro &amp; Setup'!BC10="", "", 'Intro &amp; Setup'!BC10)</f>
        <v>Andrea</v>
      </c>
      <c r="AL14" s="10" t="str">
        <f>IF(P14="", IF(C14="", "", IFERROR(INDEX('Intro &amp; Setup'!$BD$4:$BD$23, MATCH(C14, 'Intro &amp; Setup'!$BC$4:$BC$23, 0)), "")), IFERROR(INDEX('Intro &amp; Setup'!$BD$4:$BD$23, MATCH(P14, 'Intro &amp; Setup'!$BC$4:$BC$23, 0)), ""))</f>
        <v/>
      </c>
      <c r="AN14" s="42" t="str">
        <f>IF(P14="", IF($C14="", "", IFERROR(INDEX('Intro &amp; Setup'!$BE$4:$BE$23, MATCH($C14, 'Intro &amp; Setup'!$BC$4:$BC$23, 0)), "")-$AS14), IFERROR(INDEX('Intro &amp; Setup'!$BE$4:$BE$23, MATCH($P14, 'Intro &amp; Setup'!$BC$4:$BC$23, 0)), "")-$AS14)</f>
        <v/>
      </c>
      <c r="AO14" s="44" t="str">
        <f>IF(P14="", IF($C14="", "", IFERROR(INDEX('Intro &amp; Setup'!$BF$4:$BF$23, MATCH($C14, 'Intro &amp; Setup'!$BC$4:$BC$23, 0)), "")), IFERROR(INDEX('Intro &amp; Setup'!$BF$4:$BF$23, MATCH($P14, 'Intro &amp; Setup'!$BC$4:$BC$23, 0)), ""))</f>
        <v/>
      </c>
      <c r="AS14" s="10" t="str">
        <f>IF($C14="", "", IFERROR(INDEX('Intro &amp; Setup'!$BG$70:$BG$109, MATCH($C14, 'Intro &amp; Setup'!$BA$70:$BA$109, 0)), ""))</f>
        <v/>
      </c>
    </row>
    <row r="15" spans="1:45" x14ac:dyDescent="0.25">
      <c r="A15" s="75"/>
      <c r="B15" s="55"/>
      <c r="C15" s="56"/>
      <c r="D15" s="57"/>
      <c r="E15" s="58"/>
      <c r="F15" s="125"/>
      <c r="G15" s="119"/>
      <c r="H15" s="123"/>
      <c r="I15" s="75"/>
      <c r="J15" s="10" t="str">
        <f t="shared" si="0"/>
        <v/>
      </c>
      <c r="K15" s="44" t="str">
        <f>IF(O15="", IF(W15="", IF(OR(D15="", E15="", C15=""), "", NETWORKDAYS(D15, E15, IF(AL15='Intro &amp; Setup'!$BA$8, 'Intro &amp; Setup'!$CA$4:$CA$23, IF(AL15='Intro &amp; Setup'!$BA$9, 'Intro &amp; Setup'!$CB$4:$CB$23)))-IF(F15=$AH$2, 0.5, 0)), ""), "")</f>
        <v/>
      </c>
      <c r="L15" s="75"/>
      <c r="M15" s="10" t="str">
        <f>IF(O15="", IFERROR(IF($W15="", $AN15+$AO15-SUMIF($C$8:$C15, $C15, $K$8:$K15)-SUMIF($C$8:$C15, $C15, $W$8:$W15), ""), ""), "")</f>
        <v/>
      </c>
      <c r="N15" s="75"/>
      <c r="O15" s="10" t="str">
        <f>IF(AND(P15="", Q15="", R15=""), "", IF(OR(NOT(C15=P15), NOT(D15=Q15), NOT(E15=R15), NOT(F15=S15), NOT(G15=T15), NOT(H15=U15)), $O$4, 'Leave Approval'!L14))</f>
        <v/>
      </c>
      <c r="P15" s="42" t="str">
        <f>IF('Leave Approval'!M14="", "", 'Leave Approval'!M14)</f>
        <v/>
      </c>
      <c r="Q15" s="49" t="str">
        <f>IF('Leave Approval'!N14="", "", 'Leave Approval'!N14)</f>
        <v/>
      </c>
      <c r="R15" s="50" t="str">
        <f>IF('Leave Approval'!O14="", "", 'Leave Approval'!O14)</f>
        <v/>
      </c>
      <c r="S15" s="132" t="str">
        <f>IF('Leave Approval'!P14="", "", 'Leave Approval'!P14)</f>
        <v/>
      </c>
      <c r="T15" s="110" t="str">
        <f>IF('Leave Approval'!Q14="", "", 'Leave Approval'!Q14)</f>
        <v/>
      </c>
      <c r="U15" s="127" t="str">
        <f>IF('Leave Approval'!R14="", "", 'Leave Approval'!R14)</f>
        <v/>
      </c>
      <c r="V15" s="75"/>
      <c r="W15" s="10" t="str">
        <f>IF(OR(P15="", Q15="", R15=""), "", NETWORKDAYS(Q15, R15, IF(AL15='Intro &amp; Setup'!$BA$8, 'Intro &amp; Setup'!$CA$4:$CA$23, IF(AL15='Intro &amp; Setup'!$BA$9, 'Intro &amp; Setup'!$CB$4:$CB$23)))-IF(S15=$AH$2, 0.5, 0))</f>
        <v/>
      </c>
      <c r="X15" s="75"/>
      <c r="Y15" s="10" t="str">
        <f>IF(OR(P15="", Q15="", R15=""), "", IFERROR($AN15+$AO15-SUMIF($C$8:$C15, $C15, $K$8:$K15)-SUMIF($P$8:$P15, $P15, $W$8:$W15), ""))</f>
        <v/>
      </c>
      <c r="Z15" s="75"/>
      <c r="AH15" s="10">
        <v>8</v>
      </c>
      <c r="AJ15" s="10" t="str">
        <f>IF('Intro &amp; Setup'!BC11="", "", 'Intro &amp; Setup'!BC11)</f>
        <v>Mark</v>
      </c>
      <c r="AL15" s="10" t="str">
        <f>IF(P15="", IF(C15="", "", IFERROR(INDEX('Intro &amp; Setup'!$BD$4:$BD$23, MATCH(C15, 'Intro &amp; Setup'!$BC$4:$BC$23, 0)), "")), IFERROR(INDEX('Intro &amp; Setup'!$BD$4:$BD$23, MATCH(P15, 'Intro &amp; Setup'!$BC$4:$BC$23, 0)), ""))</f>
        <v/>
      </c>
      <c r="AN15" s="42" t="str">
        <f>IF(P15="", IF($C15="", "", IFERROR(INDEX('Intro &amp; Setup'!$BE$4:$BE$23, MATCH($C15, 'Intro &amp; Setup'!$BC$4:$BC$23, 0)), "")-$AS15), IFERROR(INDEX('Intro &amp; Setup'!$BE$4:$BE$23, MATCH($P15, 'Intro &amp; Setup'!$BC$4:$BC$23, 0)), "")-$AS15)</f>
        <v/>
      </c>
      <c r="AO15" s="44" t="str">
        <f>IF(P15="", IF($C15="", "", IFERROR(INDEX('Intro &amp; Setup'!$BF$4:$BF$23, MATCH($C15, 'Intro &amp; Setup'!$BC$4:$BC$23, 0)), "")), IFERROR(INDEX('Intro &amp; Setup'!$BF$4:$BF$23, MATCH($P15, 'Intro &amp; Setup'!$BC$4:$BC$23, 0)), ""))</f>
        <v/>
      </c>
      <c r="AS15" s="10" t="str">
        <f>IF($C15="", "", IFERROR(INDEX('Intro &amp; Setup'!$BG$70:$BG$109, MATCH($C15, 'Intro &amp; Setup'!$BA$70:$BA$109, 0)), ""))</f>
        <v/>
      </c>
    </row>
    <row r="16" spans="1:45" x14ac:dyDescent="0.25">
      <c r="A16" s="75"/>
      <c r="B16" s="55"/>
      <c r="C16" s="56"/>
      <c r="D16" s="57"/>
      <c r="E16" s="58"/>
      <c r="F16" s="125"/>
      <c r="G16" s="119"/>
      <c r="H16" s="123"/>
      <c r="I16" s="75"/>
      <c r="J16" s="10" t="str">
        <f t="shared" si="0"/>
        <v/>
      </c>
      <c r="K16" s="44" t="str">
        <f>IF(O16="", IF(W16="", IF(OR(D16="", E16="", C16=""), "", NETWORKDAYS(D16, E16, IF(AL16='Intro &amp; Setup'!$BA$8, 'Intro &amp; Setup'!$CA$4:$CA$23, IF(AL16='Intro &amp; Setup'!$BA$9, 'Intro &amp; Setup'!$CB$4:$CB$23)))-IF(F16=$AH$2, 0.5, 0)), ""), "")</f>
        <v/>
      </c>
      <c r="L16" s="75"/>
      <c r="M16" s="10" t="str">
        <f>IF(O16="", IFERROR(IF($W16="", $AN16+$AO16-SUMIF($C$8:$C16, $C16, $K$8:$K16)-SUMIF($C$8:$C16, $C16, $W$8:$W16), ""), ""), "")</f>
        <v/>
      </c>
      <c r="N16" s="75"/>
      <c r="O16" s="10" t="str">
        <f>IF(AND(P16="", Q16="", R16=""), "", IF(OR(NOT(C16=P16), NOT(D16=Q16), NOT(E16=R16), NOT(F16=S16), NOT(G16=T16), NOT(H16=U16)), $O$4, 'Leave Approval'!L15))</f>
        <v/>
      </c>
      <c r="P16" s="42" t="str">
        <f>IF('Leave Approval'!M15="", "", 'Leave Approval'!M15)</f>
        <v/>
      </c>
      <c r="Q16" s="49" t="str">
        <f>IF('Leave Approval'!N15="", "", 'Leave Approval'!N15)</f>
        <v/>
      </c>
      <c r="R16" s="50" t="str">
        <f>IF('Leave Approval'!O15="", "", 'Leave Approval'!O15)</f>
        <v/>
      </c>
      <c r="S16" s="132" t="str">
        <f>IF('Leave Approval'!P15="", "", 'Leave Approval'!P15)</f>
        <v/>
      </c>
      <c r="T16" s="110" t="str">
        <f>IF('Leave Approval'!Q15="", "", 'Leave Approval'!Q15)</f>
        <v/>
      </c>
      <c r="U16" s="127" t="str">
        <f>IF('Leave Approval'!R15="", "", 'Leave Approval'!R15)</f>
        <v/>
      </c>
      <c r="V16" s="75"/>
      <c r="W16" s="10" t="str">
        <f>IF(OR(P16="", Q16="", R16=""), "", NETWORKDAYS(Q16, R16, IF(AL16='Intro &amp; Setup'!$BA$8, 'Intro &amp; Setup'!$CA$4:$CA$23, IF(AL16='Intro &amp; Setup'!$BA$9, 'Intro &amp; Setup'!$CB$4:$CB$23)))-IF(S16=$AH$2, 0.5, 0))</f>
        <v/>
      </c>
      <c r="X16" s="75"/>
      <c r="Y16" s="10" t="str">
        <f>IF(OR(P16="", Q16="", R16=""), "", IFERROR($AN16+$AO16-SUMIF($C$8:$C16, $C16, $K$8:$K16)-SUMIF($P$8:$P16, $P16, $W$8:$W16), ""))</f>
        <v/>
      </c>
      <c r="Z16" s="75"/>
      <c r="AH16" s="10">
        <v>9</v>
      </c>
      <c r="AJ16" s="10" t="str">
        <f>IF('Intro &amp; Setup'!BC12="", "", 'Intro &amp; Setup'!BC12)</f>
        <v>Andrew</v>
      </c>
      <c r="AL16" s="10" t="str">
        <f>IF(P16="", IF(C16="", "", IFERROR(INDEX('Intro &amp; Setup'!$BD$4:$BD$23, MATCH(C16, 'Intro &amp; Setup'!$BC$4:$BC$23, 0)), "")), IFERROR(INDEX('Intro &amp; Setup'!$BD$4:$BD$23, MATCH(P16, 'Intro &amp; Setup'!$BC$4:$BC$23, 0)), ""))</f>
        <v/>
      </c>
      <c r="AN16" s="42" t="str">
        <f>IF(P16="", IF($C16="", "", IFERROR(INDEX('Intro &amp; Setup'!$BE$4:$BE$23, MATCH($C16, 'Intro &amp; Setup'!$BC$4:$BC$23, 0)), "")-$AS16), IFERROR(INDEX('Intro &amp; Setup'!$BE$4:$BE$23, MATCH($P16, 'Intro &amp; Setup'!$BC$4:$BC$23, 0)), "")-$AS16)</f>
        <v/>
      </c>
      <c r="AO16" s="44" t="str">
        <f>IF(P16="", IF($C16="", "", IFERROR(INDEX('Intro &amp; Setup'!$BF$4:$BF$23, MATCH($C16, 'Intro &amp; Setup'!$BC$4:$BC$23, 0)), "")), IFERROR(INDEX('Intro &amp; Setup'!$BF$4:$BF$23, MATCH($P16, 'Intro &amp; Setup'!$BC$4:$BC$23, 0)), ""))</f>
        <v/>
      </c>
      <c r="AS16" s="10" t="str">
        <f>IF($C16="", "", IFERROR(INDEX('Intro &amp; Setup'!$BG$70:$BG$109, MATCH($C16, 'Intro &amp; Setup'!$BA$70:$BA$109, 0)), ""))</f>
        <v/>
      </c>
    </row>
    <row r="17" spans="1:45" x14ac:dyDescent="0.25">
      <c r="A17" s="75"/>
      <c r="B17" s="55"/>
      <c r="C17" s="56"/>
      <c r="D17" s="57"/>
      <c r="E17" s="58"/>
      <c r="F17" s="125"/>
      <c r="G17" s="119"/>
      <c r="H17" s="123"/>
      <c r="I17" s="75"/>
      <c r="J17" s="10" t="str">
        <f t="shared" si="0"/>
        <v/>
      </c>
      <c r="K17" s="44" t="str">
        <f>IF(O17="", IF(W17="", IF(OR(D17="", E17="", C17=""), "", NETWORKDAYS(D17, E17, IF(AL17='Intro &amp; Setup'!$BA$8, 'Intro &amp; Setup'!$CA$4:$CA$23, IF(AL17='Intro &amp; Setup'!$BA$9, 'Intro &amp; Setup'!$CB$4:$CB$23)))-IF(F17=$AH$2, 0.5, 0)), ""), "")</f>
        <v/>
      </c>
      <c r="L17" s="75"/>
      <c r="M17" s="10" t="str">
        <f>IF(O17="", IFERROR(IF($W17="", $AN17+$AO17-SUMIF($C$8:$C17, $C17, $K$8:$K17)-SUMIF($C$8:$C17, $C17, $W$8:$W17), ""), ""), "")</f>
        <v/>
      </c>
      <c r="N17" s="75"/>
      <c r="O17" s="10" t="str">
        <f>IF(AND(P17="", Q17="", R17=""), "", IF(OR(NOT(C17=P17), NOT(D17=Q17), NOT(E17=R17), NOT(F17=S17), NOT(G17=T17), NOT(H17=U17)), $O$4, 'Leave Approval'!L16))</f>
        <v/>
      </c>
      <c r="P17" s="42" t="str">
        <f>IF('Leave Approval'!M16="", "", 'Leave Approval'!M16)</f>
        <v/>
      </c>
      <c r="Q17" s="49" t="str">
        <f>IF('Leave Approval'!N16="", "", 'Leave Approval'!N16)</f>
        <v/>
      </c>
      <c r="R17" s="50" t="str">
        <f>IF('Leave Approval'!O16="", "", 'Leave Approval'!O16)</f>
        <v/>
      </c>
      <c r="S17" s="132" t="str">
        <f>IF('Leave Approval'!P16="", "", 'Leave Approval'!P16)</f>
        <v/>
      </c>
      <c r="T17" s="110" t="str">
        <f>IF('Leave Approval'!Q16="", "", 'Leave Approval'!Q16)</f>
        <v/>
      </c>
      <c r="U17" s="127" t="str">
        <f>IF('Leave Approval'!R16="", "", 'Leave Approval'!R16)</f>
        <v/>
      </c>
      <c r="V17" s="75"/>
      <c r="W17" s="10" t="str">
        <f>IF(OR(P17="", Q17="", R17=""), "", NETWORKDAYS(Q17, R17, IF(AL17='Intro &amp; Setup'!$BA$8, 'Intro &amp; Setup'!$CA$4:$CA$23, IF(AL17='Intro &amp; Setup'!$BA$9, 'Intro &amp; Setup'!$CB$4:$CB$23)))-IF(S17=$AH$2, 0.5, 0))</f>
        <v/>
      </c>
      <c r="X17" s="75"/>
      <c r="Y17" s="10" t="str">
        <f>IF(OR(P17="", Q17="", R17=""), "", IFERROR($AN17+$AO17-SUMIF($C$8:$C17, $C17, $K$8:$K17)-SUMIF($P$8:$P17, $P17, $W$8:$W17), ""))</f>
        <v/>
      </c>
      <c r="Z17" s="75"/>
      <c r="AH17" s="10">
        <v>10</v>
      </c>
      <c r="AJ17" s="10" t="str">
        <f>IF('Intro &amp; Setup'!BC13="", "", 'Intro &amp; Setup'!BC13)</f>
        <v>Colleen</v>
      </c>
      <c r="AL17" s="10" t="str">
        <f>IF(P17="", IF(C17="", "", IFERROR(INDEX('Intro &amp; Setup'!$BD$4:$BD$23, MATCH(C17, 'Intro &amp; Setup'!$BC$4:$BC$23, 0)), "")), IFERROR(INDEX('Intro &amp; Setup'!$BD$4:$BD$23, MATCH(P17, 'Intro &amp; Setup'!$BC$4:$BC$23, 0)), ""))</f>
        <v/>
      </c>
      <c r="AN17" s="42" t="str">
        <f>IF(P17="", IF($C17="", "", IFERROR(INDEX('Intro &amp; Setup'!$BE$4:$BE$23, MATCH($C17, 'Intro &amp; Setup'!$BC$4:$BC$23, 0)), "")-$AS17), IFERROR(INDEX('Intro &amp; Setup'!$BE$4:$BE$23, MATCH($P17, 'Intro &amp; Setup'!$BC$4:$BC$23, 0)), "")-$AS17)</f>
        <v/>
      </c>
      <c r="AO17" s="44" t="str">
        <f>IF(P17="", IF($C17="", "", IFERROR(INDEX('Intro &amp; Setup'!$BF$4:$BF$23, MATCH($C17, 'Intro &amp; Setup'!$BC$4:$BC$23, 0)), "")), IFERROR(INDEX('Intro &amp; Setup'!$BF$4:$BF$23, MATCH($P17, 'Intro &amp; Setup'!$BC$4:$BC$23, 0)), ""))</f>
        <v/>
      </c>
      <c r="AS17" s="10" t="str">
        <f>IF($C17="", "", IFERROR(INDEX('Intro &amp; Setup'!$BG$70:$BG$109, MATCH($C17, 'Intro &amp; Setup'!$BA$70:$BA$109, 0)), ""))</f>
        <v/>
      </c>
    </row>
    <row r="18" spans="1:45" x14ac:dyDescent="0.25">
      <c r="A18" s="75"/>
      <c r="B18" s="174"/>
      <c r="C18" s="149"/>
      <c r="D18" s="151"/>
      <c r="E18" s="152"/>
      <c r="F18" s="175"/>
      <c r="G18" s="151"/>
      <c r="H18" s="154"/>
      <c r="I18" s="147"/>
      <c r="J18" s="148" t="str">
        <f t="shared" si="0"/>
        <v/>
      </c>
      <c r="K18" s="149" t="str">
        <f>IF(O18="", IF(W18="", IF(OR(D18="", E18="", C18=""), "", NETWORKDAYS(D18, E18, IF(AL18='Intro &amp; Setup'!$BA$8, 'Intro &amp; Setup'!$CA$4:$CA$23, IF(AL18='Intro &amp; Setup'!$BA$9, 'Intro &amp; Setup'!$CB$4:$CB$23)))-IF(F18=$AH$2, 0.5, 0)), ""), "")</f>
        <v/>
      </c>
      <c r="L18" s="147"/>
      <c r="M18" s="148" t="str">
        <f>IF(O18="", IFERROR(IF($W18="", $AN18+$AO18-SUMIF($C$8:$C18, $C18, $K$8:$K18)-SUMIF($C$8:$C18, $C18, $W$8:$W18), ""), ""), "")</f>
        <v/>
      </c>
      <c r="N18" s="147"/>
      <c r="O18" s="148" t="str">
        <f>IF(AND(P18="", Q18="", R18=""), "", IF(OR(NOT(C18=P18), NOT(D18=Q18), NOT(E18=R18), NOT(F18=S18), NOT(G18=T18), NOT(H18=U18)), $O$4, 'Leave Approval'!L17))</f>
        <v/>
      </c>
      <c r="P18" s="150" t="str">
        <f>IF('Leave Approval'!M17="", "", 'Leave Approval'!M17)</f>
        <v/>
      </c>
      <c r="Q18" s="151" t="str">
        <f>IF('Leave Approval'!N17="", "", 'Leave Approval'!N17)</f>
        <v/>
      </c>
      <c r="R18" s="152" t="str">
        <f>IF('Leave Approval'!O17="", "", 'Leave Approval'!O17)</f>
        <v/>
      </c>
      <c r="S18" s="153" t="str">
        <f>IF('Leave Approval'!P17="", "", 'Leave Approval'!P17)</f>
        <v/>
      </c>
      <c r="T18" s="154" t="str">
        <f>IF('Leave Approval'!Q17="", "", 'Leave Approval'!Q17)</f>
        <v/>
      </c>
      <c r="U18" s="155" t="str">
        <f>IF('Leave Approval'!R17="", "", 'Leave Approval'!R17)</f>
        <v/>
      </c>
      <c r="V18" s="147"/>
      <c r="W18" s="148" t="str">
        <f>IF(OR(P18="", Q18="", R18=""), "", NETWORKDAYS(Q18, R18, IF(AL18='Intro &amp; Setup'!$BA$8, 'Intro &amp; Setup'!$CA$4:$CA$23, IF(AL18='Intro &amp; Setup'!$BA$9, 'Intro &amp; Setup'!$CB$4:$CB$23)))-IF(S18=$AH$2, 0.5, 0))</f>
        <v/>
      </c>
      <c r="X18" s="147"/>
      <c r="Y18" s="148" t="str">
        <f>IF(OR(P18="", Q18="", R18=""), "", IFERROR($AN18+$AO18-SUMIF($C$8:$C18, $C18, $K$8:$K18)-SUMIF($P$8:$P18, $P18, $W$8:$W18), ""))</f>
        <v/>
      </c>
      <c r="Z18" s="75"/>
      <c r="AH18" s="10">
        <v>11</v>
      </c>
      <c r="AJ18" s="10" t="str">
        <f>IF('Intro &amp; Setup'!BC14="", "", 'Intro &amp; Setup'!BC14)</f>
        <v>Claire</v>
      </c>
      <c r="AL18" s="10" t="str">
        <f>IF(P18="", IF(C18="", "", IFERROR(INDEX('Intro &amp; Setup'!$BD$4:$BD$23, MATCH(C18, 'Intro &amp; Setup'!$BC$4:$BC$23, 0)), "")), IFERROR(INDEX('Intro &amp; Setup'!$BD$4:$BD$23, MATCH(P18, 'Intro &amp; Setup'!$BC$4:$BC$23, 0)), ""))</f>
        <v/>
      </c>
      <c r="AN18" s="42" t="str">
        <f>IF(P18="", IF($C18="", "", IFERROR(INDEX('Intro &amp; Setup'!$BE$4:$BE$23, MATCH($C18, 'Intro &amp; Setup'!$BC$4:$BC$23, 0)), "")-$AS18), IFERROR(INDEX('Intro &amp; Setup'!$BE$4:$BE$23, MATCH($P18, 'Intro &amp; Setup'!$BC$4:$BC$23, 0)), "")-$AS18)</f>
        <v/>
      </c>
      <c r="AO18" s="44" t="str">
        <f>IF(P18="", IF($C18="", "", IFERROR(INDEX('Intro &amp; Setup'!$BF$4:$BF$23, MATCH($C18, 'Intro &amp; Setup'!$BC$4:$BC$23, 0)), "")), IFERROR(INDEX('Intro &amp; Setup'!$BF$4:$BF$23, MATCH($P18, 'Intro &amp; Setup'!$BC$4:$BC$23, 0)), ""))</f>
        <v/>
      </c>
      <c r="AS18" s="10" t="str">
        <f>IF($C18="", "", IFERROR(INDEX('Intro &amp; Setup'!$BG$70:$BG$109, MATCH($C18, 'Intro &amp; Setup'!$BA$70:$BA$109, 0)), ""))</f>
        <v/>
      </c>
    </row>
    <row r="19" spans="1:45" x14ac:dyDescent="0.25">
      <c r="A19" s="75"/>
      <c r="B19" s="176"/>
      <c r="C19" s="158"/>
      <c r="D19" s="160"/>
      <c r="E19" s="161"/>
      <c r="F19" s="177"/>
      <c r="G19" s="160"/>
      <c r="H19" s="163"/>
      <c r="I19" s="156"/>
      <c r="J19" s="157" t="str">
        <f t="shared" si="0"/>
        <v/>
      </c>
      <c r="K19" s="158" t="str">
        <f>IF(O19="", IF(W19="", IF(OR(D19="", E19="", C19=""), "", NETWORKDAYS(D19, E19, IF(AL19='Intro &amp; Setup'!$BA$8, 'Intro &amp; Setup'!$CA$4:$CA$23, IF(AL19='Intro &amp; Setup'!$BA$9, 'Intro &amp; Setup'!$CB$4:$CB$23)))-IF(F19=$AH$2, 0.5, 0)), ""), "")</f>
        <v/>
      </c>
      <c r="L19" s="156"/>
      <c r="M19" s="157" t="str">
        <f>IF(O19="", IFERROR(IF($W19="", $AN19+$AO19-SUMIF($C$8:$C19, $C19, $K$8:$K19)-SUMIF($C$8:$C19, $C19, $W$8:$W19), ""), ""), "")</f>
        <v/>
      </c>
      <c r="N19" s="156"/>
      <c r="O19" s="157" t="str">
        <f>IF(AND(P19="", Q19="", R19=""), "", IF(OR(NOT(C19=P19), NOT(D19=Q19), NOT(E19=R19), NOT(F19=S19), NOT(G19=T19), NOT(H19=U19)), $O$4, 'Leave Approval'!L18))</f>
        <v/>
      </c>
      <c r="P19" s="159" t="str">
        <f>IF('Leave Approval'!M18="", "", 'Leave Approval'!M18)</f>
        <v/>
      </c>
      <c r="Q19" s="160" t="str">
        <f>IF('Leave Approval'!N18="", "", 'Leave Approval'!N18)</f>
        <v/>
      </c>
      <c r="R19" s="161" t="str">
        <f>IF('Leave Approval'!O18="", "", 'Leave Approval'!O18)</f>
        <v/>
      </c>
      <c r="S19" s="162" t="str">
        <f>IF('Leave Approval'!P18="", "", 'Leave Approval'!P18)</f>
        <v/>
      </c>
      <c r="T19" s="163" t="str">
        <f>IF('Leave Approval'!Q18="", "", 'Leave Approval'!Q18)</f>
        <v/>
      </c>
      <c r="U19" s="164" t="str">
        <f>IF('Leave Approval'!R18="", "", 'Leave Approval'!R18)</f>
        <v/>
      </c>
      <c r="V19" s="156"/>
      <c r="W19" s="157" t="str">
        <f>IF(OR(P19="", Q19="", R19=""), "", NETWORKDAYS(Q19, R19, IF(AL19='Intro &amp; Setup'!$BA$8, 'Intro &amp; Setup'!$CA$4:$CA$23, IF(AL19='Intro &amp; Setup'!$BA$9, 'Intro &amp; Setup'!$CB$4:$CB$23)))-IF(S19=$AH$2, 0.5, 0))</f>
        <v/>
      </c>
      <c r="X19" s="156"/>
      <c r="Y19" s="157" t="str">
        <f>IF(OR(P19="", Q19="", R19=""), "", IFERROR($AN19+$AO19-SUMIF($C$8:$C19, $C19, $K$8:$K19)-SUMIF($P$8:$P19, $P19, $W$8:$W19), ""))</f>
        <v/>
      </c>
      <c r="Z19" s="75"/>
      <c r="AH19" s="10">
        <v>12</v>
      </c>
      <c r="AJ19" s="10" t="str">
        <f>IF('Intro &amp; Setup'!BC15="", "", 'Intro &amp; Setup'!BC15)</f>
        <v/>
      </c>
      <c r="AL19" s="10" t="str">
        <f>IF(P19="", IF(C19="", "", IFERROR(INDEX('Intro &amp; Setup'!$BD$4:$BD$23, MATCH(C19, 'Intro &amp; Setup'!$BC$4:$BC$23, 0)), "")), IFERROR(INDEX('Intro &amp; Setup'!$BD$4:$BD$23, MATCH(P19, 'Intro &amp; Setup'!$BC$4:$BC$23, 0)), ""))</f>
        <v/>
      </c>
      <c r="AN19" s="42" t="str">
        <f>IF(P19="", IF($C19="", "", IFERROR(INDEX('Intro &amp; Setup'!$BE$4:$BE$23, MATCH($C19, 'Intro &amp; Setup'!$BC$4:$BC$23, 0)), "")-$AS19), IFERROR(INDEX('Intro &amp; Setup'!$BE$4:$BE$23, MATCH($P19, 'Intro &amp; Setup'!$BC$4:$BC$23, 0)), "")-$AS19)</f>
        <v/>
      </c>
      <c r="AO19" s="44" t="str">
        <f>IF(P19="", IF($C19="", "", IFERROR(INDEX('Intro &amp; Setup'!$BF$4:$BF$23, MATCH($C19, 'Intro &amp; Setup'!$BC$4:$BC$23, 0)), "")), IFERROR(INDEX('Intro &amp; Setup'!$BF$4:$BF$23, MATCH($P19, 'Intro &amp; Setup'!$BC$4:$BC$23, 0)), ""))</f>
        <v/>
      </c>
      <c r="AS19" s="10" t="str">
        <f>IF($C19="", "", IFERROR(INDEX('Intro &amp; Setup'!$BG$70:$BG$109, MATCH($C19, 'Intro &amp; Setup'!$BA$70:$BA$109, 0)), ""))</f>
        <v/>
      </c>
    </row>
    <row r="20" spans="1:45" x14ac:dyDescent="0.25">
      <c r="A20" s="75"/>
      <c r="B20" s="176"/>
      <c r="C20" s="158"/>
      <c r="D20" s="160"/>
      <c r="E20" s="161"/>
      <c r="F20" s="177"/>
      <c r="G20" s="160"/>
      <c r="H20" s="163"/>
      <c r="I20" s="156"/>
      <c r="J20" s="157" t="str">
        <f t="shared" si="0"/>
        <v/>
      </c>
      <c r="K20" s="158" t="str">
        <f>IF(O20="", IF(W20="", IF(OR(D20="", E20="", C20=""), "", NETWORKDAYS(D20, E20, IF(AL20='Intro &amp; Setup'!$BA$8, 'Intro &amp; Setup'!$CA$4:$CA$23, IF(AL20='Intro &amp; Setup'!$BA$9, 'Intro &amp; Setup'!$CB$4:$CB$23)))-IF(F20=$AH$2, 0.5, 0)), ""), "")</f>
        <v/>
      </c>
      <c r="L20" s="156"/>
      <c r="M20" s="157" t="str">
        <f>IF(O20="", IFERROR(IF($W20="", $AN20+$AO20-SUMIF($C$8:$C20, $C20, $K$8:$K20)-SUMIF($C$8:$C20, $C20, $W$8:$W20), ""), ""), "")</f>
        <v/>
      </c>
      <c r="N20" s="156"/>
      <c r="O20" s="157" t="str">
        <f>IF(AND(P20="", Q20="", R20=""), "", IF(OR(NOT(C20=P20), NOT(D20=Q20), NOT(E20=R20), NOT(F20=S20), NOT(G20=T20), NOT(H20=U20)), $O$4, 'Leave Approval'!L19))</f>
        <v/>
      </c>
      <c r="P20" s="159" t="str">
        <f>IF('Leave Approval'!M19="", "", 'Leave Approval'!M19)</f>
        <v/>
      </c>
      <c r="Q20" s="160" t="str">
        <f>IF('Leave Approval'!N19="", "", 'Leave Approval'!N19)</f>
        <v/>
      </c>
      <c r="R20" s="161" t="str">
        <f>IF('Leave Approval'!O19="", "", 'Leave Approval'!O19)</f>
        <v/>
      </c>
      <c r="S20" s="162" t="str">
        <f>IF('Leave Approval'!P19="", "", 'Leave Approval'!P19)</f>
        <v/>
      </c>
      <c r="T20" s="163" t="str">
        <f>IF('Leave Approval'!Q19="", "", 'Leave Approval'!Q19)</f>
        <v/>
      </c>
      <c r="U20" s="164" t="str">
        <f>IF('Leave Approval'!R19="", "", 'Leave Approval'!R19)</f>
        <v/>
      </c>
      <c r="V20" s="156"/>
      <c r="W20" s="157" t="str">
        <f>IF(OR(P20="", Q20="", R20=""), "", NETWORKDAYS(Q20, R20, IF(AL20='Intro &amp; Setup'!$BA$8, 'Intro &amp; Setup'!$CA$4:$CA$23, IF(AL20='Intro &amp; Setup'!$BA$9, 'Intro &amp; Setup'!$CB$4:$CB$23)))-IF(S20=$AH$2, 0.5, 0))</f>
        <v/>
      </c>
      <c r="X20" s="156"/>
      <c r="Y20" s="157" t="str">
        <f>IF(OR(P20="", Q20="", R20=""), "", IFERROR($AN20+$AO20-SUMIF($C$8:$C20, $C20, $K$8:$K20)-SUMIF($P$8:$P20, $P20, $W$8:$W20), ""))</f>
        <v/>
      </c>
      <c r="Z20" s="75"/>
      <c r="AH20" s="10">
        <v>13</v>
      </c>
      <c r="AJ20" s="10" t="str">
        <f>IF('Intro &amp; Setup'!BC16="", "", 'Intro &amp; Setup'!BC16)</f>
        <v/>
      </c>
      <c r="AL20" s="10" t="str">
        <f>IF(P20="", IF(C20="", "", IFERROR(INDEX('Intro &amp; Setup'!$BD$4:$BD$23, MATCH(C20, 'Intro &amp; Setup'!$BC$4:$BC$23, 0)), "")), IFERROR(INDEX('Intro &amp; Setup'!$BD$4:$BD$23, MATCH(P20, 'Intro &amp; Setup'!$BC$4:$BC$23, 0)), ""))</f>
        <v/>
      </c>
      <c r="AN20" s="42" t="str">
        <f>IF(P20="", IF($C20="", "", IFERROR(INDEX('Intro &amp; Setup'!$BE$4:$BE$23, MATCH($C20, 'Intro &amp; Setup'!$BC$4:$BC$23, 0)), "")-$AS20), IFERROR(INDEX('Intro &amp; Setup'!$BE$4:$BE$23, MATCH($P20, 'Intro &amp; Setup'!$BC$4:$BC$23, 0)), "")-$AS20)</f>
        <v/>
      </c>
      <c r="AO20" s="44" t="str">
        <f>IF(P20="", IF($C20="", "", IFERROR(INDEX('Intro &amp; Setup'!$BF$4:$BF$23, MATCH($C20, 'Intro &amp; Setup'!$BC$4:$BC$23, 0)), "")), IFERROR(INDEX('Intro &amp; Setup'!$BF$4:$BF$23, MATCH($P20, 'Intro &amp; Setup'!$BC$4:$BC$23, 0)), ""))</f>
        <v/>
      </c>
      <c r="AS20" s="10" t="str">
        <f>IF($C20="", "", IFERROR(INDEX('Intro &amp; Setup'!$BG$70:$BG$109, MATCH($C20, 'Intro &amp; Setup'!$BA$70:$BA$109, 0)), ""))</f>
        <v/>
      </c>
    </row>
    <row r="21" spans="1:45" x14ac:dyDescent="0.25">
      <c r="A21" s="75"/>
      <c r="B21" s="176"/>
      <c r="C21" s="158"/>
      <c r="D21" s="160"/>
      <c r="E21" s="161"/>
      <c r="F21" s="177"/>
      <c r="G21" s="160"/>
      <c r="H21" s="163"/>
      <c r="I21" s="156"/>
      <c r="J21" s="157" t="str">
        <f t="shared" si="0"/>
        <v/>
      </c>
      <c r="K21" s="158" t="str">
        <f>IF(O21="", IF(W21="", IF(OR(D21="", E21="", C21=""), "", NETWORKDAYS(D21, E21, IF(AL21='Intro &amp; Setup'!$BA$8, 'Intro &amp; Setup'!$CA$4:$CA$23, IF(AL21='Intro &amp; Setup'!$BA$9, 'Intro &amp; Setup'!$CB$4:$CB$23)))-IF(F21=$AH$2, 0.5, 0)), ""), "")</f>
        <v/>
      </c>
      <c r="L21" s="156"/>
      <c r="M21" s="157" t="str">
        <f>IF(O21="", IFERROR(IF($W21="", $AN21+$AO21-SUMIF($C$8:$C21, $C21, $K$8:$K21)-SUMIF($C$8:$C21, $C21, $W$8:$W21), ""), ""), "")</f>
        <v/>
      </c>
      <c r="N21" s="156"/>
      <c r="O21" s="157" t="str">
        <f>IF(AND(P21="", Q21="", R21=""), "", IF(OR(NOT(C21=P21), NOT(D21=Q21), NOT(E21=R21), NOT(F21=S21), NOT(G21=T21), NOT(H21=U21)), $O$4, 'Leave Approval'!L20))</f>
        <v/>
      </c>
      <c r="P21" s="159" t="str">
        <f>IF('Leave Approval'!M20="", "", 'Leave Approval'!M20)</f>
        <v/>
      </c>
      <c r="Q21" s="160" t="str">
        <f>IF('Leave Approval'!N20="", "", 'Leave Approval'!N20)</f>
        <v/>
      </c>
      <c r="R21" s="161" t="str">
        <f>IF('Leave Approval'!O20="", "", 'Leave Approval'!O20)</f>
        <v/>
      </c>
      <c r="S21" s="162" t="str">
        <f>IF('Leave Approval'!P20="", "", 'Leave Approval'!P20)</f>
        <v/>
      </c>
      <c r="T21" s="163" t="str">
        <f>IF('Leave Approval'!Q20="", "", 'Leave Approval'!Q20)</f>
        <v/>
      </c>
      <c r="U21" s="164" t="str">
        <f>IF('Leave Approval'!R20="", "", 'Leave Approval'!R20)</f>
        <v/>
      </c>
      <c r="V21" s="156"/>
      <c r="W21" s="157" t="str">
        <f>IF(OR(P21="", Q21="", R21=""), "", NETWORKDAYS(Q21, R21, IF(AL21='Intro &amp; Setup'!$BA$8, 'Intro &amp; Setup'!$CA$4:$CA$23, IF(AL21='Intro &amp; Setup'!$BA$9, 'Intro &amp; Setup'!$CB$4:$CB$23)))-IF(S21=$AH$2, 0.5, 0))</f>
        <v/>
      </c>
      <c r="X21" s="156"/>
      <c r="Y21" s="157" t="str">
        <f>IF(OR(P21="", Q21="", R21=""), "", IFERROR($AN21+$AO21-SUMIF($C$8:$C21, $C21, $K$8:$K21)-SUMIF($P$8:$P21, $P21, $W$8:$W21), ""))</f>
        <v/>
      </c>
      <c r="Z21" s="75"/>
      <c r="AH21" s="10">
        <v>14</v>
      </c>
      <c r="AJ21" s="10" t="str">
        <f>IF('Intro &amp; Setup'!BC17="", "", 'Intro &amp; Setup'!BC17)</f>
        <v/>
      </c>
      <c r="AL21" s="10" t="str">
        <f>IF(P21="", IF(C21="", "", IFERROR(INDEX('Intro &amp; Setup'!$BD$4:$BD$23, MATCH(C21, 'Intro &amp; Setup'!$BC$4:$BC$23, 0)), "")), IFERROR(INDEX('Intro &amp; Setup'!$BD$4:$BD$23, MATCH(P21, 'Intro &amp; Setup'!$BC$4:$BC$23, 0)), ""))</f>
        <v/>
      </c>
      <c r="AN21" s="42" t="str">
        <f>IF(P21="", IF($C21="", "", IFERROR(INDEX('Intro &amp; Setup'!$BE$4:$BE$23, MATCH($C21, 'Intro &amp; Setup'!$BC$4:$BC$23, 0)), "")-$AS21), IFERROR(INDEX('Intro &amp; Setup'!$BE$4:$BE$23, MATCH($P21, 'Intro &amp; Setup'!$BC$4:$BC$23, 0)), "")-$AS21)</f>
        <v/>
      </c>
      <c r="AO21" s="44" t="str">
        <f>IF(P21="", IF($C21="", "", IFERROR(INDEX('Intro &amp; Setup'!$BF$4:$BF$23, MATCH($C21, 'Intro &amp; Setup'!$BC$4:$BC$23, 0)), "")), IFERROR(INDEX('Intro &amp; Setup'!$BF$4:$BF$23, MATCH($P21, 'Intro &amp; Setup'!$BC$4:$BC$23, 0)), ""))</f>
        <v/>
      </c>
      <c r="AS21" s="10" t="str">
        <f>IF($C21="", "", IFERROR(INDEX('Intro &amp; Setup'!$BG$70:$BG$109, MATCH($C21, 'Intro &amp; Setup'!$BA$70:$BA$109, 0)), ""))</f>
        <v/>
      </c>
    </row>
    <row r="22" spans="1:45" x14ac:dyDescent="0.25">
      <c r="A22" s="75"/>
      <c r="B22" s="176"/>
      <c r="C22" s="158"/>
      <c r="D22" s="160"/>
      <c r="E22" s="161"/>
      <c r="F22" s="177"/>
      <c r="G22" s="160"/>
      <c r="H22" s="163"/>
      <c r="I22" s="156"/>
      <c r="J22" s="157" t="str">
        <f t="shared" si="0"/>
        <v/>
      </c>
      <c r="K22" s="158" t="str">
        <f>IF(O22="", IF(W22="", IF(OR(D22="", E22="", C22=""), "", NETWORKDAYS(D22, E22, IF(AL22='Intro &amp; Setup'!$BA$8, 'Intro &amp; Setup'!$CA$4:$CA$23, IF(AL22='Intro &amp; Setup'!$BA$9, 'Intro &amp; Setup'!$CB$4:$CB$23)))-IF(F22=$AH$2, 0.5, 0)), ""), "")</f>
        <v/>
      </c>
      <c r="L22" s="156"/>
      <c r="M22" s="157" t="str">
        <f>IF(O22="", IFERROR(IF($W22="", $AN22+$AO22-SUMIF($C$8:$C22, $C22, $K$8:$K22)-SUMIF($C$8:$C22, $C22, $W$8:$W22), ""), ""), "")</f>
        <v/>
      </c>
      <c r="N22" s="156"/>
      <c r="O22" s="157" t="str">
        <f>IF(AND(P22="", Q22="", R22=""), "", IF(OR(NOT(C22=P22), NOT(D22=Q22), NOT(E22=R22), NOT(F22=S22), NOT(G22=T22), NOT(H22=U22)), $O$4, 'Leave Approval'!L21))</f>
        <v/>
      </c>
      <c r="P22" s="159" t="str">
        <f>IF('Leave Approval'!M21="", "", 'Leave Approval'!M21)</f>
        <v/>
      </c>
      <c r="Q22" s="160" t="str">
        <f>IF('Leave Approval'!N21="", "", 'Leave Approval'!N21)</f>
        <v/>
      </c>
      <c r="R22" s="161" t="str">
        <f>IF('Leave Approval'!O21="", "", 'Leave Approval'!O21)</f>
        <v/>
      </c>
      <c r="S22" s="162" t="str">
        <f>IF('Leave Approval'!P21="", "", 'Leave Approval'!P21)</f>
        <v/>
      </c>
      <c r="T22" s="163" t="str">
        <f>IF('Leave Approval'!Q21="", "", 'Leave Approval'!Q21)</f>
        <v/>
      </c>
      <c r="U22" s="164" t="str">
        <f>IF('Leave Approval'!R21="", "", 'Leave Approval'!R21)</f>
        <v/>
      </c>
      <c r="V22" s="156"/>
      <c r="W22" s="157" t="str">
        <f>IF(OR(P22="", Q22="", R22=""), "", NETWORKDAYS(Q22, R22, IF(AL22='Intro &amp; Setup'!$BA$8, 'Intro &amp; Setup'!$CA$4:$CA$23, IF(AL22='Intro &amp; Setup'!$BA$9, 'Intro &amp; Setup'!$CB$4:$CB$23)))-IF(S22=$AH$2, 0.5, 0))</f>
        <v/>
      </c>
      <c r="X22" s="156"/>
      <c r="Y22" s="157" t="str">
        <f>IF(OR(P22="", Q22="", R22=""), "", IFERROR($AN22+$AO22-SUMIF($C$8:$C22, $C22, $K$8:$K22)-SUMIF($P$8:$P22, $P22, $W$8:$W22), ""))</f>
        <v/>
      </c>
      <c r="Z22" s="75"/>
      <c r="AH22" s="10">
        <v>15</v>
      </c>
      <c r="AJ22" s="10" t="str">
        <f>IF('Intro &amp; Setup'!BC18="", "", 'Intro &amp; Setup'!BC18)</f>
        <v/>
      </c>
      <c r="AL22" s="10" t="str">
        <f>IF(P22="", IF(C22="", "", IFERROR(INDEX('Intro &amp; Setup'!$BD$4:$BD$23, MATCH(C22, 'Intro &amp; Setup'!$BC$4:$BC$23, 0)), "")), IFERROR(INDEX('Intro &amp; Setup'!$BD$4:$BD$23, MATCH(P22, 'Intro &amp; Setup'!$BC$4:$BC$23, 0)), ""))</f>
        <v/>
      </c>
      <c r="AN22" s="42" t="str">
        <f>IF(P22="", IF($C22="", "", IFERROR(INDEX('Intro &amp; Setup'!$BE$4:$BE$23, MATCH($C22, 'Intro &amp; Setup'!$BC$4:$BC$23, 0)), "")-$AS22), IFERROR(INDEX('Intro &amp; Setup'!$BE$4:$BE$23, MATCH($P22, 'Intro &amp; Setup'!$BC$4:$BC$23, 0)), "")-$AS22)</f>
        <v/>
      </c>
      <c r="AO22" s="44" t="str">
        <f>IF(P22="", IF($C22="", "", IFERROR(INDEX('Intro &amp; Setup'!$BF$4:$BF$23, MATCH($C22, 'Intro &amp; Setup'!$BC$4:$BC$23, 0)), "")), IFERROR(INDEX('Intro &amp; Setup'!$BF$4:$BF$23, MATCH($P22, 'Intro &amp; Setup'!$BC$4:$BC$23, 0)), ""))</f>
        <v/>
      </c>
      <c r="AS22" s="10" t="str">
        <f>IF($C22="", "", IFERROR(INDEX('Intro &amp; Setup'!$BG$70:$BG$109, MATCH($C22, 'Intro &amp; Setup'!$BA$70:$BA$109, 0)), ""))</f>
        <v/>
      </c>
    </row>
    <row r="23" spans="1:45" x14ac:dyDescent="0.25">
      <c r="A23" s="75"/>
      <c r="B23" s="176"/>
      <c r="C23" s="158"/>
      <c r="D23" s="160"/>
      <c r="E23" s="161"/>
      <c r="F23" s="177"/>
      <c r="G23" s="160"/>
      <c r="H23" s="163"/>
      <c r="I23" s="156"/>
      <c r="J23" s="157" t="str">
        <f t="shared" si="0"/>
        <v/>
      </c>
      <c r="K23" s="158" t="str">
        <f>IF(O23="", IF(W23="", IF(OR(D23="", E23="", C23=""), "", NETWORKDAYS(D23, E23, IF(AL23='Intro &amp; Setup'!$BA$8, 'Intro &amp; Setup'!$CA$4:$CA$23, IF(AL23='Intro &amp; Setup'!$BA$9, 'Intro &amp; Setup'!$CB$4:$CB$23)))-IF(F23=$AH$2, 0.5, 0)), ""), "")</f>
        <v/>
      </c>
      <c r="L23" s="156"/>
      <c r="M23" s="157" t="str">
        <f>IF(O23="", IFERROR(IF($W23="", $AN23+$AO23-SUMIF($C$8:$C23, $C23, $K$8:$K23)-SUMIF($C$8:$C23, $C23, $W$8:$W23), ""), ""), "")</f>
        <v/>
      </c>
      <c r="N23" s="156"/>
      <c r="O23" s="157" t="str">
        <f>IF(AND(P23="", Q23="", R23=""), "", IF(OR(NOT(C23=P23), NOT(D23=Q23), NOT(E23=R23), NOT(F23=S23), NOT(G23=T23), NOT(H23=U23)), $O$4, 'Leave Approval'!L22))</f>
        <v/>
      </c>
      <c r="P23" s="159" t="str">
        <f>IF('Leave Approval'!M22="", "", 'Leave Approval'!M22)</f>
        <v/>
      </c>
      <c r="Q23" s="160" t="str">
        <f>IF('Leave Approval'!N22="", "", 'Leave Approval'!N22)</f>
        <v/>
      </c>
      <c r="R23" s="161" t="str">
        <f>IF('Leave Approval'!O22="", "", 'Leave Approval'!O22)</f>
        <v/>
      </c>
      <c r="S23" s="162" t="str">
        <f>IF('Leave Approval'!P22="", "", 'Leave Approval'!P22)</f>
        <v/>
      </c>
      <c r="T23" s="163" t="str">
        <f>IF('Leave Approval'!Q22="", "", 'Leave Approval'!Q22)</f>
        <v/>
      </c>
      <c r="U23" s="164" t="str">
        <f>IF('Leave Approval'!R22="", "", 'Leave Approval'!R22)</f>
        <v/>
      </c>
      <c r="V23" s="156"/>
      <c r="W23" s="157" t="str">
        <f>IF(OR(P23="", Q23="", R23=""), "", NETWORKDAYS(Q23, R23, IF(AL23='Intro &amp; Setup'!$BA$8, 'Intro &amp; Setup'!$CA$4:$CA$23, IF(AL23='Intro &amp; Setup'!$BA$9, 'Intro &amp; Setup'!$CB$4:$CB$23)))-IF(S23=$AH$2, 0.5, 0))</f>
        <v/>
      </c>
      <c r="X23" s="156"/>
      <c r="Y23" s="157" t="str">
        <f>IF(OR(P23="", Q23="", R23=""), "", IFERROR($AN23+$AO23-SUMIF($C$8:$C23, $C23, $K$8:$K23)-SUMIF($P$8:$P23, $P23, $W$8:$W23), ""))</f>
        <v/>
      </c>
      <c r="Z23" s="75"/>
      <c r="AH23" s="10">
        <v>16</v>
      </c>
      <c r="AJ23" s="10" t="str">
        <f>IF('Intro &amp; Setup'!BC19="", "", 'Intro &amp; Setup'!BC19)</f>
        <v/>
      </c>
      <c r="AL23" s="10" t="str">
        <f>IF(P23="", IF(C23="", "", IFERROR(INDEX('Intro &amp; Setup'!$BD$4:$BD$23, MATCH(C23, 'Intro &amp; Setup'!$BC$4:$BC$23, 0)), "")), IFERROR(INDEX('Intro &amp; Setup'!$BD$4:$BD$23, MATCH(P23, 'Intro &amp; Setup'!$BC$4:$BC$23, 0)), ""))</f>
        <v/>
      </c>
      <c r="AN23" s="42" t="str">
        <f>IF(P23="", IF($C23="", "", IFERROR(INDEX('Intro &amp; Setup'!$BE$4:$BE$23, MATCH($C23, 'Intro &amp; Setup'!$BC$4:$BC$23, 0)), "")-$AS23), IFERROR(INDEX('Intro &amp; Setup'!$BE$4:$BE$23, MATCH($P23, 'Intro &amp; Setup'!$BC$4:$BC$23, 0)), "")-$AS23)</f>
        <v/>
      </c>
      <c r="AO23" s="44" t="str">
        <f>IF(P23="", IF($C23="", "", IFERROR(INDEX('Intro &amp; Setup'!$BF$4:$BF$23, MATCH($C23, 'Intro &amp; Setup'!$BC$4:$BC$23, 0)), "")), IFERROR(INDEX('Intro &amp; Setup'!$BF$4:$BF$23, MATCH($P23, 'Intro &amp; Setup'!$BC$4:$BC$23, 0)), ""))</f>
        <v/>
      </c>
      <c r="AS23" s="10" t="str">
        <f>IF($C23="", "", IFERROR(INDEX('Intro &amp; Setup'!$BG$70:$BG$109, MATCH($C23, 'Intro &amp; Setup'!$BA$70:$BA$109, 0)), ""))</f>
        <v/>
      </c>
    </row>
    <row r="24" spans="1:45" x14ac:dyDescent="0.25">
      <c r="A24" s="75"/>
      <c r="B24" s="176"/>
      <c r="C24" s="158"/>
      <c r="D24" s="160"/>
      <c r="E24" s="161"/>
      <c r="F24" s="177"/>
      <c r="G24" s="160"/>
      <c r="H24" s="163"/>
      <c r="I24" s="156"/>
      <c r="J24" s="157" t="str">
        <f t="shared" si="0"/>
        <v/>
      </c>
      <c r="K24" s="158" t="str">
        <f>IF(O24="", IF(W24="", IF(OR(D24="", E24="", C24=""), "", NETWORKDAYS(D24, E24, IF(AL24='Intro &amp; Setup'!$BA$8, 'Intro &amp; Setup'!$CA$4:$CA$23, IF(AL24='Intro &amp; Setup'!$BA$9, 'Intro &amp; Setup'!$CB$4:$CB$23)))-IF(F24=$AH$2, 0.5, 0)), ""), "")</f>
        <v/>
      </c>
      <c r="L24" s="156"/>
      <c r="M24" s="157" t="str">
        <f>IF(O24="", IFERROR(IF($W24="", $AN24+$AO24-SUMIF($C$8:$C24, $C24, $K$8:$K24)-SUMIF($C$8:$C24, $C24, $W$8:$W24), ""), ""), "")</f>
        <v/>
      </c>
      <c r="N24" s="156"/>
      <c r="O24" s="157" t="str">
        <f>IF(AND(P24="", Q24="", R24=""), "", IF(OR(NOT(C24=P24), NOT(D24=Q24), NOT(E24=R24), NOT(F24=S24), NOT(G24=T24), NOT(H24=U24)), $O$4, 'Leave Approval'!L23))</f>
        <v/>
      </c>
      <c r="P24" s="159" t="str">
        <f>IF('Leave Approval'!M23="", "", 'Leave Approval'!M23)</f>
        <v/>
      </c>
      <c r="Q24" s="160" t="str">
        <f>IF('Leave Approval'!N23="", "", 'Leave Approval'!N23)</f>
        <v/>
      </c>
      <c r="R24" s="161" t="str">
        <f>IF('Leave Approval'!O23="", "", 'Leave Approval'!O23)</f>
        <v/>
      </c>
      <c r="S24" s="162" t="str">
        <f>IF('Leave Approval'!P23="", "", 'Leave Approval'!P23)</f>
        <v/>
      </c>
      <c r="T24" s="163" t="str">
        <f>IF('Leave Approval'!Q23="", "", 'Leave Approval'!Q23)</f>
        <v/>
      </c>
      <c r="U24" s="164" t="str">
        <f>IF('Leave Approval'!R23="", "", 'Leave Approval'!R23)</f>
        <v/>
      </c>
      <c r="V24" s="156"/>
      <c r="W24" s="157" t="str">
        <f>IF(OR(P24="", Q24="", R24=""), "", NETWORKDAYS(Q24, R24, IF(AL24='Intro &amp; Setup'!$BA$8, 'Intro &amp; Setup'!$CA$4:$CA$23, IF(AL24='Intro &amp; Setup'!$BA$9, 'Intro &amp; Setup'!$CB$4:$CB$23)))-IF(S24=$AH$2, 0.5, 0))</f>
        <v/>
      </c>
      <c r="X24" s="156"/>
      <c r="Y24" s="157" t="str">
        <f>IF(OR(P24="", Q24="", R24=""), "", IFERROR($AN24+$AO24-SUMIF($C$8:$C24, $C24, $K$8:$K24)-SUMIF($P$8:$P24, $P24, $W$8:$W24), ""))</f>
        <v/>
      </c>
      <c r="Z24" s="75"/>
      <c r="AH24" s="10">
        <v>17</v>
      </c>
      <c r="AJ24" s="10" t="str">
        <f>IF('Intro &amp; Setup'!BC20="", "", 'Intro &amp; Setup'!BC20)</f>
        <v/>
      </c>
      <c r="AL24" s="10" t="str">
        <f>IF(P24="", IF(C24="", "", IFERROR(INDEX('Intro &amp; Setup'!$BD$4:$BD$23, MATCH(C24, 'Intro &amp; Setup'!$BC$4:$BC$23, 0)), "")), IFERROR(INDEX('Intro &amp; Setup'!$BD$4:$BD$23, MATCH(P24, 'Intro &amp; Setup'!$BC$4:$BC$23, 0)), ""))</f>
        <v/>
      </c>
      <c r="AN24" s="42" t="str">
        <f>IF(P24="", IF($C24="", "", IFERROR(INDEX('Intro &amp; Setup'!$BE$4:$BE$23, MATCH($C24, 'Intro &amp; Setup'!$BC$4:$BC$23, 0)), "")-$AS24), IFERROR(INDEX('Intro &amp; Setup'!$BE$4:$BE$23, MATCH($P24, 'Intro &amp; Setup'!$BC$4:$BC$23, 0)), "")-$AS24)</f>
        <v/>
      </c>
      <c r="AO24" s="44" t="str">
        <f>IF(P24="", IF($C24="", "", IFERROR(INDEX('Intro &amp; Setup'!$BF$4:$BF$23, MATCH($C24, 'Intro &amp; Setup'!$BC$4:$BC$23, 0)), "")), IFERROR(INDEX('Intro &amp; Setup'!$BF$4:$BF$23, MATCH($P24, 'Intro &amp; Setup'!$BC$4:$BC$23, 0)), ""))</f>
        <v/>
      </c>
      <c r="AS24" s="10" t="str">
        <f>IF($C24="", "", IFERROR(INDEX('Intro &amp; Setup'!$BG$70:$BG$109, MATCH($C24, 'Intro &amp; Setup'!$BA$70:$BA$109, 0)), ""))</f>
        <v/>
      </c>
    </row>
    <row r="25" spans="1:45" x14ac:dyDescent="0.25">
      <c r="A25" s="75"/>
      <c r="B25" s="176"/>
      <c r="C25" s="158"/>
      <c r="D25" s="160"/>
      <c r="E25" s="161"/>
      <c r="F25" s="177"/>
      <c r="G25" s="160"/>
      <c r="H25" s="163"/>
      <c r="I25" s="156"/>
      <c r="J25" s="157" t="str">
        <f t="shared" si="0"/>
        <v/>
      </c>
      <c r="K25" s="158" t="str">
        <f>IF(O25="", IF(W25="", IF(OR(D25="", E25="", C25=""), "", NETWORKDAYS(D25, E25, IF(AL25='Intro &amp; Setup'!$BA$8, 'Intro &amp; Setup'!$CA$4:$CA$23, IF(AL25='Intro &amp; Setup'!$BA$9, 'Intro &amp; Setup'!$CB$4:$CB$23)))-IF(F25=$AH$2, 0.5, 0)), ""), "")</f>
        <v/>
      </c>
      <c r="L25" s="156"/>
      <c r="M25" s="157" t="str">
        <f>IF(O25="", IFERROR(IF($W25="", $AN25+$AO25-SUMIF($C$8:$C25, $C25, $K$8:$K25)-SUMIF($C$8:$C25, $C25, $W$8:$W25), ""), ""), "")</f>
        <v/>
      </c>
      <c r="N25" s="156"/>
      <c r="O25" s="157" t="str">
        <f>IF(AND(P25="", Q25="", R25=""), "", IF(OR(NOT(C25=P25), NOT(D25=Q25), NOT(E25=R25), NOT(F25=S25), NOT(G25=T25), NOT(H25=U25)), $O$4, 'Leave Approval'!L24))</f>
        <v/>
      </c>
      <c r="P25" s="159" t="str">
        <f>IF('Leave Approval'!M24="", "", 'Leave Approval'!M24)</f>
        <v/>
      </c>
      <c r="Q25" s="160" t="str">
        <f>IF('Leave Approval'!N24="", "", 'Leave Approval'!N24)</f>
        <v/>
      </c>
      <c r="R25" s="161" t="str">
        <f>IF('Leave Approval'!O24="", "", 'Leave Approval'!O24)</f>
        <v/>
      </c>
      <c r="S25" s="162" t="str">
        <f>IF('Leave Approval'!P24="", "", 'Leave Approval'!P24)</f>
        <v/>
      </c>
      <c r="T25" s="163" t="str">
        <f>IF('Leave Approval'!Q24="", "", 'Leave Approval'!Q24)</f>
        <v/>
      </c>
      <c r="U25" s="164" t="str">
        <f>IF('Leave Approval'!R24="", "", 'Leave Approval'!R24)</f>
        <v/>
      </c>
      <c r="V25" s="156"/>
      <c r="W25" s="157" t="str">
        <f>IF(OR(P25="", Q25="", R25=""), "", NETWORKDAYS(Q25, R25, IF(AL25='Intro &amp; Setup'!$BA$8, 'Intro &amp; Setup'!$CA$4:$CA$23, IF(AL25='Intro &amp; Setup'!$BA$9, 'Intro &amp; Setup'!$CB$4:$CB$23)))-IF(S25=$AH$2, 0.5, 0))</f>
        <v/>
      </c>
      <c r="X25" s="156"/>
      <c r="Y25" s="157" t="str">
        <f>IF(OR(P25="", Q25="", R25=""), "", IFERROR($AN25+$AO25-SUMIF($C$8:$C25, $C25, $K$8:$K25)-SUMIF($P$8:$P25, $P25, $W$8:$W25), ""))</f>
        <v/>
      </c>
      <c r="Z25" s="75"/>
      <c r="AH25" s="10">
        <v>18</v>
      </c>
      <c r="AJ25" s="10" t="str">
        <f>IF('Intro &amp; Setup'!BC21="", "", 'Intro &amp; Setup'!BC21)</f>
        <v/>
      </c>
      <c r="AL25" s="10" t="str">
        <f>IF(P25="", IF(C25="", "", IFERROR(INDEX('Intro &amp; Setup'!$BD$4:$BD$23, MATCH(C25, 'Intro &amp; Setup'!$BC$4:$BC$23, 0)), "")), IFERROR(INDEX('Intro &amp; Setup'!$BD$4:$BD$23, MATCH(P25, 'Intro &amp; Setup'!$BC$4:$BC$23, 0)), ""))</f>
        <v/>
      </c>
      <c r="AN25" s="42" t="str">
        <f>IF(P25="", IF($C25="", "", IFERROR(INDEX('Intro &amp; Setup'!$BE$4:$BE$23, MATCH($C25, 'Intro &amp; Setup'!$BC$4:$BC$23, 0)), "")-$AS25), IFERROR(INDEX('Intro &amp; Setup'!$BE$4:$BE$23, MATCH($P25, 'Intro &amp; Setup'!$BC$4:$BC$23, 0)), "")-$AS25)</f>
        <v/>
      </c>
      <c r="AO25" s="44" t="str">
        <f>IF(P25="", IF($C25="", "", IFERROR(INDEX('Intro &amp; Setup'!$BF$4:$BF$23, MATCH($C25, 'Intro &amp; Setup'!$BC$4:$BC$23, 0)), "")), IFERROR(INDEX('Intro &amp; Setup'!$BF$4:$BF$23, MATCH($P25, 'Intro &amp; Setup'!$BC$4:$BC$23, 0)), ""))</f>
        <v/>
      </c>
      <c r="AS25" s="10" t="str">
        <f>IF($C25="", "", IFERROR(INDEX('Intro &amp; Setup'!$BG$70:$BG$109, MATCH($C25, 'Intro &amp; Setup'!$BA$70:$BA$109, 0)), ""))</f>
        <v/>
      </c>
    </row>
    <row r="26" spans="1:45" x14ac:dyDescent="0.25">
      <c r="A26" s="75"/>
      <c r="B26" s="176"/>
      <c r="C26" s="158"/>
      <c r="D26" s="160"/>
      <c r="E26" s="161"/>
      <c r="F26" s="177"/>
      <c r="G26" s="160"/>
      <c r="H26" s="163"/>
      <c r="I26" s="156"/>
      <c r="J26" s="157" t="str">
        <f t="shared" si="0"/>
        <v/>
      </c>
      <c r="K26" s="158" t="str">
        <f>IF(O26="", IF(W26="", IF(OR(D26="", E26="", C26=""), "", NETWORKDAYS(D26, E26, IF(AL26='Intro &amp; Setup'!$BA$8, 'Intro &amp; Setup'!$CA$4:$CA$23, IF(AL26='Intro &amp; Setup'!$BA$9, 'Intro &amp; Setup'!$CB$4:$CB$23)))-IF(F26=$AH$2, 0.5, 0)), ""), "")</f>
        <v/>
      </c>
      <c r="L26" s="156"/>
      <c r="M26" s="157" t="str">
        <f>IF(O26="", IFERROR(IF($W26="", $AN26+$AO26-SUMIF($C$8:$C26, $C26, $K$8:$K26)-SUMIF($C$8:$C26, $C26, $W$8:$W26), ""), ""), "")</f>
        <v/>
      </c>
      <c r="N26" s="156"/>
      <c r="O26" s="157" t="str">
        <f>IF(AND(P26="", Q26="", R26=""), "", IF(OR(NOT(C26=P26), NOT(D26=Q26), NOT(E26=R26), NOT(F26=S26), NOT(G26=T26), NOT(H26=U26)), $O$4, 'Leave Approval'!L25))</f>
        <v/>
      </c>
      <c r="P26" s="159" t="str">
        <f>IF('Leave Approval'!M25="", "", 'Leave Approval'!M25)</f>
        <v/>
      </c>
      <c r="Q26" s="160" t="str">
        <f>IF('Leave Approval'!N25="", "", 'Leave Approval'!N25)</f>
        <v/>
      </c>
      <c r="R26" s="161" t="str">
        <f>IF('Leave Approval'!O25="", "", 'Leave Approval'!O25)</f>
        <v/>
      </c>
      <c r="S26" s="162" t="str">
        <f>IF('Leave Approval'!P25="", "", 'Leave Approval'!P25)</f>
        <v/>
      </c>
      <c r="T26" s="163" t="str">
        <f>IF('Leave Approval'!Q25="", "", 'Leave Approval'!Q25)</f>
        <v/>
      </c>
      <c r="U26" s="164" t="str">
        <f>IF('Leave Approval'!R25="", "", 'Leave Approval'!R25)</f>
        <v/>
      </c>
      <c r="V26" s="156"/>
      <c r="W26" s="157" t="str">
        <f>IF(OR(P26="", Q26="", R26=""), "", NETWORKDAYS(Q26, R26, IF(AL26='Intro &amp; Setup'!$BA$8, 'Intro &amp; Setup'!$CA$4:$CA$23, IF(AL26='Intro &amp; Setup'!$BA$9, 'Intro &amp; Setup'!$CB$4:$CB$23)))-IF(S26=$AH$2, 0.5, 0))</f>
        <v/>
      </c>
      <c r="X26" s="156"/>
      <c r="Y26" s="157" t="str">
        <f>IF(OR(P26="", Q26="", R26=""), "", IFERROR($AN26+$AO26-SUMIF($C$8:$C26, $C26, $K$8:$K26)-SUMIF($P$8:$P26, $P26, $W$8:$W26), ""))</f>
        <v/>
      </c>
      <c r="Z26" s="75"/>
      <c r="AH26" s="10">
        <v>19</v>
      </c>
      <c r="AJ26" s="10" t="str">
        <f>IF('Intro &amp; Setup'!BC22="", "", 'Intro &amp; Setup'!BC22)</f>
        <v/>
      </c>
      <c r="AL26" s="10" t="str">
        <f>IF(P26="", IF(C26="", "", IFERROR(INDEX('Intro &amp; Setup'!$BD$4:$BD$23, MATCH(C26, 'Intro &amp; Setup'!$BC$4:$BC$23, 0)), "")), IFERROR(INDEX('Intro &amp; Setup'!$BD$4:$BD$23, MATCH(P26, 'Intro &amp; Setup'!$BC$4:$BC$23, 0)), ""))</f>
        <v/>
      </c>
      <c r="AN26" s="42" t="str">
        <f>IF(P26="", IF($C26="", "", IFERROR(INDEX('Intro &amp; Setup'!$BE$4:$BE$23, MATCH($C26, 'Intro &amp; Setup'!$BC$4:$BC$23, 0)), "")-$AS26), IFERROR(INDEX('Intro &amp; Setup'!$BE$4:$BE$23, MATCH($P26, 'Intro &amp; Setup'!$BC$4:$BC$23, 0)), "")-$AS26)</f>
        <v/>
      </c>
      <c r="AO26" s="44" t="str">
        <f>IF(P26="", IF($C26="", "", IFERROR(INDEX('Intro &amp; Setup'!$BF$4:$BF$23, MATCH($C26, 'Intro &amp; Setup'!$BC$4:$BC$23, 0)), "")), IFERROR(INDEX('Intro &amp; Setup'!$BF$4:$BF$23, MATCH($P26, 'Intro &amp; Setup'!$BC$4:$BC$23, 0)), ""))</f>
        <v/>
      </c>
      <c r="AS26" s="10" t="str">
        <f>IF($C26="", "", IFERROR(INDEX('Intro &amp; Setup'!$BG$70:$BG$109, MATCH($C26, 'Intro &amp; Setup'!$BA$70:$BA$109, 0)), ""))</f>
        <v/>
      </c>
    </row>
    <row r="27" spans="1:45" x14ac:dyDescent="0.25">
      <c r="A27" s="75"/>
      <c r="B27" s="176"/>
      <c r="C27" s="158"/>
      <c r="D27" s="160"/>
      <c r="E27" s="161"/>
      <c r="F27" s="177"/>
      <c r="G27" s="160"/>
      <c r="H27" s="163"/>
      <c r="I27" s="156"/>
      <c r="J27" s="157" t="str">
        <f t="shared" si="0"/>
        <v/>
      </c>
      <c r="K27" s="158" t="str">
        <f>IF(O27="", IF(W27="", IF(OR(D27="", E27="", C27=""), "", NETWORKDAYS(D27, E27, IF(AL27='Intro &amp; Setup'!$BA$8, 'Intro &amp; Setup'!$CA$4:$CA$23, IF(AL27='Intro &amp; Setup'!$BA$9, 'Intro &amp; Setup'!$CB$4:$CB$23)))-IF(F27=$AH$2, 0.5, 0)), ""), "")</f>
        <v/>
      </c>
      <c r="L27" s="156"/>
      <c r="M27" s="157" t="str">
        <f>IF(O27="", IFERROR(IF($W27="", $AN27+$AO27-SUMIF($C$8:$C27, $C27, $K$8:$K27)-SUMIF($C$8:$C27, $C27, $W$8:$W27), ""), ""), "")</f>
        <v/>
      </c>
      <c r="N27" s="156"/>
      <c r="O27" s="157" t="str">
        <f>IF(AND(P27="", Q27="", R27=""), "", IF(OR(NOT(C27=P27), NOT(D27=Q27), NOT(E27=R27), NOT(F27=S27), NOT(G27=T27), NOT(H27=U27)), $O$4, 'Leave Approval'!L26))</f>
        <v/>
      </c>
      <c r="P27" s="159" t="str">
        <f>IF('Leave Approval'!M26="", "", 'Leave Approval'!M26)</f>
        <v/>
      </c>
      <c r="Q27" s="160" t="str">
        <f>IF('Leave Approval'!N26="", "", 'Leave Approval'!N26)</f>
        <v/>
      </c>
      <c r="R27" s="161" t="str">
        <f>IF('Leave Approval'!O26="", "", 'Leave Approval'!O26)</f>
        <v/>
      </c>
      <c r="S27" s="162" t="str">
        <f>IF('Leave Approval'!P26="", "", 'Leave Approval'!P26)</f>
        <v/>
      </c>
      <c r="T27" s="163" t="str">
        <f>IF('Leave Approval'!Q26="", "", 'Leave Approval'!Q26)</f>
        <v/>
      </c>
      <c r="U27" s="164" t="str">
        <f>IF('Leave Approval'!R26="", "", 'Leave Approval'!R26)</f>
        <v/>
      </c>
      <c r="V27" s="156"/>
      <c r="W27" s="157" t="str">
        <f>IF(OR(P27="", Q27="", R27=""), "", NETWORKDAYS(Q27, R27, IF(AL27='Intro &amp; Setup'!$BA$8, 'Intro &amp; Setup'!$CA$4:$CA$23, IF(AL27='Intro &amp; Setup'!$BA$9, 'Intro &amp; Setup'!$CB$4:$CB$23)))-IF(S27=$AH$2, 0.5, 0))</f>
        <v/>
      </c>
      <c r="X27" s="156"/>
      <c r="Y27" s="157" t="str">
        <f>IF(OR(P27="", Q27="", R27=""), "", IFERROR($AN27+$AO27-SUMIF($C$8:$C27, $C27, $K$8:$K27)-SUMIF($P$8:$P27, $P27, $W$8:$W27), ""))</f>
        <v/>
      </c>
      <c r="Z27" s="75"/>
      <c r="AH27" s="10">
        <v>20</v>
      </c>
      <c r="AJ27" s="6" t="str">
        <f>IF('Intro &amp; Setup'!BC23="", "", 'Intro &amp; Setup'!BC23)</f>
        <v/>
      </c>
      <c r="AL27" s="10" t="str">
        <f>IF(P27="", IF(C27="", "", IFERROR(INDEX('Intro &amp; Setup'!$BD$4:$BD$23, MATCH(C27, 'Intro &amp; Setup'!$BC$4:$BC$23, 0)), "")), IFERROR(INDEX('Intro &amp; Setup'!$BD$4:$BD$23, MATCH(P27, 'Intro &amp; Setup'!$BC$4:$BC$23, 0)), ""))</f>
        <v/>
      </c>
      <c r="AN27" s="42" t="str">
        <f>IF(P27="", IF($C27="", "", IFERROR(INDEX('Intro &amp; Setup'!$BE$4:$BE$23, MATCH($C27, 'Intro &amp; Setup'!$BC$4:$BC$23, 0)), "")-$AS27), IFERROR(INDEX('Intro &amp; Setup'!$BE$4:$BE$23, MATCH($P27, 'Intro &amp; Setup'!$BC$4:$BC$23, 0)), "")-$AS27)</f>
        <v/>
      </c>
      <c r="AO27" s="44" t="str">
        <f>IF(P27="", IF($C27="", "", IFERROR(INDEX('Intro &amp; Setup'!$BF$4:$BF$23, MATCH($C27, 'Intro &amp; Setup'!$BC$4:$BC$23, 0)), "")), IFERROR(INDEX('Intro &amp; Setup'!$BF$4:$BF$23, MATCH($P27, 'Intro &amp; Setup'!$BC$4:$BC$23, 0)), ""))</f>
        <v/>
      </c>
      <c r="AS27" s="10" t="str">
        <f>IF($C27="", "", IFERROR(INDEX('Intro &amp; Setup'!$BG$70:$BG$109, MATCH($C27, 'Intro &amp; Setup'!$BA$70:$BA$109, 0)), ""))</f>
        <v/>
      </c>
    </row>
    <row r="28" spans="1:45" x14ac:dyDescent="0.25">
      <c r="A28" s="75"/>
      <c r="B28" s="176"/>
      <c r="C28" s="158"/>
      <c r="D28" s="160"/>
      <c r="E28" s="161"/>
      <c r="F28" s="177"/>
      <c r="G28" s="160"/>
      <c r="H28" s="163"/>
      <c r="I28" s="156"/>
      <c r="J28" s="157" t="str">
        <f t="shared" si="0"/>
        <v/>
      </c>
      <c r="K28" s="158" t="str">
        <f>IF(O28="", IF(W28="", IF(OR(D28="", E28="", C28=""), "", NETWORKDAYS(D28, E28, IF(AL28='Intro &amp; Setup'!$BA$8, 'Intro &amp; Setup'!$CA$4:$CA$23, IF(AL28='Intro &amp; Setup'!$BA$9, 'Intro &amp; Setup'!$CB$4:$CB$23)))-IF(F28=$AH$2, 0.5, 0)), ""), "")</f>
        <v/>
      </c>
      <c r="L28" s="156"/>
      <c r="M28" s="157" t="str">
        <f>IF(O28="", IFERROR(IF($W28="", $AN28+$AO28-SUMIF($C$8:$C28, $C28, $K$8:$K28)-SUMIF($C$8:$C28, $C28, $W$8:$W28), ""), ""), "")</f>
        <v/>
      </c>
      <c r="N28" s="156"/>
      <c r="O28" s="157" t="str">
        <f>IF(AND(P28="", Q28="", R28=""), "", IF(OR(NOT(C28=P28), NOT(D28=Q28), NOT(E28=R28), NOT(F28=S28), NOT(G28=T28), NOT(H28=U28)), $O$4, 'Leave Approval'!L27))</f>
        <v/>
      </c>
      <c r="P28" s="159" t="str">
        <f>IF('Leave Approval'!M27="", "", 'Leave Approval'!M27)</f>
        <v/>
      </c>
      <c r="Q28" s="160" t="str">
        <f>IF('Leave Approval'!N27="", "", 'Leave Approval'!N27)</f>
        <v/>
      </c>
      <c r="R28" s="161" t="str">
        <f>IF('Leave Approval'!O27="", "", 'Leave Approval'!O27)</f>
        <v/>
      </c>
      <c r="S28" s="162" t="str">
        <f>IF('Leave Approval'!P27="", "", 'Leave Approval'!P27)</f>
        <v/>
      </c>
      <c r="T28" s="163" t="str">
        <f>IF('Leave Approval'!Q27="", "", 'Leave Approval'!Q27)</f>
        <v/>
      </c>
      <c r="U28" s="164" t="str">
        <f>IF('Leave Approval'!R27="", "", 'Leave Approval'!R27)</f>
        <v/>
      </c>
      <c r="V28" s="156"/>
      <c r="W28" s="157" t="str">
        <f>IF(OR(P28="", Q28="", R28=""), "", NETWORKDAYS(Q28, R28, IF(AL28='Intro &amp; Setup'!$BA$8, 'Intro &amp; Setup'!$CA$4:$CA$23, IF(AL28='Intro &amp; Setup'!$BA$9, 'Intro &amp; Setup'!$CB$4:$CB$23)))-IF(S28=$AH$2, 0.5, 0))</f>
        <v/>
      </c>
      <c r="X28" s="156"/>
      <c r="Y28" s="157" t="str">
        <f>IF(OR(P28="", Q28="", R28=""), "", IFERROR($AN28+$AO28-SUMIF($C$8:$C28, $C28, $K$8:$K28)-SUMIF($P$8:$P28, $P28, $W$8:$W28), ""))</f>
        <v/>
      </c>
      <c r="Z28" s="75"/>
      <c r="AH28" s="10">
        <v>21</v>
      </c>
      <c r="AL28" s="10" t="str">
        <f>IF(P28="", IF(C28="", "", IFERROR(INDEX('Intro &amp; Setup'!$BD$4:$BD$23, MATCH(C28, 'Intro &amp; Setup'!$BC$4:$BC$23, 0)), "")), IFERROR(INDEX('Intro &amp; Setup'!$BD$4:$BD$23, MATCH(P28, 'Intro &amp; Setup'!$BC$4:$BC$23, 0)), ""))</f>
        <v/>
      </c>
      <c r="AN28" s="42" t="str">
        <f>IF(P28="", IF($C28="", "", IFERROR(INDEX('Intro &amp; Setup'!$BE$4:$BE$23, MATCH($C28, 'Intro &amp; Setup'!$BC$4:$BC$23, 0)), "")-$AS28), IFERROR(INDEX('Intro &amp; Setup'!$BE$4:$BE$23, MATCH($P28, 'Intro &amp; Setup'!$BC$4:$BC$23, 0)), "")-$AS28)</f>
        <v/>
      </c>
      <c r="AO28" s="44" t="str">
        <f>IF(P28="", IF($C28="", "", IFERROR(INDEX('Intro &amp; Setup'!$BF$4:$BF$23, MATCH($C28, 'Intro &amp; Setup'!$BC$4:$BC$23, 0)), "")), IFERROR(INDEX('Intro &amp; Setup'!$BF$4:$BF$23, MATCH($P28, 'Intro &amp; Setup'!$BC$4:$BC$23, 0)), ""))</f>
        <v/>
      </c>
      <c r="AS28" s="10" t="str">
        <f>IF($C28="", "", IFERROR(INDEX('Intro &amp; Setup'!$BG$70:$BG$109, MATCH($C28, 'Intro &amp; Setup'!$BA$70:$BA$109, 0)), ""))</f>
        <v/>
      </c>
    </row>
    <row r="29" spans="1:45" x14ac:dyDescent="0.25">
      <c r="A29" s="75"/>
      <c r="B29" s="176"/>
      <c r="C29" s="158"/>
      <c r="D29" s="160"/>
      <c r="E29" s="161"/>
      <c r="F29" s="177"/>
      <c r="G29" s="160"/>
      <c r="H29" s="163"/>
      <c r="I29" s="156"/>
      <c r="J29" s="157" t="str">
        <f t="shared" si="0"/>
        <v/>
      </c>
      <c r="K29" s="158" t="str">
        <f>IF(O29="", IF(W29="", IF(OR(D29="", E29="", C29=""), "", NETWORKDAYS(D29, E29, IF(AL29='Intro &amp; Setup'!$BA$8, 'Intro &amp; Setup'!$CA$4:$CA$23, IF(AL29='Intro &amp; Setup'!$BA$9, 'Intro &amp; Setup'!$CB$4:$CB$23)))-IF(F29=$AH$2, 0.5, 0)), ""), "")</f>
        <v/>
      </c>
      <c r="L29" s="156"/>
      <c r="M29" s="157" t="str">
        <f>IF(O29="", IFERROR(IF($W29="", $AN29+$AO29-SUMIF($C$8:$C29, $C29, $K$8:$K29)-SUMIF($C$8:$C29, $C29, $W$8:$W29), ""), ""), "")</f>
        <v/>
      </c>
      <c r="N29" s="156"/>
      <c r="O29" s="157" t="str">
        <f>IF(AND(P29="", Q29="", R29=""), "", IF(OR(NOT(C29=P29), NOT(D29=Q29), NOT(E29=R29), NOT(F29=S29), NOT(G29=T29), NOT(H29=U29)), $O$4, 'Leave Approval'!L28))</f>
        <v/>
      </c>
      <c r="P29" s="159" t="str">
        <f>IF('Leave Approval'!M28="", "", 'Leave Approval'!M28)</f>
        <v/>
      </c>
      <c r="Q29" s="160" t="str">
        <f>IF('Leave Approval'!N28="", "", 'Leave Approval'!N28)</f>
        <v/>
      </c>
      <c r="R29" s="161" t="str">
        <f>IF('Leave Approval'!O28="", "", 'Leave Approval'!O28)</f>
        <v/>
      </c>
      <c r="S29" s="162" t="str">
        <f>IF('Leave Approval'!P28="", "", 'Leave Approval'!P28)</f>
        <v/>
      </c>
      <c r="T29" s="163" t="str">
        <f>IF('Leave Approval'!Q28="", "", 'Leave Approval'!Q28)</f>
        <v/>
      </c>
      <c r="U29" s="164" t="str">
        <f>IF('Leave Approval'!R28="", "", 'Leave Approval'!R28)</f>
        <v/>
      </c>
      <c r="V29" s="156"/>
      <c r="W29" s="157" t="str">
        <f>IF(OR(P29="", Q29="", R29=""), "", NETWORKDAYS(Q29, R29, IF(AL29='Intro &amp; Setup'!$BA$8, 'Intro &amp; Setup'!$CA$4:$CA$23, IF(AL29='Intro &amp; Setup'!$BA$9, 'Intro &amp; Setup'!$CB$4:$CB$23)))-IF(S29=$AH$2, 0.5, 0))</f>
        <v/>
      </c>
      <c r="X29" s="156"/>
      <c r="Y29" s="157" t="str">
        <f>IF(OR(P29="", Q29="", R29=""), "", IFERROR($AN29+$AO29-SUMIF($C$8:$C29, $C29, $K$8:$K29)-SUMIF($P$8:$P29, $P29, $W$8:$W29), ""))</f>
        <v/>
      </c>
      <c r="Z29" s="75"/>
      <c r="AH29" s="10">
        <v>22</v>
      </c>
      <c r="AL29" s="10" t="str">
        <f>IF(P29="", IF(C29="", "", IFERROR(INDEX('Intro &amp; Setup'!$BD$4:$BD$23, MATCH(C29, 'Intro &amp; Setup'!$BC$4:$BC$23, 0)), "")), IFERROR(INDEX('Intro &amp; Setup'!$BD$4:$BD$23, MATCH(P29, 'Intro &amp; Setup'!$BC$4:$BC$23, 0)), ""))</f>
        <v/>
      </c>
      <c r="AN29" s="42" t="str">
        <f>IF(P29="", IF($C29="", "", IFERROR(INDEX('Intro &amp; Setup'!$BE$4:$BE$23, MATCH($C29, 'Intro &amp; Setup'!$BC$4:$BC$23, 0)), "")-$AS29), IFERROR(INDEX('Intro &amp; Setup'!$BE$4:$BE$23, MATCH($P29, 'Intro &amp; Setup'!$BC$4:$BC$23, 0)), "")-$AS29)</f>
        <v/>
      </c>
      <c r="AO29" s="44" t="str">
        <f>IF(P29="", IF($C29="", "", IFERROR(INDEX('Intro &amp; Setup'!$BF$4:$BF$23, MATCH($C29, 'Intro &amp; Setup'!$BC$4:$BC$23, 0)), "")), IFERROR(INDEX('Intro &amp; Setup'!$BF$4:$BF$23, MATCH($P29, 'Intro &amp; Setup'!$BC$4:$BC$23, 0)), ""))</f>
        <v/>
      </c>
      <c r="AS29" s="10" t="str">
        <f>IF($C29="", "", IFERROR(INDEX('Intro &amp; Setup'!$BG$70:$BG$109, MATCH($C29, 'Intro &amp; Setup'!$BA$70:$BA$109, 0)), ""))</f>
        <v/>
      </c>
    </row>
    <row r="30" spans="1:45" x14ac:dyDescent="0.25">
      <c r="A30" s="75"/>
      <c r="B30" s="176"/>
      <c r="C30" s="158"/>
      <c r="D30" s="160"/>
      <c r="E30" s="161"/>
      <c r="F30" s="177"/>
      <c r="G30" s="160"/>
      <c r="H30" s="163"/>
      <c r="I30" s="156"/>
      <c r="J30" s="157" t="str">
        <f t="shared" si="0"/>
        <v/>
      </c>
      <c r="K30" s="158" t="str">
        <f>IF(O30="", IF(W30="", IF(OR(D30="", E30="", C30=""), "", NETWORKDAYS(D30, E30, IF(AL30='Intro &amp; Setup'!$BA$8, 'Intro &amp; Setup'!$CA$4:$CA$23, IF(AL30='Intro &amp; Setup'!$BA$9, 'Intro &amp; Setup'!$CB$4:$CB$23)))-IF(F30=$AH$2, 0.5, 0)), ""), "")</f>
        <v/>
      </c>
      <c r="L30" s="156"/>
      <c r="M30" s="157" t="str">
        <f>IF(O30="", IFERROR(IF($W30="", $AN30+$AO30-SUMIF($C$8:$C30, $C30, $K$8:$K30)-SUMIF($C$8:$C30, $C30, $W$8:$W30), ""), ""), "")</f>
        <v/>
      </c>
      <c r="N30" s="156"/>
      <c r="O30" s="157" t="str">
        <f>IF(AND(P30="", Q30="", R30=""), "", IF(OR(NOT(C30=P30), NOT(D30=Q30), NOT(E30=R30), NOT(F30=S30), NOT(G30=T30), NOT(H30=U30)), $O$4, 'Leave Approval'!L29))</f>
        <v/>
      </c>
      <c r="P30" s="159" t="str">
        <f>IF('Leave Approval'!M29="", "", 'Leave Approval'!M29)</f>
        <v/>
      </c>
      <c r="Q30" s="160" t="str">
        <f>IF('Leave Approval'!N29="", "", 'Leave Approval'!N29)</f>
        <v/>
      </c>
      <c r="R30" s="161" t="str">
        <f>IF('Leave Approval'!O29="", "", 'Leave Approval'!O29)</f>
        <v/>
      </c>
      <c r="S30" s="162" t="str">
        <f>IF('Leave Approval'!P29="", "", 'Leave Approval'!P29)</f>
        <v/>
      </c>
      <c r="T30" s="163" t="str">
        <f>IF('Leave Approval'!Q29="", "", 'Leave Approval'!Q29)</f>
        <v/>
      </c>
      <c r="U30" s="164" t="str">
        <f>IF('Leave Approval'!R29="", "", 'Leave Approval'!R29)</f>
        <v/>
      </c>
      <c r="V30" s="156"/>
      <c r="W30" s="157" t="str">
        <f>IF(OR(P30="", Q30="", R30=""), "", NETWORKDAYS(Q30, R30, IF(AL30='Intro &amp; Setup'!$BA$8, 'Intro &amp; Setup'!$CA$4:$CA$23, IF(AL30='Intro &amp; Setup'!$BA$9, 'Intro &amp; Setup'!$CB$4:$CB$23)))-IF(S30=$AH$2, 0.5, 0))</f>
        <v/>
      </c>
      <c r="X30" s="156"/>
      <c r="Y30" s="157" t="str">
        <f>IF(OR(P30="", Q30="", R30=""), "", IFERROR($AN30+$AO30-SUMIF($C$8:$C30, $C30, $K$8:$K30)-SUMIF($P$8:$P30, $P30, $W$8:$W30), ""))</f>
        <v/>
      </c>
      <c r="Z30" s="75"/>
      <c r="AH30" s="10">
        <v>23</v>
      </c>
      <c r="AL30" s="10" t="str">
        <f>IF(P30="", IF(C30="", "", IFERROR(INDEX('Intro &amp; Setup'!$BD$4:$BD$23, MATCH(C30, 'Intro &amp; Setup'!$BC$4:$BC$23, 0)), "")), IFERROR(INDEX('Intro &amp; Setup'!$BD$4:$BD$23, MATCH(P30, 'Intro &amp; Setup'!$BC$4:$BC$23, 0)), ""))</f>
        <v/>
      </c>
      <c r="AN30" s="42" t="str">
        <f>IF(P30="", IF($C30="", "", IFERROR(INDEX('Intro &amp; Setup'!$BE$4:$BE$23, MATCH($C30, 'Intro &amp; Setup'!$BC$4:$BC$23, 0)), "")-$AS30), IFERROR(INDEX('Intro &amp; Setup'!$BE$4:$BE$23, MATCH($P30, 'Intro &amp; Setup'!$BC$4:$BC$23, 0)), "")-$AS30)</f>
        <v/>
      </c>
      <c r="AO30" s="44" t="str">
        <f>IF(P30="", IF($C30="", "", IFERROR(INDEX('Intro &amp; Setup'!$BF$4:$BF$23, MATCH($C30, 'Intro &amp; Setup'!$BC$4:$BC$23, 0)), "")), IFERROR(INDEX('Intro &amp; Setup'!$BF$4:$BF$23, MATCH($P30, 'Intro &amp; Setup'!$BC$4:$BC$23, 0)), ""))</f>
        <v/>
      </c>
      <c r="AS30" s="10" t="str">
        <f>IF($C30="", "", IFERROR(INDEX('Intro &amp; Setup'!$BG$70:$BG$109, MATCH($C30, 'Intro &amp; Setup'!$BA$70:$BA$109, 0)), ""))</f>
        <v/>
      </c>
    </row>
    <row r="31" spans="1:45" x14ac:dyDescent="0.25">
      <c r="A31" s="75"/>
      <c r="B31" s="176"/>
      <c r="C31" s="158"/>
      <c r="D31" s="160"/>
      <c r="E31" s="161"/>
      <c r="F31" s="177"/>
      <c r="G31" s="160"/>
      <c r="H31" s="163"/>
      <c r="I31" s="156"/>
      <c r="J31" s="157" t="str">
        <f t="shared" si="0"/>
        <v/>
      </c>
      <c r="K31" s="158" t="str">
        <f>IF(O31="", IF(W31="", IF(OR(D31="", E31="", C31=""), "", NETWORKDAYS(D31, E31, IF(AL31='Intro &amp; Setup'!$BA$8, 'Intro &amp; Setup'!$CA$4:$CA$23, IF(AL31='Intro &amp; Setup'!$BA$9, 'Intro &amp; Setup'!$CB$4:$CB$23)))-IF(F31=$AH$2, 0.5, 0)), ""), "")</f>
        <v/>
      </c>
      <c r="L31" s="156"/>
      <c r="M31" s="157" t="str">
        <f>IF(O31="", IFERROR(IF($W31="", $AN31+$AO31-SUMIF($C$8:$C31, $C31, $K$8:$K31)-SUMIF($C$8:$C31, $C31, $W$8:$W31), ""), ""), "")</f>
        <v/>
      </c>
      <c r="N31" s="156"/>
      <c r="O31" s="157" t="str">
        <f>IF(AND(P31="", Q31="", R31=""), "", IF(OR(NOT(C31=P31), NOT(D31=Q31), NOT(E31=R31), NOT(F31=S31), NOT(G31=T31), NOT(H31=U31)), $O$4, 'Leave Approval'!L30))</f>
        <v/>
      </c>
      <c r="P31" s="159" t="str">
        <f>IF('Leave Approval'!M30="", "", 'Leave Approval'!M30)</f>
        <v/>
      </c>
      <c r="Q31" s="160" t="str">
        <f>IF('Leave Approval'!N30="", "", 'Leave Approval'!N30)</f>
        <v/>
      </c>
      <c r="R31" s="161" t="str">
        <f>IF('Leave Approval'!O30="", "", 'Leave Approval'!O30)</f>
        <v/>
      </c>
      <c r="S31" s="162" t="str">
        <f>IF('Leave Approval'!P30="", "", 'Leave Approval'!P30)</f>
        <v/>
      </c>
      <c r="T31" s="163" t="str">
        <f>IF('Leave Approval'!Q30="", "", 'Leave Approval'!Q30)</f>
        <v/>
      </c>
      <c r="U31" s="164" t="str">
        <f>IF('Leave Approval'!R30="", "", 'Leave Approval'!R30)</f>
        <v/>
      </c>
      <c r="V31" s="156"/>
      <c r="W31" s="157" t="str">
        <f>IF(OR(P31="", Q31="", R31=""), "", NETWORKDAYS(Q31, R31, IF(AL31='Intro &amp; Setup'!$BA$8, 'Intro &amp; Setup'!$CA$4:$CA$23, IF(AL31='Intro &amp; Setup'!$BA$9, 'Intro &amp; Setup'!$CB$4:$CB$23)))-IF(S31=$AH$2, 0.5, 0))</f>
        <v/>
      </c>
      <c r="X31" s="156"/>
      <c r="Y31" s="157" t="str">
        <f>IF(OR(P31="", Q31="", R31=""), "", IFERROR($AN31+$AO31-SUMIF($C$8:$C31, $C31, $K$8:$K31)-SUMIF($P$8:$P31, $P31, $W$8:$W31), ""))</f>
        <v/>
      </c>
      <c r="Z31" s="75"/>
      <c r="AH31" s="10">
        <v>24</v>
      </c>
      <c r="AL31" s="10" t="str">
        <f>IF(P31="", IF(C31="", "", IFERROR(INDEX('Intro &amp; Setup'!$BD$4:$BD$23, MATCH(C31, 'Intro &amp; Setup'!$BC$4:$BC$23, 0)), "")), IFERROR(INDEX('Intro &amp; Setup'!$BD$4:$BD$23, MATCH(P31, 'Intro &amp; Setup'!$BC$4:$BC$23, 0)), ""))</f>
        <v/>
      </c>
      <c r="AN31" s="42" t="str">
        <f>IF(P31="", IF($C31="", "", IFERROR(INDEX('Intro &amp; Setup'!$BE$4:$BE$23, MATCH($C31, 'Intro &amp; Setup'!$BC$4:$BC$23, 0)), "")-$AS31), IFERROR(INDEX('Intro &amp; Setup'!$BE$4:$BE$23, MATCH($P31, 'Intro &amp; Setup'!$BC$4:$BC$23, 0)), "")-$AS31)</f>
        <v/>
      </c>
      <c r="AO31" s="44" t="str">
        <f>IF(P31="", IF($C31="", "", IFERROR(INDEX('Intro &amp; Setup'!$BF$4:$BF$23, MATCH($C31, 'Intro &amp; Setup'!$BC$4:$BC$23, 0)), "")), IFERROR(INDEX('Intro &amp; Setup'!$BF$4:$BF$23, MATCH($P31, 'Intro &amp; Setup'!$BC$4:$BC$23, 0)), ""))</f>
        <v/>
      </c>
      <c r="AS31" s="10" t="str">
        <f>IF($C31="", "", IFERROR(INDEX('Intro &amp; Setup'!$BG$70:$BG$109, MATCH($C31, 'Intro &amp; Setup'!$BA$70:$BA$109, 0)), ""))</f>
        <v/>
      </c>
    </row>
    <row r="32" spans="1:45" x14ac:dyDescent="0.25">
      <c r="A32" s="75"/>
      <c r="B32" s="176"/>
      <c r="C32" s="158"/>
      <c r="D32" s="160"/>
      <c r="E32" s="161"/>
      <c r="F32" s="177"/>
      <c r="G32" s="160"/>
      <c r="H32" s="163"/>
      <c r="I32" s="156"/>
      <c r="J32" s="157" t="str">
        <f t="shared" si="0"/>
        <v/>
      </c>
      <c r="K32" s="158" t="str">
        <f>IF(O32="", IF(W32="", IF(OR(D32="", E32="", C32=""), "", NETWORKDAYS(D32, E32, IF(AL32='Intro &amp; Setup'!$BA$8, 'Intro &amp; Setup'!$CA$4:$CA$23, IF(AL32='Intro &amp; Setup'!$BA$9, 'Intro &amp; Setup'!$CB$4:$CB$23)))-IF(F32=$AH$2, 0.5, 0)), ""), "")</f>
        <v/>
      </c>
      <c r="L32" s="156"/>
      <c r="M32" s="157" t="str">
        <f>IF(O32="", IFERROR(IF($W32="", $AN32+$AO32-SUMIF($C$8:$C32, $C32, $K$8:$K32)-SUMIF($C$8:$C32, $C32, $W$8:$W32), ""), ""), "")</f>
        <v/>
      </c>
      <c r="N32" s="156"/>
      <c r="O32" s="157" t="str">
        <f>IF(AND(P32="", Q32="", R32=""), "", IF(OR(NOT(C32=P32), NOT(D32=Q32), NOT(E32=R32), NOT(F32=S32), NOT(G32=T32), NOT(H32=U32)), $O$4, 'Leave Approval'!L31))</f>
        <v/>
      </c>
      <c r="P32" s="159" t="str">
        <f>IF('Leave Approval'!M31="", "", 'Leave Approval'!M31)</f>
        <v/>
      </c>
      <c r="Q32" s="160" t="str">
        <f>IF('Leave Approval'!N31="", "", 'Leave Approval'!N31)</f>
        <v/>
      </c>
      <c r="R32" s="161" t="str">
        <f>IF('Leave Approval'!O31="", "", 'Leave Approval'!O31)</f>
        <v/>
      </c>
      <c r="S32" s="162" t="str">
        <f>IF('Leave Approval'!P31="", "", 'Leave Approval'!P31)</f>
        <v/>
      </c>
      <c r="T32" s="163" t="str">
        <f>IF('Leave Approval'!Q31="", "", 'Leave Approval'!Q31)</f>
        <v/>
      </c>
      <c r="U32" s="164" t="str">
        <f>IF('Leave Approval'!R31="", "", 'Leave Approval'!R31)</f>
        <v/>
      </c>
      <c r="V32" s="156"/>
      <c r="W32" s="157" t="str">
        <f>IF(OR(P32="", Q32="", R32=""), "", NETWORKDAYS(Q32, R32, IF(AL32='Intro &amp; Setup'!$BA$8, 'Intro &amp; Setup'!$CA$4:$CA$23, IF(AL32='Intro &amp; Setup'!$BA$9, 'Intro &amp; Setup'!$CB$4:$CB$23)))-IF(S32=$AH$2, 0.5, 0))</f>
        <v/>
      </c>
      <c r="X32" s="156"/>
      <c r="Y32" s="157" t="str">
        <f>IF(OR(P32="", Q32="", R32=""), "", IFERROR($AN32+$AO32-SUMIF($C$8:$C32, $C32, $K$8:$K32)-SUMIF($P$8:$P32, $P32, $W$8:$W32), ""))</f>
        <v/>
      </c>
      <c r="Z32" s="75"/>
      <c r="AH32" s="10">
        <v>25</v>
      </c>
      <c r="AL32" s="10" t="str">
        <f>IF(P32="", IF(C32="", "", IFERROR(INDEX('Intro &amp; Setup'!$BD$4:$BD$23, MATCH(C32, 'Intro &amp; Setup'!$BC$4:$BC$23, 0)), "")), IFERROR(INDEX('Intro &amp; Setup'!$BD$4:$BD$23, MATCH(P32, 'Intro &amp; Setup'!$BC$4:$BC$23, 0)), ""))</f>
        <v/>
      </c>
      <c r="AN32" s="42" t="str">
        <f>IF(P32="", IF($C32="", "", IFERROR(INDEX('Intro &amp; Setup'!$BE$4:$BE$23, MATCH($C32, 'Intro &amp; Setup'!$BC$4:$BC$23, 0)), "")-$AS32), IFERROR(INDEX('Intro &amp; Setup'!$BE$4:$BE$23, MATCH($P32, 'Intro &amp; Setup'!$BC$4:$BC$23, 0)), "")-$AS32)</f>
        <v/>
      </c>
      <c r="AO32" s="44" t="str">
        <f>IF(P32="", IF($C32="", "", IFERROR(INDEX('Intro &amp; Setup'!$BF$4:$BF$23, MATCH($C32, 'Intro &amp; Setup'!$BC$4:$BC$23, 0)), "")), IFERROR(INDEX('Intro &amp; Setup'!$BF$4:$BF$23, MATCH($P32, 'Intro &amp; Setup'!$BC$4:$BC$23, 0)), ""))</f>
        <v/>
      </c>
      <c r="AS32" s="10" t="str">
        <f>IF($C32="", "", IFERROR(INDEX('Intro &amp; Setup'!$BG$70:$BG$109, MATCH($C32, 'Intro &amp; Setup'!$BA$70:$BA$109, 0)), ""))</f>
        <v/>
      </c>
    </row>
    <row r="33" spans="1:45" x14ac:dyDescent="0.25">
      <c r="A33" s="75"/>
      <c r="B33" s="176"/>
      <c r="C33" s="158"/>
      <c r="D33" s="160"/>
      <c r="E33" s="161"/>
      <c r="F33" s="177"/>
      <c r="G33" s="160"/>
      <c r="H33" s="163"/>
      <c r="I33" s="156"/>
      <c r="J33" s="157" t="str">
        <f t="shared" si="0"/>
        <v/>
      </c>
      <c r="K33" s="158" t="str">
        <f>IF(O33="", IF(W33="", IF(OR(D33="", E33="", C33=""), "", NETWORKDAYS(D33, E33, IF(AL33='Intro &amp; Setup'!$BA$8, 'Intro &amp; Setup'!$CA$4:$CA$23, IF(AL33='Intro &amp; Setup'!$BA$9, 'Intro &amp; Setup'!$CB$4:$CB$23)))-IF(F33=$AH$2, 0.5, 0)), ""), "")</f>
        <v/>
      </c>
      <c r="L33" s="156"/>
      <c r="M33" s="157" t="str">
        <f>IF(O33="", IFERROR(IF($W33="", $AN33+$AO33-SUMIF($C$8:$C33, $C33, $K$8:$K33)-SUMIF($C$8:$C33, $C33, $W$8:$W33), ""), ""), "")</f>
        <v/>
      </c>
      <c r="N33" s="156"/>
      <c r="O33" s="157" t="str">
        <f>IF(AND(P33="", Q33="", R33=""), "", IF(OR(NOT(C33=P33), NOT(D33=Q33), NOT(E33=R33), NOT(F33=S33), NOT(G33=T33), NOT(H33=U33)), $O$4, 'Leave Approval'!L32))</f>
        <v/>
      </c>
      <c r="P33" s="159" t="str">
        <f>IF('Leave Approval'!M32="", "", 'Leave Approval'!M32)</f>
        <v/>
      </c>
      <c r="Q33" s="160" t="str">
        <f>IF('Leave Approval'!N32="", "", 'Leave Approval'!N32)</f>
        <v/>
      </c>
      <c r="R33" s="161" t="str">
        <f>IF('Leave Approval'!O32="", "", 'Leave Approval'!O32)</f>
        <v/>
      </c>
      <c r="S33" s="162" t="str">
        <f>IF('Leave Approval'!P32="", "", 'Leave Approval'!P32)</f>
        <v/>
      </c>
      <c r="T33" s="163" t="str">
        <f>IF('Leave Approval'!Q32="", "", 'Leave Approval'!Q32)</f>
        <v/>
      </c>
      <c r="U33" s="164" t="str">
        <f>IF('Leave Approval'!R32="", "", 'Leave Approval'!R32)</f>
        <v/>
      </c>
      <c r="V33" s="156"/>
      <c r="W33" s="157" t="str">
        <f>IF(OR(P33="", Q33="", R33=""), "", NETWORKDAYS(Q33, R33, IF(AL33='Intro &amp; Setup'!$BA$8, 'Intro &amp; Setup'!$CA$4:$CA$23, IF(AL33='Intro &amp; Setup'!$BA$9, 'Intro &amp; Setup'!$CB$4:$CB$23)))-IF(S33=$AH$2, 0.5, 0))</f>
        <v/>
      </c>
      <c r="X33" s="156"/>
      <c r="Y33" s="157" t="str">
        <f>IF(OR(P33="", Q33="", R33=""), "", IFERROR($AN33+$AO33-SUMIF($C$8:$C33, $C33, $K$8:$K33)-SUMIF($P$8:$P33, $P33, $W$8:$W33), ""))</f>
        <v/>
      </c>
      <c r="Z33" s="75"/>
      <c r="AH33" s="10">
        <v>26</v>
      </c>
      <c r="AL33" s="10" t="str">
        <f>IF(P33="", IF(C33="", "", IFERROR(INDEX('Intro &amp; Setup'!$BD$4:$BD$23, MATCH(C33, 'Intro &amp; Setup'!$BC$4:$BC$23, 0)), "")), IFERROR(INDEX('Intro &amp; Setup'!$BD$4:$BD$23, MATCH(P33, 'Intro &amp; Setup'!$BC$4:$BC$23, 0)), ""))</f>
        <v/>
      </c>
      <c r="AN33" s="42" t="str">
        <f>IF(P33="", IF($C33="", "", IFERROR(INDEX('Intro &amp; Setup'!$BE$4:$BE$23, MATCH($C33, 'Intro &amp; Setup'!$BC$4:$BC$23, 0)), "")-$AS33), IFERROR(INDEX('Intro &amp; Setup'!$BE$4:$BE$23, MATCH($P33, 'Intro &amp; Setup'!$BC$4:$BC$23, 0)), "")-$AS33)</f>
        <v/>
      </c>
      <c r="AO33" s="44" t="str">
        <f>IF(P33="", IF($C33="", "", IFERROR(INDEX('Intro &amp; Setup'!$BF$4:$BF$23, MATCH($C33, 'Intro &amp; Setup'!$BC$4:$BC$23, 0)), "")), IFERROR(INDEX('Intro &amp; Setup'!$BF$4:$BF$23, MATCH($P33, 'Intro &amp; Setup'!$BC$4:$BC$23, 0)), ""))</f>
        <v/>
      </c>
      <c r="AS33" s="10" t="str">
        <f>IF($C33="", "", IFERROR(INDEX('Intro &amp; Setup'!$BG$70:$BG$109, MATCH($C33, 'Intro &amp; Setup'!$BA$70:$BA$109, 0)), ""))</f>
        <v/>
      </c>
    </row>
    <row r="34" spans="1:45" x14ac:dyDescent="0.25">
      <c r="A34" s="75"/>
      <c r="B34" s="176"/>
      <c r="C34" s="158"/>
      <c r="D34" s="160"/>
      <c r="E34" s="161"/>
      <c r="F34" s="177"/>
      <c r="G34" s="160"/>
      <c r="H34" s="163"/>
      <c r="I34" s="156"/>
      <c r="J34" s="157" t="str">
        <f t="shared" si="0"/>
        <v/>
      </c>
      <c r="K34" s="158" t="str">
        <f>IF(O34="", IF(W34="", IF(OR(D34="", E34="", C34=""), "", NETWORKDAYS(D34, E34, IF(AL34='Intro &amp; Setup'!$BA$8, 'Intro &amp; Setup'!$CA$4:$CA$23, IF(AL34='Intro &amp; Setup'!$BA$9, 'Intro &amp; Setup'!$CB$4:$CB$23)))-IF(F34=$AH$2, 0.5, 0)), ""), "")</f>
        <v/>
      </c>
      <c r="L34" s="156"/>
      <c r="M34" s="157" t="str">
        <f>IF(O34="", IFERROR(IF($W34="", $AN34+$AO34-SUMIF($C$8:$C34, $C34, $K$8:$K34)-SUMIF($C$8:$C34, $C34, $W$8:$W34), ""), ""), "")</f>
        <v/>
      </c>
      <c r="N34" s="156"/>
      <c r="O34" s="157" t="str">
        <f>IF(AND(P34="", Q34="", R34=""), "", IF(OR(NOT(C34=P34), NOT(D34=Q34), NOT(E34=R34), NOT(F34=S34), NOT(G34=T34), NOT(H34=U34)), $O$4, 'Leave Approval'!L33))</f>
        <v/>
      </c>
      <c r="P34" s="159" t="str">
        <f>IF('Leave Approval'!M33="", "", 'Leave Approval'!M33)</f>
        <v/>
      </c>
      <c r="Q34" s="160" t="str">
        <f>IF('Leave Approval'!N33="", "", 'Leave Approval'!N33)</f>
        <v/>
      </c>
      <c r="R34" s="161" t="str">
        <f>IF('Leave Approval'!O33="", "", 'Leave Approval'!O33)</f>
        <v/>
      </c>
      <c r="S34" s="162" t="str">
        <f>IF('Leave Approval'!P33="", "", 'Leave Approval'!P33)</f>
        <v/>
      </c>
      <c r="T34" s="163" t="str">
        <f>IF('Leave Approval'!Q33="", "", 'Leave Approval'!Q33)</f>
        <v/>
      </c>
      <c r="U34" s="164" t="str">
        <f>IF('Leave Approval'!R33="", "", 'Leave Approval'!R33)</f>
        <v/>
      </c>
      <c r="V34" s="156"/>
      <c r="W34" s="157" t="str">
        <f>IF(OR(P34="", Q34="", R34=""), "", NETWORKDAYS(Q34, R34, IF(AL34='Intro &amp; Setup'!$BA$8, 'Intro &amp; Setup'!$CA$4:$CA$23, IF(AL34='Intro &amp; Setup'!$BA$9, 'Intro &amp; Setup'!$CB$4:$CB$23)))-IF(S34=$AH$2, 0.5, 0))</f>
        <v/>
      </c>
      <c r="X34" s="156"/>
      <c r="Y34" s="157" t="str">
        <f>IF(OR(P34="", Q34="", R34=""), "", IFERROR($AN34+$AO34-SUMIF($C$8:$C34, $C34, $K$8:$K34)-SUMIF($P$8:$P34, $P34, $W$8:$W34), ""))</f>
        <v/>
      </c>
      <c r="Z34" s="75"/>
      <c r="AH34" s="10">
        <v>27</v>
      </c>
      <c r="AL34" s="10" t="str">
        <f>IF(P34="", IF(C34="", "", IFERROR(INDEX('Intro &amp; Setup'!$BD$4:$BD$23, MATCH(C34, 'Intro &amp; Setup'!$BC$4:$BC$23, 0)), "")), IFERROR(INDEX('Intro &amp; Setup'!$BD$4:$BD$23, MATCH(P34, 'Intro &amp; Setup'!$BC$4:$BC$23, 0)), ""))</f>
        <v/>
      </c>
      <c r="AN34" s="42" t="str">
        <f>IF(P34="", IF($C34="", "", IFERROR(INDEX('Intro &amp; Setup'!$BE$4:$BE$23, MATCH($C34, 'Intro &amp; Setup'!$BC$4:$BC$23, 0)), "")-$AS34), IFERROR(INDEX('Intro &amp; Setup'!$BE$4:$BE$23, MATCH($P34, 'Intro &amp; Setup'!$BC$4:$BC$23, 0)), "")-$AS34)</f>
        <v/>
      </c>
      <c r="AO34" s="44" t="str">
        <f>IF(P34="", IF($C34="", "", IFERROR(INDEX('Intro &amp; Setup'!$BF$4:$BF$23, MATCH($C34, 'Intro &amp; Setup'!$BC$4:$BC$23, 0)), "")), IFERROR(INDEX('Intro &amp; Setup'!$BF$4:$BF$23, MATCH($P34, 'Intro &amp; Setup'!$BC$4:$BC$23, 0)), ""))</f>
        <v/>
      </c>
      <c r="AS34" s="10" t="str">
        <f>IF($C34="", "", IFERROR(INDEX('Intro &amp; Setup'!$BG$70:$BG$109, MATCH($C34, 'Intro &amp; Setup'!$BA$70:$BA$109, 0)), ""))</f>
        <v/>
      </c>
    </row>
    <row r="35" spans="1:45" x14ac:dyDescent="0.25">
      <c r="A35" s="75"/>
      <c r="B35" s="176"/>
      <c r="C35" s="158"/>
      <c r="D35" s="160"/>
      <c r="E35" s="161"/>
      <c r="F35" s="177"/>
      <c r="G35" s="160"/>
      <c r="H35" s="163"/>
      <c r="I35" s="156"/>
      <c r="J35" s="157" t="str">
        <f t="shared" si="0"/>
        <v/>
      </c>
      <c r="K35" s="158" t="str">
        <f>IF(O35="", IF(W35="", IF(OR(D35="", E35="", C35=""), "", NETWORKDAYS(D35, E35, IF(AL35='Intro &amp; Setup'!$BA$8, 'Intro &amp; Setup'!$CA$4:$CA$23, IF(AL35='Intro &amp; Setup'!$BA$9, 'Intro &amp; Setup'!$CB$4:$CB$23)))-IF(F35=$AH$2, 0.5, 0)), ""), "")</f>
        <v/>
      </c>
      <c r="L35" s="156"/>
      <c r="M35" s="157" t="str">
        <f>IF(O35="", IFERROR(IF($W35="", $AN35+$AO35-SUMIF($C$8:$C35, $C35, $K$8:$K35)-SUMIF($C$8:$C35, $C35, $W$8:$W35), ""), ""), "")</f>
        <v/>
      </c>
      <c r="N35" s="156"/>
      <c r="O35" s="157" t="str">
        <f>IF(AND(P35="", Q35="", R35=""), "", IF(OR(NOT(C35=P35), NOT(D35=Q35), NOT(E35=R35), NOT(F35=S35), NOT(G35=T35), NOT(H35=U35)), $O$4, 'Leave Approval'!L34))</f>
        <v/>
      </c>
      <c r="P35" s="159" t="str">
        <f>IF('Leave Approval'!M34="", "", 'Leave Approval'!M34)</f>
        <v/>
      </c>
      <c r="Q35" s="160" t="str">
        <f>IF('Leave Approval'!N34="", "", 'Leave Approval'!N34)</f>
        <v/>
      </c>
      <c r="R35" s="161" t="str">
        <f>IF('Leave Approval'!O34="", "", 'Leave Approval'!O34)</f>
        <v/>
      </c>
      <c r="S35" s="162" t="str">
        <f>IF('Leave Approval'!P34="", "", 'Leave Approval'!P34)</f>
        <v/>
      </c>
      <c r="T35" s="163" t="str">
        <f>IF('Leave Approval'!Q34="", "", 'Leave Approval'!Q34)</f>
        <v/>
      </c>
      <c r="U35" s="164" t="str">
        <f>IF('Leave Approval'!R34="", "", 'Leave Approval'!R34)</f>
        <v/>
      </c>
      <c r="V35" s="156"/>
      <c r="W35" s="157" t="str">
        <f>IF(OR(P35="", Q35="", R35=""), "", NETWORKDAYS(Q35, R35, IF(AL35='Intro &amp; Setup'!$BA$8, 'Intro &amp; Setup'!$CA$4:$CA$23, IF(AL35='Intro &amp; Setup'!$BA$9, 'Intro &amp; Setup'!$CB$4:$CB$23)))-IF(S35=$AH$2, 0.5, 0))</f>
        <v/>
      </c>
      <c r="X35" s="156"/>
      <c r="Y35" s="157" t="str">
        <f>IF(OR(P35="", Q35="", R35=""), "", IFERROR($AN35+$AO35-SUMIF($C$8:$C35, $C35, $K$8:$K35)-SUMIF($P$8:$P35, $P35, $W$8:$W35), ""))</f>
        <v/>
      </c>
      <c r="Z35" s="75"/>
      <c r="AH35" s="10">
        <v>28</v>
      </c>
      <c r="AL35" s="10" t="str">
        <f>IF(P35="", IF(C35="", "", IFERROR(INDEX('Intro &amp; Setup'!$BD$4:$BD$23, MATCH(C35, 'Intro &amp; Setup'!$BC$4:$BC$23, 0)), "")), IFERROR(INDEX('Intro &amp; Setup'!$BD$4:$BD$23, MATCH(P35, 'Intro &amp; Setup'!$BC$4:$BC$23, 0)), ""))</f>
        <v/>
      </c>
      <c r="AN35" s="42" t="str">
        <f>IF(P35="", IF($C35="", "", IFERROR(INDEX('Intro &amp; Setup'!$BE$4:$BE$23, MATCH($C35, 'Intro &amp; Setup'!$BC$4:$BC$23, 0)), "")-$AS35), IFERROR(INDEX('Intro &amp; Setup'!$BE$4:$BE$23, MATCH($P35, 'Intro &amp; Setup'!$BC$4:$BC$23, 0)), "")-$AS35)</f>
        <v/>
      </c>
      <c r="AO35" s="44" t="str">
        <f>IF(P35="", IF($C35="", "", IFERROR(INDEX('Intro &amp; Setup'!$BF$4:$BF$23, MATCH($C35, 'Intro &amp; Setup'!$BC$4:$BC$23, 0)), "")), IFERROR(INDEX('Intro &amp; Setup'!$BF$4:$BF$23, MATCH($P35, 'Intro &amp; Setup'!$BC$4:$BC$23, 0)), ""))</f>
        <v/>
      </c>
      <c r="AS35" s="10" t="str">
        <f>IF($C35="", "", IFERROR(INDEX('Intro &amp; Setup'!$BG$70:$BG$109, MATCH($C35, 'Intro &amp; Setup'!$BA$70:$BA$109, 0)), ""))</f>
        <v/>
      </c>
    </row>
    <row r="36" spans="1:45" x14ac:dyDescent="0.25">
      <c r="A36" s="75"/>
      <c r="B36" s="176"/>
      <c r="C36" s="158"/>
      <c r="D36" s="160"/>
      <c r="E36" s="161"/>
      <c r="F36" s="177"/>
      <c r="G36" s="160"/>
      <c r="H36" s="163"/>
      <c r="I36" s="156"/>
      <c r="J36" s="157" t="str">
        <f t="shared" si="0"/>
        <v/>
      </c>
      <c r="K36" s="158" t="str">
        <f>IF(O36="", IF(W36="", IF(OR(D36="", E36="", C36=""), "", NETWORKDAYS(D36, E36, IF(AL36='Intro &amp; Setup'!$BA$8, 'Intro &amp; Setup'!$CA$4:$CA$23, IF(AL36='Intro &amp; Setup'!$BA$9, 'Intro &amp; Setup'!$CB$4:$CB$23)))-IF(F36=$AH$2, 0.5, 0)), ""), "")</f>
        <v/>
      </c>
      <c r="L36" s="156"/>
      <c r="M36" s="157" t="str">
        <f>IF(O36="", IFERROR(IF($W36="", $AN36+$AO36-SUMIF($C$8:$C36, $C36, $K$8:$K36)-SUMIF($C$8:$C36, $C36, $W$8:$W36), ""), ""), "")</f>
        <v/>
      </c>
      <c r="N36" s="156"/>
      <c r="O36" s="157" t="str">
        <f>IF(AND(P36="", Q36="", R36=""), "", IF(OR(NOT(C36=P36), NOT(D36=Q36), NOT(E36=R36), NOT(F36=S36), NOT(G36=T36), NOT(H36=U36)), $O$4, 'Leave Approval'!L35))</f>
        <v/>
      </c>
      <c r="P36" s="159" t="str">
        <f>IF('Leave Approval'!M35="", "", 'Leave Approval'!M35)</f>
        <v/>
      </c>
      <c r="Q36" s="160" t="str">
        <f>IF('Leave Approval'!N35="", "", 'Leave Approval'!N35)</f>
        <v/>
      </c>
      <c r="R36" s="161" t="str">
        <f>IF('Leave Approval'!O35="", "", 'Leave Approval'!O35)</f>
        <v/>
      </c>
      <c r="S36" s="162" t="str">
        <f>IF('Leave Approval'!P35="", "", 'Leave Approval'!P35)</f>
        <v/>
      </c>
      <c r="T36" s="163" t="str">
        <f>IF('Leave Approval'!Q35="", "", 'Leave Approval'!Q35)</f>
        <v/>
      </c>
      <c r="U36" s="164" t="str">
        <f>IF('Leave Approval'!R35="", "", 'Leave Approval'!R35)</f>
        <v/>
      </c>
      <c r="V36" s="156"/>
      <c r="W36" s="157" t="str">
        <f>IF(OR(P36="", Q36="", R36=""), "", NETWORKDAYS(Q36, R36, IF(AL36='Intro &amp; Setup'!$BA$8, 'Intro &amp; Setup'!$CA$4:$CA$23, IF(AL36='Intro &amp; Setup'!$BA$9, 'Intro &amp; Setup'!$CB$4:$CB$23)))-IF(S36=$AH$2, 0.5, 0))</f>
        <v/>
      </c>
      <c r="X36" s="156"/>
      <c r="Y36" s="157" t="str">
        <f>IF(OR(P36="", Q36="", R36=""), "", IFERROR($AN36+$AO36-SUMIF($C$8:$C36, $C36, $K$8:$K36)-SUMIF($P$8:$P36, $P36, $W$8:$W36), ""))</f>
        <v/>
      </c>
      <c r="Z36" s="75"/>
      <c r="AH36" s="10">
        <v>29</v>
      </c>
      <c r="AL36" s="10" t="str">
        <f>IF(P36="", IF(C36="", "", IFERROR(INDEX('Intro &amp; Setup'!$BD$4:$BD$23, MATCH(C36, 'Intro &amp; Setup'!$BC$4:$BC$23, 0)), "")), IFERROR(INDEX('Intro &amp; Setup'!$BD$4:$BD$23, MATCH(P36, 'Intro &amp; Setup'!$BC$4:$BC$23, 0)), ""))</f>
        <v/>
      </c>
      <c r="AN36" s="42" t="str">
        <f>IF(P36="", IF($C36="", "", IFERROR(INDEX('Intro &amp; Setup'!$BE$4:$BE$23, MATCH($C36, 'Intro &amp; Setup'!$BC$4:$BC$23, 0)), "")-$AS36), IFERROR(INDEX('Intro &amp; Setup'!$BE$4:$BE$23, MATCH($P36, 'Intro &amp; Setup'!$BC$4:$BC$23, 0)), "")-$AS36)</f>
        <v/>
      </c>
      <c r="AO36" s="44" t="str">
        <f>IF(P36="", IF($C36="", "", IFERROR(INDEX('Intro &amp; Setup'!$BF$4:$BF$23, MATCH($C36, 'Intro &amp; Setup'!$BC$4:$BC$23, 0)), "")), IFERROR(INDEX('Intro &amp; Setup'!$BF$4:$BF$23, MATCH($P36, 'Intro &amp; Setup'!$BC$4:$BC$23, 0)), ""))</f>
        <v/>
      </c>
      <c r="AS36" s="10" t="str">
        <f>IF($C36="", "", IFERROR(INDEX('Intro &amp; Setup'!$BG$70:$BG$109, MATCH($C36, 'Intro &amp; Setup'!$BA$70:$BA$109, 0)), ""))</f>
        <v/>
      </c>
    </row>
    <row r="37" spans="1:45" x14ac:dyDescent="0.25">
      <c r="A37" s="75"/>
      <c r="B37" s="176"/>
      <c r="C37" s="158"/>
      <c r="D37" s="160"/>
      <c r="E37" s="161"/>
      <c r="F37" s="177"/>
      <c r="G37" s="160"/>
      <c r="H37" s="163"/>
      <c r="I37" s="156"/>
      <c r="J37" s="157" t="str">
        <f t="shared" si="0"/>
        <v/>
      </c>
      <c r="K37" s="158" t="str">
        <f>IF(O37="", IF(W37="", IF(OR(D37="", E37="", C37=""), "", NETWORKDAYS(D37, E37, IF(AL37='Intro &amp; Setup'!$BA$8, 'Intro &amp; Setup'!$CA$4:$CA$23, IF(AL37='Intro &amp; Setup'!$BA$9, 'Intro &amp; Setup'!$CB$4:$CB$23)))-IF(F37=$AH$2, 0.5, 0)), ""), "")</f>
        <v/>
      </c>
      <c r="L37" s="156"/>
      <c r="M37" s="157" t="str">
        <f>IF(O37="", IFERROR(IF($W37="", $AN37+$AO37-SUMIF($C$8:$C37, $C37, $K$8:$K37)-SUMIF($C$8:$C37, $C37, $W$8:$W37), ""), ""), "")</f>
        <v/>
      </c>
      <c r="N37" s="156"/>
      <c r="O37" s="157" t="str">
        <f>IF(AND(P37="", Q37="", R37=""), "", IF(OR(NOT(C37=P37), NOT(D37=Q37), NOT(E37=R37), NOT(F37=S37), NOT(G37=T37), NOT(H37=U37)), $O$4, 'Leave Approval'!L36))</f>
        <v/>
      </c>
      <c r="P37" s="159" t="str">
        <f>IF('Leave Approval'!M36="", "", 'Leave Approval'!M36)</f>
        <v/>
      </c>
      <c r="Q37" s="160" t="str">
        <f>IF('Leave Approval'!N36="", "", 'Leave Approval'!N36)</f>
        <v/>
      </c>
      <c r="R37" s="161" t="str">
        <f>IF('Leave Approval'!O36="", "", 'Leave Approval'!O36)</f>
        <v/>
      </c>
      <c r="S37" s="162" t="str">
        <f>IF('Leave Approval'!P36="", "", 'Leave Approval'!P36)</f>
        <v/>
      </c>
      <c r="T37" s="163" t="str">
        <f>IF('Leave Approval'!Q36="", "", 'Leave Approval'!Q36)</f>
        <v/>
      </c>
      <c r="U37" s="164" t="str">
        <f>IF('Leave Approval'!R36="", "", 'Leave Approval'!R36)</f>
        <v/>
      </c>
      <c r="V37" s="156"/>
      <c r="W37" s="157" t="str">
        <f>IF(OR(P37="", Q37="", R37=""), "", NETWORKDAYS(Q37, R37, IF(AL37='Intro &amp; Setup'!$BA$8, 'Intro &amp; Setup'!$CA$4:$CA$23, IF(AL37='Intro &amp; Setup'!$BA$9, 'Intro &amp; Setup'!$CB$4:$CB$23)))-IF(S37=$AH$2, 0.5, 0))</f>
        <v/>
      </c>
      <c r="X37" s="156"/>
      <c r="Y37" s="157" t="str">
        <f>IF(OR(P37="", Q37="", R37=""), "", IFERROR($AN37+$AO37-SUMIF($C$8:$C37, $C37, $K$8:$K37)-SUMIF($P$8:$P37, $P37, $W$8:$W37), ""))</f>
        <v/>
      </c>
      <c r="Z37" s="75"/>
      <c r="AH37" s="10">
        <v>30</v>
      </c>
      <c r="AL37" s="10" t="str">
        <f>IF(P37="", IF(C37="", "", IFERROR(INDEX('Intro &amp; Setup'!$BD$4:$BD$23, MATCH(C37, 'Intro &amp; Setup'!$BC$4:$BC$23, 0)), "")), IFERROR(INDEX('Intro &amp; Setup'!$BD$4:$BD$23, MATCH(P37, 'Intro &amp; Setup'!$BC$4:$BC$23, 0)), ""))</f>
        <v/>
      </c>
      <c r="AN37" s="42" t="str">
        <f>IF(P37="", IF($C37="", "", IFERROR(INDEX('Intro &amp; Setup'!$BE$4:$BE$23, MATCH($C37, 'Intro &amp; Setup'!$BC$4:$BC$23, 0)), "")-$AS37), IFERROR(INDEX('Intro &amp; Setup'!$BE$4:$BE$23, MATCH($P37, 'Intro &amp; Setup'!$BC$4:$BC$23, 0)), "")-$AS37)</f>
        <v/>
      </c>
      <c r="AO37" s="44" t="str">
        <f>IF(P37="", IF($C37="", "", IFERROR(INDEX('Intro &amp; Setup'!$BF$4:$BF$23, MATCH($C37, 'Intro &amp; Setup'!$BC$4:$BC$23, 0)), "")), IFERROR(INDEX('Intro &amp; Setup'!$BF$4:$BF$23, MATCH($P37, 'Intro &amp; Setup'!$BC$4:$BC$23, 0)), ""))</f>
        <v/>
      </c>
      <c r="AS37" s="10" t="str">
        <f>IF($C37="", "", IFERROR(INDEX('Intro &amp; Setup'!$BG$70:$BG$109, MATCH($C37, 'Intro &amp; Setup'!$BA$70:$BA$109, 0)), ""))</f>
        <v/>
      </c>
    </row>
    <row r="38" spans="1:45" x14ac:dyDescent="0.25">
      <c r="A38" s="75"/>
      <c r="B38" s="176"/>
      <c r="C38" s="158"/>
      <c r="D38" s="160"/>
      <c r="E38" s="161"/>
      <c r="F38" s="177"/>
      <c r="G38" s="160"/>
      <c r="H38" s="163"/>
      <c r="I38" s="156"/>
      <c r="J38" s="157" t="str">
        <f t="shared" si="0"/>
        <v/>
      </c>
      <c r="K38" s="158" t="str">
        <f>IF(O38="", IF(W38="", IF(OR(D38="", E38="", C38=""), "", NETWORKDAYS(D38, E38, IF(AL38='Intro &amp; Setup'!$BA$8, 'Intro &amp; Setup'!$CA$4:$CA$23, IF(AL38='Intro &amp; Setup'!$BA$9, 'Intro &amp; Setup'!$CB$4:$CB$23)))-IF(F38=$AH$2, 0.5, 0)), ""), "")</f>
        <v/>
      </c>
      <c r="L38" s="156"/>
      <c r="M38" s="157" t="str">
        <f>IF(O38="", IFERROR(IF($W38="", $AN38+$AO38-SUMIF($C$8:$C38, $C38, $K$8:$K38)-SUMIF($C$8:$C38, $C38, $W$8:$W38), ""), ""), "")</f>
        <v/>
      </c>
      <c r="N38" s="156"/>
      <c r="O38" s="157" t="str">
        <f>IF(AND(P38="", Q38="", R38=""), "", IF(OR(NOT(C38=P38), NOT(D38=Q38), NOT(E38=R38), NOT(F38=S38), NOT(G38=T38), NOT(H38=U38)), $O$4, 'Leave Approval'!L37))</f>
        <v/>
      </c>
      <c r="P38" s="159" t="str">
        <f>IF('Leave Approval'!M37="", "", 'Leave Approval'!M37)</f>
        <v/>
      </c>
      <c r="Q38" s="160" t="str">
        <f>IF('Leave Approval'!N37="", "", 'Leave Approval'!N37)</f>
        <v/>
      </c>
      <c r="R38" s="161" t="str">
        <f>IF('Leave Approval'!O37="", "", 'Leave Approval'!O37)</f>
        <v/>
      </c>
      <c r="S38" s="162" t="str">
        <f>IF('Leave Approval'!P37="", "", 'Leave Approval'!P37)</f>
        <v/>
      </c>
      <c r="T38" s="163" t="str">
        <f>IF('Leave Approval'!Q37="", "", 'Leave Approval'!Q37)</f>
        <v/>
      </c>
      <c r="U38" s="164" t="str">
        <f>IF('Leave Approval'!R37="", "", 'Leave Approval'!R37)</f>
        <v/>
      </c>
      <c r="V38" s="156"/>
      <c r="W38" s="157" t="str">
        <f>IF(OR(P38="", Q38="", R38=""), "", NETWORKDAYS(Q38, R38, IF(AL38='Intro &amp; Setup'!$BA$8, 'Intro &amp; Setup'!$CA$4:$CA$23, IF(AL38='Intro &amp; Setup'!$BA$9, 'Intro &amp; Setup'!$CB$4:$CB$23)))-IF(S38=$AH$2, 0.5, 0))</f>
        <v/>
      </c>
      <c r="X38" s="156"/>
      <c r="Y38" s="157" t="str">
        <f>IF(OR(P38="", Q38="", R38=""), "", IFERROR($AN38+$AO38-SUMIF($C$8:$C38, $C38, $K$8:$K38)-SUMIF($P$8:$P38, $P38, $W$8:$W38), ""))</f>
        <v/>
      </c>
      <c r="Z38" s="75"/>
      <c r="AH38" s="10">
        <v>31</v>
      </c>
      <c r="AL38" s="10" t="str">
        <f>IF(P38="", IF(C38="", "", IFERROR(INDEX('Intro &amp; Setup'!$BD$4:$BD$23, MATCH(C38, 'Intro &amp; Setup'!$BC$4:$BC$23, 0)), "")), IFERROR(INDEX('Intro &amp; Setup'!$BD$4:$BD$23, MATCH(P38, 'Intro &amp; Setup'!$BC$4:$BC$23, 0)), ""))</f>
        <v/>
      </c>
      <c r="AN38" s="42" t="str">
        <f>IF(P38="", IF($C38="", "", IFERROR(INDEX('Intro &amp; Setup'!$BE$4:$BE$23, MATCH($C38, 'Intro &amp; Setup'!$BC$4:$BC$23, 0)), "")-$AS38), IFERROR(INDEX('Intro &amp; Setup'!$BE$4:$BE$23, MATCH($P38, 'Intro &amp; Setup'!$BC$4:$BC$23, 0)), "")-$AS38)</f>
        <v/>
      </c>
      <c r="AO38" s="44" t="str">
        <f>IF(P38="", IF($C38="", "", IFERROR(INDEX('Intro &amp; Setup'!$BF$4:$BF$23, MATCH($C38, 'Intro &amp; Setup'!$BC$4:$BC$23, 0)), "")), IFERROR(INDEX('Intro &amp; Setup'!$BF$4:$BF$23, MATCH($P38, 'Intro &amp; Setup'!$BC$4:$BC$23, 0)), ""))</f>
        <v/>
      </c>
      <c r="AS38" s="10" t="str">
        <f>IF($C38="", "", IFERROR(INDEX('Intro &amp; Setup'!$BG$70:$BG$109, MATCH($C38, 'Intro &amp; Setup'!$BA$70:$BA$109, 0)), ""))</f>
        <v/>
      </c>
    </row>
    <row r="39" spans="1:45" x14ac:dyDescent="0.25">
      <c r="A39" s="75"/>
      <c r="B39" s="176"/>
      <c r="C39" s="158"/>
      <c r="D39" s="160"/>
      <c r="E39" s="161"/>
      <c r="F39" s="177"/>
      <c r="G39" s="160"/>
      <c r="H39" s="163"/>
      <c r="I39" s="156"/>
      <c r="J39" s="157" t="str">
        <f t="shared" si="0"/>
        <v/>
      </c>
      <c r="K39" s="158" t="str">
        <f>IF(O39="", IF(W39="", IF(OR(D39="", E39="", C39=""), "", NETWORKDAYS(D39, E39, IF(AL39='Intro &amp; Setup'!$BA$8, 'Intro &amp; Setup'!$CA$4:$CA$23, IF(AL39='Intro &amp; Setup'!$BA$9, 'Intro &amp; Setup'!$CB$4:$CB$23)))-IF(F39=$AH$2, 0.5, 0)), ""), "")</f>
        <v/>
      </c>
      <c r="L39" s="156"/>
      <c r="M39" s="157" t="str">
        <f>IF(O39="", IFERROR(IF($W39="", $AN39+$AO39-SUMIF($C$8:$C39, $C39, $K$8:$K39)-SUMIF($C$8:$C39, $C39, $W$8:$W39), ""), ""), "")</f>
        <v/>
      </c>
      <c r="N39" s="156"/>
      <c r="O39" s="157" t="str">
        <f>IF(AND(P39="", Q39="", R39=""), "", IF(OR(NOT(C39=P39), NOT(D39=Q39), NOT(E39=R39), NOT(F39=S39), NOT(G39=T39), NOT(H39=U39)), $O$4, 'Leave Approval'!L38))</f>
        <v/>
      </c>
      <c r="P39" s="159" t="str">
        <f>IF('Leave Approval'!M38="", "", 'Leave Approval'!M38)</f>
        <v/>
      </c>
      <c r="Q39" s="160" t="str">
        <f>IF('Leave Approval'!N38="", "", 'Leave Approval'!N38)</f>
        <v/>
      </c>
      <c r="R39" s="161" t="str">
        <f>IF('Leave Approval'!O38="", "", 'Leave Approval'!O38)</f>
        <v/>
      </c>
      <c r="S39" s="162" t="str">
        <f>IF('Leave Approval'!P38="", "", 'Leave Approval'!P38)</f>
        <v/>
      </c>
      <c r="T39" s="163" t="str">
        <f>IF('Leave Approval'!Q38="", "", 'Leave Approval'!Q38)</f>
        <v/>
      </c>
      <c r="U39" s="164" t="str">
        <f>IF('Leave Approval'!R38="", "", 'Leave Approval'!R38)</f>
        <v/>
      </c>
      <c r="V39" s="156"/>
      <c r="W39" s="157" t="str">
        <f>IF(OR(P39="", Q39="", R39=""), "", NETWORKDAYS(Q39, R39, IF(AL39='Intro &amp; Setup'!$BA$8, 'Intro &amp; Setup'!$CA$4:$CA$23, IF(AL39='Intro &amp; Setup'!$BA$9, 'Intro &amp; Setup'!$CB$4:$CB$23)))-IF(S39=$AH$2, 0.5, 0))</f>
        <v/>
      </c>
      <c r="X39" s="156"/>
      <c r="Y39" s="157" t="str">
        <f>IF(OR(P39="", Q39="", R39=""), "", IFERROR($AN39+$AO39-SUMIF($C$8:$C39, $C39, $K$8:$K39)-SUMIF($P$8:$P39, $P39, $W$8:$W39), ""))</f>
        <v/>
      </c>
      <c r="Z39" s="75"/>
      <c r="AH39" s="10">
        <v>32</v>
      </c>
      <c r="AL39" s="10" t="str">
        <f>IF(P39="", IF(C39="", "", IFERROR(INDEX('Intro &amp; Setup'!$BD$4:$BD$23, MATCH(C39, 'Intro &amp; Setup'!$BC$4:$BC$23, 0)), "")), IFERROR(INDEX('Intro &amp; Setup'!$BD$4:$BD$23, MATCH(P39, 'Intro &amp; Setup'!$BC$4:$BC$23, 0)), ""))</f>
        <v/>
      </c>
      <c r="AN39" s="42" t="str">
        <f>IF(P39="", IF($C39="", "", IFERROR(INDEX('Intro &amp; Setup'!$BE$4:$BE$23, MATCH($C39, 'Intro &amp; Setup'!$BC$4:$BC$23, 0)), "")-$AS39), IFERROR(INDEX('Intro &amp; Setup'!$BE$4:$BE$23, MATCH($P39, 'Intro &amp; Setup'!$BC$4:$BC$23, 0)), "")-$AS39)</f>
        <v/>
      </c>
      <c r="AO39" s="44" t="str">
        <f>IF(P39="", IF($C39="", "", IFERROR(INDEX('Intro &amp; Setup'!$BF$4:$BF$23, MATCH($C39, 'Intro &amp; Setup'!$BC$4:$BC$23, 0)), "")), IFERROR(INDEX('Intro &amp; Setup'!$BF$4:$BF$23, MATCH($P39, 'Intro &amp; Setup'!$BC$4:$BC$23, 0)), ""))</f>
        <v/>
      </c>
      <c r="AS39" s="10" t="str">
        <f>IF($C39="", "", IFERROR(INDEX('Intro &amp; Setup'!$BG$70:$BG$109, MATCH($C39, 'Intro &amp; Setup'!$BA$70:$BA$109, 0)), ""))</f>
        <v/>
      </c>
    </row>
    <row r="40" spans="1:45" x14ac:dyDescent="0.25">
      <c r="A40" s="75"/>
      <c r="B40" s="176"/>
      <c r="C40" s="158"/>
      <c r="D40" s="160"/>
      <c r="E40" s="161"/>
      <c r="F40" s="177"/>
      <c r="G40" s="160"/>
      <c r="H40" s="163"/>
      <c r="I40" s="156"/>
      <c r="J40" s="157" t="str">
        <f t="shared" si="0"/>
        <v/>
      </c>
      <c r="K40" s="158" t="str">
        <f>IF(O40="", IF(W40="", IF(OR(D40="", E40="", C40=""), "", NETWORKDAYS(D40, E40, IF(AL40='Intro &amp; Setup'!$BA$8, 'Intro &amp; Setup'!$CA$4:$CA$23, IF(AL40='Intro &amp; Setup'!$BA$9, 'Intro &amp; Setup'!$CB$4:$CB$23)))-IF(F40=$AH$2, 0.5, 0)), ""), "")</f>
        <v/>
      </c>
      <c r="L40" s="156"/>
      <c r="M40" s="157" t="str">
        <f>IF(O40="", IFERROR(IF($W40="", $AN40+$AO40-SUMIF($C$8:$C40, $C40, $K$8:$K40)-SUMIF($C$8:$C40, $C40, $W$8:$W40), ""), ""), "")</f>
        <v/>
      </c>
      <c r="N40" s="156"/>
      <c r="O40" s="157" t="str">
        <f>IF(AND(P40="", Q40="", R40=""), "", IF(OR(NOT(C40=P40), NOT(D40=Q40), NOT(E40=R40), NOT(F40=S40), NOT(G40=T40), NOT(H40=U40)), $O$4, 'Leave Approval'!L39))</f>
        <v/>
      </c>
      <c r="P40" s="159" t="str">
        <f>IF('Leave Approval'!M39="", "", 'Leave Approval'!M39)</f>
        <v/>
      </c>
      <c r="Q40" s="160" t="str">
        <f>IF('Leave Approval'!N39="", "", 'Leave Approval'!N39)</f>
        <v/>
      </c>
      <c r="R40" s="161" t="str">
        <f>IF('Leave Approval'!O39="", "", 'Leave Approval'!O39)</f>
        <v/>
      </c>
      <c r="S40" s="162" t="str">
        <f>IF('Leave Approval'!P39="", "", 'Leave Approval'!P39)</f>
        <v/>
      </c>
      <c r="T40" s="163" t="str">
        <f>IF('Leave Approval'!Q39="", "", 'Leave Approval'!Q39)</f>
        <v/>
      </c>
      <c r="U40" s="164" t="str">
        <f>IF('Leave Approval'!R39="", "", 'Leave Approval'!R39)</f>
        <v/>
      </c>
      <c r="V40" s="156"/>
      <c r="W40" s="157" t="str">
        <f>IF(OR(P40="", Q40="", R40=""), "", NETWORKDAYS(Q40, R40, IF(AL40='Intro &amp; Setup'!$BA$8, 'Intro &amp; Setup'!$CA$4:$CA$23, IF(AL40='Intro &amp; Setup'!$BA$9, 'Intro &amp; Setup'!$CB$4:$CB$23)))-IF(S40=$AH$2, 0.5, 0))</f>
        <v/>
      </c>
      <c r="X40" s="156"/>
      <c r="Y40" s="157" t="str">
        <f>IF(OR(P40="", Q40="", R40=""), "", IFERROR($AN40+$AO40-SUMIF($C$8:$C40, $C40, $K$8:$K40)-SUMIF($P$8:$P40, $P40, $W$8:$W40), ""))</f>
        <v/>
      </c>
      <c r="Z40" s="75"/>
      <c r="AH40" s="10">
        <v>33</v>
      </c>
      <c r="AL40" s="10" t="str">
        <f>IF(P40="", IF(C40="", "", IFERROR(INDEX('Intro &amp; Setup'!$BD$4:$BD$23, MATCH(C40, 'Intro &amp; Setup'!$BC$4:$BC$23, 0)), "")), IFERROR(INDEX('Intro &amp; Setup'!$BD$4:$BD$23, MATCH(P40, 'Intro &amp; Setup'!$BC$4:$BC$23, 0)), ""))</f>
        <v/>
      </c>
      <c r="AN40" s="42" t="str">
        <f>IF(P40="", IF($C40="", "", IFERROR(INDEX('Intro &amp; Setup'!$BE$4:$BE$23, MATCH($C40, 'Intro &amp; Setup'!$BC$4:$BC$23, 0)), "")-$AS40), IFERROR(INDEX('Intro &amp; Setup'!$BE$4:$BE$23, MATCH($P40, 'Intro &amp; Setup'!$BC$4:$BC$23, 0)), "")-$AS40)</f>
        <v/>
      </c>
      <c r="AO40" s="44" t="str">
        <f>IF(P40="", IF($C40="", "", IFERROR(INDEX('Intro &amp; Setup'!$BF$4:$BF$23, MATCH($C40, 'Intro &amp; Setup'!$BC$4:$BC$23, 0)), "")), IFERROR(INDEX('Intro &amp; Setup'!$BF$4:$BF$23, MATCH($P40, 'Intro &amp; Setup'!$BC$4:$BC$23, 0)), ""))</f>
        <v/>
      </c>
      <c r="AS40" s="10" t="str">
        <f>IF($C40="", "", IFERROR(INDEX('Intro &amp; Setup'!$BG$70:$BG$109, MATCH($C40, 'Intro &amp; Setup'!$BA$70:$BA$109, 0)), ""))</f>
        <v/>
      </c>
    </row>
    <row r="41" spans="1:45" x14ac:dyDescent="0.25">
      <c r="A41" s="75"/>
      <c r="B41" s="176"/>
      <c r="C41" s="158"/>
      <c r="D41" s="160"/>
      <c r="E41" s="161"/>
      <c r="F41" s="177"/>
      <c r="G41" s="160"/>
      <c r="H41" s="163"/>
      <c r="I41" s="156"/>
      <c r="J41" s="157" t="str">
        <f t="shared" si="0"/>
        <v/>
      </c>
      <c r="K41" s="158" t="str">
        <f>IF(O41="", IF(W41="", IF(OR(D41="", E41="", C41=""), "", NETWORKDAYS(D41, E41, IF(AL41='Intro &amp; Setup'!$BA$8, 'Intro &amp; Setup'!$CA$4:$CA$23, IF(AL41='Intro &amp; Setup'!$BA$9, 'Intro &amp; Setup'!$CB$4:$CB$23)))-IF(F41=$AH$2, 0.5, 0)), ""), "")</f>
        <v/>
      </c>
      <c r="L41" s="156"/>
      <c r="M41" s="157" t="str">
        <f>IF(O41="", IFERROR(IF($W41="", $AN41+$AO41-SUMIF($C$8:$C41, $C41, $K$8:$K41)-SUMIF($C$8:$C41, $C41, $W$8:$W41), ""), ""), "")</f>
        <v/>
      </c>
      <c r="N41" s="156"/>
      <c r="O41" s="157" t="str">
        <f>IF(AND(P41="", Q41="", R41=""), "", IF(OR(NOT(C41=P41), NOT(D41=Q41), NOT(E41=R41), NOT(F41=S41), NOT(G41=T41), NOT(H41=U41)), $O$4, 'Leave Approval'!L40))</f>
        <v/>
      </c>
      <c r="P41" s="159" t="str">
        <f>IF('Leave Approval'!M40="", "", 'Leave Approval'!M40)</f>
        <v/>
      </c>
      <c r="Q41" s="160" t="str">
        <f>IF('Leave Approval'!N40="", "", 'Leave Approval'!N40)</f>
        <v/>
      </c>
      <c r="R41" s="161" t="str">
        <f>IF('Leave Approval'!O40="", "", 'Leave Approval'!O40)</f>
        <v/>
      </c>
      <c r="S41" s="162" t="str">
        <f>IF('Leave Approval'!P40="", "", 'Leave Approval'!P40)</f>
        <v/>
      </c>
      <c r="T41" s="163" t="str">
        <f>IF('Leave Approval'!Q40="", "", 'Leave Approval'!Q40)</f>
        <v/>
      </c>
      <c r="U41" s="164" t="str">
        <f>IF('Leave Approval'!R40="", "", 'Leave Approval'!R40)</f>
        <v/>
      </c>
      <c r="V41" s="156"/>
      <c r="W41" s="157" t="str">
        <f>IF(OR(P41="", Q41="", R41=""), "", NETWORKDAYS(Q41, R41, IF(AL41='Intro &amp; Setup'!$BA$8, 'Intro &amp; Setup'!$CA$4:$CA$23, IF(AL41='Intro &amp; Setup'!$BA$9, 'Intro &amp; Setup'!$CB$4:$CB$23)))-IF(S41=$AH$2, 0.5, 0))</f>
        <v/>
      </c>
      <c r="X41" s="156"/>
      <c r="Y41" s="157" t="str">
        <f>IF(OR(P41="", Q41="", R41=""), "", IFERROR($AN41+$AO41-SUMIF($C$8:$C41, $C41, $K$8:$K41)-SUMIF($P$8:$P41, $P41, $W$8:$W41), ""))</f>
        <v/>
      </c>
      <c r="Z41" s="75"/>
      <c r="AH41" s="10">
        <v>34</v>
      </c>
      <c r="AL41" s="10" t="str">
        <f>IF(P41="", IF(C41="", "", IFERROR(INDEX('Intro &amp; Setup'!$BD$4:$BD$23, MATCH(C41, 'Intro &amp; Setup'!$BC$4:$BC$23, 0)), "")), IFERROR(INDEX('Intro &amp; Setup'!$BD$4:$BD$23, MATCH(P41, 'Intro &amp; Setup'!$BC$4:$BC$23, 0)), ""))</f>
        <v/>
      </c>
      <c r="AN41" s="42" t="str">
        <f>IF(P41="", IF($C41="", "", IFERROR(INDEX('Intro &amp; Setup'!$BE$4:$BE$23, MATCH($C41, 'Intro &amp; Setup'!$BC$4:$BC$23, 0)), "")-$AS41), IFERROR(INDEX('Intro &amp; Setup'!$BE$4:$BE$23, MATCH($P41, 'Intro &amp; Setup'!$BC$4:$BC$23, 0)), "")-$AS41)</f>
        <v/>
      </c>
      <c r="AO41" s="44" t="str">
        <f>IF(P41="", IF($C41="", "", IFERROR(INDEX('Intro &amp; Setup'!$BF$4:$BF$23, MATCH($C41, 'Intro &amp; Setup'!$BC$4:$BC$23, 0)), "")), IFERROR(INDEX('Intro &amp; Setup'!$BF$4:$BF$23, MATCH($P41, 'Intro &amp; Setup'!$BC$4:$BC$23, 0)), ""))</f>
        <v/>
      </c>
      <c r="AS41" s="10" t="str">
        <f>IF($C41="", "", IFERROR(INDEX('Intro &amp; Setup'!$BG$70:$BG$109, MATCH($C41, 'Intro &amp; Setup'!$BA$70:$BA$109, 0)), ""))</f>
        <v/>
      </c>
    </row>
    <row r="42" spans="1:45" x14ac:dyDescent="0.25">
      <c r="A42" s="75"/>
      <c r="B42" s="176"/>
      <c r="C42" s="158"/>
      <c r="D42" s="160"/>
      <c r="E42" s="161"/>
      <c r="F42" s="177"/>
      <c r="G42" s="160"/>
      <c r="H42" s="163"/>
      <c r="I42" s="156"/>
      <c r="J42" s="157" t="str">
        <f t="shared" si="0"/>
        <v/>
      </c>
      <c r="K42" s="158" t="str">
        <f>IF(O42="", IF(W42="", IF(OR(D42="", E42="", C42=""), "", NETWORKDAYS(D42, E42, IF(AL42='Intro &amp; Setup'!$BA$8, 'Intro &amp; Setup'!$CA$4:$CA$23, IF(AL42='Intro &amp; Setup'!$BA$9, 'Intro &amp; Setup'!$CB$4:$CB$23)))-IF(F42=$AH$2, 0.5, 0)), ""), "")</f>
        <v/>
      </c>
      <c r="L42" s="156"/>
      <c r="M42" s="157" t="str">
        <f>IF(O42="", IFERROR(IF($W42="", $AN42+$AO42-SUMIF($C$8:$C42, $C42, $K$8:$K42)-SUMIF($C$8:$C42, $C42, $W$8:$W42), ""), ""), "")</f>
        <v/>
      </c>
      <c r="N42" s="156"/>
      <c r="O42" s="157" t="str">
        <f>IF(AND(P42="", Q42="", R42=""), "", IF(OR(NOT(C42=P42), NOT(D42=Q42), NOT(E42=R42), NOT(F42=S42), NOT(G42=T42), NOT(H42=U42)), $O$4, 'Leave Approval'!L41))</f>
        <v/>
      </c>
      <c r="P42" s="159" t="str">
        <f>IF('Leave Approval'!M41="", "", 'Leave Approval'!M41)</f>
        <v/>
      </c>
      <c r="Q42" s="160" t="str">
        <f>IF('Leave Approval'!N41="", "", 'Leave Approval'!N41)</f>
        <v/>
      </c>
      <c r="R42" s="161" t="str">
        <f>IF('Leave Approval'!O41="", "", 'Leave Approval'!O41)</f>
        <v/>
      </c>
      <c r="S42" s="162" t="str">
        <f>IF('Leave Approval'!P41="", "", 'Leave Approval'!P41)</f>
        <v/>
      </c>
      <c r="T42" s="163" t="str">
        <f>IF('Leave Approval'!Q41="", "", 'Leave Approval'!Q41)</f>
        <v/>
      </c>
      <c r="U42" s="164" t="str">
        <f>IF('Leave Approval'!R41="", "", 'Leave Approval'!R41)</f>
        <v/>
      </c>
      <c r="V42" s="156"/>
      <c r="W42" s="157" t="str">
        <f>IF(OR(P42="", Q42="", R42=""), "", NETWORKDAYS(Q42, R42, IF(AL42='Intro &amp; Setup'!$BA$8, 'Intro &amp; Setup'!$CA$4:$CA$23, IF(AL42='Intro &amp; Setup'!$BA$9, 'Intro &amp; Setup'!$CB$4:$CB$23)))-IF(S42=$AH$2, 0.5, 0))</f>
        <v/>
      </c>
      <c r="X42" s="156"/>
      <c r="Y42" s="157" t="str">
        <f>IF(OR(P42="", Q42="", R42=""), "", IFERROR($AN42+$AO42-SUMIF($C$8:$C42, $C42, $K$8:$K42)-SUMIF($P$8:$P42, $P42, $W$8:$W42), ""))</f>
        <v/>
      </c>
      <c r="Z42" s="75"/>
      <c r="AH42" s="10">
        <v>35</v>
      </c>
      <c r="AL42" s="10" t="str">
        <f>IF(P42="", IF(C42="", "", IFERROR(INDEX('Intro &amp; Setup'!$BD$4:$BD$23, MATCH(C42, 'Intro &amp; Setup'!$BC$4:$BC$23, 0)), "")), IFERROR(INDEX('Intro &amp; Setup'!$BD$4:$BD$23, MATCH(P42, 'Intro &amp; Setup'!$BC$4:$BC$23, 0)), ""))</f>
        <v/>
      </c>
      <c r="AN42" s="42" t="str">
        <f>IF(P42="", IF($C42="", "", IFERROR(INDEX('Intro &amp; Setup'!$BE$4:$BE$23, MATCH($C42, 'Intro &amp; Setup'!$BC$4:$BC$23, 0)), "")-$AS42), IFERROR(INDEX('Intro &amp; Setup'!$BE$4:$BE$23, MATCH($P42, 'Intro &amp; Setup'!$BC$4:$BC$23, 0)), "")-$AS42)</f>
        <v/>
      </c>
      <c r="AO42" s="44" t="str">
        <f>IF(P42="", IF($C42="", "", IFERROR(INDEX('Intro &amp; Setup'!$BF$4:$BF$23, MATCH($C42, 'Intro &amp; Setup'!$BC$4:$BC$23, 0)), "")), IFERROR(INDEX('Intro &amp; Setup'!$BF$4:$BF$23, MATCH($P42, 'Intro &amp; Setup'!$BC$4:$BC$23, 0)), ""))</f>
        <v/>
      </c>
      <c r="AS42" s="10" t="str">
        <f>IF($C42="", "", IFERROR(INDEX('Intro &amp; Setup'!$BG$70:$BG$109, MATCH($C42, 'Intro &amp; Setup'!$BA$70:$BA$109, 0)), ""))</f>
        <v/>
      </c>
    </row>
    <row r="43" spans="1:45" x14ac:dyDescent="0.25">
      <c r="A43" s="75"/>
      <c r="B43" s="176"/>
      <c r="C43" s="158"/>
      <c r="D43" s="160"/>
      <c r="E43" s="161"/>
      <c r="F43" s="177"/>
      <c r="G43" s="160"/>
      <c r="H43" s="163"/>
      <c r="I43" s="156"/>
      <c r="J43" s="157" t="str">
        <f t="shared" si="0"/>
        <v/>
      </c>
      <c r="K43" s="158" t="str">
        <f>IF(O43="", IF(W43="", IF(OR(D43="", E43="", C43=""), "", NETWORKDAYS(D43, E43, IF(AL43='Intro &amp; Setup'!$BA$8, 'Intro &amp; Setup'!$CA$4:$CA$23, IF(AL43='Intro &amp; Setup'!$BA$9, 'Intro &amp; Setup'!$CB$4:$CB$23)))-IF(F43=$AH$2, 0.5, 0)), ""), "")</f>
        <v/>
      </c>
      <c r="L43" s="156"/>
      <c r="M43" s="157" t="str">
        <f>IF(O43="", IFERROR(IF($W43="", $AN43+$AO43-SUMIF($C$8:$C43, $C43, $K$8:$K43)-SUMIF($C$8:$C43, $C43, $W$8:$W43), ""), ""), "")</f>
        <v/>
      </c>
      <c r="N43" s="156"/>
      <c r="O43" s="157" t="str">
        <f>IF(AND(P43="", Q43="", R43=""), "", IF(OR(NOT(C43=P43), NOT(D43=Q43), NOT(E43=R43), NOT(F43=S43), NOT(G43=T43), NOT(H43=U43)), $O$4, 'Leave Approval'!L42))</f>
        <v/>
      </c>
      <c r="P43" s="159" t="str">
        <f>IF('Leave Approval'!M42="", "", 'Leave Approval'!M42)</f>
        <v/>
      </c>
      <c r="Q43" s="160" t="str">
        <f>IF('Leave Approval'!N42="", "", 'Leave Approval'!N42)</f>
        <v/>
      </c>
      <c r="R43" s="161" t="str">
        <f>IF('Leave Approval'!O42="", "", 'Leave Approval'!O42)</f>
        <v/>
      </c>
      <c r="S43" s="162" t="str">
        <f>IF('Leave Approval'!P42="", "", 'Leave Approval'!P42)</f>
        <v/>
      </c>
      <c r="T43" s="163" t="str">
        <f>IF('Leave Approval'!Q42="", "", 'Leave Approval'!Q42)</f>
        <v/>
      </c>
      <c r="U43" s="164" t="str">
        <f>IF('Leave Approval'!R42="", "", 'Leave Approval'!R42)</f>
        <v/>
      </c>
      <c r="V43" s="156"/>
      <c r="W43" s="157" t="str">
        <f>IF(OR(P43="", Q43="", R43=""), "", NETWORKDAYS(Q43, R43, IF(AL43='Intro &amp; Setup'!$BA$8, 'Intro &amp; Setup'!$CA$4:$CA$23, IF(AL43='Intro &amp; Setup'!$BA$9, 'Intro &amp; Setup'!$CB$4:$CB$23)))-IF(S43=$AH$2, 0.5, 0))</f>
        <v/>
      </c>
      <c r="X43" s="156"/>
      <c r="Y43" s="157" t="str">
        <f>IF(OR(P43="", Q43="", R43=""), "", IFERROR($AN43+$AO43-SUMIF($C$8:$C43, $C43, $K$8:$K43)-SUMIF($P$8:$P43, $P43, $W$8:$W43), ""))</f>
        <v/>
      </c>
      <c r="Z43" s="75"/>
      <c r="AH43" s="10">
        <v>36</v>
      </c>
      <c r="AL43" s="10" t="str">
        <f>IF(P43="", IF(C43="", "", IFERROR(INDEX('Intro &amp; Setup'!$BD$4:$BD$23, MATCH(C43, 'Intro &amp; Setup'!$BC$4:$BC$23, 0)), "")), IFERROR(INDEX('Intro &amp; Setup'!$BD$4:$BD$23, MATCH(P43, 'Intro &amp; Setup'!$BC$4:$BC$23, 0)), ""))</f>
        <v/>
      </c>
      <c r="AN43" s="42" t="str">
        <f>IF(P43="", IF($C43="", "", IFERROR(INDEX('Intro &amp; Setup'!$BE$4:$BE$23, MATCH($C43, 'Intro &amp; Setup'!$BC$4:$BC$23, 0)), "")-$AS43), IFERROR(INDEX('Intro &amp; Setup'!$BE$4:$BE$23, MATCH($P43, 'Intro &amp; Setup'!$BC$4:$BC$23, 0)), "")-$AS43)</f>
        <v/>
      </c>
      <c r="AO43" s="44" t="str">
        <f>IF(P43="", IF($C43="", "", IFERROR(INDEX('Intro &amp; Setup'!$BF$4:$BF$23, MATCH($C43, 'Intro &amp; Setup'!$BC$4:$BC$23, 0)), "")), IFERROR(INDEX('Intro &amp; Setup'!$BF$4:$BF$23, MATCH($P43, 'Intro &amp; Setup'!$BC$4:$BC$23, 0)), ""))</f>
        <v/>
      </c>
      <c r="AS43" s="10" t="str">
        <f>IF($C43="", "", IFERROR(INDEX('Intro &amp; Setup'!$BG$70:$BG$109, MATCH($C43, 'Intro &amp; Setup'!$BA$70:$BA$109, 0)), ""))</f>
        <v/>
      </c>
    </row>
    <row r="44" spans="1:45" x14ac:dyDescent="0.25">
      <c r="A44" s="75"/>
      <c r="B44" s="176"/>
      <c r="C44" s="158"/>
      <c r="D44" s="160"/>
      <c r="E44" s="161"/>
      <c r="F44" s="177"/>
      <c r="G44" s="160"/>
      <c r="H44" s="163"/>
      <c r="I44" s="156"/>
      <c r="J44" s="157" t="str">
        <f t="shared" si="0"/>
        <v/>
      </c>
      <c r="K44" s="158" t="str">
        <f>IF(O44="", IF(W44="", IF(OR(D44="", E44="", C44=""), "", NETWORKDAYS(D44, E44, IF(AL44='Intro &amp; Setup'!$BA$8, 'Intro &amp; Setup'!$CA$4:$CA$23, IF(AL44='Intro &amp; Setup'!$BA$9, 'Intro &amp; Setup'!$CB$4:$CB$23)))-IF(F44=$AH$2, 0.5, 0)), ""), "")</f>
        <v/>
      </c>
      <c r="L44" s="156"/>
      <c r="M44" s="157" t="str">
        <f>IF(O44="", IFERROR(IF($W44="", $AN44+$AO44-SUMIF($C$8:$C44, $C44, $K$8:$K44)-SUMIF($C$8:$C44, $C44, $W$8:$W44), ""), ""), "")</f>
        <v/>
      </c>
      <c r="N44" s="156"/>
      <c r="O44" s="157" t="str">
        <f>IF(AND(P44="", Q44="", R44=""), "", IF(OR(NOT(C44=P44), NOT(D44=Q44), NOT(E44=R44), NOT(F44=S44), NOT(G44=T44), NOT(H44=U44)), $O$4, 'Leave Approval'!L43))</f>
        <v/>
      </c>
      <c r="P44" s="159" t="str">
        <f>IF('Leave Approval'!M43="", "", 'Leave Approval'!M43)</f>
        <v/>
      </c>
      <c r="Q44" s="160" t="str">
        <f>IF('Leave Approval'!N43="", "", 'Leave Approval'!N43)</f>
        <v/>
      </c>
      <c r="R44" s="161" t="str">
        <f>IF('Leave Approval'!O43="", "", 'Leave Approval'!O43)</f>
        <v/>
      </c>
      <c r="S44" s="162" t="str">
        <f>IF('Leave Approval'!P43="", "", 'Leave Approval'!P43)</f>
        <v/>
      </c>
      <c r="T44" s="163" t="str">
        <f>IF('Leave Approval'!Q43="", "", 'Leave Approval'!Q43)</f>
        <v/>
      </c>
      <c r="U44" s="164" t="str">
        <f>IF('Leave Approval'!R43="", "", 'Leave Approval'!R43)</f>
        <v/>
      </c>
      <c r="V44" s="156"/>
      <c r="W44" s="157" t="str">
        <f>IF(OR(P44="", Q44="", R44=""), "", NETWORKDAYS(Q44, R44, IF(AL44='Intro &amp; Setup'!$BA$8, 'Intro &amp; Setup'!$CA$4:$CA$23, IF(AL44='Intro &amp; Setup'!$BA$9, 'Intro &amp; Setup'!$CB$4:$CB$23)))-IF(S44=$AH$2, 0.5, 0))</f>
        <v/>
      </c>
      <c r="X44" s="156"/>
      <c r="Y44" s="157" t="str">
        <f>IF(OR(P44="", Q44="", R44=""), "", IFERROR($AN44+$AO44-SUMIF($C$8:$C44, $C44, $K$8:$K44)-SUMIF($P$8:$P44, $P44, $W$8:$W44), ""))</f>
        <v/>
      </c>
      <c r="Z44" s="75"/>
      <c r="AH44" s="10">
        <v>37</v>
      </c>
      <c r="AL44" s="10" t="str">
        <f>IF(P44="", IF(C44="", "", IFERROR(INDEX('Intro &amp; Setup'!$BD$4:$BD$23, MATCH(C44, 'Intro &amp; Setup'!$BC$4:$BC$23, 0)), "")), IFERROR(INDEX('Intro &amp; Setup'!$BD$4:$BD$23, MATCH(P44, 'Intro &amp; Setup'!$BC$4:$BC$23, 0)), ""))</f>
        <v/>
      </c>
      <c r="AN44" s="42" t="str">
        <f>IF(P44="", IF($C44="", "", IFERROR(INDEX('Intro &amp; Setup'!$BE$4:$BE$23, MATCH($C44, 'Intro &amp; Setup'!$BC$4:$BC$23, 0)), "")-$AS44), IFERROR(INDEX('Intro &amp; Setup'!$BE$4:$BE$23, MATCH($P44, 'Intro &amp; Setup'!$BC$4:$BC$23, 0)), "")-$AS44)</f>
        <v/>
      </c>
      <c r="AO44" s="44" t="str">
        <f>IF(P44="", IF($C44="", "", IFERROR(INDEX('Intro &amp; Setup'!$BF$4:$BF$23, MATCH($C44, 'Intro &amp; Setup'!$BC$4:$BC$23, 0)), "")), IFERROR(INDEX('Intro &amp; Setup'!$BF$4:$BF$23, MATCH($P44, 'Intro &amp; Setup'!$BC$4:$BC$23, 0)), ""))</f>
        <v/>
      </c>
      <c r="AS44" s="10" t="str">
        <f>IF($C44="", "", IFERROR(INDEX('Intro &amp; Setup'!$BG$70:$BG$109, MATCH($C44, 'Intro &amp; Setup'!$BA$70:$BA$109, 0)), ""))</f>
        <v/>
      </c>
    </row>
    <row r="45" spans="1:45" x14ac:dyDescent="0.25">
      <c r="A45" s="75"/>
      <c r="B45" s="176"/>
      <c r="C45" s="158"/>
      <c r="D45" s="160"/>
      <c r="E45" s="161"/>
      <c r="F45" s="177"/>
      <c r="G45" s="160"/>
      <c r="H45" s="163"/>
      <c r="I45" s="156"/>
      <c r="J45" s="157" t="str">
        <f t="shared" si="0"/>
        <v/>
      </c>
      <c r="K45" s="158" t="str">
        <f>IF(O45="", IF(W45="", IF(OR(D45="", E45="", C45=""), "", NETWORKDAYS(D45, E45, IF(AL45='Intro &amp; Setup'!$BA$8, 'Intro &amp; Setup'!$CA$4:$CA$23, IF(AL45='Intro &amp; Setup'!$BA$9, 'Intro &amp; Setup'!$CB$4:$CB$23)))-IF(F45=$AH$2, 0.5, 0)), ""), "")</f>
        <v/>
      </c>
      <c r="L45" s="156"/>
      <c r="M45" s="157" t="str">
        <f>IF(O45="", IFERROR(IF($W45="", $AN45+$AO45-SUMIF($C$8:$C45, $C45, $K$8:$K45)-SUMIF($C$8:$C45, $C45, $W$8:$W45), ""), ""), "")</f>
        <v/>
      </c>
      <c r="N45" s="156"/>
      <c r="O45" s="157" t="str">
        <f>IF(AND(P45="", Q45="", R45=""), "", IF(OR(NOT(C45=P45), NOT(D45=Q45), NOT(E45=R45), NOT(F45=S45), NOT(G45=T45), NOT(H45=U45)), $O$4, 'Leave Approval'!L44))</f>
        <v/>
      </c>
      <c r="P45" s="159" t="str">
        <f>IF('Leave Approval'!M44="", "", 'Leave Approval'!M44)</f>
        <v/>
      </c>
      <c r="Q45" s="160" t="str">
        <f>IF('Leave Approval'!N44="", "", 'Leave Approval'!N44)</f>
        <v/>
      </c>
      <c r="R45" s="161" t="str">
        <f>IF('Leave Approval'!O44="", "", 'Leave Approval'!O44)</f>
        <v/>
      </c>
      <c r="S45" s="162" t="str">
        <f>IF('Leave Approval'!P44="", "", 'Leave Approval'!P44)</f>
        <v/>
      </c>
      <c r="T45" s="163" t="str">
        <f>IF('Leave Approval'!Q44="", "", 'Leave Approval'!Q44)</f>
        <v/>
      </c>
      <c r="U45" s="164" t="str">
        <f>IF('Leave Approval'!R44="", "", 'Leave Approval'!R44)</f>
        <v/>
      </c>
      <c r="V45" s="156"/>
      <c r="W45" s="157" t="str">
        <f>IF(OR(P45="", Q45="", R45=""), "", NETWORKDAYS(Q45, R45, IF(AL45='Intro &amp; Setup'!$BA$8, 'Intro &amp; Setup'!$CA$4:$CA$23, IF(AL45='Intro &amp; Setup'!$BA$9, 'Intro &amp; Setup'!$CB$4:$CB$23)))-IF(S45=$AH$2, 0.5, 0))</f>
        <v/>
      </c>
      <c r="X45" s="156"/>
      <c r="Y45" s="157" t="str">
        <f>IF(OR(P45="", Q45="", R45=""), "", IFERROR($AN45+$AO45-SUMIF($C$8:$C45, $C45, $K$8:$K45)-SUMIF($P$8:$P45, $P45, $W$8:$W45), ""))</f>
        <v/>
      </c>
      <c r="Z45" s="75"/>
      <c r="AH45" s="10">
        <v>38</v>
      </c>
      <c r="AL45" s="10" t="str">
        <f>IF(P45="", IF(C45="", "", IFERROR(INDEX('Intro &amp; Setup'!$BD$4:$BD$23, MATCH(C45, 'Intro &amp; Setup'!$BC$4:$BC$23, 0)), "")), IFERROR(INDEX('Intro &amp; Setup'!$BD$4:$BD$23, MATCH(P45, 'Intro &amp; Setup'!$BC$4:$BC$23, 0)), ""))</f>
        <v/>
      </c>
      <c r="AN45" s="42" t="str">
        <f>IF(P45="", IF($C45="", "", IFERROR(INDEX('Intro &amp; Setup'!$BE$4:$BE$23, MATCH($C45, 'Intro &amp; Setup'!$BC$4:$BC$23, 0)), "")-$AS45), IFERROR(INDEX('Intro &amp; Setup'!$BE$4:$BE$23, MATCH($P45, 'Intro &amp; Setup'!$BC$4:$BC$23, 0)), "")-$AS45)</f>
        <v/>
      </c>
      <c r="AO45" s="44" t="str">
        <f>IF(P45="", IF($C45="", "", IFERROR(INDEX('Intro &amp; Setup'!$BF$4:$BF$23, MATCH($C45, 'Intro &amp; Setup'!$BC$4:$BC$23, 0)), "")), IFERROR(INDEX('Intro &amp; Setup'!$BF$4:$BF$23, MATCH($P45, 'Intro &amp; Setup'!$BC$4:$BC$23, 0)), ""))</f>
        <v/>
      </c>
      <c r="AS45" s="10" t="str">
        <f>IF($C45="", "", IFERROR(INDEX('Intro &amp; Setup'!$BG$70:$BG$109, MATCH($C45, 'Intro &amp; Setup'!$BA$70:$BA$109, 0)), ""))</f>
        <v/>
      </c>
    </row>
    <row r="46" spans="1:45" x14ac:dyDescent="0.25">
      <c r="A46" s="75"/>
      <c r="B46" s="176"/>
      <c r="C46" s="158"/>
      <c r="D46" s="160"/>
      <c r="E46" s="161"/>
      <c r="F46" s="177"/>
      <c r="G46" s="160"/>
      <c r="H46" s="163"/>
      <c r="I46" s="156"/>
      <c r="J46" s="157" t="str">
        <f t="shared" si="0"/>
        <v/>
      </c>
      <c r="K46" s="158" t="str">
        <f>IF(O46="", IF(W46="", IF(OR(D46="", E46="", C46=""), "", NETWORKDAYS(D46, E46, IF(AL46='Intro &amp; Setup'!$BA$8, 'Intro &amp; Setup'!$CA$4:$CA$23, IF(AL46='Intro &amp; Setup'!$BA$9, 'Intro &amp; Setup'!$CB$4:$CB$23)))-IF(F46=$AH$2, 0.5, 0)), ""), "")</f>
        <v/>
      </c>
      <c r="L46" s="156"/>
      <c r="M46" s="157" t="str">
        <f>IF(O46="", IFERROR(IF($W46="", $AN46+$AO46-SUMIF($C$8:$C46, $C46, $K$8:$K46)-SUMIF($C$8:$C46, $C46, $W$8:$W46), ""), ""), "")</f>
        <v/>
      </c>
      <c r="N46" s="156"/>
      <c r="O46" s="157" t="str">
        <f>IF(AND(P46="", Q46="", R46=""), "", IF(OR(NOT(C46=P46), NOT(D46=Q46), NOT(E46=R46), NOT(F46=S46), NOT(G46=T46), NOT(H46=U46)), $O$4, 'Leave Approval'!L45))</f>
        <v/>
      </c>
      <c r="P46" s="159" t="str">
        <f>IF('Leave Approval'!M45="", "", 'Leave Approval'!M45)</f>
        <v/>
      </c>
      <c r="Q46" s="160" t="str">
        <f>IF('Leave Approval'!N45="", "", 'Leave Approval'!N45)</f>
        <v/>
      </c>
      <c r="R46" s="161" t="str">
        <f>IF('Leave Approval'!O45="", "", 'Leave Approval'!O45)</f>
        <v/>
      </c>
      <c r="S46" s="162" t="str">
        <f>IF('Leave Approval'!P45="", "", 'Leave Approval'!P45)</f>
        <v/>
      </c>
      <c r="T46" s="163" t="str">
        <f>IF('Leave Approval'!Q45="", "", 'Leave Approval'!Q45)</f>
        <v/>
      </c>
      <c r="U46" s="164" t="str">
        <f>IF('Leave Approval'!R45="", "", 'Leave Approval'!R45)</f>
        <v/>
      </c>
      <c r="V46" s="156"/>
      <c r="W46" s="157" t="str">
        <f>IF(OR(P46="", Q46="", R46=""), "", NETWORKDAYS(Q46, R46, IF(AL46='Intro &amp; Setup'!$BA$8, 'Intro &amp; Setup'!$CA$4:$CA$23, IF(AL46='Intro &amp; Setup'!$BA$9, 'Intro &amp; Setup'!$CB$4:$CB$23)))-IF(S46=$AH$2, 0.5, 0))</f>
        <v/>
      </c>
      <c r="X46" s="156"/>
      <c r="Y46" s="157" t="str">
        <f>IF(OR(P46="", Q46="", R46=""), "", IFERROR($AN46+$AO46-SUMIF($C$8:$C46, $C46, $K$8:$K46)-SUMIF($P$8:$P46, $P46, $W$8:$W46), ""))</f>
        <v/>
      </c>
      <c r="Z46" s="75"/>
      <c r="AH46" s="10">
        <v>39</v>
      </c>
      <c r="AL46" s="10" t="str">
        <f>IF(P46="", IF(C46="", "", IFERROR(INDEX('Intro &amp; Setup'!$BD$4:$BD$23, MATCH(C46, 'Intro &amp; Setup'!$BC$4:$BC$23, 0)), "")), IFERROR(INDEX('Intro &amp; Setup'!$BD$4:$BD$23, MATCH(P46, 'Intro &amp; Setup'!$BC$4:$BC$23, 0)), ""))</f>
        <v/>
      </c>
      <c r="AN46" s="42" t="str">
        <f>IF(P46="", IF($C46="", "", IFERROR(INDEX('Intro &amp; Setup'!$BE$4:$BE$23, MATCH($C46, 'Intro &amp; Setup'!$BC$4:$BC$23, 0)), "")-$AS46), IFERROR(INDEX('Intro &amp; Setup'!$BE$4:$BE$23, MATCH($P46, 'Intro &amp; Setup'!$BC$4:$BC$23, 0)), "")-$AS46)</f>
        <v/>
      </c>
      <c r="AO46" s="44" t="str">
        <f>IF(P46="", IF($C46="", "", IFERROR(INDEX('Intro &amp; Setup'!$BF$4:$BF$23, MATCH($C46, 'Intro &amp; Setup'!$BC$4:$BC$23, 0)), "")), IFERROR(INDEX('Intro &amp; Setup'!$BF$4:$BF$23, MATCH($P46, 'Intro &amp; Setup'!$BC$4:$BC$23, 0)), ""))</f>
        <v/>
      </c>
      <c r="AS46" s="10" t="str">
        <f>IF($C46="", "", IFERROR(INDEX('Intro &amp; Setup'!$BG$70:$BG$109, MATCH($C46, 'Intro &amp; Setup'!$BA$70:$BA$109, 0)), ""))</f>
        <v/>
      </c>
    </row>
    <row r="47" spans="1:45" x14ac:dyDescent="0.25">
      <c r="A47" s="75"/>
      <c r="B47" s="176"/>
      <c r="C47" s="158"/>
      <c r="D47" s="160"/>
      <c r="E47" s="161"/>
      <c r="F47" s="177"/>
      <c r="G47" s="160"/>
      <c r="H47" s="163"/>
      <c r="I47" s="156"/>
      <c r="J47" s="157" t="str">
        <f t="shared" si="0"/>
        <v/>
      </c>
      <c r="K47" s="158" t="str">
        <f>IF(O47="", IF(W47="", IF(OR(D47="", E47="", C47=""), "", NETWORKDAYS(D47, E47, IF(AL47='Intro &amp; Setup'!$BA$8, 'Intro &amp; Setup'!$CA$4:$CA$23, IF(AL47='Intro &amp; Setup'!$BA$9, 'Intro &amp; Setup'!$CB$4:$CB$23)))-IF(F47=$AH$2, 0.5, 0)), ""), "")</f>
        <v/>
      </c>
      <c r="L47" s="156"/>
      <c r="M47" s="157" t="str">
        <f>IF(O47="", IFERROR(IF($W47="", $AN47+$AO47-SUMIF($C$8:$C47, $C47, $K$8:$K47)-SUMIF($C$8:$C47, $C47, $W$8:$W47), ""), ""), "")</f>
        <v/>
      </c>
      <c r="N47" s="156"/>
      <c r="O47" s="157" t="str">
        <f>IF(AND(P47="", Q47="", R47=""), "", IF(OR(NOT(C47=P47), NOT(D47=Q47), NOT(E47=R47), NOT(F47=S47), NOT(G47=T47), NOT(H47=U47)), $O$4, 'Leave Approval'!L46))</f>
        <v/>
      </c>
      <c r="P47" s="159" t="str">
        <f>IF('Leave Approval'!M46="", "", 'Leave Approval'!M46)</f>
        <v/>
      </c>
      <c r="Q47" s="160" t="str">
        <f>IF('Leave Approval'!N46="", "", 'Leave Approval'!N46)</f>
        <v/>
      </c>
      <c r="R47" s="161" t="str">
        <f>IF('Leave Approval'!O46="", "", 'Leave Approval'!O46)</f>
        <v/>
      </c>
      <c r="S47" s="162" t="str">
        <f>IF('Leave Approval'!P46="", "", 'Leave Approval'!P46)</f>
        <v/>
      </c>
      <c r="T47" s="163" t="str">
        <f>IF('Leave Approval'!Q46="", "", 'Leave Approval'!Q46)</f>
        <v/>
      </c>
      <c r="U47" s="164" t="str">
        <f>IF('Leave Approval'!R46="", "", 'Leave Approval'!R46)</f>
        <v/>
      </c>
      <c r="V47" s="156"/>
      <c r="W47" s="157" t="str">
        <f>IF(OR(P47="", Q47="", R47=""), "", NETWORKDAYS(Q47, R47, IF(AL47='Intro &amp; Setup'!$BA$8, 'Intro &amp; Setup'!$CA$4:$CA$23, IF(AL47='Intro &amp; Setup'!$BA$9, 'Intro &amp; Setup'!$CB$4:$CB$23)))-IF(S47=$AH$2, 0.5, 0))</f>
        <v/>
      </c>
      <c r="X47" s="156"/>
      <c r="Y47" s="157" t="str">
        <f>IF(OR(P47="", Q47="", R47=""), "", IFERROR($AN47+$AO47-SUMIF($C$8:$C47, $C47, $K$8:$K47)-SUMIF($P$8:$P47, $P47, $W$8:$W47), ""))</f>
        <v/>
      </c>
      <c r="Z47" s="75"/>
      <c r="AH47" s="10">
        <v>40</v>
      </c>
      <c r="AL47" s="10" t="str">
        <f>IF(P47="", IF(C47="", "", IFERROR(INDEX('Intro &amp; Setup'!$BD$4:$BD$23, MATCH(C47, 'Intro &amp; Setup'!$BC$4:$BC$23, 0)), "")), IFERROR(INDEX('Intro &amp; Setup'!$BD$4:$BD$23, MATCH(P47, 'Intro &amp; Setup'!$BC$4:$BC$23, 0)), ""))</f>
        <v/>
      </c>
      <c r="AN47" s="42" t="str">
        <f>IF(P47="", IF($C47="", "", IFERROR(INDEX('Intro &amp; Setup'!$BE$4:$BE$23, MATCH($C47, 'Intro &amp; Setup'!$BC$4:$BC$23, 0)), "")-$AS47), IFERROR(INDEX('Intro &amp; Setup'!$BE$4:$BE$23, MATCH($P47, 'Intro &amp; Setup'!$BC$4:$BC$23, 0)), "")-$AS47)</f>
        <v/>
      </c>
      <c r="AO47" s="44" t="str">
        <f>IF(P47="", IF($C47="", "", IFERROR(INDEX('Intro &amp; Setup'!$BF$4:$BF$23, MATCH($C47, 'Intro &amp; Setup'!$BC$4:$BC$23, 0)), "")), IFERROR(INDEX('Intro &amp; Setup'!$BF$4:$BF$23, MATCH($P47, 'Intro &amp; Setup'!$BC$4:$BC$23, 0)), ""))</f>
        <v/>
      </c>
      <c r="AS47" s="10" t="str">
        <f>IF($C47="", "", IFERROR(INDEX('Intro &amp; Setup'!$BG$70:$BG$109, MATCH($C47, 'Intro &amp; Setup'!$BA$70:$BA$109, 0)), ""))</f>
        <v/>
      </c>
    </row>
    <row r="48" spans="1:45" x14ac:dyDescent="0.25">
      <c r="A48" s="75"/>
      <c r="B48" s="176"/>
      <c r="C48" s="158"/>
      <c r="D48" s="160"/>
      <c r="E48" s="161"/>
      <c r="F48" s="177"/>
      <c r="G48" s="160"/>
      <c r="H48" s="163"/>
      <c r="I48" s="156"/>
      <c r="J48" s="157" t="str">
        <f t="shared" si="0"/>
        <v/>
      </c>
      <c r="K48" s="158" t="str">
        <f>IF(O48="", IF(W48="", IF(OR(D48="", E48="", C48=""), "", NETWORKDAYS(D48, E48, IF(AL48='Intro &amp; Setup'!$BA$8, 'Intro &amp; Setup'!$CA$4:$CA$23, IF(AL48='Intro &amp; Setup'!$BA$9, 'Intro &amp; Setup'!$CB$4:$CB$23)))-IF(F48=$AH$2, 0.5, 0)), ""), "")</f>
        <v/>
      </c>
      <c r="L48" s="156"/>
      <c r="M48" s="157" t="str">
        <f>IF(O48="", IFERROR(IF($W48="", $AN48+$AO48-SUMIF($C$8:$C48, $C48, $K$8:$K48)-SUMIF($C$8:$C48, $C48, $W$8:$W48), ""), ""), "")</f>
        <v/>
      </c>
      <c r="N48" s="156"/>
      <c r="O48" s="157" t="str">
        <f>IF(AND(P48="", Q48="", R48=""), "", IF(OR(NOT(C48=P48), NOT(D48=Q48), NOT(E48=R48), NOT(F48=S48), NOT(G48=T48), NOT(H48=U48)), $O$4, 'Leave Approval'!L47))</f>
        <v/>
      </c>
      <c r="P48" s="159" t="str">
        <f>IF('Leave Approval'!M47="", "", 'Leave Approval'!M47)</f>
        <v/>
      </c>
      <c r="Q48" s="160" t="str">
        <f>IF('Leave Approval'!N47="", "", 'Leave Approval'!N47)</f>
        <v/>
      </c>
      <c r="R48" s="161" t="str">
        <f>IF('Leave Approval'!O47="", "", 'Leave Approval'!O47)</f>
        <v/>
      </c>
      <c r="S48" s="162" t="str">
        <f>IF('Leave Approval'!P47="", "", 'Leave Approval'!P47)</f>
        <v/>
      </c>
      <c r="T48" s="163" t="str">
        <f>IF('Leave Approval'!Q47="", "", 'Leave Approval'!Q47)</f>
        <v/>
      </c>
      <c r="U48" s="164" t="str">
        <f>IF('Leave Approval'!R47="", "", 'Leave Approval'!R47)</f>
        <v/>
      </c>
      <c r="V48" s="156"/>
      <c r="W48" s="157" t="str">
        <f>IF(OR(P48="", Q48="", R48=""), "", NETWORKDAYS(Q48, R48, IF(AL48='Intro &amp; Setup'!$BA$8, 'Intro &amp; Setup'!$CA$4:$CA$23, IF(AL48='Intro &amp; Setup'!$BA$9, 'Intro &amp; Setup'!$CB$4:$CB$23)))-IF(S48=$AH$2, 0.5, 0))</f>
        <v/>
      </c>
      <c r="X48" s="156"/>
      <c r="Y48" s="157" t="str">
        <f>IF(OR(P48="", Q48="", R48=""), "", IFERROR($AN48+$AO48-SUMIF($C$8:$C48, $C48, $K$8:$K48)-SUMIF($P$8:$P48, $P48, $W$8:$W48), ""))</f>
        <v/>
      </c>
      <c r="Z48" s="75"/>
      <c r="AH48" s="10">
        <v>41</v>
      </c>
      <c r="AL48" s="10" t="str">
        <f>IF(P48="", IF(C48="", "", IFERROR(INDEX('Intro &amp; Setup'!$BD$4:$BD$23, MATCH(C48, 'Intro &amp; Setup'!$BC$4:$BC$23, 0)), "")), IFERROR(INDEX('Intro &amp; Setup'!$BD$4:$BD$23, MATCH(P48, 'Intro &amp; Setup'!$BC$4:$BC$23, 0)), ""))</f>
        <v/>
      </c>
      <c r="AN48" s="42" t="str">
        <f>IF(P48="", IF($C48="", "", IFERROR(INDEX('Intro &amp; Setup'!$BE$4:$BE$23, MATCH($C48, 'Intro &amp; Setup'!$BC$4:$BC$23, 0)), "")-$AS48), IFERROR(INDEX('Intro &amp; Setup'!$BE$4:$BE$23, MATCH($P48, 'Intro &amp; Setup'!$BC$4:$BC$23, 0)), "")-$AS48)</f>
        <v/>
      </c>
      <c r="AO48" s="44" t="str">
        <f>IF(P48="", IF($C48="", "", IFERROR(INDEX('Intro &amp; Setup'!$BF$4:$BF$23, MATCH($C48, 'Intro &amp; Setup'!$BC$4:$BC$23, 0)), "")), IFERROR(INDEX('Intro &amp; Setup'!$BF$4:$BF$23, MATCH($P48, 'Intro &amp; Setup'!$BC$4:$BC$23, 0)), ""))</f>
        <v/>
      </c>
      <c r="AS48" s="10" t="str">
        <f>IF($C48="", "", IFERROR(INDEX('Intro &amp; Setup'!$BG$70:$BG$109, MATCH($C48, 'Intro &amp; Setup'!$BA$70:$BA$109, 0)), ""))</f>
        <v/>
      </c>
    </row>
    <row r="49" spans="1:45" x14ac:dyDescent="0.25">
      <c r="A49" s="75"/>
      <c r="B49" s="176"/>
      <c r="C49" s="158"/>
      <c r="D49" s="160"/>
      <c r="E49" s="161"/>
      <c r="F49" s="177"/>
      <c r="G49" s="160"/>
      <c r="H49" s="163"/>
      <c r="I49" s="156"/>
      <c r="J49" s="157" t="str">
        <f t="shared" si="0"/>
        <v/>
      </c>
      <c r="K49" s="158" t="str">
        <f>IF(O49="", IF(W49="", IF(OR(D49="", E49="", C49=""), "", NETWORKDAYS(D49, E49, IF(AL49='Intro &amp; Setup'!$BA$8, 'Intro &amp; Setup'!$CA$4:$CA$23, IF(AL49='Intro &amp; Setup'!$BA$9, 'Intro &amp; Setup'!$CB$4:$CB$23)))-IF(F49=$AH$2, 0.5, 0)), ""), "")</f>
        <v/>
      </c>
      <c r="L49" s="156"/>
      <c r="M49" s="157" t="str">
        <f>IF(O49="", IFERROR(IF($W49="", $AN49+$AO49-SUMIF($C$8:$C49, $C49, $K$8:$K49)-SUMIF($C$8:$C49, $C49, $W$8:$W49), ""), ""), "")</f>
        <v/>
      </c>
      <c r="N49" s="156"/>
      <c r="O49" s="157" t="str">
        <f>IF(AND(P49="", Q49="", R49=""), "", IF(OR(NOT(C49=P49), NOT(D49=Q49), NOT(E49=R49), NOT(F49=S49), NOT(G49=T49), NOT(H49=U49)), $O$4, 'Leave Approval'!L48))</f>
        <v/>
      </c>
      <c r="P49" s="159" t="str">
        <f>IF('Leave Approval'!M48="", "", 'Leave Approval'!M48)</f>
        <v/>
      </c>
      <c r="Q49" s="160" t="str">
        <f>IF('Leave Approval'!N48="", "", 'Leave Approval'!N48)</f>
        <v/>
      </c>
      <c r="R49" s="161" t="str">
        <f>IF('Leave Approval'!O48="", "", 'Leave Approval'!O48)</f>
        <v/>
      </c>
      <c r="S49" s="162" t="str">
        <f>IF('Leave Approval'!P48="", "", 'Leave Approval'!P48)</f>
        <v/>
      </c>
      <c r="T49" s="163" t="str">
        <f>IF('Leave Approval'!Q48="", "", 'Leave Approval'!Q48)</f>
        <v/>
      </c>
      <c r="U49" s="164" t="str">
        <f>IF('Leave Approval'!R48="", "", 'Leave Approval'!R48)</f>
        <v/>
      </c>
      <c r="V49" s="156"/>
      <c r="W49" s="157" t="str">
        <f>IF(OR(P49="", Q49="", R49=""), "", NETWORKDAYS(Q49, R49, IF(AL49='Intro &amp; Setup'!$BA$8, 'Intro &amp; Setup'!$CA$4:$CA$23, IF(AL49='Intro &amp; Setup'!$BA$9, 'Intro &amp; Setup'!$CB$4:$CB$23)))-IF(S49=$AH$2, 0.5, 0))</f>
        <v/>
      </c>
      <c r="X49" s="156"/>
      <c r="Y49" s="157" t="str">
        <f>IF(OR(P49="", Q49="", R49=""), "", IFERROR($AN49+$AO49-SUMIF($C$8:$C49, $C49, $K$8:$K49)-SUMIF($P$8:$P49, $P49, $W$8:$W49), ""))</f>
        <v/>
      </c>
      <c r="Z49" s="75"/>
      <c r="AH49" s="10">
        <v>42</v>
      </c>
      <c r="AL49" s="10" t="str">
        <f>IF(P49="", IF(C49="", "", IFERROR(INDEX('Intro &amp; Setup'!$BD$4:$BD$23, MATCH(C49, 'Intro &amp; Setup'!$BC$4:$BC$23, 0)), "")), IFERROR(INDEX('Intro &amp; Setup'!$BD$4:$BD$23, MATCH(P49, 'Intro &amp; Setup'!$BC$4:$BC$23, 0)), ""))</f>
        <v/>
      </c>
      <c r="AN49" s="42" t="str">
        <f>IF(P49="", IF($C49="", "", IFERROR(INDEX('Intro &amp; Setup'!$BE$4:$BE$23, MATCH($C49, 'Intro &amp; Setup'!$BC$4:$BC$23, 0)), "")-$AS49), IFERROR(INDEX('Intro &amp; Setup'!$BE$4:$BE$23, MATCH($P49, 'Intro &amp; Setup'!$BC$4:$BC$23, 0)), "")-$AS49)</f>
        <v/>
      </c>
      <c r="AO49" s="44" t="str">
        <f>IF(P49="", IF($C49="", "", IFERROR(INDEX('Intro &amp; Setup'!$BF$4:$BF$23, MATCH($C49, 'Intro &amp; Setup'!$BC$4:$BC$23, 0)), "")), IFERROR(INDEX('Intro &amp; Setup'!$BF$4:$BF$23, MATCH($P49, 'Intro &amp; Setup'!$BC$4:$BC$23, 0)), ""))</f>
        <v/>
      </c>
      <c r="AS49" s="10" t="str">
        <f>IF($C49="", "", IFERROR(INDEX('Intro &amp; Setup'!$BG$70:$BG$109, MATCH($C49, 'Intro &amp; Setup'!$BA$70:$BA$109, 0)), ""))</f>
        <v/>
      </c>
    </row>
    <row r="50" spans="1:45" x14ac:dyDescent="0.25">
      <c r="A50" s="75"/>
      <c r="B50" s="176"/>
      <c r="C50" s="158"/>
      <c r="D50" s="160"/>
      <c r="E50" s="161"/>
      <c r="F50" s="177"/>
      <c r="G50" s="160"/>
      <c r="H50" s="163"/>
      <c r="I50" s="156"/>
      <c r="J50" s="157" t="str">
        <f t="shared" si="0"/>
        <v/>
      </c>
      <c r="K50" s="158" t="str">
        <f>IF(O50="", IF(W50="", IF(OR(D50="", E50="", C50=""), "", NETWORKDAYS(D50, E50, IF(AL50='Intro &amp; Setup'!$BA$8, 'Intro &amp; Setup'!$CA$4:$CA$23, IF(AL50='Intro &amp; Setup'!$BA$9, 'Intro &amp; Setup'!$CB$4:$CB$23)))-IF(F50=$AH$2, 0.5, 0)), ""), "")</f>
        <v/>
      </c>
      <c r="L50" s="156"/>
      <c r="M50" s="157" t="str">
        <f>IF(O50="", IFERROR(IF($W50="", $AN50+$AO50-SUMIF($C$8:$C50, $C50, $K$8:$K50)-SUMIF($C$8:$C50, $C50, $W$8:$W50), ""), ""), "")</f>
        <v/>
      </c>
      <c r="N50" s="156"/>
      <c r="O50" s="157" t="str">
        <f>IF(AND(P50="", Q50="", R50=""), "", IF(OR(NOT(C50=P50), NOT(D50=Q50), NOT(E50=R50), NOT(F50=S50), NOT(G50=T50), NOT(H50=U50)), $O$4, 'Leave Approval'!L49))</f>
        <v/>
      </c>
      <c r="P50" s="159" t="str">
        <f>IF('Leave Approval'!M49="", "", 'Leave Approval'!M49)</f>
        <v/>
      </c>
      <c r="Q50" s="160" t="str">
        <f>IF('Leave Approval'!N49="", "", 'Leave Approval'!N49)</f>
        <v/>
      </c>
      <c r="R50" s="161" t="str">
        <f>IF('Leave Approval'!O49="", "", 'Leave Approval'!O49)</f>
        <v/>
      </c>
      <c r="S50" s="162" t="str">
        <f>IF('Leave Approval'!P49="", "", 'Leave Approval'!P49)</f>
        <v/>
      </c>
      <c r="T50" s="163" t="str">
        <f>IF('Leave Approval'!Q49="", "", 'Leave Approval'!Q49)</f>
        <v/>
      </c>
      <c r="U50" s="164" t="str">
        <f>IF('Leave Approval'!R49="", "", 'Leave Approval'!R49)</f>
        <v/>
      </c>
      <c r="V50" s="156"/>
      <c r="W50" s="157" t="str">
        <f>IF(OR(P50="", Q50="", R50=""), "", NETWORKDAYS(Q50, R50, IF(AL50='Intro &amp; Setup'!$BA$8, 'Intro &amp; Setup'!$CA$4:$CA$23, IF(AL50='Intro &amp; Setup'!$BA$9, 'Intro &amp; Setup'!$CB$4:$CB$23)))-IF(S50=$AH$2, 0.5, 0))</f>
        <v/>
      </c>
      <c r="X50" s="156"/>
      <c r="Y50" s="157" t="str">
        <f>IF(OR(P50="", Q50="", R50=""), "", IFERROR($AN50+$AO50-SUMIF($C$8:$C50, $C50, $K$8:$K50)-SUMIF($P$8:$P50, $P50, $W$8:$W50), ""))</f>
        <v/>
      </c>
      <c r="Z50" s="75"/>
      <c r="AH50" s="10">
        <v>43</v>
      </c>
      <c r="AL50" s="10" t="str">
        <f>IF(P50="", IF(C50="", "", IFERROR(INDEX('Intro &amp; Setup'!$BD$4:$BD$23, MATCH(C50, 'Intro &amp; Setup'!$BC$4:$BC$23, 0)), "")), IFERROR(INDEX('Intro &amp; Setup'!$BD$4:$BD$23, MATCH(P50, 'Intro &amp; Setup'!$BC$4:$BC$23, 0)), ""))</f>
        <v/>
      </c>
      <c r="AN50" s="42" t="str">
        <f>IF(P50="", IF($C50="", "", IFERROR(INDEX('Intro &amp; Setup'!$BE$4:$BE$23, MATCH($C50, 'Intro &amp; Setup'!$BC$4:$BC$23, 0)), "")-$AS50), IFERROR(INDEX('Intro &amp; Setup'!$BE$4:$BE$23, MATCH($P50, 'Intro &amp; Setup'!$BC$4:$BC$23, 0)), "")-$AS50)</f>
        <v/>
      </c>
      <c r="AO50" s="44" t="str">
        <f>IF(P50="", IF($C50="", "", IFERROR(INDEX('Intro &amp; Setup'!$BF$4:$BF$23, MATCH($C50, 'Intro &amp; Setup'!$BC$4:$BC$23, 0)), "")), IFERROR(INDEX('Intro &amp; Setup'!$BF$4:$BF$23, MATCH($P50, 'Intro &amp; Setup'!$BC$4:$BC$23, 0)), ""))</f>
        <v/>
      </c>
      <c r="AS50" s="10" t="str">
        <f>IF($C50="", "", IFERROR(INDEX('Intro &amp; Setup'!$BG$70:$BG$109, MATCH($C50, 'Intro &amp; Setup'!$BA$70:$BA$109, 0)), ""))</f>
        <v/>
      </c>
    </row>
    <row r="51" spans="1:45" x14ac:dyDescent="0.25">
      <c r="A51" s="75"/>
      <c r="B51" s="176"/>
      <c r="C51" s="158"/>
      <c r="D51" s="160"/>
      <c r="E51" s="161"/>
      <c r="F51" s="177"/>
      <c r="G51" s="160"/>
      <c r="H51" s="163"/>
      <c r="I51" s="156"/>
      <c r="J51" s="157" t="str">
        <f t="shared" si="0"/>
        <v/>
      </c>
      <c r="K51" s="158" t="str">
        <f>IF(O51="", IF(W51="", IF(OR(D51="", E51="", C51=""), "", NETWORKDAYS(D51, E51, IF(AL51='Intro &amp; Setup'!$BA$8, 'Intro &amp; Setup'!$CA$4:$CA$23, IF(AL51='Intro &amp; Setup'!$BA$9, 'Intro &amp; Setup'!$CB$4:$CB$23)))-IF(F51=$AH$2, 0.5, 0)), ""), "")</f>
        <v/>
      </c>
      <c r="L51" s="156"/>
      <c r="M51" s="157" t="str">
        <f>IF(O51="", IFERROR(IF($W51="", $AN51+$AO51-SUMIF($C$8:$C51, $C51, $K$8:$K51)-SUMIF($C$8:$C51, $C51, $W$8:$W51), ""), ""), "")</f>
        <v/>
      </c>
      <c r="N51" s="156"/>
      <c r="O51" s="157" t="str">
        <f>IF(AND(P51="", Q51="", R51=""), "", IF(OR(NOT(C51=P51), NOT(D51=Q51), NOT(E51=R51), NOT(F51=S51), NOT(G51=T51), NOT(H51=U51)), $O$4, 'Leave Approval'!L50))</f>
        <v/>
      </c>
      <c r="P51" s="159" t="str">
        <f>IF('Leave Approval'!M50="", "", 'Leave Approval'!M50)</f>
        <v/>
      </c>
      <c r="Q51" s="160" t="str">
        <f>IF('Leave Approval'!N50="", "", 'Leave Approval'!N50)</f>
        <v/>
      </c>
      <c r="R51" s="161" t="str">
        <f>IF('Leave Approval'!O50="", "", 'Leave Approval'!O50)</f>
        <v/>
      </c>
      <c r="S51" s="162" t="str">
        <f>IF('Leave Approval'!P50="", "", 'Leave Approval'!P50)</f>
        <v/>
      </c>
      <c r="T51" s="163" t="str">
        <f>IF('Leave Approval'!Q50="", "", 'Leave Approval'!Q50)</f>
        <v/>
      </c>
      <c r="U51" s="164" t="str">
        <f>IF('Leave Approval'!R50="", "", 'Leave Approval'!R50)</f>
        <v/>
      </c>
      <c r="V51" s="156"/>
      <c r="W51" s="157" t="str">
        <f>IF(OR(P51="", Q51="", R51=""), "", NETWORKDAYS(Q51, R51, IF(AL51='Intro &amp; Setup'!$BA$8, 'Intro &amp; Setup'!$CA$4:$CA$23, IF(AL51='Intro &amp; Setup'!$BA$9, 'Intro &amp; Setup'!$CB$4:$CB$23)))-IF(S51=$AH$2, 0.5, 0))</f>
        <v/>
      </c>
      <c r="X51" s="156"/>
      <c r="Y51" s="157" t="str">
        <f>IF(OR(P51="", Q51="", R51=""), "", IFERROR($AN51+$AO51-SUMIF($C$8:$C51, $C51, $K$8:$K51)-SUMIF($P$8:$P51, $P51, $W$8:$W51), ""))</f>
        <v/>
      </c>
      <c r="Z51" s="75"/>
      <c r="AH51" s="10">
        <v>44</v>
      </c>
      <c r="AL51" s="10" t="str">
        <f>IF(P51="", IF(C51="", "", IFERROR(INDEX('Intro &amp; Setup'!$BD$4:$BD$23, MATCH(C51, 'Intro &amp; Setup'!$BC$4:$BC$23, 0)), "")), IFERROR(INDEX('Intro &amp; Setup'!$BD$4:$BD$23, MATCH(P51, 'Intro &amp; Setup'!$BC$4:$BC$23, 0)), ""))</f>
        <v/>
      </c>
      <c r="AN51" s="42" t="str">
        <f>IF(P51="", IF($C51="", "", IFERROR(INDEX('Intro &amp; Setup'!$BE$4:$BE$23, MATCH($C51, 'Intro &amp; Setup'!$BC$4:$BC$23, 0)), "")-$AS51), IFERROR(INDEX('Intro &amp; Setup'!$BE$4:$BE$23, MATCH($P51, 'Intro &amp; Setup'!$BC$4:$BC$23, 0)), "")-$AS51)</f>
        <v/>
      </c>
      <c r="AO51" s="44" t="str">
        <f>IF(P51="", IF($C51="", "", IFERROR(INDEX('Intro &amp; Setup'!$BF$4:$BF$23, MATCH($C51, 'Intro &amp; Setup'!$BC$4:$BC$23, 0)), "")), IFERROR(INDEX('Intro &amp; Setup'!$BF$4:$BF$23, MATCH($P51, 'Intro &amp; Setup'!$BC$4:$BC$23, 0)), ""))</f>
        <v/>
      </c>
      <c r="AS51" s="10" t="str">
        <f>IF($C51="", "", IFERROR(INDEX('Intro &amp; Setup'!$BG$70:$BG$109, MATCH($C51, 'Intro &amp; Setup'!$BA$70:$BA$109, 0)), ""))</f>
        <v/>
      </c>
    </row>
    <row r="52" spans="1:45" x14ac:dyDescent="0.25">
      <c r="A52" s="75"/>
      <c r="B52" s="176"/>
      <c r="C52" s="158"/>
      <c r="D52" s="160"/>
      <c r="E52" s="161"/>
      <c r="F52" s="177"/>
      <c r="G52" s="160"/>
      <c r="H52" s="163"/>
      <c r="I52" s="156"/>
      <c r="J52" s="157" t="str">
        <f t="shared" si="0"/>
        <v/>
      </c>
      <c r="K52" s="158" t="str">
        <f>IF(O52="", IF(W52="", IF(OR(D52="", E52="", C52=""), "", NETWORKDAYS(D52, E52, IF(AL52='Intro &amp; Setup'!$BA$8, 'Intro &amp; Setup'!$CA$4:$CA$23, IF(AL52='Intro &amp; Setup'!$BA$9, 'Intro &amp; Setup'!$CB$4:$CB$23)))-IF(F52=$AH$2, 0.5, 0)), ""), "")</f>
        <v/>
      </c>
      <c r="L52" s="156"/>
      <c r="M52" s="157" t="str">
        <f>IF(O52="", IFERROR(IF($W52="", $AN52+$AO52-SUMIF($C$8:$C52, $C52, $K$8:$K52)-SUMIF($C$8:$C52, $C52, $W$8:$W52), ""), ""), "")</f>
        <v/>
      </c>
      <c r="N52" s="156"/>
      <c r="O52" s="157" t="str">
        <f>IF(AND(P52="", Q52="", R52=""), "", IF(OR(NOT(C52=P52), NOT(D52=Q52), NOT(E52=R52), NOT(F52=S52), NOT(G52=T52), NOT(H52=U52)), $O$4, 'Leave Approval'!L51))</f>
        <v/>
      </c>
      <c r="P52" s="159" t="str">
        <f>IF('Leave Approval'!M51="", "", 'Leave Approval'!M51)</f>
        <v/>
      </c>
      <c r="Q52" s="160" t="str">
        <f>IF('Leave Approval'!N51="", "", 'Leave Approval'!N51)</f>
        <v/>
      </c>
      <c r="R52" s="161" t="str">
        <f>IF('Leave Approval'!O51="", "", 'Leave Approval'!O51)</f>
        <v/>
      </c>
      <c r="S52" s="162" t="str">
        <f>IF('Leave Approval'!P51="", "", 'Leave Approval'!P51)</f>
        <v/>
      </c>
      <c r="T52" s="163" t="str">
        <f>IF('Leave Approval'!Q51="", "", 'Leave Approval'!Q51)</f>
        <v/>
      </c>
      <c r="U52" s="164" t="str">
        <f>IF('Leave Approval'!R51="", "", 'Leave Approval'!R51)</f>
        <v/>
      </c>
      <c r="V52" s="156"/>
      <c r="W52" s="157" t="str">
        <f>IF(OR(P52="", Q52="", R52=""), "", NETWORKDAYS(Q52, R52, IF(AL52='Intro &amp; Setup'!$BA$8, 'Intro &amp; Setup'!$CA$4:$CA$23, IF(AL52='Intro &amp; Setup'!$BA$9, 'Intro &amp; Setup'!$CB$4:$CB$23)))-IF(S52=$AH$2, 0.5, 0))</f>
        <v/>
      </c>
      <c r="X52" s="156"/>
      <c r="Y52" s="157" t="str">
        <f>IF(OR(P52="", Q52="", R52=""), "", IFERROR($AN52+$AO52-SUMIF($C$8:$C52, $C52, $K$8:$K52)-SUMIF($P$8:$P52, $P52, $W$8:$W52), ""))</f>
        <v/>
      </c>
      <c r="Z52" s="75"/>
      <c r="AH52" s="10">
        <v>45</v>
      </c>
      <c r="AL52" s="10" t="str">
        <f>IF(P52="", IF(C52="", "", IFERROR(INDEX('Intro &amp; Setup'!$BD$4:$BD$23, MATCH(C52, 'Intro &amp; Setup'!$BC$4:$BC$23, 0)), "")), IFERROR(INDEX('Intro &amp; Setup'!$BD$4:$BD$23, MATCH(P52, 'Intro &amp; Setup'!$BC$4:$BC$23, 0)), ""))</f>
        <v/>
      </c>
      <c r="AN52" s="42" t="str">
        <f>IF(P52="", IF($C52="", "", IFERROR(INDEX('Intro &amp; Setup'!$BE$4:$BE$23, MATCH($C52, 'Intro &amp; Setup'!$BC$4:$BC$23, 0)), "")-$AS52), IFERROR(INDEX('Intro &amp; Setup'!$BE$4:$BE$23, MATCH($P52, 'Intro &amp; Setup'!$BC$4:$BC$23, 0)), "")-$AS52)</f>
        <v/>
      </c>
      <c r="AO52" s="44" t="str">
        <f>IF(P52="", IF($C52="", "", IFERROR(INDEX('Intro &amp; Setup'!$BF$4:$BF$23, MATCH($C52, 'Intro &amp; Setup'!$BC$4:$BC$23, 0)), "")), IFERROR(INDEX('Intro &amp; Setup'!$BF$4:$BF$23, MATCH($P52, 'Intro &amp; Setup'!$BC$4:$BC$23, 0)), ""))</f>
        <v/>
      </c>
      <c r="AS52" s="10" t="str">
        <f>IF($C52="", "", IFERROR(INDEX('Intro &amp; Setup'!$BG$70:$BG$109, MATCH($C52, 'Intro &amp; Setup'!$BA$70:$BA$109, 0)), ""))</f>
        <v/>
      </c>
    </row>
    <row r="53" spans="1:45" x14ac:dyDescent="0.25">
      <c r="A53" s="75"/>
      <c r="B53" s="176"/>
      <c r="C53" s="158"/>
      <c r="D53" s="160"/>
      <c r="E53" s="161"/>
      <c r="F53" s="177"/>
      <c r="G53" s="160"/>
      <c r="H53" s="163"/>
      <c r="I53" s="156"/>
      <c r="J53" s="157" t="str">
        <f t="shared" si="0"/>
        <v/>
      </c>
      <c r="K53" s="158" t="str">
        <f>IF(O53="", IF(W53="", IF(OR(D53="", E53="", C53=""), "", NETWORKDAYS(D53, E53, IF(AL53='Intro &amp; Setup'!$BA$8, 'Intro &amp; Setup'!$CA$4:$CA$23, IF(AL53='Intro &amp; Setup'!$BA$9, 'Intro &amp; Setup'!$CB$4:$CB$23)))-IF(F53=$AH$2, 0.5, 0)), ""), "")</f>
        <v/>
      </c>
      <c r="L53" s="156"/>
      <c r="M53" s="157" t="str">
        <f>IF(O53="", IFERROR(IF($W53="", $AN53+$AO53-SUMIF($C$8:$C53, $C53, $K$8:$K53)-SUMIF($C$8:$C53, $C53, $W$8:$W53), ""), ""), "")</f>
        <v/>
      </c>
      <c r="N53" s="156"/>
      <c r="O53" s="157" t="str">
        <f>IF(AND(P53="", Q53="", R53=""), "", IF(OR(NOT(C53=P53), NOT(D53=Q53), NOT(E53=R53), NOT(F53=S53), NOT(G53=T53), NOT(H53=U53)), $O$4, 'Leave Approval'!L52))</f>
        <v/>
      </c>
      <c r="P53" s="159" t="str">
        <f>IF('Leave Approval'!M52="", "", 'Leave Approval'!M52)</f>
        <v/>
      </c>
      <c r="Q53" s="160" t="str">
        <f>IF('Leave Approval'!N52="", "", 'Leave Approval'!N52)</f>
        <v/>
      </c>
      <c r="R53" s="161" t="str">
        <f>IF('Leave Approval'!O52="", "", 'Leave Approval'!O52)</f>
        <v/>
      </c>
      <c r="S53" s="162" t="str">
        <f>IF('Leave Approval'!P52="", "", 'Leave Approval'!P52)</f>
        <v/>
      </c>
      <c r="T53" s="163" t="str">
        <f>IF('Leave Approval'!Q52="", "", 'Leave Approval'!Q52)</f>
        <v/>
      </c>
      <c r="U53" s="164" t="str">
        <f>IF('Leave Approval'!R52="", "", 'Leave Approval'!R52)</f>
        <v/>
      </c>
      <c r="V53" s="156"/>
      <c r="W53" s="157" t="str">
        <f>IF(OR(P53="", Q53="", R53=""), "", NETWORKDAYS(Q53, R53, IF(AL53='Intro &amp; Setup'!$BA$8, 'Intro &amp; Setup'!$CA$4:$CA$23, IF(AL53='Intro &amp; Setup'!$BA$9, 'Intro &amp; Setup'!$CB$4:$CB$23)))-IF(S53=$AH$2, 0.5, 0))</f>
        <v/>
      </c>
      <c r="X53" s="156"/>
      <c r="Y53" s="157" t="str">
        <f>IF(OR(P53="", Q53="", R53=""), "", IFERROR($AN53+$AO53-SUMIF($C$8:$C53, $C53, $K$8:$K53)-SUMIF($P$8:$P53, $P53, $W$8:$W53), ""))</f>
        <v/>
      </c>
      <c r="Z53" s="75"/>
      <c r="AH53" s="10">
        <v>46</v>
      </c>
      <c r="AL53" s="10" t="str">
        <f>IF(P53="", IF(C53="", "", IFERROR(INDEX('Intro &amp; Setup'!$BD$4:$BD$23, MATCH(C53, 'Intro &amp; Setup'!$BC$4:$BC$23, 0)), "")), IFERROR(INDEX('Intro &amp; Setup'!$BD$4:$BD$23, MATCH(P53, 'Intro &amp; Setup'!$BC$4:$BC$23, 0)), ""))</f>
        <v/>
      </c>
      <c r="AN53" s="42" t="str">
        <f>IF(P53="", IF($C53="", "", IFERROR(INDEX('Intro &amp; Setup'!$BE$4:$BE$23, MATCH($C53, 'Intro &amp; Setup'!$BC$4:$BC$23, 0)), "")-$AS53), IFERROR(INDEX('Intro &amp; Setup'!$BE$4:$BE$23, MATCH($P53, 'Intro &amp; Setup'!$BC$4:$BC$23, 0)), "")-$AS53)</f>
        <v/>
      </c>
      <c r="AO53" s="44" t="str">
        <f>IF(P53="", IF($C53="", "", IFERROR(INDEX('Intro &amp; Setup'!$BF$4:$BF$23, MATCH($C53, 'Intro &amp; Setup'!$BC$4:$BC$23, 0)), "")), IFERROR(INDEX('Intro &amp; Setup'!$BF$4:$BF$23, MATCH($P53, 'Intro &amp; Setup'!$BC$4:$BC$23, 0)), ""))</f>
        <v/>
      </c>
      <c r="AS53" s="10" t="str">
        <f>IF($C53="", "", IFERROR(INDEX('Intro &amp; Setup'!$BG$70:$BG$109, MATCH($C53, 'Intro &amp; Setup'!$BA$70:$BA$109, 0)), ""))</f>
        <v/>
      </c>
    </row>
    <row r="54" spans="1:45" x14ac:dyDescent="0.25">
      <c r="A54" s="75"/>
      <c r="B54" s="176"/>
      <c r="C54" s="158"/>
      <c r="D54" s="160"/>
      <c r="E54" s="161"/>
      <c r="F54" s="177"/>
      <c r="G54" s="160"/>
      <c r="H54" s="163"/>
      <c r="I54" s="156"/>
      <c r="J54" s="157" t="str">
        <f t="shared" si="0"/>
        <v/>
      </c>
      <c r="K54" s="158" t="str">
        <f>IF(O54="", IF(W54="", IF(OR(D54="", E54="", C54=""), "", NETWORKDAYS(D54, E54, IF(AL54='Intro &amp; Setup'!$BA$8, 'Intro &amp; Setup'!$CA$4:$CA$23, IF(AL54='Intro &amp; Setup'!$BA$9, 'Intro &amp; Setup'!$CB$4:$CB$23)))-IF(F54=$AH$2, 0.5, 0)), ""), "")</f>
        <v/>
      </c>
      <c r="L54" s="156"/>
      <c r="M54" s="157" t="str">
        <f>IF(O54="", IFERROR(IF($W54="", $AN54+$AO54-SUMIF($C$8:$C54, $C54, $K$8:$K54)-SUMIF($C$8:$C54, $C54, $W$8:$W54), ""), ""), "")</f>
        <v/>
      </c>
      <c r="N54" s="156"/>
      <c r="O54" s="157" t="str">
        <f>IF(AND(P54="", Q54="", R54=""), "", IF(OR(NOT(C54=P54), NOT(D54=Q54), NOT(E54=R54), NOT(F54=S54), NOT(G54=T54), NOT(H54=U54)), $O$4, 'Leave Approval'!L53))</f>
        <v/>
      </c>
      <c r="P54" s="159" t="str">
        <f>IF('Leave Approval'!M53="", "", 'Leave Approval'!M53)</f>
        <v/>
      </c>
      <c r="Q54" s="160" t="str">
        <f>IF('Leave Approval'!N53="", "", 'Leave Approval'!N53)</f>
        <v/>
      </c>
      <c r="R54" s="161" t="str">
        <f>IF('Leave Approval'!O53="", "", 'Leave Approval'!O53)</f>
        <v/>
      </c>
      <c r="S54" s="162" t="str">
        <f>IF('Leave Approval'!P53="", "", 'Leave Approval'!P53)</f>
        <v/>
      </c>
      <c r="T54" s="163" t="str">
        <f>IF('Leave Approval'!Q53="", "", 'Leave Approval'!Q53)</f>
        <v/>
      </c>
      <c r="U54" s="164" t="str">
        <f>IF('Leave Approval'!R53="", "", 'Leave Approval'!R53)</f>
        <v/>
      </c>
      <c r="V54" s="156"/>
      <c r="W54" s="157" t="str">
        <f>IF(OR(P54="", Q54="", R54=""), "", NETWORKDAYS(Q54, R54, IF(AL54='Intro &amp; Setup'!$BA$8, 'Intro &amp; Setup'!$CA$4:$CA$23, IF(AL54='Intro &amp; Setup'!$BA$9, 'Intro &amp; Setup'!$CB$4:$CB$23)))-IF(S54=$AH$2, 0.5, 0))</f>
        <v/>
      </c>
      <c r="X54" s="156"/>
      <c r="Y54" s="157" t="str">
        <f>IF(OR(P54="", Q54="", R54=""), "", IFERROR($AN54+$AO54-SUMIF($C$8:$C54, $C54, $K$8:$K54)-SUMIF($P$8:$P54, $P54, $W$8:$W54), ""))</f>
        <v/>
      </c>
      <c r="Z54" s="75"/>
      <c r="AH54" s="10">
        <v>47</v>
      </c>
      <c r="AL54" s="10" t="str">
        <f>IF(P54="", IF(C54="", "", IFERROR(INDEX('Intro &amp; Setup'!$BD$4:$BD$23, MATCH(C54, 'Intro &amp; Setup'!$BC$4:$BC$23, 0)), "")), IFERROR(INDEX('Intro &amp; Setup'!$BD$4:$BD$23, MATCH(P54, 'Intro &amp; Setup'!$BC$4:$BC$23, 0)), ""))</f>
        <v/>
      </c>
      <c r="AN54" s="42" t="str">
        <f>IF(P54="", IF($C54="", "", IFERROR(INDEX('Intro &amp; Setup'!$BE$4:$BE$23, MATCH($C54, 'Intro &amp; Setup'!$BC$4:$BC$23, 0)), "")-$AS54), IFERROR(INDEX('Intro &amp; Setup'!$BE$4:$BE$23, MATCH($P54, 'Intro &amp; Setup'!$BC$4:$BC$23, 0)), "")-$AS54)</f>
        <v/>
      </c>
      <c r="AO54" s="44" t="str">
        <f>IF(P54="", IF($C54="", "", IFERROR(INDEX('Intro &amp; Setup'!$BF$4:$BF$23, MATCH($C54, 'Intro &amp; Setup'!$BC$4:$BC$23, 0)), "")), IFERROR(INDEX('Intro &amp; Setup'!$BF$4:$BF$23, MATCH($P54, 'Intro &amp; Setup'!$BC$4:$BC$23, 0)), ""))</f>
        <v/>
      </c>
      <c r="AS54" s="10" t="str">
        <f>IF($C54="", "", IFERROR(INDEX('Intro &amp; Setup'!$BG$70:$BG$109, MATCH($C54, 'Intro &amp; Setup'!$BA$70:$BA$109, 0)), ""))</f>
        <v/>
      </c>
    </row>
    <row r="55" spans="1:45" x14ac:dyDescent="0.25">
      <c r="A55" s="75"/>
      <c r="B55" s="176"/>
      <c r="C55" s="158"/>
      <c r="D55" s="160"/>
      <c r="E55" s="161"/>
      <c r="F55" s="177"/>
      <c r="G55" s="160"/>
      <c r="H55" s="163"/>
      <c r="I55" s="156"/>
      <c r="J55" s="157" t="str">
        <f t="shared" si="0"/>
        <v/>
      </c>
      <c r="K55" s="158" t="str">
        <f>IF(O55="", IF(W55="", IF(OR(D55="", E55="", C55=""), "", NETWORKDAYS(D55, E55, IF(AL55='Intro &amp; Setup'!$BA$8, 'Intro &amp; Setup'!$CA$4:$CA$23, IF(AL55='Intro &amp; Setup'!$BA$9, 'Intro &amp; Setup'!$CB$4:$CB$23)))-IF(F55=$AH$2, 0.5, 0)), ""), "")</f>
        <v/>
      </c>
      <c r="L55" s="156"/>
      <c r="M55" s="157" t="str">
        <f>IF(O55="", IFERROR(IF($W55="", $AN55+$AO55-SUMIF($C$8:$C55, $C55, $K$8:$K55)-SUMIF($C$8:$C55, $C55, $W$8:$W55), ""), ""), "")</f>
        <v/>
      </c>
      <c r="N55" s="156"/>
      <c r="O55" s="157" t="str">
        <f>IF(AND(P55="", Q55="", R55=""), "", IF(OR(NOT(C55=P55), NOT(D55=Q55), NOT(E55=R55), NOT(F55=S55), NOT(G55=T55), NOT(H55=U55)), $O$4, 'Leave Approval'!L54))</f>
        <v/>
      </c>
      <c r="P55" s="159" t="str">
        <f>IF('Leave Approval'!M54="", "", 'Leave Approval'!M54)</f>
        <v/>
      </c>
      <c r="Q55" s="160" t="str">
        <f>IF('Leave Approval'!N54="", "", 'Leave Approval'!N54)</f>
        <v/>
      </c>
      <c r="R55" s="161" t="str">
        <f>IF('Leave Approval'!O54="", "", 'Leave Approval'!O54)</f>
        <v/>
      </c>
      <c r="S55" s="162" t="str">
        <f>IF('Leave Approval'!P54="", "", 'Leave Approval'!P54)</f>
        <v/>
      </c>
      <c r="T55" s="163" t="str">
        <f>IF('Leave Approval'!Q54="", "", 'Leave Approval'!Q54)</f>
        <v/>
      </c>
      <c r="U55" s="164" t="str">
        <f>IF('Leave Approval'!R54="", "", 'Leave Approval'!R54)</f>
        <v/>
      </c>
      <c r="V55" s="156"/>
      <c r="W55" s="157" t="str">
        <f>IF(OR(P55="", Q55="", R55=""), "", NETWORKDAYS(Q55, R55, IF(AL55='Intro &amp; Setup'!$BA$8, 'Intro &amp; Setup'!$CA$4:$CA$23, IF(AL55='Intro &amp; Setup'!$BA$9, 'Intro &amp; Setup'!$CB$4:$CB$23)))-IF(S55=$AH$2, 0.5, 0))</f>
        <v/>
      </c>
      <c r="X55" s="156"/>
      <c r="Y55" s="157" t="str">
        <f>IF(OR(P55="", Q55="", R55=""), "", IFERROR($AN55+$AO55-SUMIF($C$8:$C55, $C55, $K$8:$K55)-SUMIF($P$8:$P55, $P55, $W$8:$W55), ""))</f>
        <v/>
      </c>
      <c r="Z55" s="75"/>
      <c r="AH55" s="10">
        <v>48</v>
      </c>
      <c r="AL55" s="10" t="str">
        <f>IF(P55="", IF(C55="", "", IFERROR(INDEX('Intro &amp; Setup'!$BD$4:$BD$23, MATCH(C55, 'Intro &amp; Setup'!$BC$4:$BC$23, 0)), "")), IFERROR(INDEX('Intro &amp; Setup'!$BD$4:$BD$23, MATCH(P55, 'Intro &amp; Setup'!$BC$4:$BC$23, 0)), ""))</f>
        <v/>
      </c>
      <c r="AN55" s="42" t="str">
        <f>IF(P55="", IF($C55="", "", IFERROR(INDEX('Intro &amp; Setup'!$BE$4:$BE$23, MATCH($C55, 'Intro &amp; Setup'!$BC$4:$BC$23, 0)), "")-$AS55), IFERROR(INDEX('Intro &amp; Setup'!$BE$4:$BE$23, MATCH($P55, 'Intro &amp; Setup'!$BC$4:$BC$23, 0)), "")-$AS55)</f>
        <v/>
      </c>
      <c r="AO55" s="44" t="str">
        <f>IF(P55="", IF($C55="", "", IFERROR(INDEX('Intro &amp; Setup'!$BF$4:$BF$23, MATCH($C55, 'Intro &amp; Setup'!$BC$4:$BC$23, 0)), "")), IFERROR(INDEX('Intro &amp; Setup'!$BF$4:$BF$23, MATCH($P55, 'Intro &amp; Setup'!$BC$4:$BC$23, 0)), ""))</f>
        <v/>
      </c>
      <c r="AS55" s="10" t="str">
        <f>IF($C55="", "", IFERROR(INDEX('Intro &amp; Setup'!$BG$70:$BG$109, MATCH($C55, 'Intro &amp; Setup'!$BA$70:$BA$109, 0)), ""))</f>
        <v/>
      </c>
    </row>
    <row r="56" spans="1:45" x14ac:dyDescent="0.25">
      <c r="A56" s="75"/>
      <c r="B56" s="176"/>
      <c r="C56" s="158"/>
      <c r="D56" s="160"/>
      <c r="E56" s="161"/>
      <c r="F56" s="177"/>
      <c r="G56" s="160"/>
      <c r="H56" s="163"/>
      <c r="I56" s="156"/>
      <c r="J56" s="157" t="str">
        <f t="shared" si="0"/>
        <v/>
      </c>
      <c r="K56" s="158" t="str">
        <f>IF(O56="", IF(W56="", IF(OR(D56="", E56="", C56=""), "", NETWORKDAYS(D56, E56, IF(AL56='Intro &amp; Setup'!$BA$8, 'Intro &amp; Setup'!$CA$4:$CA$23, IF(AL56='Intro &amp; Setup'!$BA$9, 'Intro &amp; Setup'!$CB$4:$CB$23)))-IF(F56=$AH$2, 0.5, 0)), ""), "")</f>
        <v/>
      </c>
      <c r="L56" s="156"/>
      <c r="M56" s="157" t="str">
        <f>IF(O56="", IFERROR(IF($W56="", $AN56+$AO56-SUMIF($C$8:$C56, $C56, $K$8:$K56)-SUMIF($C$8:$C56, $C56, $W$8:$W56), ""), ""), "")</f>
        <v/>
      </c>
      <c r="N56" s="156"/>
      <c r="O56" s="157" t="str">
        <f>IF(AND(P56="", Q56="", R56=""), "", IF(OR(NOT(C56=P56), NOT(D56=Q56), NOT(E56=R56), NOT(F56=S56), NOT(G56=T56), NOT(H56=U56)), $O$4, 'Leave Approval'!L55))</f>
        <v/>
      </c>
      <c r="P56" s="159" t="str">
        <f>IF('Leave Approval'!M55="", "", 'Leave Approval'!M55)</f>
        <v/>
      </c>
      <c r="Q56" s="160" t="str">
        <f>IF('Leave Approval'!N55="", "", 'Leave Approval'!N55)</f>
        <v/>
      </c>
      <c r="R56" s="161" t="str">
        <f>IF('Leave Approval'!O55="", "", 'Leave Approval'!O55)</f>
        <v/>
      </c>
      <c r="S56" s="162" t="str">
        <f>IF('Leave Approval'!P55="", "", 'Leave Approval'!P55)</f>
        <v/>
      </c>
      <c r="T56" s="163" t="str">
        <f>IF('Leave Approval'!Q55="", "", 'Leave Approval'!Q55)</f>
        <v/>
      </c>
      <c r="U56" s="164" t="str">
        <f>IF('Leave Approval'!R55="", "", 'Leave Approval'!R55)</f>
        <v/>
      </c>
      <c r="V56" s="156"/>
      <c r="W56" s="157" t="str">
        <f>IF(OR(P56="", Q56="", R56=""), "", NETWORKDAYS(Q56, R56, IF(AL56='Intro &amp; Setup'!$BA$8, 'Intro &amp; Setup'!$CA$4:$CA$23, IF(AL56='Intro &amp; Setup'!$BA$9, 'Intro &amp; Setup'!$CB$4:$CB$23)))-IF(S56=$AH$2, 0.5, 0))</f>
        <v/>
      </c>
      <c r="X56" s="156"/>
      <c r="Y56" s="157" t="str">
        <f>IF(OR(P56="", Q56="", R56=""), "", IFERROR($AN56+$AO56-SUMIF($C$8:$C56, $C56, $K$8:$K56)-SUMIF($P$8:$P56, $P56, $W$8:$W56), ""))</f>
        <v/>
      </c>
      <c r="Z56" s="75"/>
      <c r="AH56" s="10">
        <v>49</v>
      </c>
      <c r="AL56" s="10" t="str">
        <f>IF(P56="", IF(C56="", "", IFERROR(INDEX('Intro &amp; Setup'!$BD$4:$BD$23, MATCH(C56, 'Intro &amp; Setup'!$BC$4:$BC$23, 0)), "")), IFERROR(INDEX('Intro &amp; Setup'!$BD$4:$BD$23, MATCH(P56, 'Intro &amp; Setup'!$BC$4:$BC$23, 0)), ""))</f>
        <v/>
      </c>
      <c r="AN56" s="42" t="str">
        <f>IF(P56="", IF($C56="", "", IFERROR(INDEX('Intro &amp; Setup'!$BE$4:$BE$23, MATCH($C56, 'Intro &amp; Setup'!$BC$4:$BC$23, 0)), "")-$AS56), IFERROR(INDEX('Intro &amp; Setup'!$BE$4:$BE$23, MATCH($P56, 'Intro &amp; Setup'!$BC$4:$BC$23, 0)), "")-$AS56)</f>
        <v/>
      </c>
      <c r="AO56" s="44" t="str">
        <f>IF(P56="", IF($C56="", "", IFERROR(INDEX('Intro &amp; Setup'!$BF$4:$BF$23, MATCH($C56, 'Intro &amp; Setup'!$BC$4:$BC$23, 0)), "")), IFERROR(INDEX('Intro &amp; Setup'!$BF$4:$BF$23, MATCH($P56, 'Intro &amp; Setup'!$BC$4:$BC$23, 0)), ""))</f>
        <v/>
      </c>
      <c r="AS56" s="10" t="str">
        <f>IF($C56="", "", IFERROR(INDEX('Intro &amp; Setup'!$BG$70:$BG$109, MATCH($C56, 'Intro &amp; Setup'!$BA$70:$BA$109, 0)), ""))</f>
        <v/>
      </c>
    </row>
    <row r="57" spans="1:45" x14ac:dyDescent="0.25">
      <c r="A57" s="75"/>
      <c r="B57" s="176"/>
      <c r="C57" s="158"/>
      <c r="D57" s="160"/>
      <c r="E57" s="161"/>
      <c r="F57" s="177"/>
      <c r="G57" s="160"/>
      <c r="H57" s="163"/>
      <c r="I57" s="156"/>
      <c r="J57" s="157" t="str">
        <f t="shared" si="0"/>
        <v/>
      </c>
      <c r="K57" s="158" t="str">
        <f>IF(O57="", IF(W57="", IF(OR(D57="", E57="", C57=""), "", NETWORKDAYS(D57, E57, IF(AL57='Intro &amp; Setup'!$BA$8, 'Intro &amp; Setup'!$CA$4:$CA$23, IF(AL57='Intro &amp; Setup'!$BA$9, 'Intro &amp; Setup'!$CB$4:$CB$23)))-IF(F57=$AH$2, 0.5, 0)), ""), "")</f>
        <v/>
      </c>
      <c r="L57" s="156"/>
      <c r="M57" s="157" t="str">
        <f>IF(O57="", IFERROR(IF($W57="", $AN57+$AO57-SUMIF($C$8:$C57, $C57, $K$8:$K57)-SUMIF($C$8:$C57, $C57, $W$8:$W57), ""), ""), "")</f>
        <v/>
      </c>
      <c r="N57" s="156"/>
      <c r="O57" s="157" t="str">
        <f>IF(AND(P57="", Q57="", R57=""), "", IF(OR(NOT(C57=P57), NOT(D57=Q57), NOT(E57=R57), NOT(F57=S57), NOT(G57=T57), NOT(H57=U57)), $O$4, 'Leave Approval'!L56))</f>
        <v/>
      </c>
      <c r="P57" s="159" t="str">
        <f>IF('Leave Approval'!M56="", "", 'Leave Approval'!M56)</f>
        <v/>
      </c>
      <c r="Q57" s="160" t="str">
        <f>IF('Leave Approval'!N56="", "", 'Leave Approval'!N56)</f>
        <v/>
      </c>
      <c r="R57" s="161" t="str">
        <f>IF('Leave Approval'!O56="", "", 'Leave Approval'!O56)</f>
        <v/>
      </c>
      <c r="S57" s="162" t="str">
        <f>IF('Leave Approval'!P56="", "", 'Leave Approval'!P56)</f>
        <v/>
      </c>
      <c r="T57" s="163" t="str">
        <f>IF('Leave Approval'!Q56="", "", 'Leave Approval'!Q56)</f>
        <v/>
      </c>
      <c r="U57" s="164" t="str">
        <f>IF('Leave Approval'!R56="", "", 'Leave Approval'!R56)</f>
        <v/>
      </c>
      <c r="V57" s="156"/>
      <c r="W57" s="157" t="str">
        <f>IF(OR(P57="", Q57="", R57=""), "", NETWORKDAYS(Q57, R57, IF(AL57='Intro &amp; Setup'!$BA$8, 'Intro &amp; Setup'!$CA$4:$CA$23, IF(AL57='Intro &amp; Setup'!$BA$9, 'Intro &amp; Setup'!$CB$4:$CB$23)))-IF(S57=$AH$2, 0.5, 0))</f>
        <v/>
      </c>
      <c r="X57" s="156"/>
      <c r="Y57" s="157" t="str">
        <f>IF(OR(P57="", Q57="", R57=""), "", IFERROR($AN57+$AO57-SUMIF($C$8:$C57, $C57, $K$8:$K57)-SUMIF($P$8:$P57, $P57, $W$8:$W57), ""))</f>
        <v/>
      </c>
      <c r="Z57" s="75"/>
      <c r="AH57" s="10">
        <v>50</v>
      </c>
      <c r="AL57" s="10" t="str">
        <f>IF(P57="", IF(C57="", "", IFERROR(INDEX('Intro &amp; Setup'!$BD$4:$BD$23, MATCH(C57, 'Intro &amp; Setup'!$BC$4:$BC$23, 0)), "")), IFERROR(INDEX('Intro &amp; Setup'!$BD$4:$BD$23, MATCH(P57, 'Intro &amp; Setup'!$BC$4:$BC$23, 0)), ""))</f>
        <v/>
      </c>
      <c r="AN57" s="42" t="str">
        <f>IF(P57="", IF($C57="", "", IFERROR(INDEX('Intro &amp; Setup'!$BE$4:$BE$23, MATCH($C57, 'Intro &amp; Setup'!$BC$4:$BC$23, 0)), "")-$AS57), IFERROR(INDEX('Intro &amp; Setup'!$BE$4:$BE$23, MATCH($P57, 'Intro &amp; Setup'!$BC$4:$BC$23, 0)), "")-$AS57)</f>
        <v/>
      </c>
      <c r="AO57" s="44" t="str">
        <f>IF(P57="", IF($C57="", "", IFERROR(INDEX('Intro &amp; Setup'!$BF$4:$BF$23, MATCH($C57, 'Intro &amp; Setup'!$BC$4:$BC$23, 0)), "")), IFERROR(INDEX('Intro &amp; Setup'!$BF$4:$BF$23, MATCH($P57, 'Intro &amp; Setup'!$BC$4:$BC$23, 0)), ""))</f>
        <v/>
      </c>
      <c r="AS57" s="10" t="str">
        <f>IF($C57="", "", IFERROR(INDEX('Intro &amp; Setup'!$BG$70:$BG$109, MATCH($C57, 'Intro &amp; Setup'!$BA$70:$BA$109, 0)), ""))</f>
        <v/>
      </c>
    </row>
    <row r="58" spans="1:45" x14ac:dyDescent="0.25">
      <c r="A58" s="75"/>
      <c r="B58" s="176"/>
      <c r="C58" s="158"/>
      <c r="D58" s="160"/>
      <c r="E58" s="161"/>
      <c r="F58" s="177"/>
      <c r="G58" s="160"/>
      <c r="H58" s="163"/>
      <c r="I58" s="156"/>
      <c r="J58" s="157" t="str">
        <f t="shared" si="0"/>
        <v/>
      </c>
      <c r="K58" s="158" t="str">
        <f>IF(O58="", IF(W58="", IF(OR(D58="", E58="", C58=""), "", NETWORKDAYS(D58, E58, IF(AL58='Intro &amp; Setup'!$BA$8, 'Intro &amp; Setup'!$CA$4:$CA$23, IF(AL58='Intro &amp; Setup'!$BA$9, 'Intro &amp; Setup'!$CB$4:$CB$23)))-IF(F58=$AH$2, 0.5, 0)), ""), "")</f>
        <v/>
      </c>
      <c r="L58" s="156"/>
      <c r="M58" s="157" t="str">
        <f>IF(O58="", IFERROR(IF($W58="", $AN58+$AO58-SUMIF($C$8:$C58, $C58, $K$8:$K58)-SUMIF($C$8:$C58, $C58, $W$8:$W58), ""), ""), "")</f>
        <v/>
      </c>
      <c r="N58" s="156"/>
      <c r="O58" s="157" t="str">
        <f>IF(AND(P58="", Q58="", R58=""), "", IF(OR(NOT(C58=P58), NOT(D58=Q58), NOT(E58=R58), NOT(F58=S58), NOT(G58=T58), NOT(H58=U58)), $O$4, 'Leave Approval'!L57))</f>
        <v/>
      </c>
      <c r="P58" s="159" t="str">
        <f>IF('Leave Approval'!M57="", "", 'Leave Approval'!M57)</f>
        <v/>
      </c>
      <c r="Q58" s="160" t="str">
        <f>IF('Leave Approval'!N57="", "", 'Leave Approval'!N57)</f>
        <v/>
      </c>
      <c r="R58" s="161" t="str">
        <f>IF('Leave Approval'!O57="", "", 'Leave Approval'!O57)</f>
        <v/>
      </c>
      <c r="S58" s="162" t="str">
        <f>IF('Leave Approval'!P57="", "", 'Leave Approval'!P57)</f>
        <v/>
      </c>
      <c r="T58" s="163" t="str">
        <f>IF('Leave Approval'!Q57="", "", 'Leave Approval'!Q57)</f>
        <v/>
      </c>
      <c r="U58" s="164" t="str">
        <f>IF('Leave Approval'!R57="", "", 'Leave Approval'!R57)</f>
        <v/>
      </c>
      <c r="V58" s="156"/>
      <c r="W58" s="157" t="str">
        <f>IF(OR(P58="", Q58="", R58=""), "", NETWORKDAYS(Q58, R58, IF(AL58='Intro &amp; Setup'!$BA$8, 'Intro &amp; Setup'!$CA$4:$CA$23, IF(AL58='Intro &amp; Setup'!$BA$9, 'Intro &amp; Setup'!$CB$4:$CB$23)))-IF(S58=$AH$2, 0.5, 0))</f>
        <v/>
      </c>
      <c r="X58" s="156"/>
      <c r="Y58" s="157" t="str">
        <f>IF(OR(P58="", Q58="", R58=""), "", IFERROR($AN58+$AO58-SUMIF($C$8:$C58, $C58, $K$8:$K58)-SUMIF($P$8:$P58, $P58, $W$8:$W58), ""))</f>
        <v/>
      </c>
      <c r="Z58" s="75"/>
      <c r="AH58" s="10">
        <v>51</v>
      </c>
      <c r="AL58" s="10" t="str">
        <f>IF(P58="", IF(C58="", "", IFERROR(INDEX('Intro &amp; Setup'!$BD$4:$BD$23, MATCH(C58, 'Intro &amp; Setup'!$BC$4:$BC$23, 0)), "")), IFERROR(INDEX('Intro &amp; Setup'!$BD$4:$BD$23, MATCH(P58, 'Intro &amp; Setup'!$BC$4:$BC$23, 0)), ""))</f>
        <v/>
      </c>
      <c r="AN58" s="42" t="str">
        <f>IF(P58="", IF($C58="", "", IFERROR(INDEX('Intro &amp; Setup'!$BE$4:$BE$23, MATCH($C58, 'Intro &amp; Setup'!$BC$4:$BC$23, 0)), "")-$AS58), IFERROR(INDEX('Intro &amp; Setup'!$BE$4:$BE$23, MATCH($P58, 'Intro &amp; Setup'!$BC$4:$BC$23, 0)), "")-$AS58)</f>
        <v/>
      </c>
      <c r="AO58" s="44" t="str">
        <f>IF(P58="", IF($C58="", "", IFERROR(INDEX('Intro &amp; Setup'!$BF$4:$BF$23, MATCH($C58, 'Intro &amp; Setup'!$BC$4:$BC$23, 0)), "")), IFERROR(INDEX('Intro &amp; Setup'!$BF$4:$BF$23, MATCH($P58, 'Intro &amp; Setup'!$BC$4:$BC$23, 0)), ""))</f>
        <v/>
      </c>
      <c r="AS58" s="10" t="str">
        <f>IF($C58="", "", IFERROR(INDEX('Intro &amp; Setup'!$BG$70:$BG$109, MATCH($C58, 'Intro &amp; Setup'!$BA$70:$BA$109, 0)), ""))</f>
        <v/>
      </c>
    </row>
    <row r="59" spans="1:45" x14ac:dyDescent="0.25">
      <c r="A59" s="75"/>
      <c r="B59" s="176"/>
      <c r="C59" s="158"/>
      <c r="D59" s="160"/>
      <c r="E59" s="161"/>
      <c r="F59" s="177"/>
      <c r="G59" s="160"/>
      <c r="H59" s="163"/>
      <c r="I59" s="156"/>
      <c r="J59" s="157" t="str">
        <f t="shared" si="0"/>
        <v/>
      </c>
      <c r="K59" s="158" t="str">
        <f>IF(O59="", IF(W59="", IF(OR(D59="", E59="", C59=""), "", NETWORKDAYS(D59, E59, IF(AL59='Intro &amp; Setup'!$BA$8, 'Intro &amp; Setup'!$CA$4:$CA$23, IF(AL59='Intro &amp; Setup'!$BA$9, 'Intro &amp; Setup'!$CB$4:$CB$23)))-IF(F59=$AH$2, 0.5, 0)), ""), "")</f>
        <v/>
      </c>
      <c r="L59" s="156"/>
      <c r="M59" s="157" t="str">
        <f>IF(O59="", IFERROR(IF($W59="", $AN59+$AO59-SUMIF($C$8:$C59, $C59, $K$8:$K59)-SUMIF($C$8:$C59, $C59, $W$8:$W59), ""), ""), "")</f>
        <v/>
      </c>
      <c r="N59" s="156"/>
      <c r="O59" s="157" t="str">
        <f>IF(AND(P59="", Q59="", R59=""), "", IF(OR(NOT(C59=P59), NOT(D59=Q59), NOT(E59=R59), NOT(F59=S59), NOT(G59=T59), NOT(H59=U59)), $O$4, 'Leave Approval'!L58))</f>
        <v/>
      </c>
      <c r="P59" s="159" t="str">
        <f>IF('Leave Approval'!M58="", "", 'Leave Approval'!M58)</f>
        <v/>
      </c>
      <c r="Q59" s="160" t="str">
        <f>IF('Leave Approval'!N58="", "", 'Leave Approval'!N58)</f>
        <v/>
      </c>
      <c r="R59" s="161" t="str">
        <f>IF('Leave Approval'!O58="", "", 'Leave Approval'!O58)</f>
        <v/>
      </c>
      <c r="S59" s="162" t="str">
        <f>IF('Leave Approval'!P58="", "", 'Leave Approval'!P58)</f>
        <v/>
      </c>
      <c r="T59" s="163" t="str">
        <f>IF('Leave Approval'!Q58="", "", 'Leave Approval'!Q58)</f>
        <v/>
      </c>
      <c r="U59" s="164" t="str">
        <f>IF('Leave Approval'!R58="", "", 'Leave Approval'!R58)</f>
        <v/>
      </c>
      <c r="V59" s="156"/>
      <c r="W59" s="157" t="str">
        <f>IF(OR(P59="", Q59="", R59=""), "", NETWORKDAYS(Q59, R59, IF(AL59='Intro &amp; Setup'!$BA$8, 'Intro &amp; Setup'!$CA$4:$CA$23, IF(AL59='Intro &amp; Setup'!$BA$9, 'Intro &amp; Setup'!$CB$4:$CB$23)))-IF(S59=$AH$2, 0.5, 0))</f>
        <v/>
      </c>
      <c r="X59" s="156"/>
      <c r="Y59" s="157" t="str">
        <f>IF(OR(P59="", Q59="", R59=""), "", IFERROR($AN59+$AO59-SUMIF($C$8:$C59, $C59, $K$8:$K59)-SUMIF($P$8:$P59, $P59, $W$8:$W59), ""))</f>
        <v/>
      </c>
      <c r="Z59" s="75"/>
      <c r="AH59" s="10">
        <v>52</v>
      </c>
      <c r="AL59" s="10" t="str">
        <f>IF(P59="", IF(C59="", "", IFERROR(INDEX('Intro &amp; Setup'!$BD$4:$BD$23, MATCH(C59, 'Intro &amp; Setup'!$BC$4:$BC$23, 0)), "")), IFERROR(INDEX('Intro &amp; Setup'!$BD$4:$BD$23, MATCH(P59, 'Intro &amp; Setup'!$BC$4:$BC$23, 0)), ""))</f>
        <v/>
      </c>
      <c r="AN59" s="42" t="str">
        <f>IF(P59="", IF($C59="", "", IFERROR(INDEX('Intro &amp; Setup'!$BE$4:$BE$23, MATCH($C59, 'Intro &amp; Setup'!$BC$4:$BC$23, 0)), "")-$AS59), IFERROR(INDEX('Intro &amp; Setup'!$BE$4:$BE$23, MATCH($P59, 'Intro &amp; Setup'!$BC$4:$BC$23, 0)), "")-$AS59)</f>
        <v/>
      </c>
      <c r="AO59" s="44" t="str">
        <f>IF(P59="", IF($C59="", "", IFERROR(INDEX('Intro &amp; Setup'!$BF$4:$BF$23, MATCH($C59, 'Intro &amp; Setup'!$BC$4:$BC$23, 0)), "")), IFERROR(INDEX('Intro &amp; Setup'!$BF$4:$BF$23, MATCH($P59, 'Intro &amp; Setup'!$BC$4:$BC$23, 0)), ""))</f>
        <v/>
      </c>
      <c r="AS59" s="10" t="str">
        <f>IF($C59="", "", IFERROR(INDEX('Intro &amp; Setup'!$BG$70:$BG$109, MATCH($C59, 'Intro &amp; Setup'!$BA$70:$BA$109, 0)), ""))</f>
        <v/>
      </c>
    </row>
    <row r="60" spans="1:45" x14ac:dyDescent="0.25">
      <c r="A60" s="75"/>
      <c r="B60" s="176"/>
      <c r="C60" s="158"/>
      <c r="D60" s="160"/>
      <c r="E60" s="161"/>
      <c r="F60" s="177"/>
      <c r="G60" s="160"/>
      <c r="H60" s="163"/>
      <c r="I60" s="156"/>
      <c r="J60" s="157" t="str">
        <f t="shared" si="0"/>
        <v/>
      </c>
      <c r="K60" s="158" t="str">
        <f>IF(O60="", IF(W60="", IF(OR(D60="", E60="", C60=""), "", NETWORKDAYS(D60, E60, IF(AL60='Intro &amp; Setup'!$BA$8, 'Intro &amp; Setup'!$CA$4:$CA$23, IF(AL60='Intro &amp; Setup'!$BA$9, 'Intro &amp; Setup'!$CB$4:$CB$23)))-IF(F60=$AH$2, 0.5, 0)), ""), "")</f>
        <v/>
      </c>
      <c r="L60" s="156"/>
      <c r="M60" s="157" t="str">
        <f>IF(O60="", IFERROR(IF($W60="", $AN60+$AO60-SUMIF($C$8:$C60, $C60, $K$8:$K60)-SUMIF($C$8:$C60, $C60, $W$8:$W60), ""), ""), "")</f>
        <v/>
      </c>
      <c r="N60" s="156"/>
      <c r="O60" s="157" t="str">
        <f>IF(AND(P60="", Q60="", R60=""), "", IF(OR(NOT(C60=P60), NOT(D60=Q60), NOT(E60=R60), NOT(F60=S60), NOT(G60=T60), NOT(H60=U60)), $O$4, 'Leave Approval'!L59))</f>
        <v/>
      </c>
      <c r="P60" s="159" t="str">
        <f>IF('Leave Approval'!M59="", "", 'Leave Approval'!M59)</f>
        <v/>
      </c>
      <c r="Q60" s="160" t="str">
        <f>IF('Leave Approval'!N59="", "", 'Leave Approval'!N59)</f>
        <v/>
      </c>
      <c r="R60" s="161" t="str">
        <f>IF('Leave Approval'!O59="", "", 'Leave Approval'!O59)</f>
        <v/>
      </c>
      <c r="S60" s="162" t="str">
        <f>IF('Leave Approval'!P59="", "", 'Leave Approval'!P59)</f>
        <v/>
      </c>
      <c r="T60" s="163" t="str">
        <f>IF('Leave Approval'!Q59="", "", 'Leave Approval'!Q59)</f>
        <v/>
      </c>
      <c r="U60" s="164" t="str">
        <f>IF('Leave Approval'!R59="", "", 'Leave Approval'!R59)</f>
        <v/>
      </c>
      <c r="V60" s="156"/>
      <c r="W60" s="157" t="str">
        <f>IF(OR(P60="", Q60="", R60=""), "", NETWORKDAYS(Q60, R60, IF(AL60='Intro &amp; Setup'!$BA$8, 'Intro &amp; Setup'!$CA$4:$CA$23, IF(AL60='Intro &amp; Setup'!$BA$9, 'Intro &amp; Setup'!$CB$4:$CB$23)))-IF(S60=$AH$2, 0.5, 0))</f>
        <v/>
      </c>
      <c r="X60" s="156"/>
      <c r="Y60" s="157" t="str">
        <f>IF(OR(P60="", Q60="", R60=""), "", IFERROR($AN60+$AO60-SUMIF($C$8:$C60, $C60, $K$8:$K60)-SUMIF($P$8:$P60, $P60, $W$8:$W60), ""))</f>
        <v/>
      </c>
      <c r="Z60" s="75"/>
      <c r="AH60" s="10">
        <v>53</v>
      </c>
      <c r="AL60" s="10" t="str">
        <f>IF(P60="", IF(C60="", "", IFERROR(INDEX('Intro &amp; Setup'!$BD$4:$BD$23, MATCH(C60, 'Intro &amp; Setup'!$BC$4:$BC$23, 0)), "")), IFERROR(INDEX('Intro &amp; Setup'!$BD$4:$BD$23, MATCH(P60, 'Intro &amp; Setup'!$BC$4:$BC$23, 0)), ""))</f>
        <v/>
      </c>
      <c r="AN60" s="42" t="str">
        <f>IF(P60="", IF($C60="", "", IFERROR(INDEX('Intro &amp; Setup'!$BE$4:$BE$23, MATCH($C60, 'Intro &amp; Setup'!$BC$4:$BC$23, 0)), "")-$AS60), IFERROR(INDEX('Intro &amp; Setup'!$BE$4:$BE$23, MATCH($P60, 'Intro &amp; Setup'!$BC$4:$BC$23, 0)), "")-$AS60)</f>
        <v/>
      </c>
      <c r="AO60" s="44" t="str">
        <f>IF(P60="", IF($C60="", "", IFERROR(INDEX('Intro &amp; Setup'!$BF$4:$BF$23, MATCH($C60, 'Intro &amp; Setup'!$BC$4:$BC$23, 0)), "")), IFERROR(INDEX('Intro &amp; Setup'!$BF$4:$BF$23, MATCH($P60, 'Intro &amp; Setup'!$BC$4:$BC$23, 0)), ""))</f>
        <v/>
      </c>
      <c r="AS60" s="10" t="str">
        <f>IF($C60="", "", IFERROR(INDEX('Intro &amp; Setup'!$BG$70:$BG$109, MATCH($C60, 'Intro &amp; Setup'!$BA$70:$BA$109, 0)), ""))</f>
        <v/>
      </c>
    </row>
    <row r="61" spans="1:45" x14ac:dyDescent="0.25">
      <c r="A61" s="75"/>
      <c r="B61" s="176"/>
      <c r="C61" s="158"/>
      <c r="D61" s="160"/>
      <c r="E61" s="161"/>
      <c r="F61" s="177"/>
      <c r="G61" s="160"/>
      <c r="H61" s="163"/>
      <c r="I61" s="156"/>
      <c r="J61" s="157" t="str">
        <f t="shared" si="0"/>
        <v/>
      </c>
      <c r="K61" s="158" t="str">
        <f>IF(O61="", IF(W61="", IF(OR(D61="", E61="", C61=""), "", NETWORKDAYS(D61, E61, IF(AL61='Intro &amp; Setup'!$BA$8, 'Intro &amp; Setup'!$CA$4:$CA$23, IF(AL61='Intro &amp; Setup'!$BA$9, 'Intro &amp; Setup'!$CB$4:$CB$23)))-IF(F61=$AH$2, 0.5, 0)), ""), "")</f>
        <v/>
      </c>
      <c r="L61" s="156"/>
      <c r="M61" s="157" t="str">
        <f>IF(O61="", IFERROR(IF($W61="", $AN61+$AO61-SUMIF($C$8:$C61, $C61, $K$8:$K61)-SUMIF($C$8:$C61, $C61, $W$8:$W61), ""), ""), "")</f>
        <v/>
      </c>
      <c r="N61" s="156"/>
      <c r="O61" s="157" t="str">
        <f>IF(AND(P61="", Q61="", R61=""), "", IF(OR(NOT(C61=P61), NOT(D61=Q61), NOT(E61=R61), NOT(F61=S61), NOT(G61=T61), NOT(H61=U61)), $O$4, 'Leave Approval'!L60))</f>
        <v/>
      </c>
      <c r="P61" s="159" t="str">
        <f>IF('Leave Approval'!M60="", "", 'Leave Approval'!M60)</f>
        <v/>
      </c>
      <c r="Q61" s="160" t="str">
        <f>IF('Leave Approval'!N60="", "", 'Leave Approval'!N60)</f>
        <v/>
      </c>
      <c r="R61" s="161" t="str">
        <f>IF('Leave Approval'!O60="", "", 'Leave Approval'!O60)</f>
        <v/>
      </c>
      <c r="S61" s="162" t="str">
        <f>IF('Leave Approval'!P60="", "", 'Leave Approval'!P60)</f>
        <v/>
      </c>
      <c r="T61" s="163" t="str">
        <f>IF('Leave Approval'!Q60="", "", 'Leave Approval'!Q60)</f>
        <v/>
      </c>
      <c r="U61" s="164" t="str">
        <f>IF('Leave Approval'!R60="", "", 'Leave Approval'!R60)</f>
        <v/>
      </c>
      <c r="V61" s="156"/>
      <c r="W61" s="157" t="str">
        <f>IF(OR(P61="", Q61="", R61=""), "", NETWORKDAYS(Q61, R61, IF(AL61='Intro &amp; Setup'!$BA$8, 'Intro &amp; Setup'!$CA$4:$CA$23, IF(AL61='Intro &amp; Setup'!$BA$9, 'Intro &amp; Setup'!$CB$4:$CB$23)))-IF(S61=$AH$2, 0.5, 0))</f>
        <v/>
      </c>
      <c r="X61" s="156"/>
      <c r="Y61" s="157" t="str">
        <f>IF(OR(P61="", Q61="", R61=""), "", IFERROR($AN61+$AO61-SUMIF($C$8:$C61, $C61, $K$8:$K61)-SUMIF($P$8:$P61, $P61, $W$8:$W61), ""))</f>
        <v/>
      </c>
      <c r="Z61" s="75"/>
      <c r="AH61" s="10">
        <v>54</v>
      </c>
      <c r="AL61" s="10" t="str">
        <f>IF(P61="", IF(C61="", "", IFERROR(INDEX('Intro &amp; Setup'!$BD$4:$BD$23, MATCH(C61, 'Intro &amp; Setup'!$BC$4:$BC$23, 0)), "")), IFERROR(INDEX('Intro &amp; Setup'!$BD$4:$BD$23, MATCH(P61, 'Intro &amp; Setup'!$BC$4:$BC$23, 0)), ""))</f>
        <v/>
      </c>
      <c r="AN61" s="42" t="str">
        <f>IF(P61="", IF($C61="", "", IFERROR(INDEX('Intro &amp; Setup'!$BE$4:$BE$23, MATCH($C61, 'Intro &amp; Setup'!$BC$4:$BC$23, 0)), "")-$AS61), IFERROR(INDEX('Intro &amp; Setup'!$BE$4:$BE$23, MATCH($P61, 'Intro &amp; Setup'!$BC$4:$BC$23, 0)), "")-$AS61)</f>
        <v/>
      </c>
      <c r="AO61" s="44" t="str">
        <f>IF(P61="", IF($C61="", "", IFERROR(INDEX('Intro &amp; Setup'!$BF$4:$BF$23, MATCH($C61, 'Intro &amp; Setup'!$BC$4:$BC$23, 0)), "")), IFERROR(INDEX('Intro &amp; Setup'!$BF$4:$BF$23, MATCH($P61, 'Intro &amp; Setup'!$BC$4:$BC$23, 0)), ""))</f>
        <v/>
      </c>
      <c r="AS61" s="10" t="str">
        <f>IF($C61="", "", IFERROR(INDEX('Intro &amp; Setup'!$BG$70:$BG$109, MATCH($C61, 'Intro &amp; Setup'!$BA$70:$BA$109, 0)), ""))</f>
        <v/>
      </c>
    </row>
    <row r="62" spans="1:45" x14ac:dyDescent="0.25">
      <c r="A62" s="75"/>
      <c r="B62" s="176"/>
      <c r="C62" s="158"/>
      <c r="D62" s="160"/>
      <c r="E62" s="161"/>
      <c r="F62" s="177"/>
      <c r="G62" s="160"/>
      <c r="H62" s="163"/>
      <c r="I62" s="156"/>
      <c r="J62" s="157" t="str">
        <f t="shared" si="0"/>
        <v/>
      </c>
      <c r="K62" s="158" t="str">
        <f>IF(O62="", IF(W62="", IF(OR(D62="", E62="", C62=""), "", NETWORKDAYS(D62, E62, IF(AL62='Intro &amp; Setup'!$BA$8, 'Intro &amp; Setup'!$CA$4:$CA$23, IF(AL62='Intro &amp; Setup'!$BA$9, 'Intro &amp; Setup'!$CB$4:$CB$23)))-IF(F62=$AH$2, 0.5, 0)), ""), "")</f>
        <v/>
      </c>
      <c r="L62" s="156"/>
      <c r="M62" s="157" t="str">
        <f>IF(O62="", IFERROR(IF($W62="", $AN62+$AO62-SUMIF($C$8:$C62, $C62, $K$8:$K62)-SUMIF($C$8:$C62, $C62, $W$8:$W62), ""), ""), "")</f>
        <v/>
      </c>
      <c r="N62" s="156"/>
      <c r="O62" s="157" t="str">
        <f>IF(AND(P62="", Q62="", R62=""), "", IF(OR(NOT(C62=P62), NOT(D62=Q62), NOT(E62=R62), NOT(F62=S62), NOT(G62=T62), NOT(H62=U62)), $O$4, 'Leave Approval'!L61))</f>
        <v/>
      </c>
      <c r="P62" s="159" t="str">
        <f>IF('Leave Approval'!M61="", "", 'Leave Approval'!M61)</f>
        <v/>
      </c>
      <c r="Q62" s="160" t="str">
        <f>IF('Leave Approval'!N61="", "", 'Leave Approval'!N61)</f>
        <v/>
      </c>
      <c r="R62" s="161" t="str">
        <f>IF('Leave Approval'!O61="", "", 'Leave Approval'!O61)</f>
        <v/>
      </c>
      <c r="S62" s="162" t="str">
        <f>IF('Leave Approval'!P61="", "", 'Leave Approval'!P61)</f>
        <v/>
      </c>
      <c r="T62" s="163" t="str">
        <f>IF('Leave Approval'!Q61="", "", 'Leave Approval'!Q61)</f>
        <v/>
      </c>
      <c r="U62" s="164" t="str">
        <f>IF('Leave Approval'!R61="", "", 'Leave Approval'!R61)</f>
        <v/>
      </c>
      <c r="V62" s="156"/>
      <c r="W62" s="157" t="str">
        <f>IF(OR(P62="", Q62="", R62=""), "", NETWORKDAYS(Q62, R62, IF(AL62='Intro &amp; Setup'!$BA$8, 'Intro &amp; Setup'!$CA$4:$CA$23, IF(AL62='Intro &amp; Setup'!$BA$9, 'Intro &amp; Setup'!$CB$4:$CB$23)))-IF(S62=$AH$2, 0.5, 0))</f>
        <v/>
      </c>
      <c r="X62" s="156"/>
      <c r="Y62" s="157" t="str">
        <f>IF(OR(P62="", Q62="", R62=""), "", IFERROR($AN62+$AO62-SUMIF($C$8:$C62, $C62, $K$8:$K62)-SUMIF($P$8:$P62, $P62, $W$8:$W62), ""))</f>
        <v/>
      </c>
      <c r="Z62" s="75"/>
      <c r="AH62" s="10">
        <v>55</v>
      </c>
      <c r="AL62" s="10" t="str">
        <f>IF(P62="", IF(C62="", "", IFERROR(INDEX('Intro &amp; Setup'!$BD$4:$BD$23, MATCH(C62, 'Intro &amp; Setup'!$BC$4:$BC$23, 0)), "")), IFERROR(INDEX('Intro &amp; Setup'!$BD$4:$BD$23, MATCH(P62, 'Intro &amp; Setup'!$BC$4:$BC$23, 0)), ""))</f>
        <v/>
      </c>
      <c r="AN62" s="42" t="str">
        <f>IF(P62="", IF($C62="", "", IFERROR(INDEX('Intro &amp; Setup'!$BE$4:$BE$23, MATCH($C62, 'Intro &amp; Setup'!$BC$4:$BC$23, 0)), "")-$AS62), IFERROR(INDEX('Intro &amp; Setup'!$BE$4:$BE$23, MATCH($P62, 'Intro &amp; Setup'!$BC$4:$BC$23, 0)), "")-$AS62)</f>
        <v/>
      </c>
      <c r="AO62" s="44" t="str">
        <f>IF(P62="", IF($C62="", "", IFERROR(INDEX('Intro &amp; Setup'!$BF$4:$BF$23, MATCH($C62, 'Intro &amp; Setup'!$BC$4:$BC$23, 0)), "")), IFERROR(INDEX('Intro &amp; Setup'!$BF$4:$BF$23, MATCH($P62, 'Intro &amp; Setup'!$BC$4:$BC$23, 0)), ""))</f>
        <v/>
      </c>
      <c r="AS62" s="10" t="str">
        <f>IF($C62="", "", IFERROR(INDEX('Intro &amp; Setup'!$BG$70:$BG$109, MATCH($C62, 'Intro &amp; Setup'!$BA$70:$BA$109, 0)), ""))</f>
        <v/>
      </c>
    </row>
    <row r="63" spans="1:45" x14ac:dyDescent="0.25">
      <c r="A63" s="75"/>
      <c r="B63" s="176"/>
      <c r="C63" s="158"/>
      <c r="D63" s="160"/>
      <c r="E63" s="161"/>
      <c r="F63" s="177"/>
      <c r="G63" s="160"/>
      <c r="H63" s="163"/>
      <c r="I63" s="156"/>
      <c r="J63" s="157" t="str">
        <f t="shared" si="0"/>
        <v/>
      </c>
      <c r="K63" s="158" t="str">
        <f>IF(O63="", IF(W63="", IF(OR(D63="", E63="", C63=""), "", NETWORKDAYS(D63, E63, IF(AL63='Intro &amp; Setup'!$BA$8, 'Intro &amp; Setup'!$CA$4:$CA$23, IF(AL63='Intro &amp; Setup'!$BA$9, 'Intro &amp; Setup'!$CB$4:$CB$23)))-IF(F63=$AH$2, 0.5, 0)), ""), "")</f>
        <v/>
      </c>
      <c r="L63" s="156"/>
      <c r="M63" s="157" t="str">
        <f>IF(O63="", IFERROR(IF($W63="", $AN63+$AO63-SUMIF($C$8:$C63, $C63, $K$8:$K63)-SUMIF($C$8:$C63, $C63, $W$8:$W63), ""), ""), "")</f>
        <v/>
      </c>
      <c r="N63" s="156"/>
      <c r="O63" s="157" t="str">
        <f>IF(AND(P63="", Q63="", R63=""), "", IF(OR(NOT(C63=P63), NOT(D63=Q63), NOT(E63=R63), NOT(F63=S63), NOT(G63=T63), NOT(H63=U63)), $O$4, 'Leave Approval'!L62))</f>
        <v/>
      </c>
      <c r="P63" s="159" t="str">
        <f>IF('Leave Approval'!M62="", "", 'Leave Approval'!M62)</f>
        <v/>
      </c>
      <c r="Q63" s="160" t="str">
        <f>IF('Leave Approval'!N62="", "", 'Leave Approval'!N62)</f>
        <v/>
      </c>
      <c r="R63" s="161" t="str">
        <f>IF('Leave Approval'!O62="", "", 'Leave Approval'!O62)</f>
        <v/>
      </c>
      <c r="S63" s="162" t="str">
        <f>IF('Leave Approval'!P62="", "", 'Leave Approval'!P62)</f>
        <v/>
      </c>
      <c r="T63" s="163" t="str">
        <f>IF('Leave Approval'!Q62="", "", 'Leave Approval'!Q62)</f>
        <v/>
      </c>
      <c r="U63" s="164" t="str">
        <f>IF('Leave Approval'!R62="", "", 'Leave Approval'!R62)</f>
        <v/>
      </c>
      <c r="V63" s="156"/>
      <c r="W63" s="157" t="str">
        <f>IF(OR(P63="", Q63="", R63=""), "", NETWORKDAYS(Q63, R63, IF(AL63='Intro &amp; Setup'!$BA$8, 'Intro &amp; Setup'!$CA$4:$CA$23, IF(AL63='Intro &amp; Setup'!$BA$9, 'Intro &amp; Setup'!$CB$4:$CB$23)))-IF(S63=$AH$2, 0.5, 0))</f>
        <v/>
      </c>
      <c r="X63" s="156"/>
      <c r="Y63" s="157" t="str">
        <f>IF(OR(P63="", Q63="", R63=""), "", IFERROR($AN63+$AO63-SUMIF($C$8:$C63, $C63, $K$8:$K63)-SUMIF($P$8:$P63, $P63, $W$8:$W63), ""))</f>
        <v/>
      </c>
      <c r="Z63" s="75"/>
      <c r="AH63" s="10">
        <v>56</v>
      </c>
      <c r="AL63" s="10" t="str">
        <f>IF(P63="", IF(C63="", "", IFERROR(INDEX('Intro &amp; Setup'!$BD$4:$BD$23, MATCH(C63, 'Intro &amp; Setup'!$BC$4:$BC$23, 0)), "")), IFERROR(INDEX('Intro &amp; Setup'!$BD$4:$BD$23, MATCH(P63, 'Intro &amp; Setup'!$BC$4:$BC$23, 0)), ""))</f>
        <v/>
      </c>
      <c r="AN63" s="42" t="str">
        <f>IF(P63="", IF($C63="", "", IFERROR(INDEX('Intro &amp; Setup'!$BE$4:$BE$23, MATCH($C63, 'Intro &amp; Setup'!$BC$4:$BC$23, 0)), "")-$AS63), IFERROR(INDEX('Intro &amp; Setup'!$BE$4:$BE$23, MATCH($P63, 'Intro &amp; Setup'!$BC$4:$BC$23, 0)), "")-$AS63)</f>
        <v/>
      </c>
      <c r="AO63" s="44" t="str">
        <f>IF(P63="", IF($C63="", "", IFERROR(INDEX('Intro &amp; Setup'!$BF$4:$BF$23, MATCH($C63, 'Intro &amp; Setup'!$BC$4:$BC$23, 0)), "")), IFERROR(INDEX('Intro &amp; Setup'!$BF$4:$BF$23, MATCH($P63, 'Intro &amp; Setup'!$BC$4:$BC$23, 0)), ""))</f>
        <v/>
      </c>
      <c r="AS63" s="10" t="str">
        <f>IF($C63="", "", IFERROR(INDEX('Intro &amp; Setup'!$BG$70:$BG$109, MATCH($C63, 'Intro &amp; Setup'!$BA$70:$BA$109, 0)), ""))</f>
        <v/>
      </c>
    </row>
    <row r="64" spans="1:45" x14ac:dyDescent="0.25">
      <c r="A64" s="75"/>
      <c r="B64" s="176"/>
      <c r="C64" s="158"/>
      <c r="D64" s="160"/>
      <c r="E64" s="161"/>
      <c r="F64" s="177"/>
      <c r="G64" s="160"/>
      <c r="H64" s="163"/>
      <c r="I64" s="156"/>
      <c r="J64" s="157" t="str">
        <f t="shared" si="0"/>
        <v/>
      </c>
      <c r="K64" s="158" t="str">
        <f>IF(O64="", IF(W64="", IF(OR(D64="", E64="", C64=""), "", NETWORKDAYS(D64, E64, IF(AL64='Intro &amp; Setup'!$BA$8, 'Intro &amp; Setup'!$CA$4:$CA$23, IF(AL64='Intro &amp; Setup'!$BA$9, 'Intro &amp; Setup'!$CB$4:$CB$23)))-IF(F64=$AH$2, 0.5, 0)), ""), "")</f>
        <v/>
      </c>
      <c r="L64" s="156"/>
      <c r="M64" s="157" t="str">
        <f>IF(O64="", IFERROR(IF($W64="", $AN64+$AO64-SUMIF($C$8:$C64, $C64, $K$8:$K64)-SUMIF($C$8:$C64, $C64, $W$8:$W64), ""), ""), "")</f>
        <v/>
      </c>
      <c r="N64" s="156"/>
      <c r="O64" s="157" t="str">
        <f>IF(AND(P64="", Q64="", R64=""), "", IF(OR(NOT(C64=P64), NOT(D64=Q64), NOT(E64=R64), NOT(F64=S64), NOT(G64=T64), NOT(H64=U64)), $O$4, 'Leave Approval'!L63))</f>
        <v/>
      </c>
      <c r="P64" s="159" t="str">
        <f>IF('Leave Approval'!M63="", "", 'Leave Approval'!M63)</f>
        <v/>
      </c>
      <c r="Q64" s="160" t="str">
        <f>IF('Leave Approval'!N63="", "", 'Leave Approval'!N63)</f>
        <v/>
      </c>
      <c r="R64" s="161" t="str">
        <f>IF('Leave Approval'!O63="", "", 'Leave Approval'!O63)</f>
        <v/>
      </c>
      <c r="S64" s="162" t="str">
        <f>IF('Leave Approval'!P63="", "", 'Leave Approval'!P63)</f>
        <v/>
      </c>
      <c r="T64" s="163" t="str">
        <f>IF('Leave Approval'!Q63="", "", 'Leave Approval'!Q63)</f>
        <v/>
      </c>
      <c r="U64" s="164" t="str">
        <f>IF('Leave Approval'!R63="", "", 'Leave Approval'!R63)</f>
        <v/>
      </c>
      <c r="V64" s="156"/>
      <c r="W64" s="157" t="str">
        <f>IF(OR(P64="", Q64="", R64=""), "", NETWORKDAYS(Q64, R64, IF(AL64='Intro &amp; Setup'!$BA$8, 'Intro &amp; Setup'!$CA$4:$CA$23, IF(AL64='Intro &amp; Setup'!$BA$9, 'Intro &amp; Setup'!$CB$4:$CB$23)))-IF(S64=$AH$2, 0.5, 0))</f>
        <v/>
      </c>
      <c r="X64" s="156"/>
      <c r="Y64" s="157" t="str">
        <f>IF(OR(P64="", Q64="", R64=""), "", IFERROR($AN64+$AO64-SUMIF($C$8:$C64, $C64, $K$8:$K64)-SUMIF($P$8:$P64, $P64, $W$8:$W64), ""))</f>
        <v/>
      </c>
      <c r="Z64" s="75"/>
      <c r="AH64" s="10">
        <v>57</v>
      </c>
      <c r="AL64" s="10" t="str">
        <f>IF(P64="", IF(C64="", "", IFERROR(INDEX('Intro &amp; Setup'!$BD$4:$BD$23, MATCH(C64, 'Intro &amp; Setup'!$BC$4:$BC$23, 0)), "")), IFERROR(INDEX('Intro &amp; Setup'!$BD$4:$BD$23, MATCH(P64, 'Intro &amp; Setup'!$BC$4:$BC$23, 0)), ""))</f>
        <v/>
      </c>
      <c r="AN64" s="42" t="str">
        <f>IF(P64="", IF($C64="", "", IFERROR(INDEX('Intro &amp; Setup'!$BE$4:$BE$23, MATCH($C64, 'Intro &amp; Setup'!$BC$4:$BC$23, 0)), "")-$AS64), IFERROR(INDEX('Intro &amp; Setup'!$BE$4:$BE$23, MATCH($P64, 'Intro &amp; Setup'!$BC$4:$BC$23, 0)), "")-$AS64)</f>
        <v/>
      </c>
      <c r="AO64" s="44" t="str">
        <f>IF(P64="", IF($C64="", "", IFERROR(INDEX('Intro &amp; Setup'!$BF$4:$BF$23, MATCH($C64, 'Intro &amp; Setup'!$BC$4:$BC$23, 0)), "")), IFERROR(INDEX('Intro &amp; Setup'!$BF$4:$BF$23, MATCH($P64, 'Intro &amp; Setup'!$BC$4:$BC$23, 0)), ""))</f>
        <v/>
      </c>
      <c r="AS64" s="10" t="str">
        <f>IF($C64="", "", IFERROR(INDEX('Intro &amp; Setup'!$BG$70:$BG$109, MATCH($C64, 'Intro &amp; Setup'!$BA$70:$BA$109, 0)), ""))</f>
        <v/>
      </c>
    </row>
    <row r="65" spans="1:45" x14ac:dyDescent="0.25">
      <c r="A65" s="75"/>
      <c r="B65" s="176"/>
      <c r="C65" s="158"/>
      <c r="D65" s="160"/>
      <c r="E65" s="161"/>
      <c r="F65" s="177"/>
      <c r="G65" s="160"/>
      <c r="H65" s="163"/>
      <c r="I65" s="156"/>
      <c r="J65" s="157" t="str">
        <f t="shared" si="0"/>
        <v/>
      </c>
      <c r="K65" s="158" t="str">
        <f>IF(O65="", IF(W65="", IF(OR(D65="", E65="", C65=""), "", NETWORKDAYS(D65, E65, IF(AL65='Intro &amp; Setup'!$BA$8, 'Intro &amp; Setup'!$CA$4:$CA$23, IF(AL65='Intro &amp; Setup'!$BA$9, 'Intro &amp; Setup'!$CB$4:$CB$23)))-IF(F65=$AH$2, 0.5, 0)), ""), "")</f>
        <v/>
      </c>
      <c r="L65" s="156"/>
      <c r="M65" s="157" t="str">
        <f>IF(O65="", IFERROR(IF($W65="", $AN65+$AO65-SUMIF($C$8:$C65, $C65, $K$8:$K65)-SUMIF($C$8:$C65, $C65, $W$8:$W65), ""), ""), "")</f>
        <v/>
      </c>
      <c r="N65" s="156"/>
      <c r="O65" s="157" t="str">
        <f>IF(AND(P65="", Q65="", R65=""), "", IF(OR(NOT(C65=P65), NOT(D65=Q65), NOT(E65=R65), NOT(F65=S65), NOT(G65=T65), NOT(H65=U65)), $O$4, 'Leave Approval'!L64))</f>
        <v/>
      </c>
      <c r="P65" s="159" t="str">
        <f>IF('Leave Approval'!M64="", "", 'Leave Approval'!M64)</f>
        <v/>
      </c>
      <c r="Q65" s="160" t="str">
        <f>IF('Leave Approval'!N64="", "", 'Leave Approval'!N64)</f>
        <v/>
      </c>
      <c r="R65" s="161" t="str">
        <f>IF('Leave Approval'!O64="", "", 'Leave Approval'!O64)</f>
        <v/>
      </c>
      <c r="S65" s="162" t="str">
        <f>IF('Leave Approval'!P64="", "", 'Leave Approval'!P64)</f>
        <v/>
      </c>
      <c r="T65" s="163" t="str">
        <f>IF('Leave Approval'!Q64="", "", 'Leave Approval'!Q64)</f>
        <v/>
      </c>
      <c r="U65" s="164" t="str">
        <f>IF('Leave Approval'!R64="", "", 'Leave Approval'!R64)</f>
        <v/>
      </c>
      <c r="V65" s="156"/>
      <c r="W65" s="157" t="str">
        <f>IF(OR(P65="", Q65="", R65=""), "", NETWORKDAYS(Q65, R65, IF(AL65='Intro &amp; Setup'!$BA$8, 'Intro &amp; Setup'!$CA$4:$CA$23, IF(AL65='Intro &amp; Setup'!$BA$9, 'Intro &amp; Setup'!$CB$4:$CB$23)))-IF(S65=$AH$2, 0.5, 0))</f>
        <v/>
      </c>
      <c r="X65" s="156"/>
      <c r="Y65" s="157" t="str">
        <f>IF(OR(P65="", Q65="", R65=""), "", IFERROR($AN65+$AO65-SUMIF($C$8:$C65, $C65, $K$8:$K65)-SUMIF($P$8:$P65, $P65, $W$8:$W65), ""))</f>
        <v/>
      </c>
      <c r="Z65" s="75"/>
      <c r="AH65" s="10">
        <v>58</v>
      </c>
      <c r="AL65" s="10" t="str">
        <f>IF(P65="", IF(C65="", "", IFERROR(INDEX('Intro &amp; Setup'!$BD$4:$BD$23, MATCH(C65, 'Intro &amp; Setup'!$BC$4:$BC$23, 0)), "")), IFERROR(INDEX('Intro &amp; Setup'!$BD$4:$BD$23, MATCH(P65, 'Intro &amp; Setup'!$BC$4:$BC$23, 0)), ""))</f>
        <v/>
      </c>
      <c r="AN65" s="42" t="str">
        <f>IF(P65="", IF($C65="", "", IFERROR(INDEX('Intro &amp; Setup'!$BE$4:$BE$23, MATCH($C65, 'Intro &amp; Setup'!$BC$4:$BC$23, 0)), "")-$AS65), IFERROR(INDEX('Intro &amp; Setup'!$BE$4:$BE$23, MATCH($P65, 'Intro &amp; Setup'!$BC$4:$BC$23, 0)), "")-$AS65)</f>
        <v/>
      </c>
      <c r="AO65" s="44" t="str">
        <f>IF(P65="", IF($C65="", "", IFERROR(INDEX('Intro &amp; Setup'!$BF$4:$BF$23, MATCH($C65, 'Intro &amp; Setup'!$BC$4:$BC$23, 0)), "")), IFERROR(INDEX('Intro &amp; Setup'!$BF$4:$BF$23, MATCH($P65, 'Intro &amp; Setup'!$BC$4:$BC$23, 0)), ""))</f>
        <v/>
      </c>
      <c r="AS65" s="10" t="str">
        <f>IF($C65="", "", IFERROR(INDEX('Intro &amp; Setup'!$BG$70:$BG$109, MATCH($C65, 'Intro &amp; Setup'!$BA$70:$BA$109, 0)), ""))</f>
        <v/>
      </c>
    </row>
    <row r="66" spans="1:45" x14ac:dyDescent="0.25">
      <c r="A66" s="75"/>
      <c r="B66" s="176"/>
      <c r="C66" s="158"/>
      <c r="D66" s="160"/>
      <c r="E66" s="161"/>
      <c r="F66" s="177"/>
      <c r="G66" s="160"/>
      <c r="H66" s="163"/>
      <c r="I66" s="156"/>
      <c r="J66" s="157" t="str">
        <f t="shared" si="0"/>
        <v/>
      </c>
      <c r="K66" s="158" t="str">
        <f>IF(O66="", IF(W66="", IF(OR(D66="", E66="", C66=""), "", NETWORKDAYS(D66, E66, IF(AL66='Intro &amp; Setup'!$BA$8, 'Intro &amp; Setup'!$CA$4:$CA$23, IF(AL66='Intro &amp; Setup'!$BA$9, 'Intro &amp; Setup'!$CB$4:$CB$23)))-IF(F66=$AH$2, 0.5, 0)), ""), "")</f>
        <v/>
      </c>
      <c r="L66" s="156"/>
      <c r="M66" s="157" t="str">
        <f>IF(O66="", IFERROR(IF($W66="", $AN66+$AO66-SUMIF($C$8:$C66, $C66, $K$8:$K66)-SUMIF($C$8:$C66, $C66, $W$8:$W66), ""), ""), "")</f>
        <v/>
      </c>
      <c r="N66" s="156"/>
      <c r="O66" s="157" t="str">
        <f>IF(AND(P66="", Q66="", R66=""), "", IF(OR(NOT(C66=P66), NOT(D66=Q66), NOT(E66=R66), NOT(F66=S66), NOT(G66=T66), NOT(H66=U66)), $O$4, 'Leave Approval'!L65))</f>
        <v/>
      </c>
      <c r="P66" s="159" t="str">
        <f>IF('Leave Approval'!M65="", "", 'Leave Approval'!M65)</f>
        <v/>
      </c>
      <c r="Q66" s="160" t="str">
        <f>IF('Leave Approval'!N65="", "", 'Leave Approval'!N65)</f>
        <v/>
      </c>
      <c r="R66" s="161" t="str">
        <f>IF('Leave Approval'!O65="", "", 'Leave Approval'!O65)</f>
        <v/>
      </c>
      <c r="S66" s="162" t="str">
        <f>IF('Leave Approval'!P65="", "", 'Leave Approval'!P65)</f>
        <v/>
      </c>
      <c r="T66" s="163" t="str">
        <f>IF('Leave Approval'!Q65="", "", 'Leave Approval'!Q65)</f>
        <v/>
      </c>
      <c r="U66" s="164" t="str">
        <f>IF('Leave Approval'!R65="", "", 'Leave Approval'!R65)</f>
        <v/>
      </c>
      <c r="V66" s="156"/>
      <c r="W66" s="157" t="str">
        <f>IF(OR(P66="", Q66="", R66=""), "", NETWORKDAYS(Q66, R66, IF(AL66='Intro &amp; Setup'!$BA$8, 'Intro &amp; Setup'!$CA$4:$CA$23, IF(AL66='Intro &amp; Setup'!$BA$9, 'Intro &amp; Setup'!$CB$4:$CB$23)))-IF(S66=$AH$2, 0.5, 0))</f>
        <v/>
      </c>
      <c r="X66" s="156"/>
      <c r="Y66" s="157" t="str">
        <f>IF(OR(P66="", Q66="", R66=""), "", IFERROR($AN66+$AO66-SUMIF($C$8:$C66, $C66, $K$8:$K66)-SUMIF($P$8:$P66, $P66, $W$8:$W66), ""))</f>
        <v/>
      </c>
      <c r="Z66" s="75"/>
      <c r="AH66" s="10">
        <v>59</v>
      </c>
      <c r="AL66" s="10" t="str">
        <f>IF(P66="", IF(C66="", "", IFERROR(INDEX('Intro &amp; Setup'!$BD$4:$BD$23, MATCH(C66, 'Intro &amp; Setup'!$BC$4:$BC$23, 0)), "")), IFERROR(INDEX('Intro &amp; Setup'!$BD$4:$BD$23, MATCH(P66, 'Intro &amp; Setup'!$BC$4:$BC$23, 0)), ""))</f>
        <v/>
      </c>
      <c r="AN66" s="42" t="str">
        <f>IF(P66="", IF($C66="", "", IFERROR(INDEX('Intro &amp; Setup'!$BE$4:$BE$23, MATCH($C66, 'Intro &amp; Setup'!$BC$4:$BC$23, 0)), "")-$AS66), IFERROR(INDEX('Intro &amp; Setup'!$BE$4:$BE$23, MATCH($P66, 'Intro &amp; Setup'!$BC$4:$BC$23, 0)), "")-$AS66)</f>
        <v/>
      </c>
      <c r="AO66" s="44" t="str">
        <f>IF(P66="", IF($C66="", "", IFERROR(INDEX('Intro &amp; Setup'!$BF$4:$BF$23, MATCH($C66, 'Intro &amp; Setup'!$BC$4:$BC$23, 0)), "")), IFERROR(INDEX('Intro &amp; Setup'!$BF$4:$BF$23, MATCH($P66, 'Intro &amp; Setup'!$BC$4:$BC$23, 0)), ""))</f>
        <v/>
      </c>
      <c r="AS66" s="10" t="str">
        <f>IF($C66="", "", IFERROR(INDEX('Intro &amp; Setup'!$BG$70:$BG$109, MATCH($C66, 'Intro &amp; Setup'!$BA$70:$BA$109, 0)), ""))</f>
        <v/>
      </c>
    </row>
    <row r="67" spans="1:45" x14ac:dyDescent="0.25">
      <c r="A67" s="75"/>
      <c r="B67" s="176"/>
      <c r="C67" s="158"/>
      <c r="D67" s="160"/>
      <c r="E67" s="161"/>
      <c r="F67" s="177"/>
      <c r="G67" s="160"/>
      <c r="H67" s="163"/>
      <c r="I67" s="156"/>
      <c r="J67" s="157" t="str">
        <f t="shared" si="0"/>
        <v/>
      </c>
      <c r="K67" s="158" t="str">
        <f>IF(O67="", IF(W67="", IF(OR(D67="", E67="", C67=""), "", NETWORKDAYS(D67, E67, IF(AL67='Intro &amp; Setup'!$BA$8, 'Intro &amp; Setup'!$CA$4:$CA$23, IF(AL67='Intro &amp; Setup'!$BA$9, 'Intro &amp; Setup'!$CB$4:$CB$23)))-IF(F67=$AH$2, 0.5, 0)), ""), "")</f>
        <v/>
      </c>
      <c r="L67" s="156"/>
      <c r="M67" s="157" t="str">
        <f>IF(O67="", IFERROR(IF($W67="", $AN67+$AO67-SUMIF($C$8:$C67, $C67, $K$8:$K67)-SUMIF($C$8:$C67, $C67, $W$8:$W67), ""), ""), "")</f>
        <v/>
      </c>
      <c r="N67" s="156"/>
      <c r="O67" s="157" t="str">
        <f>IF(AND(P67="", Q67="", R67=""), "", IF(OR(NOT(C67=P67), NOT(D67=Q67), NOT(E67=R67), NOT(F67=S67), NOT(G67=T67), NOT(H67=U67)), $O$4, 'Leave Approval'!L66))</f>
        <v/>
      </c>
      <c r="P67" s="159" t="str">
        <f>IF('Leave Approval'!M66="", "", 'Leave Approval'!M66)</f>
        <v/>
      </c>
      <c r="Q67" s="160" t="str">
        <f>IF('Leave Approval'!N66="", "", 'Leave Approval'!N66)</f>
        <v/>
      </c>
      <c r="R67" s="161" t="str">
        <f>IF('Leave Approval'!O66="", "", 'Leave Approval'!O66)</f>
        <v/>
      </c>
      <c r="S67" s="162" t="str">
        <f>IF('Leave Approval'!P66="", "", 'Leave Approval'!P66)</f>
        <v/>
      </c>
      <c r="T67" s="163" t="str">
        <f>IF('Leave Approval'!Q66="", "", 'Leave Approval'!Q66)</f>
        <v/>
      </c>
      <c r="U67" s="164" t="str">
        <f>IF('Leave Approval'!R66="", "", 'Leave Approval'!R66)</f>
        <v/>
      </c>
      <c r="V67" s="156"/>
      <c r="W67" s="157" t="str">
        <f>IF(OR(P67="", Q67="", R67=""), "", NETWORKDAYS(Q67, R67, IF(AL67='Intro &amp; Setup'!$BA$8, 'Intro &amp; Setup'!$CA$4:$CA$23, IF(AL67='Intro &amp; Setup'!$BA$9, 'Intro &amp; Setup'!$CB$4:$CB$23)))-IF(S67=$AH$2, 0.5, 0))</f>
        <v/>
      </c>
      <c r="X67" s="156"/>
      <c r="Y67" s="157" t="str">
        <f>IF(OR(P67="", Q67="", R67=""), "", IFERROR($AN67+$AO67-SUMIF($C$8:$C67, $C67, $K$8:$K67)-SUMIF($P$8:$P67, $P67, $W$8:$W67), ""))</f>
        <v/>
      </c>
      <c r="Z67" s="75"/>
      <c r="AH67" s="10">
        <v>60</v>
      </c>
      <c r="AL67" s="10" t="str">
        <f>IF(P67="", IF(C67="", "", IFERROR(INDEX('Intro &amp; Setup'!$BD$4:$BD$23, MATCH(C67, 'Intro &amp; Setup'!$BC$4:$BC$23, 0)), "")), IFERROR(INDEX('Intro &amp; Setup'!$BD$4:$BD$23, MATCH(P67, 'Intro &amp; Setup'!$BC$4:$BC$23, 0)), ""))</f>
        <v/>
      </c>
      <c r="AN67" s="42" t="str">
        <f>IF(P67="", IF($C67="", "", IFERROR(INDEX('Intro &amp; Setup'!$BE$4:$BE$23, MATCH($C67, 'Intro &amp; Setup'!$BC$4:$BC$23, 0)), "")-$AS67), IFERROR(INDEX('Intro &amp; Setup'!$BE$4:$BE$23, MATCH($P67, 'Intro &amp; Setup'!$BC$4:$BC$23, 0)), "")-$AS67)</f>
        <v/>
      </c>
      <c r="AO67" s="44" t="str">
        <f>IF(P67="", IF($C67="", "", IFERROR(INDEX('Intro &amp; Setup'!$BF$4:$BF$23, MATCH($C67, 'Intro &amp; Setup'!$BC$4:$BC$23, 0)), "")), IFERROR(INDEX('Intro &amp; Setup'!$BF$4:$BF$23, MATCH($P67, 'Intro &amp; Setup'!$BC$4:$BC$23, 0)), ""))</f>
        <v/>
      </c>
      <c r="AS67" s="10" t="str">
        <f>IF($C67="", "", IFERROR(INDEX('Intro &amp; Setup'!$BG$70:$BG$109, MATCH($C67, 'Intro &amp; Setup'!$BA$70:$BA$109, 0)), ""))</f>
        <v/>
      </c>
    </row>
    <row r="68" spans="1:45" x14ac:dyDescent="0.25">
      <c r="A68" s="75"/>
      <c r="B68" s="176"/>
      <c r="C68" s="158"/>
      <c r="D68" s="160"/>
      <c r="E68" s="161"/>
      <c r="F68" s="177"/>
      <c r="G68" s="160"/>
      <c r="H68" s="163"/>
      <c r="I68" s="156"/>
      <c r="J68" s="157" t="str">
        <f t="shared" si="0"/>
        <v/>
      </c>
      <c r="K68" s="158" t="str">
        <f>IF(O68="", IF(W68="", IF(OR(D68="", E68="", C68=""), "", NETWORKDAYS(D68, E68, IF(AL68='Intro &amp; Setup'!$BA$8, 'Intro &amp; Setup'!$CA$4:$CA$23, IF(AL68='Intro &amp; Setup'!$BA$9, 'Intro &amp; Setup'!$CB$4:$CB$23)))-IF(F68=$AH$2, 0.5, 0)), ""), "")</f>
        <v/>
      </c>
      <c r="L68" s="156"/>
      <c r="M68" s="157" t="str">
        <f>IF(O68="", IFERROR(IF($W68="", $AN68+$AO68-SUMIF($C$8:$C68, $C68, $K$8:$K68)-SUMIF($C$8:$C68, $C68, $W$8:$W68), ""), ""), "")</f>
        <v/>
      </c>
      <c r="N68" s="156"/>
      <c r="O68" s="157" t="str">
        <f>IF(AND(P68="", Q68="", R68=""), "", IF(OR(NOT(C68=P68), NOT(D68=Q68), NOT(E68=R68), NOT(F68=S68), NOT(G68=T68), NOT(H68=U68)), $O$4, 'Leave Approval'!L67))</f>
        <v/>
      </c>
      <c r="P68" s="159" t="str">
        <f>IF('Leave Approval'!M67="", "", 'Leave Approval'!M67)</f>
        <v/>
      </c>
      <c r="Q68" s="160" t="str">
        <f>IF('Leave Approval'!N67="", "", 'Leave Approval'!N67)</f>
        <v/>
      </c>
      <c r="R68" s="161" t="str">
        <f>IF('Leave Approval'!O67="", "", 'Leave Approval'!O67)</f>
        <v/>
      </c>
      <c r="S68" s="162" t="str">
        <f>IF('Leave Approval'!P67="", "", 'Leave Approval'!P67)</f>
        <v/>
      </c>
      <c r="T68" s="163" t="str">
        <f>IF('Leave Approval'!Q67="", "", 'Leave Approval'!Q67)</f>
        <v/>
      </c>
      <c r="U68" s="164" t="str">
        <f>IF('Leave Approval'!R67="", "", 'Leave Approval'!R67)</f>
        <v/>
      </c>
      <c r="V68" s="156"/>
      <c r="W68" s="157" t="str">
        <f>IF(OR(P68="", Q68="", R68=""), "", NETWORKDAYS(Q68, R68, IF(AL68='Intro &amp; Setup'!$BA$8, 'Intro &amp; Setup'!$CA$4:$CA$23, IF(AL68='Intro &amp; Setup'!$BA$9, 'Intro &amp; Setup'!$CB$4:$CB$23)))-IF(S68=$AH$2, 0.5, 0))</f>
        <v/>
      </c>
      <c r="X68" s="156"/>
      <c r="Y68" s="157" t="str">
        <f>IF(OR(P68="", Q68="", R68=""), "", IFERROR($AN68+$AO68-SUMIF($C$8:$C68, $C68, $K$8:$K68)-SUMIF($P$8:$P68, $P68, $W$8:$W68), ""))</f>
        <v/>
      </c>
      <c r="Z68" s="75"/>
      <c r="AH68" s="10">
        <v>61</v>
      </c>
      <c r="AL68" s="10" t="str">
        <f>IF(P68="", IF(C68="", "", IFERROR(INDEX('Intro &amp; Setup'!$BD$4:$BD$23, MATCH(C68, 'Intro &amp; Setup'!$BC$4:$BC$23, 0)), "")), IFERROR(INDEX('Intro &amp; Setup'!$BD$4:$BD$23, MATCH(P68, 'Intro &amp; Setup'!$BC$4:$BC$23, 0)), ""))</f>
        <v/>
      </c>
      <c r="AN68" s="42" t="str">
        <f>IF(P68="", IF($C68="", "", IFERROR(INDEX('Intro &amp; Setup'!$BE$4:$BE$23, MATCH($C68, 'Intro &amp; Setup'!$BC$4:$BC$23, 0)), "")-$AS68), IFERROR(INDEX('Intro &amp; Setup'!$BE$4:$BE$23, MATCH($P68, 'Intro &amp; Setup'!$BC$4:$BC$23, 0)), "")-$AS68)</f>
        <v/>
      </c>
      <c r="AO68" s="44" t="str">
        <f>IF(P68="", IF($C68="", "", IFERROR(INDEX('Intro &amp; Setup'!$BF$4:$BF$23, MATCH($C68, 'Intro &amp; Setup'!$BC$4:$BC$23, 0)), "")), IFERROR(INDEX('Intro &amp; Setup'!$BF$4:$BF$23, MATCH($P68, 'Intro &amp; Setup'!$BC$4:$BC$23, 0)), ""))</f>
        <v/>
      </c>
      <c r="AS68" s="10" t="str">
        <f>IF($C68="", "", IFERROR(INDEX('Intro &amp; Setup'!$BG$70:$BG$109, MATCH($C68, 'Intro &amp; Setup'!$BA$70:$BA$109, 0)), ""))</f>
        <v/>
      </c>
    </row>
    <row r="69" spans="1:45" x14ac:dyDescent="0.25">
      <c r="A69" s="75"/>
      <c r="B69" s="176"/>
      <c r="C69" s="158"/>
      <c r="D69" s="160"/>
      <c r="E69" s="161"/>
      <c r="F69" s="177"/>
      <c r="G69" s="160"/>
      <c r="H69" s="163"/>
      <c r="I69" s="156"/>
      <c r="J69" s="157" t="str">
        <f t="shared" si="0"/>
        <v/>
      </c>
      <c r="K69" s="158" t="str">
        <f>IF(O69="", IF(W69="", IF(OR(D69="", E69="", C69=""), "", NETWORKDAYS(D69, E69, IF(AL69='Intro &amp; Setup'!$BA$8, 'Intro &amp; Setup'!$CA$4:$CA$23, IF(AL69='Intro &amp; Setup'!$BA$9, 'Intro &amp; Setup'!$CB$4:$CB$23)))-IF(F69=$AH$2, 0.5, 0)), ""), "")</f>
        <v/>
      </c>
      <c r="L69" s="156"/>
      <c r="M69" s="157" t="str">
        <f>IF(O69="", IFERROR(IF($W69="", $AN69+$AO69-SUMIF($C$8:$C69, $C69, $K$8:$K69)-SUMIF($C$8:$C69, $C69, $W$8:$W69), ""), ""), "")</f>
        <v/>
      </c>
      <c r="N69" s="156"/>
      <c r="O69" s="157" t="str">
        <f>IF(AND(P69="", Q69="", R69=""), "", IF(OR(NOT(C69=P69), NOT(D69=Q69), NOT(E69=R69), NOT(F69=S69), NOT(G69=T69), NOT(H69=U69)), $O$4, 'Leave Approval'!L68))</f>
        <v/>
      </c>
      <c r="P69" s="159" t="str">
        <f>IF('Leave Approval'!M68="", "", 'Leave Approval'!M68)</f>
        <v/>
      </c>
      <c r="Q69" s="160" t="str">
        <f>IF('Leave Approval'!N68="", "", 'Leave Approval'!N68)</f>
        <v/>
      </c>
      <c r="R69" s="161" t="str">
        <f>IF('Leave Approval'!O68="", "", 'Leave Approval'!O68)</f>
        <v/>
      </c>
      <c r="S69" s="162" t="str">
        <f>IF('Leave Approval'!P68="", "", 'Leave Approval'!P68)</f>
        <v/>
      </c>
      <c r="T69" s="163" t="str">
        <f>IF('Leave Approval'!Q68="", "", 'Leave Approval'!Q68)</f>
        <v/>
      </c>
      <c r="U69" s="164" t="str">
        <f>IF('Leave Approval'!R68="", "", 'Leave Approval'!R68)</f>
        <v/>
      </c>
      <c r="V69" s="156"/>
      <c r="W69" s="157" t="str">
        <f>IF(OR(P69="", Q69="", R69=""), "", NETWORKDAYS(Q69, R69, IF(AL69='Intro &amp; Setup'!$BA$8, 'Intro &amp; Setup'!$CA$4:$CA$23, IF(AL69='Intro &amp; Setup'!$BA$9, 'Intro &amp; Setup'!$CB$4:$CB$23)))-IF(S69=$AH$2, 0.5, 0))</f>
        <v/>
      </c>
      <c r="X69" s="156"/>
      <c r="Y69" s="157" t="str">
        <f>IF(OR(P69="", Q69="", R69=""), "", IFERROR($AN69+$AO69-SUMIF($C$8:$C69, $C69, $K$8:$K69)-SUMIF($P$8:$P69, $P69, $W$8:$W69), ""))</f>
        <v/>
      </c>
      <c r="Z69" s="75"/>
      <c r="AH69" s="10">
        <v>62</v>
      </c>
      <c r="AL69" s="10" t="str">
        <f>IF(P69="", IF(C69="", "", IFERROR(INDEX('Intro &amp; Setup'!$BD$4:$BD$23, MATCH(C69, 'Intro &amp; Setup'!$BC$4:$BC$23, 0)), "")), IFERROR(INDEX('Intro &amp; Setup'!$BD$4:$BD$23, MATCH(P69, 'Intro &amp; Setup'!$BC$4:$BC$23, 0)), ""))</f>
        <v/>
      </c>
      <c r="AN69" s="42" t="str">
        <f>IF(P69="", IF($C69="", "", IFERROR(INDEX('Intro &amp; Setup'!$BE$4:$BE$23, MATCH($C69, 'Intro &amp; Setup'!$BC$4:$BC$23, 0)), "")-$AS69), IFERROR(INDEX('Intro &amp; Setup'!$BE$4:$BE$23, MATCH($P69, 'Intro &amp; Setup'!$BC$4:$BC$23, 0)), "")-$AS69)</f>
        <v/>
      </c>
      <c r="AO69" s="44" t="str">
        <f>IF(P69="", IF($C69="", "", IFERROR(INDEX('Intro &amp; Setup'!$BF$4:$BF$23, MATCH($C69, 'Intro &amp; Setup'!$BC$4:$BC$23, 0)), "")), IFERROR(INDEX('Intro &amp; Setup'!$BF$4:$BF$23, MATCH($P69, 'Intro &amp; Setup'!$BC$4:$BC$23, 0)), ""))</f>
        <v/>
      </c>
      <c r="AS69" s="10" t="str">
        <f>IF($C69="", "", IFERROR(INDEX('Intro &amp; Setup'!$BG$70:$BG$109, MATCH($C69, 'Intro &amp; Setup'!$BA$70:$BA$109, 0)), ""))</f>
        <v/>
      </c>
    </row>
    <row r="70" spans="1:45" x14ac:dyDescent="0.25">
      <c r="A70" s="75"/>
      <c r="B70" s="176"/>
      <c r="C70" s="158"/>
      <c r="D70" s="160"/>
      <c r="E70" s="161"/>
      <c r="F70" s="177"/>
      <c r="G70" s="160"/>
      <c r="H70" s="163"/>
      <c r="I70" s="156"/>
      <c r="J70" s="157" t="str">
        <f t="shared" si="0"/>
        <v/>
      </c>
      <c r="K70" s="158" t="str">
        <f>IF(O70="", IF(W70="", IF(OR(D70="", E70="", C70=""), "", NETWORKDAYS(D70, E70, IF(AL70='Intro &amp; Setup'!$BA$8, 'Intro &amp; Setup'!$CA$4:$CA$23, IF(AL70='Intro &amp; Setup'!$BA$9, 'Intro &amp; Setup'!$CB$4:$CB$23)))-IF(F70=$AH$2, 0.5, 0)), ""), "")</f>
        <v/>
      </c>
      <c r="L70" s="156"/>
      <c r="M70" s="157" t="str">
        <f>IF(O70="", IFERROR(IF($W70="", $AN70+$AO70-SUMIF($C$8:$C70, $C70, $K$8:$K70)-SUMIF($C$8:$C70, $C70, $W$8:$W70), ""), ""), "")</f>
        <v/>
      </c>
      <c r="N70" s="156"/>
      <c r="O70" s="157" t="str">
        <f>IF(AND(P70="", Q70="", R70=""), "", IF(OR(NOT(C70=P70), NOT(D70=Q70), NOT(E70=R70), NOT(F70=S70), NOT(G70=T70), NOT(H70=U70)), $O$4, 'Leave Approval'!L69))</f>
        <v/>
      </c>
      <c r="P70" s="159" t="str">
        <f>IF('Leave Approval'!M69="", "", 'Leave Approval'!M69)</f>
        <v/>
      </c>
      <c r="Q70" s="160" t="str">
        <f>IF('Leave Approval'!N69="", "", 'Leave Approval'!N69)</f>
        <v/>
      </c>
      <c r="R70" s="161" t="str">
        <f>IF('Leave Approval'!O69="", "", 'Leave Approval'!O69)</f>
        <v/>
      </c>
      <c r="S70" s="162" t="str">
        <f>IF('Leave Approval'!P69="", "", 'Leave Approval'!P69)</f>
        <v/>
      </c>
      <c r="T70" s="163" t="str">
        <f>IF('Leave Approval'!Q69="", "", 'Leave Approval'!Q69)</f>
        <v/>
      </c>
      <c r="U70" s="164" t="str">
        <f>IF('Leave Approval'!R69="", "", 'Leave Approval'!R69)</f>
        <v/>
      </c>
      <c r="V70" s="156"/>
      <c r="W70" s="157" t="str">
        <f>IF(OR(P70="", Q70="", R70=""), "", NETWORKDAYS(Q70, R70, IF(AL70='Intro &amp; Setup'!$BA$8, 'Intro &amp; Setup'!$CA$4:$CA$23, IF(AL70='Intro &amp; Setup'!$BA$9, 'Intro &amp; Setup'!$CB$4:$CB$23)))-IF(S70=$AH$2, 0.5, 0))</f>
        <v/>
      </c>
      <c r="X70" s="156"/>
      <c r="Y70" s="157" t="str">
        <f>IF(OR(P70="", Q70="", R70=""), "", IFERROR($AN70+$AO70-SUMIF($C$8:$C70, $C70, $K$8:$K70)-SUMIF($P$8:$P70, $P70, $W$8:$W70), ""))</f>
        <v/>
      </c>
      <c r="Z70" s="75"/>
      <c r="AH70" s="10">
        <v>63</v>
      </c>
      <c r="AL70" s="10" t="str">
        <f>IF(P70="", IF(C70="", "", IFERROR(INDEX('Intro &amp; Setup'!$BD$4:$BD$23, MATCH(C70, 'Intro &amp; Setup'!$BC$4:$BC$23, 0)), "")), IFERROR(INDEX('Intro &amp; Setup'!$BD$4:$BD$23, MATCH(P70, 'Intro &amp; Setup'!$BC$4:$BC$23, 0)), ""))</f>
        <v/>
      </c>
      <c r="AN70" s="42" t="str">
        <f>IF(P70="", IF($C70="", "", IFERROR(INDEX('Intro &amp; Setup'!$BE$4:$BE$23, MATCH($C70, 'Intro &amp; Setup'!$BC$4:$BC$23, 0)), "")-$AS70), IFERROR(INDEX('Intro &amp; Setup'!$BE$4:$BE$23, MATCH($P70, 'Intro &amp; Setup'!$BC$4:$BC$23, 0)), "")-$AS70)</f>
        <v/>
      </c>
      <c r="AO70" s="44" t="str">
        <f>IF(P70="", IF($C70="", "", IFERROR(INDEX('Intro &amp; Setup'!$BF$4:$BF$23, MATCH($C70, 'Intro &amp; Setup'!$BC$4:$BC$23, 0)), "")), IFERROR(INDEX('Intro &amp; Setup'!$BF$4:$BF$23, MATCH($P70, 'Intro &amp; Setup'!$BC$4:$BC$23, 0)), ""))</f>
        <v/>
      </c>
      <c r="AS70" s="10" t="str">
        <f>IF($C70="", "", IFERROR(INDEX('Intro &amp; Setup'!$BG$70:$BG$109, MATCH($C70, 'Intro &amp; Setup'!$BA$70:$BA$109, 0)), ""))</f>
        <v/>
      </c>
    </row>
    <row r="71" spans="1:45" x14ac:dyDescent="0.25">
      <c r="A71" s="75"/>
      <c r="B71" s="176"/>
      <c r="C71" s="158"/>
      <c r="D71" s="160"/>
      <c r="E71" s="161"/>
      <c r="F71" s="177"/>
      <c r="G71" s="160"/>
      <c r="H71" s="163"/>
      <c r="I71" s="156"/>
      <c r="J71" s="157" t="str">
        <f t="shared" si="0"/>
        <v/>
      </c>
      <c r="K71" s="158" t="str">
        <f>IF(O71="", IF(W71="", IF(OR(D71="", E71="", C71=""), "", NETWORKDAYS(D71, E71, IF(AL71='Intro &amp; Setup'!$BA$8, 'Intro &amp; Setup'!$CA$4:$CA$23, IF(AL71='Intro &amp; Setup'!$BA$9, 'Intro &amp; Setup'!$CB$4:$CB$23)))-IF(F71=$AH$2, 0.5, 0)), ""), "")</f>
        <v/>
      </c>
      <c r="L71" s="156"/>
      <c r="M71" s="157" t="str">
        <f>IF(O71="", IFERROR(IF($W71="", $AN71+$AO71-SUMIF($C$8:$C71, $C71, $K$8:$K71)-SUMIF($C$8:$C71, $C71, $W$8:$W71), ""), ""), "")</f>
        <v/>
      </c>
      <c r="N71" s="156"/>
      <c r="O71" s="157" t="str">
        <f>IF(AND(P71="", Q71="", R71=""), "", IF(OR(NOT(C71=P71), NOT(D71=Q71), NOT(E71=R71), NOT(F71=S71), NOT(G71=T71), NOT(H71=U71)), $O$4, 'Leave Approval'!L70))</f>
        <v/>
      </c>
      <c r="P71" s="159" t="str">
        <f>IF('Leave Approval'!M70="", "", 'Leave Approval'!M70)</f>
        <v/>
      </c>
      <c r="Q71" s="160" t="str">
        <f>IF('Leave Approval'!N70="", "", 'Leave Approval'!N70)</f>
        <v/>
      </c>
      <c r="R71" s="161" t="str">
        <f>IF('Leave Approval'!O70="", "", 'Leave Approval'!O70)</f>
        <v/>
      </c>
      <c r="S71" s="162" t="str">
        <f>IF('Leave Approval'!P70="", "", 'Leave Approval'!P70)</f>
        <v/>
      </c>
      <c r="T71" s="163" t="str">
        <f>IF('Leave Approval'!Q70="", "", 'Leave Approval'!Q70)</f>
        <v/>
      </c>
      <c r="U71" s="164" t="str">
        <f>IF('Leave Approval'!R70="", "", 'Leave Approval'!R70)</f>
        <v/>
      </c>
      <c r="V71" s="156"/>
      <c r="W71" s="157" t="str">
        <f>IF(OR(P71="", Q71="", R71=""), "", NETWORKDAYS(Q71, R71, IF(AL71='Intro &amp; Setup'!$BA$8, 'Intro &amp; Setup'!$CA$4:$CA$23, IF(AL71='Intro &amp; Setup'!$BA$9, 'Intro &amp; Setup'!$CB$4:$CB$23)))-IF(S71=$AH$2, 0.5, 0))</f>
        <v/>
      </c>
      <c r="X71" s="156"/>
      <c r="Y71" s="157" t="str">
        <f>IF(OR(P71="", Q71="", R71=""), "", IFERROR($AN71+$AO71-SUMIF($C$8:$C71, $C71, $K$8:$K71)-SUMIF($P$8:$P71, $P71, $W$8:$W71), ""))</f>
        <v/>
      </c>
      <c r="Z71" s="75"/>
      <c r="AH71" s="10">
        <v>64</v>
      </c>
      <c r="AL71" s="10" t="str">
        <f>IF(P71="", IF(C71="", "", IFERROR(INDEX('Intro &amp; Setup'!$BD$4:$BD$23, MATCH(C71, 'Intro &amp; Setup'!$BC$4:$BC$23, 0)), "")), IFERROR(INDEX('Intro &amp; Setup'!$BD$4:$BD$23, MATCH(P71, 'Intro &amp; Setup'!$BC$4:$BC$23, 0)), ""))</f>
        <v/>
      </c>
      <c r="AN71" s="42" t="str">
        <f>IF(P71="", IF($C71="", "", IFERROR(INDEX('Intro &amp; Setup'!$BE$4:$BE$23, MATCH($C71, 'Intro &amp; Setup'!$BC$4:$BC$23, 0)), "")-$AS71), IFERROR(INDEX('Intro &amp; Setup'!$BE$4:$BE$23, MATCH($P71, 'Intro &amp; Setup'!$BC$4:$BC$23, 0)), "")-$AS71)</f>
        <v/>
      </c>
      <c r="AO71" s="44" t="str">
        <f>IF(P71="", IF($C71="", "", IFERROR(INDEX('Intro &amp; Setup'!$BF$4:$BF$23, MATCH($C71, 'Intro &amp; Setup'!$BC$4:$BC$23, 0)), "")), IFERROR(INDEX('Intro &amp; Setup'!$BF$4:$BF$23, MATCH($P71, 'Intro &amp; Setup'!$BC$4:$BC$23, 0)), ""))</f>
        <v/>
      </c>
      <c r="AS71" s="10" t="str">
        <f>IF($C71="", "", IFERROR(INDEX('Intro &amp; Setup'!$BG$70:$BG$109, MATCH($C71, 'Intro &amp; Setup'!$BA$70:$BA$109, 0)), ""))</f>
        <v/>
      </c>
    </row>
    <row r="72" spans="1:45" x14ac:dyDescent="0.25">
      <c r="A72" s="75"/>
      <c r="B72" s="176"/>
      <c r="C72" s="158"/>
      <c r="D72" s="160"/>
      <c r="E72" s="161"/>
      <c r="F72" s="177"/>
      <c r="G72" s="160"/>
      <c r="H72" s="163"/>
      <c r="I72" s="156"/>
      <c r="J72" s="157" t="str">
        <f t="shared" si="0"/>
        <v/>
      </c>
      <c r="K72" s="158" t="str">
        <f>IF(O72="", IF(W72="", IF(OR(D72="", E72="", C72=""), "", NETWORKDAYS(D72, E72, IF(AL72='Intro &amp; Setup'!$BA$8, 'Intro &amp; Setup'!$CA$4:$CA$23, IF(AL72='Intro &amp; Setup'!$BA$9, 'Intro &amp; Setup'!$CB$4:$CB$23)))-IF(F72=$AH$2, 0.5, 0)), ""), "")</f>
        <v/>
      </c>
      <c r="L72" s="156"/>
      <c r="M72" s="157" t="str">
        <f>IF(O72="", IFERROR(IF($W72="", $AN72+$AO72-SUMIF($C$8:$C72, $C72, $K$8:$K72)-SUMIF($C$8:$C72, $C72, $W$8:$W72), ""), ""), "")</f>
        <v/>
      </c>
      <c r="N72" s="156"/>
      <c r="O72" s="157" t="str">
        <f>IF(AND(P72="", Q72="", R72=""), "", IF(OR(NOT(C72=P72), NOT(D72=Q72), NOT(E72=R72), NOT(F72=S72), NOT(G72=T72), NOT(H72=U72)), $O$4, 'Leave Approval'!L71))</f>
        <v/>
      </c>
      <c r="P72" s="159" t="str">
        <f>IF('Leave Approval'!M71="", "", 'Leave Approval'!M71)</f>
        <v/>
      </c>
      <c r="Q72" s="160" t="str">
        <f>IF('Leave Approval'!N71="", "", 'Leave Approval'!N71)</f>
        <v/>
      </c>
      <c r="R72" s="161" t="str">
        <f>IF('Leave Approval'!O71="", "", 'Leave Approval'!O71)</f>
        <v/>
      </c>
      <c r="S72" s="162" t="str">
        <f>IF('Leave Approval'!P71="", "", 'Leave Approval'!P71)</f>
        <v/>
      </c>
      <c r="T72" s="163" t="str">
        <f>IF('Leave Approval'!Q71="", "", 'Leave Approval'!Q71)</f>
        <v/>
      </c>
      <c r="U72" s="164" t="str">
        <f>IF('Leave Approval'!R71="", "", 'Leave Approval'!R71)</f>
        <v/>
      </c>
      <c r="V72" s="156"/>
      <c r="W72" s="157" t="str">
        <f>IF(OR(P72="", Q72="", R72=""), "", NETWORKDAYS(Q72, R72, IF(AL72='Intro &amp; Setup'!$BA$8, 'Intro &amp; Setup'!$CA$4:$CA$23, IF(AL72='Intro &amp; Setup'!$BA$9, 'Intro &amp; Setup'!$CB$4:$CB$23)))-IF(S72=$AH$2, 0.5, 0))</f>
        <v/>
      </c>
      <c r="X72" s="156"/>
      <c r="Y72" s="157" t="str">
        <f>IF(OR(P72="", Q72="", R72=""), "", IFERROR($AN72+$AO72-SUMIF($C$8:$C72, $C72, $K$8:$K72)-SUMIF($P$8:$P72, $P72, $W$8:$W72), ""))</f>
        <v/>
      </c>
      <c r="Z72" s="75"/>
      <c r="AH72" s="10">
        <v>65</v>
      </c>
      <c r="AL72" s="10" t="str">
        <f>IF(P72="", IF(C72="", "", IFERROR(INDEX('Intro &amp; Setup'!$BD$4:$BD$23, MATCH(C72, 'Intro &amp; Setup'!$BC$4:$BC$23, 0)), "")), IFERROR(INDEX('Intro &amp; Setup'!$BD$4:$BD$23, MATCH(P72, 'Intro &amp; Setup'!$BC$4:$BC$23, 0)), ""))</f>
        <v/>
      </c>
      <c r="AN72" s="42" t="str">
        <f>IF(P72="", IF($C72="", "", IFERROR(INDEX('Intro &amp; Setup'!$BE$4:$BE$23, MATCH($C72, 'Intro &amp; Setup'!$BC$4:$BC$23, 0)), "")-$AS72), IFERROR(INDEX('Intro &amp; Setup'!$BE$4:$BE$23, MATCH($P72, 'Intro &amp; Setup'!$BC$4:$BC$23, 0)), "")-$AS72)</f>
        <v/>
      </c>
      <c r="AO72" s="44" t="str">
        <f>IF(P72="", IF($C72="", "", IFERROR(INDEX('Intro &amp; Setup'!$BF$4:$BF$23, MATCH($C72, 'Intro &amp; Setup'!$BC$4:$BC$23, 0)), "")), IFERROR(INDEX('Intro &amp; Setup'!$BF$4:$BF$23, MATCH($P72, 'Intro &amp; Setup'!$BC$4:$BC$23, 0)), ""))</f>
        <v/>
      </c>
      <c r="AS72" s="10" t="str">
        <f>IF($C72="", "", IFERROR(INDEX('Intro &amp; Setup'!$BG$70:$BG$109, MATCH($C72, 'Intro &amp; Setup'!$BA$70:$BA$109, 0)), ""))</f>
        <v/>
      </c>
    </row>
    <row r="73" spans="1:45" x14ac:dyDescent="0.25">
      <c r="A73" s="75"/>
      <c r="B73" s="176"/>
      <c r="C73" s="158"/>
      <c r="D73" s="160"/>
      <c r="E73" s="161"/>
      <c r="F73" s="177"/>
      <c r="G73" s="160"/>
      <c r="H73" s="163"/>
      <c r="I73" s="156"/>
      <c r="J73" s="157" t="str">
        <f t="shared" ref="J73:J136" si="1">IF(OR(D73="", E73=""), "", E73-D73+1)</f>
        <v/>
      </c>
      <c r="K73" s="158" t="str">
        <f>IF(O73="", IF(W73="", IF(OR(D73="", E73="", C73=""), "", NETWORKDAYS(D73, E73, IF(AL73='Intro &amp; Setup'!$BA$8, 'Intro &amp; Setup'!$CA$4:$CA$23, IF(AL73='Intro &amp; Setup'!$BA$9, 'Intro &amp; Setup'!$CB$4:$CB$23)))-IF(F73=$AH$2, 0.5, 0)), ""), "")</f>
        <v/>
      </c>
      <c r="L73" s="156"/>
      <c r="M73" s="157" t="str">
        <f>IF(O73="", IFERROR(IF($W73="", $AN73+$AO73-SUMIF($C$8:$C73, $C73, $K$8:$K73)-SUMIF($C$8:$C73, $C73, $W$8:$W73), ""), ""), "")</f>
        <v/>
      </c>
      <c r="N73" s="156"/>
      <c r="O73" s="157" t="str">
        <f>IF(AND(P73="", Q73="", R73=""), "", IF(OR(NOT(C73=P73), NOT(D73=Q73), NOT(E73=R73), NOT(F73=S73), NOT(G73=T73), NOT(H73=U73)), $O$4, 'Leave Approval'!L72))</f>
        <v/>
      </c>
      <c r="P73" s="159" t="str">
        <f>IF('Leave Approval'!M72="", "", 'Leave Approval'!M72)</f>
        <v/>
      </c>
      <c r="Q73" s="160" t="str">
        <f>IF('Leave Approval'!N72="", "", 'Leave Approval'!N72)</f>
        <v/>
      </c>
      <c r="R73" s="161" t="str">
        <f>IF('Leave Approval'!O72="", "", 'Leave Approval'!O72)</f>
        <v/>
      </c>
      <c r="S73" s="162" t="str">
        <f>IF('Leave Approval'!P72="", "", 'Leave Approval'!P72)</f>
        <v/>
      </c>
      <c r="T73" s="163" t="str">
        <f>IF('Leave Approval'!Q72="", "", 'Leave Approval'!Q72)</f>
        <v/>
      </c>
      <c r="U73" s="164" t="str">
        <f>IF('Leave Approval'!R72="", "", 'Leave Approval'!R72)</f>
        <v/>
      </c>
      <c r="V73" s="156"/>
      <c r="W73" s="157" t="str">
        <f>IF(OR(P73="", Q73="", R73=""), "", NETWORKDAYS(Q73, R73, IF(AL73='Intro &amp; Setup'!$BA$8, 'Intro &amp; Setup'!$CA$4:$CA$23, IF(AL73='Intro &amp; Setup'!$BA$9, 'Intro &amp; Setup'!$CB$4:$CB$23)))-IF(S73=$AH$2, 0.5, 0))</f>
        <v/>
      </c>
      <c r="X73" s="156"/>
      <c r="Y73" s="157" t="str">
        <f>IF(OR(P73="", Q73="", R73=""), "", IFERROR($AN73+$AO73-SUMIF($C$8:$C73, $C73, $K$8:$K73)-SUMIF($P$8:$P73, $P73, $W$8:$W73), ""))</f>
        <v/>
      </c>
      <c r="Z73" s="75"/>
      <c r="AH73" s="10">
        <v>66</v>
      </c>
      <c r="AL73" s="10" t="str">
        <f>IF(P73="", IF(C73="", "", IFERROR(INDEX('Intro &amp; Setup'!$BD$4:$BD$23, MATCH(C73, 'Intro &amp; Setup'!$BC$4:$BC$23, 0)), "")), IFERROR(INDEX('Intro &amp; Setup'!$BD$4:$BD$23, MATCH(P73, 'Intro &amp; Setup'!$BC$4:$BC$23, 0)), ""))</f>
        <v/>
      </c>
      <c r="AN73" s="42" t="str">
        <f>IF(P73="", IF($C73="", "", IFERROR(INDEX('Intro &amp; Setup'!$BE$4:$BE$23, MATCH($C73, 'Intro &amp; Setup'!$BC$4:$BC$23, 0)), "")-$AS73), IFERROR(INDEX('Intro &amp; Setup'!$BE$4:$BE$23, MATCH($P73, 'Intro &amp; Setup'!$BC$4:$BC$23, 0)), "")-$AS73)</f>
        <v/>
      </c>
      <c r="AO73" s="44" t="str">
        <f>IF(P73="", IF($C73="", "", IFERROR(INDEX('Intro &amp; Setup'!$BF$4:$BF$23, MATCH($C73, 'Intro &amp; Setup'!$BC$4:$BC$23, 0)), "")), IFERROR(INDEX('Intro &amp; Setup'!$BF$4:$BF$23, MATCH($P73, 'Intro &amp; Setup'!$BC$4:$BC$23, 0)), ""))</f>
        <v/>
      </c>
      <c r="AS73" s="10" t="str">
        <f>IF($C73="", "", IFERROR(INDEX('Intro &amp; Setup'!$BG$70:$BG$109, MATCH($C73, 'Intro &amp; Setup'!$BA$70:$BA$109, 0)), ""))</f>
        <v/>
      </c>
    </row>
    <row r="74" spans="1:45" x14ac:dyDescent="0.25">
      <c r="A74" s="75"/>
      <c r="B74" s="176"/>
      <c r="C74" s="158"/>
      <c r="D74" s="160"/>
      <c r="E74" s="161"/>
      <c r="F74" s="177"/>
      <c r="G74" s="160"/>
      <c r="H74" s="163"/>
      <c r="I74" s="156"/>
      <c r="J74" s="157" t="str">
        <f t="shared" si="1"/>
        <v/>
      </c>
      <c r="K74" s="158" t="str">
        <f>IF(O74="", IF(W74="", IF(OR(D74="", E74="", C74=""), "", NETWORKDAYS(D74, E74, IF(AL74='Intro &amp; Setup'!$BA$8, 'Intro &amp; Setup'!$CA$4:$CA$23, IF(AL74='Intro &amp; Setup'!$BA$9, 'Intro &amp; Setup'!$CB$4:$CB$23)))-IF(F74=$AH$2, 0.5, 0)), ""), "")</f>
        <v/>
      </c>
      <c r="L74" s="156"/>
      <c r="M74" s="157" t="str">
        <f>IF(O74="", IFERROR(IF($W74="", $AN74+$AO74-SUMIF($C$8:$C74, $C74, $K$8:$K74)-SUMIF($C$8:$C74, $C74, $W$8:$W74), ""), ""), "")</f>
        <v/>
      </c>
      <c r="N74" s="156"/>
      <c r="O74" s="157" t="str">
        <f>IF(AND(P74="", Q74="", R74=""), "", IF(OR(NOT(C74=P74), NOT(D74=Q74), NOT(E74=R74), NOT(F74=S74), NOT(G74=T74), NOT(H74=U74)), $O$4, 'Leave Approval'!L73))</f>
        <v/>
      </c>
      <c r="P74" s="159" t="str">
        <f>IF('Leave Approval'!M73="", "", 'Leave Approval'!M73)</f>
        <v/>
      </c>
      <c r="Q74" s="160" t="str">
        <f>IF('Leave Approval'!N73="", "", 'Leave Approval'!N73)</f>
        <v/>
      </c>
      <c r="R74" s="161" t="str">
        <f>IF('Leave Approval'!O73="", "", 'Leave Approval'!O73)</f>
        <v/>
      </c>
      <c r="S74" s="162" t="str">
        <f>IF('Leave Approval'!P73="", "", 'Leave Approval'!P73)</f>
        <v/>
      </c>
      <c r="T74" s="163" t="str">
        <f>IF('Leave Approval'!Q73="", "", 'Leave Approval'!Q73)</f>
        <v/>
      </c>
      <c r="U74" s="164" t="str">
        <f>IF('Leave Approval'!R73="", "", 'Leave Approval'!R73)</f>
        <v/>
      </c>
      <c r="V74" s="156"/>
      <c r="W74" s="157" t="str">
        <f>IF(OR(P74="", Q74="", R74=""), "", NETWORKDAYS(Q74, R74, IF(AL74='Intro &amp; Setup'!$BA$8, 'Intro &amp; Setup'!$CA$4:$CA$23, IF(AL74='Intro &amp; Setup'!$BA$9, 'Intro &amp; Setup'!$CB$4:$CB$23)))-IF(S74=$AH$2, 0.5, 0))</f>
        <v/>
      </c>
      <c r="X74" s="156"/>
      <c r="Y74" s="157" t="str">
        <f>IF(OR(P74="", Q74="", R74=""), "", IFERROR($AN74+$AO74-SUMIF($C$8:$C74, $C74, $K$8:$K74)-SUMIF($P$8:$P74, $P74, $W$8:$W74), ""))</f>
        <v/>
      </c>
      <c r="Z74" s="75"/>
      <c r="AH74" s="10">
        <v>67</v>
      </c>
      <c r="AL74" s="10" t="str">
        <f>IF(P74="", IF(C74="", "", IFERROR(INDEX('Intro &amp; Setup'!$BD$4:$BD$23, MATCH(C74, 'Intro &amp; Setup'!$BC$4:$BC$23, 0)), "")), IFERROR(INDEX('Intro &amp; Setup'!$BD$4:$BD$23, MATCH(P74, 'Intro &amp; Setup'!$BC$4:$BC$23, 0)), ""))</f>
        <v/>
      </c>
      <c r="AN74" s="42" t="str">
        <f>IF(P74="", IF($C74="", "", IFERROR(INDEX('Intro &amp; Setup'!$BE$4:$BE$23, MATCH($C74, 'Intro &amp; Setup'!$BC$4:$BC$23, 0)), "")-$AS74), IFERROR(INDEX('Intro &amp; Setup'!$BE$4:$BE$23, MATCH($P74, 'Intro &amp; Setup'!$BC$4:$BC$23, 0)), "")-$AS74)</f>
        <v/>
      </c>
      <c r="AO74" s="44" t="str">
        <f>IF(P74="", IF($C74="", "", IFERROR(INDEX('Intro &amp; Setup'!$BF$4:$BF$23, MATCH($C74, 'Intro &amp; Setup'!$BC$4:$BC$23, 0)), "")), IFERROR(INDEX('Intro &amp; Setup'!$BF$4:$BF$23, MATCH($P74, 'Intro &amp; Setup'!$BC$4:$BC$23, 0)), ""))</f>
        <v/>
      </c>
      <c r="AS74" s="10" t="str">
        <f>IF($C74="", "", IFERROR(INDEX('Intro &amp; Setup'!$BG$70:$BG$109, MATCH($C74, 'Intro &amp; Setup'!$BA$70:$BA$109, 0)), ""))</f>
        <v/>
      </c>
    </row>
    <row r="75" spans="1:45" x14ac:dyDescent="0.25">
      <c r="A75" s="75"/>
      <c r="B75" s="176"/>
      <c r="C75" s="158"/>
      <c r="D75" s="160"/>
      <c r="E75" s="161"/>
      <c r="F75" s="177"/>
      <c r="G75" s="160"/>
      <c r="H75" s="163"/>
      <c r="I75" s="156"/>
      <c r="J75" s="157" t="str">
        <f t="shared" si="1"/>
        <v/>
      </c>
      <c r="K75" s="158" t="str">
        <f>IF(O75="", IF(W75="", IF(OR(D75="", E75="", C75=""), "", NETWORKDAYS(D75, E75, IF(AL75='Intro &amp; Setup'!$BA$8, 'Intro &amp; Setup'!$CA$4:$CA$23, IF(AL75='Intro &amp; Setup'!$BA$9, 'Intro &amp; Setup'!$CB$4:$CB$23)))-IF(F75=$AH$2, 0.5, 0)), ""), "")</f>
        <v/>
      </c>
      <c r="L75" s="156"/>
      <c r="M75" s="157" t="str">
        <f>IF(O75="", IFERROR(IF($W75="", $AN75+$AO75-SUMIF($C$8:$C75, $C75, $K$8:$K75)-SUMIF($C$8:$C75, $C75, $W$8:$W75), ""), ""), "")</f>
        <v/>
      </c>
      <c r="N75" s="156"/>
      <c r="O75" s="157" t="str">
        <f>IF(AND(P75="", Q75="", R75=""), "", IF(OR(NOT(C75=P75), NOT(D75=Q75), NOT(E75=R75), NOT(F75=S75), NOT(G75=T75), NOT(H75=U75)), $O$4, 'Leave Approval'!L74))</f>
        <v/>
      </c>
      <c r="P75" s="159" t="str">
        <f>IF('Leave Approval'!M74="", "", 'Leave Approval'!M74)</f>
        <v/>
      </c>
      <c r="Q75" s="160" t="str">
        <f>IF('Leave Approval'!N74="", "", 'Leave Approval'!N74)</f>
        <v/>
      </c>
      <c r="R75" s="161" t="str">
        <f>IF('Leave Approval'!O74="", "", 'Leave Approval'!O74)</f>
        <v/>
      </c>
      <c r="S75" s="162" t="str">
        <f>IF('Leave Approval'!P74="", "", 'Leave Approval'!P74)</f>
        <v/>
      </c>
      <c r="T75" s="163" t="str">
        <f>IF('Leave Approval'!Q74="", "", 'Leave Approval'!Q74)</f>
        <v/>
      </c>
      <c r="U75" s="164" t="str">
        <f>IF('Leave Approval'!R74="", "", 'Leave Approval'!R74)</f>
        <v/>
      </c>
      <c r="V75" s="156"/>
      <c r="W75" s="157" t="str">
        <f>IF(OR(P75="", Q75="", R75=""), "", NETWORKDAYS(Q75, R75, IF(AL75='Intro &amp; Setup'!$BA$8, 'Intro &amp; Setup'!$CA$4:$CA$23, IF(AL75='Intro &amp; Setup'!$BA$9, 'Intro &amp; Setup'!$CB$4:$CB$23)))-IF(S75=$AH$2, 0.5, 0))</f>
        <v/>
      </c>
      <c r="X75" s="156"/>
      <c r="Y75" s="157" t="str">
        <f>IF(OR(P75="", Q75="", R75=""), "", IFERROR($AN75+$AO75-SUMIF($C$8:$C75, $C75, $K$8:$K75)-SUMIF($P$8:$P75, $P75, $W$8:$W75), ""))</f>
        <v/>
      </c>
      <c r="Z75" s="75"/>
      <c r="AH75" s="10">
        <v>68</v>
      </c>
      <c r="AL75" s="10" t="str">
        <f>IF(P75="", IF(C75="", "", IFERROR(INDEX('Intro &amp; Setup'!$BD$4:$BD$23, MATCH(C75, 'Intro &amp; Setup'!$BC$4:$BC$23, 0)), "")), IFERROR(INDEX('Intro &amp; Setup'!$BD$4:$BD$23, MATCH(P75, 'Intro &amp; Setup'!$BC$4:$BC$23, 0)), ""))</f>
        <v/>
      </c>
      <c r="AN75" s="42" t="str">
        <f>IF(P75="", IF($C75="", "", IFERROR(INDEX('Intro &amp; Setup'!$BE$4:$BE$23, MATCH($C75, 'Intro &amp; Setup'!$BC$4:$BC$23, 0)), "")-$AS75), IFERROR(INDEX('Intro &amp; Setup'!$BE$4:$BE$23, MATCH($P75, 'Intro &amp; Setup'!$BC$4:$BC$23, 0)), "")-$AS75)</f>
        <v/>
      </c>
      <c r="AO75" s="44" t="str">
        <f>IF(P75="", IF($C75="", "", IFERROR(INDEX('Intro &amp; Setup'!$BF$4:$BF$23, MATCH($C75, 'Intro &amp; Setup'!$BC$4:$BC$23, 0)), "")), IFERROR(INDEX('Intro &amp; Setup'!$BF$4:$BF$23, MATCH($P75, 'Intro &amp; Setup'!$BC$4:$BC$23, 0)), ""))</f>
        <v/>
      </c>
      <c r="AS75" s="10" t="str">
        <f>IF($C75="", "", IFERROR(INDEX('Intro &amp; Setup'!$BG$70:$BG$109, MATCH($C75, 'Intro &amp; Setup'!$BA$70:$BA$109, 0)), ""))</f>
        <v/>
      </c>
    </row>
    <row r="76" spans="1:45" x14ac:dyDescent="0.25">
      <c r="A76" s="75"/>
      <c r="B76" s="176"/>
      <c r="C76" s="158"/>
      <c r="D76" s="160"/>
      <c r="E76" s="161"/>
      <c r="F76" s="177"/>
      <c r="G76" s="160"/>
      <c r="H76" s="163"/>
      <c r="I76" s="156"/>
      <c r="J76" s="157" t="str">
        <f t="shared" si="1"/>
        <v/>
      </c>
      <c r="K76" s="158" t="str">
        <f>IF(O76="", IF(W76="", IF(OR(D76="", E76="", C76=""), "", NETWORKDAYS(D76, E76, IF(AL76='Intro &amp; Setup'!$BA$8, 'Intro &amp; Setup'!$CA$4:$CA$23, IF(AL76='Intro &amp; Setup'!$BA$9, 'Intro &amp; Setup'!$CB$4:$CB$23)))-IF(F76=$AH$2, 0.5, 0)), ""), "")</f>
        <v/>
      </c>
      <c r="L76" s="156"/>
      <c r="M76" s="157" t="str">
        <f>IF(O76="", IFERROR(IF($W76="", $AN76+$AO76-SUMIF($C$8:$C76, $C76, $K$8:$K76)-SUMIF($C$8:$C76, $C76, $W$8:$W76), ""), ""), "")</f>
        <v/>
      </c>
      <c r="N76" s="156"/>
      <c r="O76" s="157" t="str">
        <f>IF(AND(P76="", Q76="", R76=""), "", IF(OR(NOT(C76=P76), NOT(D76=Q76), NOT(E76=R76), NOT(F76=S76), NOT(G76=T76), NOT(H76=U76)), $O$4, 'Leave Approval'!L75))</f>
        <v/>
      </c>
      <c r="P76" s="159" t="str">
        <f>IF('Leave Approval'!M75="", "", 'Leave Approval'!M75)</f>
        <v/>
      </c>
      <c r="Q76" s="160" t="str">
        <f>IF('Leave Approval'!N75="", "", 'Leave Approval'!N75)</f>
        <v/>
      </c>
      <c r="R76" s="161" t="str">
        <f>IF('Leave Approval'!O75="", "", 'Leave Approval'!O75)</f>
        <v/>
      </c>
      <c r="S76" s="162" t="str">
        <f>IF('Leave Approval'!P75="", "", 'Leave Approval'!P75)</f>
        <v/>
      </c>
      <c r="T76" s="163" t="str">
        <f>IF('Leave Approval'!Q75="", "", 'Leave Approval'!Q75)</f>
        <v/>
      </c>
      <c r="U76" s="164" t="str">
        <f>IF('Leave Approval'!R75="", "", 'Leave Approval'!R75)</f>
        <v/>
      </c>
      <c r="V76" s="156"/>
      <c r="W76" s="157" t="str">
        <f>IF(OR(P76="", Q76="", R76=""), "", NETWORKDAYS(Q76, R76, IF(AL76='Intro &amp; Setup'!$BA$8, 'Intro &amp; Setup'!$CA$4:$CA$23, IF(AL76='Intro &amp; Setup'!$BA$9, 'Intro &amp; Setup'!$CB$4:$CB$23)))-IF(S76=$AH$2, 0.5, 0))</f>
        <v/>
      </c>
      <c r="X76" s="156"/>
      <c r="Y76" s="157" t="str">
        <f>IF(OR(P76="", Q76="", R76=""), "", IFERROR($AN76+$AO76-SUMIF($C$8:$C76, $C76, $K$8:$K76)-SUMIF($P$8:$P76, $P76, $W$8:$W76), ""))</f>
        <v/>
      </c>
      <c r="Z76" s="75"/>
      <c r="AH76" s="10">
        <v>69</v>
      </c>
      <c r="AL76" s="10" t="str">
        <f>IF(P76="", IF(C76="", "", IFERROR(INDEX('Intro &amp; Setup'!$BD$4:$BD$23, MATCH(C76, 'Intro &amp; Setup'!$BC$4:$BC$23, 0)), "")), IFERROR(INDEX('Intro &amp; Setup'!$BD$4:$BD$23, MATCH(P76, 'Intro &amp; Setup'!$BC$4:$BC$23, 0)), ""))</f>
        <v/>
      </c>
      <c r="AN76" s="42" t="str">
        <f>IF(P76="", IF($C76="", "", IFERROR(INDEX('Intro &amp; Setup'!$BE$4:$BE$23, MATCH($C76, 'Intro &amp; Setup'!$BC$4:$BC$23, 0)), "")-$AS76), IFERROR(INDEX('Intro &amp; Setup'!$BE$4:$BE$23, MATCH($P76, 'Intro &amp; Setup'!$BC$4:$BC$23, 0)), "")-$AS76)</f>
        <v/>
      </c>
      <c r="AO76" s="44" t="str">
        <f>IF(P76="", IF($C76="", "", IFERROR(INDEX('Intro &amp; Setup'!$BF$4:$BF$23, MATCH($C76, 'Intro &amp; Setup'!$BC$4:$BC$23, 0)), "")), IFERROR(INDEX('Intro &amp; Setup'!$BF$4:$BF$23, MATCH($P76, 'Intro &amp; Setup'!$BC$4:$BC$23, 0)), ""))</f>
        <v/>
      </c>
      <c r="AS76" s="10" t="str">
        <f>IF($C76="", "", IFERROR(INDEX('Intro &amp; Setup'!$BG$70:$BG$109, MATCH($C76, 'Intro &amp; Setup'!$BA$70:$BA$109, 0)), ""))</f>
        <v/>
      </c>
    </row>
    <row r="77" spans="1:45" x14ac:dyDescent="0.25">
      <c r="A77" s="75"/>
      <c r="B77" s="176"/>
      <c r="C77" s="158"/>
      <c r="D77" s="160"/>
      <c r="E77" s="161"/>
      <c r="F77" s="177"/>
      <c r="G77" s="160"/>
      <c r="H77" s="163"/>
      <c r="I77" s="156"/>
      <c r="J77" s="157" t="str">
        <f t="shared" si="1"/>
        <v/>
      </c>
      <c r="K77" s="158" t="str">
        <f>IF(O77="", IF(W77="", IF(OR(D77="", E77="", C77=""), "", NETWORKDAYS(D77, E77, IF(AL77='Intro &amp; Setup'!$BA$8, 'Intro &amp; Setup'!$CA$4:$CA$23, IF(AL77='Intro &amp; Setup'!$BA$9, 'Intro &amp; Setup'!$CB$4:$CB$23)))-IF(F77=$AH$2, 0.5, 0)), ""), "")</f>
        <v/>
      </c>
      <c r="L77" s="156"/>
      <c r="M77" s="157" t="str">
        <f>IF(O77="", IFERROR(IF($W77="", $AN77+$AO77-SUMIF($C$8:$C77, $C77, $K$8:$K77)-SUMIF($C$8:$C77, $C77, $W$8:$W77), ""), ""), "")</f>
        <v/>
      </c>
      <c r="N77" s="156"/>
      <c r="O77" s="157" t="str">
        <f>IF(AND(P77="", Q77="", R77=""), "", IF(OR(NOT(C77=P77), NOT(D77=Q77), NOT(E77=R77), NOT(F77=S77), NOT(G77=T77), NOT(H77=U77)), $O$4, 'Leave Approval'!L76))</f>
        <v/>
      </c>
      <c r="P77" s="159" t="str">
        <f>IF('Leave Approval'!M76="", "", 'Leave Approval'!M76)</f>
        <v/>
      </c>
      <c r="Q77" s="160" t="str">
        <f>IF('Leave Approval'!N76="", "", 'Leave Approval'!N76)</f>
        <v/>
      </c>
      <c r="R77" s="161" t="str">
        <f>IF('Leave Approval'!O76="", "", 'Leave Approval'!O76)</f>
        <v/>
      </c>
      <c r="S77" s="162" t="str">
        <f>IF('Leave Approval'!P76="", "", 'Leave Approval'!P76)</f>
        <v/>
      </c>
      <c r="T77" s="163" t="str">
        <f>IF('Leave Approval'!Q76="", "", 'Leave Approval'!Q76)</f>
        <v/>
      </c>
      <c r="U77" s="164" t="str">
        <f>IF('Leave Approval'!R76="", "", 'Leave Approval'!R76)</f>
        <v/>
      </c>
      <c r="V77" s="156"/>
      <c r="W77" s="157" t="str">
        <f>IF(OR(P77="", Q77="", R77=""), "", NETWORKDAYS(Q77, R77, IF(AL77='Intro &amp; Setup'!$BA$8, 'Intro &amp; Setup'!$CA$4:$CA$23, IF(AL77='Intro &amp; Setup'!$BA$9, 'Intro &amp; Setup'!$CB$4:$CB$23)))-IF(S77=$AH$2, 0.5, 0))</f>
        <v/>
      </c>
      <c r="X77" s="156"/>
      <c r="Y77" s="157" t="str">
        <f>IF(OR(P77="", Q77="", R77=""), "", IFERROR($AN77+$AO77-SUMIF($C$8:$C77, $C77, $K$8:$K77)-SUMIF($P$8:$P77, $P77, $W$8:$W77), ""))</f>
        <v/>
      </c>
      <c r="Z77" s="75"/>
      <c r="AH77" s="10">
        <v>70</v>
      </c>
      <c r="AL77" s="10" t="str">
        <f>IF(P77="", IF(C77="", "", IFERROR(INDEX('Intro &amp; Setup'!$BD$4:$BD$23, MATCH(C77, 'Intro &amp; Setup'!$BC$4:$BC$23, 0)), "")), IFERROR(INDEX('Intro &amp; Setup'!$BD$4:$BD$23, MATCH(P77, 'Intro &amp; Setup'!$BC$4:$BC$23, 0)), ""))</f>
        <v/>
      </c>
      <c r="AN77" s="42" t="str">
        <f>IF(P77="", IF($C77="", "", IFERROR(INDEX('Intro &amp; Setup'!$BE$4:$BE$23, MATCH($C77, 'Intro &amp; Setup'!$BC$4:$BC$23, 0)), "")-$AS77), IFERROR(INDEX('Intro &amp; Setup'!$BE$4:$BE$23, MATCH($P77, 'Intro &amp; Setup'!$BC$4:$BC$23, 0)), "")-$AS77)</f>
        <v/>
      </c>
      <c r="AO77" s="44" t="str">
        <f>IF(P77="", IF($C77="", "", IFERROR(INDEX('Intro &amp; Setup'!$BF$4:$BF$23, MATCH($C77, 'Intro &amp; Setup'!$BC$4:$BC$23, 0)), "")), IFERROR(INDEX('Intro &amp; Setup'!$BF$4:$BF$23, MATCH($P77, 'Intro &amp; Setup'!$BC$4:$BC$23, 0)), ""))</f>
        <v/>
      </c>
      <c r="AS77" s="10" t="str">
        <f>IF($C77="", "", IFERROR(INDEX('Intro &amp; Setup'!$BG$70:$BG$109, MATCH($C77, 'Intro &amp; Setup'!$BA$70:$BA$109, 0)), ""))</f>
        <v/>
      </c>
    </row>
    <row r="78" spans="1:45" x14ac:dyDescent="0.25">
      <c r="A78" s="75"/>
      <c r="B78" s="176"/>
      <c r="C78" s="158"/>
      <c r="D78" s="160"/>
      <c r="E78" s="161"/>
      <c r="F78" s="177"/>
      <c r="G78" s="160"/>
      <c r="H78" s="163"/>
      <c r="I78" s="156"/>
      <c r="J78" s="157" t="str">
        <f t="shared" si="1"/>
        <v/>
      </c>
      <c r="K78" s="158" t="str">
        <f>IF(O78="", IF(W78="", IF(OR(D78="", E78="", C78=""), "", NETWORKDAYS(D78, E78, IF(AL78='Intro &amp; Setup'!$BA$8, 'Intro &amp; Setup'!$CA$4:$CA$23, IF(AL78='Intro &amp; Setup'!$BA$9, 'Intro &amp; Setup'!$CB$4:$CB$23)))-IF(F78=$AH$2, 0.5, 0)), ""), "")</f>
        <v/>
      </c>
      <c r="L78" s="156"/>
      <c r="M78" s="157" t="str">
        <f>IF(O78="", IFERROR(IF($W78="", $AN78+$AO78-SUMIF($C$8:$C78, $C78, $K$8:$K78)-SUMIF($C$8:$C78, $C78, $W$8:$W78), ""), ""), "")</f>
        <v/>
      </c>
      <c r="N78" s="156"/>
      <c r="O78" s="157" t="str">
        <f>IF(AND(P78="", Q78="", R78=""), "", IF(OR(NOT(C78=P78), NOT(D78=Q78), NOT(E78=R78), NOT(F78=S78), NOT(G78=T78), NOT(H78=U78)), $O$4, 'Leave Approval'!L77))</f>
        <v/>
      </c>
      <c r="P78" s="159" t="str">
        <f>IF('Leave Approval'!M77="", "", 'Leave Approval'!M77)</f>
        <v/>
      </c>
      <c r="Q78" s="160" t="str">
        <f>IF('Leave Approval'!N77="", "", 'Leave Approval'!N77)</f>
        <v/>
      </c>
      <c r="R78" s="161" t="str">
        <f>IF('Leave Approval'!O77="", "", 'Leave Approval'!O77)</f>
        <v/>
      </c>
      <c r="S78" s="162" t="str">
        <f>IF('Leave Approval'!P77="", "", 'Leave Approval'!P77)</f>
        <v/>
      </c>
      <c r="T78" s="163" t="str">
        <f>IF('Leave Approval'!Q77="", "", 'Leave Approval'!Q77)</f>
        <v/>
      </c>
      <c r="U78" s="164" t="str">
        <f>IF('Leave Approval'!R77="", "", 'Leave Approval'!R77)</f>
        <v/>
      </c>
      <c r="V78" s="156"/>
      <c r="W78" s="157" t="str">
        <f>IF(OR(P78="", Q78="", R78=""), "", NETWORKDAYS(Q78, R78, IF(AL78='Intro &amp; Setup'!$BA$8, 'Intro &amp; Setup'!$CA$4:$CA$23, IF(AL78='Intro &amp; Setup'!$BA$9, 'Intro &amp; Setup'!$CB$4:$CB$23)))-IF(S78=$AH$2, 0.5, 0))</f>
        <v/>
      </c>
      <c r="X78" s="156"/>
      <c r="Y78" s="157" t="str">
        <f>IF(OR(P78="", Q78="", R78=""), "", IFERROR($AN78+$AO78-SUMIF($C$8:$C78, $C78, $K$8:$K78)-SUMIF($P$8:$P78, $P78, $W$8:$W78), ""))</f>
        <v/>
      </c>
      <c r="Z78" s="75"/>
      <c r="AH78" s="10">
        <v>71</v>
      </c>
      <c r="AL78" s="10" t="str">
        <f>IF(P78="", IF(C78="", "", IFERROR(INDEX('Intro &amp; Setup'!$BD$4:$BD$23, MATCH(C78, 'Intro &amp; Setup'!$BC$4:$BC$23, 0)), "")), IFERROR(INDEX('Intro &amp; Setup'!$BD$4:$BD$23, MATCH(P78, 'Intro &amp; Setup'!$BC$4:$BC$23, 0)), ""))</f>
        <v/>
      </c>
      <c r="AN78" s="42" t="str">
        <f>IF(P78="", IF($C78="", "", IFERROR(INDEX('Intro &amp; Setup'!$BE$4:$BE$23, MATCH($C78, 'Intro &amp; Setup'!$BC$4:$BC$23, 0)), "")-$AS78), IFERROR(INDEX('Intro &amp; Setup'!$BE$4:$BE$23, MATCH($P78, 'Intro &amp; Setup'!$BC$4:$BC$23, 0)), "")-$AS78)</f>
        <v/>
      </c>
      <c r="AO78" s="44" t="str">
        <f>IF(P78="", IF($C78="", "", IFERROR(INDEX('Intro &amp; Setup'!$BF$4:$BF$23, MATCH($C78, 'Intro &amp; Setup'!$BC$4:$BC$23, 0)), "")), IFERROR(INDEX('Intro &amp; Setup'!$BF$4:$BF$23, MATCH($P78, 'Intro &amp; Setup'!$BC$4:$BC$23, 0)), ""))</f>
        <v/>
      </c>
      <c r="AS78" s="10" t="str">
        <f>IF($C78="", "", IFERROR(INDEX('Intro &amp; Setup'!$BG$70:$BG$109, MATCH($C78, 'Intro &amp; Setup'!$BA$70:$BA$109, 0)), ""))</f>
        <v/>
      </c>
    </row>
    <row r="79" spans="1:45" x14ac:dyDescent="0.25">
      <c r="A79" s="75"/>
      <c r="B79" s="176"/>
      <c r="C79" s="158"/>
      <c r="D79" s="160"/>
      <c r="E79" s="161"/>
      <c r="F79" s="177"/>
      <c r="G79" s="160"/>
      <c r="H79" s="163"/>
      <c r="I79" s="156"/>
      <c r="J79" s="157" t="str">
        <f t="shared" si="1"/>
        <v/>
      </c>
      <c r="K79" s="158" t="str">
        <f>IF(O79="", IF(W79="", IF(OR(D79="", E79="", C79=""), "", NETWORKDAYS(D79, E79, IF(AL79='Intro &amp; Setup'!$BA$8, 'Intro &amp; Setup'!$CA$4:$CA$23, IF(AL79='Intro &amp; Setup'!$BA$9, 'Intro &amp; Setup'!$CB$4:$CB$23)))-IF(F79=$AH$2, 0.5, 0)), ""), "")</f>
        <v/>
      </c>
      <c r="L79" s="156"/>
      <c r="M79" s="157" t="str">
        <f>IF(O79="", IFERROR(IF($W79="", $AN79+$AO79-SUMIF($C$8:$C79, $C79, $K$8:$K79)-SUMIF($C$8:$C79, $C79, $W$8:$W79), ""), ""), "")</f>
        <v/>
      </c>
      <c r="N79" s="156"/>
      <c r="O79" s="157" t="str">
        <f>IF(AND(P79="", Q79="", R79=""), "", IF(OR(NOT(C79=P79), NOT(D79=Q79), NOT(E79=R79), NOT(F79=S79), NOT(G79=T79), NOT(H79=U79)), $O$4, 'Leave Approval'!L78))</f>
        <v/>
      </c>
      <c r="P79" s="159" t="str">
        <f>IF('Leave Approval'!M78="", "", 'Leave Approval'!M78)</f>
        <v/>
      </c>
      <c r="Q79" s="160" t="str">
        <f>IF('Leave Approval'!N78="", "", 'Leave Approval'!N78)</f>
        <v/>
      </c>
      <c r="R79" s="161" t="str">
        <f>IF('Leave Approval'!O78="", "", 'Leave Approval'!O78)</f>
        <v/>
      </c>
      <c r="S79" s="162" t="str">
        <f>IF('Leave Approval'!P78="", "", 'Leave Approval'!P78)</f>
        <v/>
      </c>
      <c r="T79" s="163" t="str">
        <f>IF('Leave Approval'!Q78="", "", 'Leave Approval'!Q78)</f>
        <v/>
      </c>
      <c r="U79" s="164" t="str">
        <f>IF('Leave Approval'!R78="", "", 'Leave Approval'!R78)</f>
        <v/>
      </c>
      <c r="V79" s="156"/>
      <c r="W79" s="157" t="str">
        <f>IF(OR(P79="", Q79="", R79=""), "", NETWORKDAYS(Q79, R79, IF(AL79='Intro &amp; Setup'!$BA$8, 'Intro &amp; Setup'!$CA$4:$CA$23, IF(AL79='Intro &amp; Setup'!$BA$9, 'Intro &amp; Setup'!$CB$4:$CB$23)))-IF(S79=$AH$2, 0.5, 0))</f>
        <v/>
      </c>
      <c r="X79" s="156"/>
      <c r="Y79" s="157" t="str">
        <f>IF(OR(P79="", Q79="", R79=""), "", IFERROR($AN79+$AO79-SUMIF($C$8:$C79, $C79, $K$8:$K79)-SUMIF($P$8:$P79, $P79, $W$8:$W79), ""))</f>
        <v/>
      </c>
      <c r="Z79" s="75"/>
      <c r="AH79" s="10">
        <v>72</v>
      </c>
      <c r="AL79" s="10" t="str">
        <f>IF(P79="", IF(C79="", "", IFERROR(INDEX('Intro &amp; Setup'!$BD$4:$BD$23, MATCH(C79, 'Intro &amp; Setup'!$BC$4:$BC$23, 0)), "")), IFERROR(INDEX('Intro &amp; Setup'!$BD$4:$BD$23, MATCH(P79, 'Intro &amp; Setup'!$BC$4:$BC$23, 0)), ""))</f>
        <v/>
      </c>
      <c r="AN79" s="42" t="str">
        <f>IF(P79="", IF($C79="", "", IFERROR(INDEX('Intro &amp; Setup'!$BE$4:$BE$23, MATCH($C79, 'Intro &amp; Setup'!$BC$4:$BC$23, 0)), "")-$AS79), IFERROR(INDEX('Intro &amp; Setup'!$BE$4:$BE$23, MATCH($P79, 'Intro &amp; Setup'!$BC$4:$BC$23, 0)), "")-$AS79)</f>
        <v/>
      </c>
      <c r="AO79" s="44" t="str">
        <f>IF(P79="", IF($C79="", "", IFERROR(INDEX('Intro &amp; Setup'!$BF$4:$BF$23, MATCH($C79, 'Intro &amp; Setup'!$BC$4:$BC$23, 0)), "")), IFERROR(INDEX('Intro &amp; Setup'!$BF$4:$BF$23, MATCH($P79, 'Intro &amp; Setup'!$BC$4:$BC$23, 0)), ""))</f>
        <v/>
      </c>
      <c r="AS79" s="10" t="str">
        <f>IF($C79="", "", IFERROR(INDEX('Intro &amp; Setup'!$BG$70:$BG$109, MATCH($C79, 'Intro &amp; Setup'!$BA$70:$BA$109, 0)), ""))</f>
        <v/>
      </c>
    </row>
    <row r="80" spans="1:45" x14ac:dyDescent="0.25">
      <c r="A80" s="75"/>
      <c r="B80" s="176"/>
      <c r="C80" s="158"/>
      <c r="D80" s="160"/>
      <c r="E80" s="161"/>
      <c r="F80" s="177"/>
      <c r="G80" s="160"/>
      <c r="H80" s="163"/>
      <c r="I80" s="156"/>
      <c r="J80" s="157" t="str">
        <f t="shared" si="1"/>
        <v/>
      </c>
      <c r="K80" s="158" t="str">
        <f>IF(O80="", IF(W80="", IF(OR(D80="", E80="", C80=""), "", NETWORKDAYS(D80, E80, IF(AL80='Intro &amp; Setup'!$BA$8, 'Intro &amp; Setup'!$CA$4:$CA$23, IF(AL80='Intro &amp; Setup'!$BA$9, 'Intro &amp; Setup'!$CB$4:$CB$23)))-IF(F80=$AH$2, 0.5, 0)), ""), "")</f>
        <v/>
      </c>
      <c r="L80" s="156"/>
      <c r="M80" s="157" t="str">
        <f>IF(O80="", IFERROR(IF($W80="", $AN80+$AO80-SUMIF($C$8:$C80, $C80, $K$8:$K80)-SUMIF($C$8:$C80, $C80, $W$8:$W80), ""), ""), "")</f>
        <v/>
      </c>
      <c r="N80" s="156"/>
      <c r="O80" s="157" t="str">
        <f>IF(AND(P80="", Q80="", R80=""), "", IF(OR(NOT(C80=P80), NOT(D80=Q80), NOT(E80=R80), NOT(F80=S80), NOT(G80=T80), NOT(H80=U80)), $O$4, 'Leave Approval'!L79))</f>
        <v/>
      </c>
      <c r="P80" s="159" t="str">
        <f>IF('Leave Approval'!M79="", "", 'Leave Approval'!M79)</f>
        <v/>
      </c>
      <c r="Q80" s="160" t="str">
        <f>IF('Leave Approval'!N79="", "", 'Leave Approval'!N79)</f>
        <v/>
      </c>
      <c r="R80" s="161" t="str">
        <f>IF('Leave Approval'!O79="", "", 'Leave Approval'!O79)</f>
        <v/>
      </c>
      <c r="S80" s="162" t="str">
        <f>IF('Leave Approval'!P79="", "", 'Leave Approval'!P79)</f>
        <v/>
      </c>
      <c r="T80" s="163" t="str">
        <f>IF('Leave Approval'!Q79="", "", 'Leave Approval'!Q79)</f>
        <v/>
      </c>
      <c r="U80" s="164" t="str">
        <f>IF('Leave Approval'!R79="", "", 'Leave Approval'!R79)</f>
        <v/>
      </c>
      <c r="V80" s="156"/>
      <c r="W80" s="157" t="str">
        <f>IF(OR(P80="", Q80="", R80=""), "", NETWORKDAYS(Q80, R80, IF(AL80='Intro &amp; Setup'!$BA$8, 'Intro &amp; Setup'!$CA$4:$CA$23, IF(AL80='Intro &amp; Setup'!$BA$9, 'Intro &amp; Setup'!$CB$4:$CB$23)))-IF(S80=$AH$2, 0.5, 0))</f>
        <v/>
      </c>
      <c r="X80" s="156"/>
      <c r="Y80" s="157" t="str">
        <f>IF(OR(P80="", Q80="", R80=""), "", IFERROR($AN80+$AO80-SUMIF($C$8:$C80, $C80, $K$8:$K80)-SUMIF($P$8:$P80, $P80, $W$8:$W80), ""))</f>
        <v/>
      </c>
      <c r="Z80" s="75"/>
      <c r="AH80" s="10">
        <v>73</v>
      </c>
      <c r="AL80" s="10" t="str">
        <f>IF(P80="", IF(C80="", "", IFERROR(INDEX('Intro &amp; Setup'!$BD$4:$BD$23, MATCH(C80, 'Intro &amp; Setup'!$BC$4:$BC$23, 0)), "")), IFERROR(INDEX('Intro &amp; Setup'!$BD$4:$BD$23, MATCH(P80, 'Intro &amp; Setup'!$BC$4:$BC$23, 0)), ""))</f>
        <v/>
      </c>
      <c r="AN80" s="42" t="str">
        <f>IF(P80="", IF($C80="", "", IFERROR(INDEX('Intro &amp; Setup'!$BE$4:$BE$23, MATCH($C80, 'Intro &amp; Setup'!$BC$4:$BC$23, 0)), "")-$AS80), IFERROR(INDEX('Intro &amp; Setup'!$BE$4:$BE$23, MATCH($P80, 'Intro &amp; Setup'!$BC$4:$BC$23, 0)), "")-$AS80)</f>
        <v/>
      </c>
      <c r="AO80" s="44" t="str">
        <f>IF(P80="", IF($C80="", "", IFERROR(INDEX('Intro &amp; Setup'!$BF$4:$BF$23, MATCH($C80, 'Intro &amp; Setup'!$BC$4:$BC$23, 0)), "")), IFERROR(INDEX('Intro &amp; Setup'!$BF$4:$BF$23, MATCH($P80, 'Intro &amp; Setup'!$BC$4:$BC$23, 0)), ""))</f>
        <v/>
      </c>
      <c r="AS80" s="10" t="str">
        <f>IF($C80="", "", IFERROR(INDEX('Intro &amp; Setup'!$BG$70:$BG$109, MATCH($C80, 'Intro &amp; Setup'!$BA$70:$BA$109, 0)), ""))</f>
        <v/>
      </c>
    </row>
    <row r="81" spans="1:45" x14ac:dyDescent="0.25">
      <c r="A81" s="75"/>
      <c r="B81" s="176"/>
      <c r="C81" s="158"/>
      <c r="D81" s="160"/>
      <c r="E81" s="161"/>
      <c r="F81" s="177"/>
      <c r="G81" s="160"/>
      <c r="H81" s="163"/>
      <c r="I81" s="156"/>
      <c r="J81" s="157" t="str">
        <f t="shared" si="1"/>
        <v/>
      </c>
      <c r="K81" s="158" t="str">
        <f>IF(O81="", IF(W81="", IF(OR(D81="", E81="", C81=""), "", NETWORKDAYS(D81, E81, IF(AL81='Intro &amp; Setup'!$BA$8, 'Intro &amp; Setup'!$CA$4:$CA$23, IF(AL81='Intro &amp; Setup'!$BA$9, 'Intro &amp; Setup'!$CB$4:$CB$23)))-IF(F81=$AH$2, 0.5, 0)), ""), "")</f>
        <v/>
      </c>
      <c r="L81" s="156"/>
      <c r="M81" s="157" t="str">
        <f>IF(O81="", IFERROR(IF($W81="", $AN81+$AO81-SUMIF($C$8:$C81, $C81, $K$8:$K81)-SUMIF($C$8:$C81, $C81, $W$8:$W81), ""), ""), "")</f>
        <v/>
      </c>
      <c r="N81" s="156"/>
      <c r="O81" s="157" t="str">
        <f>IF(AND(P81="", Q81="", R81=""), "", IF(OR(NOT(C81=P81), NOT(D81=Q81), NOT(E81=R81), NOT(F81=S81), NOT(G81=T81), NOT(H81=U81)), $O$4, 'Leave Approval'!L80))</f>
        <v/>
      </c>
      <c r="P81" s="159" t="str">
        <f>IF('Leave Approval'!M80="", "", 'Leave Approval'!M80)</f>
        <v/>
      </c>
      <c r="Q81" s="160" t="str">
        <f>IF('Leave Approval'!N80="", "", 'Leave Approval'!N80)</f>
        <v/>
      </c>
      <c r="R81" s="161" t="str">
        <f>IF('Leave Approval'!O80="", "", 'Leave Approval'!O80)</f>
        <v/>
      </c>
      <c r="S81" s="162" t="str">
        <f>IF('Leave Approval'!P80="", "", 'Leave Approval'!P80)</f>
        <v/>
      </c>
      <c r="T81" s="163" t="str">
        <f>IF('Leave Approval'!Q80="", "", 'Leave Approval'!Q80)</f>
        <v/>
      </c>
      <c r="U81" s="164" t="str">
        <f>IF('Leave Approval'!R80="", "", 'Leave Approval'!R80)</f>
        <v/>
      </c>
      <c r="V81" s="156"/>
      <c r="W81" s="157" t="str">
        <f>IF(OR(P81="", Q81="", R81=""), "", NETWORKDAYS(Q81, R81, IF(AL81='Intro &amp; Setup'!$BA$8, 'Intro &amp; Setup'!$CA$4:$CA$23, IF(AL81='Intro &amp; Setup'!$BA$9, 'Intro &amp; Setup'!$CB$4:$CB$23)))-IF(S81=$AH$2, 0.5, 0))</f>
        <v/>
      </c>
      <c r="X81" s="156"/>
      <c r="Y81" s="157" t="str">
        <f>IF(OR(P81="", Q81="", R81=""), "", IFERROR($AN81+$AO81-SUMIF($C$8:$C81, $C81, $K$8:$K81)-SUMIF($P$8:$P81, $P81, $W$8:$W81), ""))</f>
        <v/>
      </c>
      <c r="Z81" s="75"/>
      <c r="AH81" s="10">
        <v>74</v>
      </c>
      <c r="AL81" s="10" t="str">
        <f>IF(P81="", IF(C81="", "", IFERROR(INDEX('Intro &amp; Setup'!$BD$4:$BD$23, MATCH(C81, 'Intro &amp; Setup'!$BC$4:$BC$23, 0)), "")), IFERROR(INDEX('Intro &amp; Setup'!$BD$4:$BD$23, MATCH(P81, 'Intro &amp; Setup'!$BC$4:$BC$23, 0)), ""))</f>
        <v/>
      </c>
      <c r="AN81" s="42" t="str">
        <f>IF(P81="", IF($C81="", "", IFERROR(INDEX('Intro &amp; Setup'!$BE$4:$BE$23, MATCH($C81, 'Intro &amp; Setup'!$BC$4:$BC$23, 0)), "")-$AS81), IFERROR(INDEX('Intro &amp; Setup'!$BE$4:$BE$23, MATCH($P81, 'Intro &amp; Setup'!$BC$4:$BC$23, 0)), "")-$AS81)</f>
        <v/>
      </c>
      <c r="AO81" s="44" t="str">
        <f>IF(P81="", IF($C81="", "", IFERROR(INDEX('Intro &amp; Setup'!$BF$4:$BF$23, MATCH($C81, 'Intro &amp; Setup'!$BC$4:$BC$23, 0)), "")), IFERROR(INDEX('Intro &amp; Setup'!$BF$4:$BF$23, MATCH($P81, 'Intro &amp; Setup'!$BC$4:$BC$23, 0)), ""))</f>
        <v/>
      </c>
      <c r="AS81" s="10" t="str">
        <f>IF($C81="", "", IFERROR(INDEX('Intro &amp; Setup'!$BG$70:$BG$109, MATCH($C81, 'Intro &amp; Setup'!$BA$70:$BA$109, 0)), ""))</f>
        <v/>
      </c>
    </row>
    <row r="82" spans="1:45" x14ac:dyDescent="0.25">
      <c r="A82" s="75"/>
      <c r="B82" s="176"/>
      <c r="C82" s="158"/>
      <c r="D82" s="160"/>
      <c r="E82" s="161"/>
      <c r="F82" s="177"/>
      <c r="G82" s="160"/>
      <c r="H82" s="163"/>
      <c r="I82" s="156"/>
      <c r="J82" s="157" t="str">
        <f t="shared" si="1"/>
        <v/>
      </c>
      <c r="K82" s="158" t="str">
        <f>IF(O82="", IF(W82="", IF(OR(D82="", E82="", C82=""), "", NETWORKDAYS(D82, E82, IF(AL82='Intro &amp; Setup'!$BA$8, 'Intro &amp; Setup'!$CA$4:$CA$23, IF(AL82='Intro &amp; Setup'!$BA$9, 'Intro &amp; Setup'!$CB$4:$CB$23)))-IF(F82=$AH$2, 0.5, 0)), ""), "")</f>
        <v/>
      </c>
      <c r="L82" s="156"/>
      <c r="M82" s="157" t="str">
        <f>IF(O82="", IFERROR(IF($W82="", $AN82+$AO82-SUMIF($C$8:$C82, $C82, $K$8:$K82)-SUMIF($C$8:$C82, $C82, $W$8:$W82), ""), ""), "")</f>
        <v/>
      </c>
      <c r="N82" s="156"/>
      <c r="O82" s="157" t="str">
        <f>IF(AND(P82="", Q82="", R82=""), "", IF(OR(NOT(C82=P82), NOT(D82=Q82), NOT(E82=R82), NOT(F82=S82), NOT(G82=T82), NOT(H82=U82)), $O$4, 'Leave Approval'!L81))</f>
        <v/>
      </c>
      <c r="P82" s="159" t="str">
        <f>IF('Leave Approval'!M81="", "", 'Leave Approval'!M81)</f>
        <v/>
      </c>
      <c r="Q82" s="160" t="str">
        <f>IF('Leave Approval'!N81="", "", 'Leave Approval'!N81)</f>
        <v/>
      </c>
      <c r="R82" s="161" t="str">
        <f>IF('Leave Approval'!O81="", "", 'Leave Approval'!O81)</f>
        <v/>
      </c>
      <c r="S82" s="162" t="str">
        <f>IF('Leave Approval'!P81="", "", 'Leave Approval'!P81)</f>
        <v/>
      </c>
      <c r="T82" s="163" t="str">
        <f>IF('Leave Approval'!Q81="", "", 'Leave Approval'!Q81)</f>
        <v/>
      </c>
      <c r="U82" s="164" t="str">
        <f>IF('Leave Approval'!R81="", "", 'Leave Approval'!R81)</f>
        <v/>
      </c>
      <c r="V82" s="156"/>
      <c r="W82" s="157" t="str">
        <f>IF(OR(P82="", Q82="", R82=""), "", NETWORKDAYS(Q82, R82, IF(AL82='Intro &amp; Setup'!$BA$8, 'Intro &amp; Setup'!$CA$4:$CA$23, IF(AL82='Intro &amp; Setup'!$BA$9, 'Intro &amp; Setup'!$CB$4:$CB$23)))-IF(S82=$AH$2, 0.5, 0))</f>
        <v/>
      </c>
      <c r="X82" s="156"/>
      <c r="Y82" s="157" t="str">
        <f>IF(OR(P82="", Q82="", R82=""), "", IFERROR($AN82+$AO82-SUMIF($C$8:$C82, $C82, $K$8:$K82)-SUMIF($P$8:$P82, $P82, $W$8:$W82), ""))</f>
        <v/>
      </c>
      <c r="Z82" s="75"/>
      <c r="AH82" s="10">
        <v>75</v>
      </c>
      <c r="AL82" s="10" t="str">
        <f>IF(P82="", IF(C82="", "", IFERROR(INDEX('Intro &amp; Setup'!$BD$4:$BD$23, MATCH(C82, 'Intro &amp; Setup'!$BC$4:$BC$23, 0)), "")), IFERROR(INDEX('Intro &amp; Setup'!$BD$4:$BD$23, MATCH(P82, 'Intro &amp; Setup'!$BC$4:$BC$23, 0)), ""))</f>
        <v/>
      </c>
      <c r="AN82" s="42" t="str">
        <f>IF(P82="", IF($C82="", "", IFERROR(INDEX('Intro &amp; Setup'!$BE$4:$BE$23, MATCH($C82, 'Intro &amp; Setup'!$BC$4:$BC$23, 0)), "")-$AS82), IFERROR(INDEX('Intro &amp; Setup'!$BE$4:$BE$23, MATCH($P82, 'Intro &amp; Setup'!$BC$4:$BC$23, 0)), "")-$AS82)</f>
        <v/>
      </c>
      <c r="AO82" s="44" t="str">
        <f>IF(P82="", IF($C82="", "", IFERROR(INDEX('Intro &amp; Setup'!$BF$4:$BF$23, MATCH($C82, 'Intro &amp; Setup'!$BC$4:$BC$23, 0)), "")), IFERROR(INDEX('Intro &amp; Setup'!$BF$4:$BF$23, MATCH($P82, 'Intro &amp; Setup'!$BC$4:$BC$23, 0)), ""))</f>
        <v/>
      </c>
      <c r="AS82" s="10" t="str">
        <f>IF($C82="", "", IFERROR(INDEX('Intro &amp; Setup'!$BG$70:$BG$109, MATCH($C82, 'Intro &amp; Setup'!$BA$70:$BA$109, 0)), ""))</f>
        <v/>
      </c>
    </row>
    <row r="83" spans="1:45" x14ac:dyDescent="0.25">
      <c r="A83" s="75"/>
      <c r="B83" s="176"/>
      <c r="C83" s="158"/>
      <c r="D83" s="160"/>
      <c r="E83" s="161"/>
      <c r="F83" s="177"/>
      <c r="G83" s="160"/>
      <c r="H83" s="163"/>
      <c r="I83" s="156"/>
      <c r="J83" s="157" t="str">
        <f t="shared" si="1"/>
        <v/>
      </c>
      <c r="K83" s="158" t="str">
        <f>IF(O83="", IF(W83="", IF(OR(D83="", E83="", C83=""), "", NETWORKDAYS(D83, E83, IF(AL83='Intro &amp; Setup'!$BA$8, 'Intro &amp; Setup'!$CA$4:$CA$23, IF(AL83='Intro &amp; Setup'!$BA$9, 'Intro &amp; Setup'!$CB$4:$CB$23)))-IF(F83=$AH$2, 0.5, 0)), ""), "")</f>
        <v/>
      </c>
      <c r="L83" s="156"/>
      <c r="M83" s="157" t="str">
        <f>IF(O83="", IFERROR(IF($W83="", $AN83+$AO83-SUMIF($C$8:$C83, $C83, $K$8:$K83)-SUMIF($C$8:$C83, $C83, $W$8:$W83), ""), ""), "")</f>
        <v/>
      </c>
      <c r="N83" s="156"/>
      <c r="O83" s="157" t="str">
        <f>IF(AND(P83="", Q83="", R83=""), "", IF(OR(NOT(C83=P83), NOT(D83=Q83), NOT(E83=R83), NOT(F83=S83), NOT(G83=T83), NOT(H83=U83)), $O$4, 'Leave Approval'!L82))</f>
        <v/>
      </c>
      <c r="P83" s="159" t="str">
        <f>IF('Leave Approval'!M82="", "", 'Leave Approval'!M82)</f>
        <v/>
      </c>
      <c r="Q83" s="160" t="str">
        <f>IF('Leave Approval'!N82="", "", 'Leave Approval'!N82)</f>
        <v/>
      </c>
      <c r="R83" s="161" t="str">
        <f>IF('Leave Approval'!O82="", "", 'Leave Approval'!O82)</f>
        <v/>
      </c>
      <c r="S83" s="162" t="str">
        <f>IF('Leave Approval'!P82="", "", 'Leave Approval'!P82)</f>
        <v/>
      </c>
      <c r="T83" s="163" t="str">
        <f>IF('Leave Approval'!Q82="", "", 'Leave Approval'!Q82)</f>
        <v/>
      </c>
      <c r="U83" s="164" t="str">
        <f>IF('Leave Approval'!R82="", "", 'Leave Approval'!R82)</f>
        <v/>
      </c>
      <c r="V83" s="156"/>
      <c r="W83" s="157" t="str">
        <f>IF(OR(P83="", Q83="", R83=""), "", NETWORKDAYS(Q83, R83, IF(AL83='Intro &amp; Setup'!$BA$8, 'Intro &amp; Setup'!$CA$4:$CA$23, IF(AL83='Intro &amp; Setup'!$BA$9, 'Intro &amp; Setup'!$CB$4:$CB$23)))-IF(S83=$AH$2, 0.5, 0))</f>
        <v/>
      </c>
      <c r="X83" s="156"/>
      <c r="Y83" s="157" t="str">
        <f>IF(OR(P83="", Q83="", R83=""), "", IFERROR($AN83+$AO83-SUMIF($C$8:$C83, $C83, $K$8:$K83)-SUMIF($P$8:$P83, $P83, $W$8:$W83), ""))</f>
        <v/>
      </c>
      <c r="Z83" s="75"/>
      <c r="AH83" s="10">
        <v>76</v>
      </c>
      <c r="AL83" s="10" t="str">
        <f>IF(P83="", IF(C83="", "", IFERROR(INDEX('Intro &amp; Setup'!$BD$4:$BD$23, MATCH(C83, 'Intro &amp; Setup'!$BC$4:$BC$23, 0)), "")), IFERROR(INDEX('Intro &amp; Setup'!$BD$4:$BD$23, MATCH(P83, 'Intro &amp; Setup'!$BC$4:$BC$23, 0)), ""))</f>
        <v/>
      </c>
      <c r="AN83" s="42" t="str">
        <f>IF(P83="", IF($C83="", "", IFERROR(INDEX('Intro &amp; Setup'!$BE$4:$BE$23, MATCH($C83, 'Intro &amp; Setup'!$BC$4:$BC$23, 0)), "")-$AS83), IFERROR(INDEX('Intro &amp; Setup'!$BE$4:$BE$23, MATCH($P83, 'Intro &amp; Setup'!$BC$4:$BC$23, 0)), "")-$AS83)</f>
        <v/>
      </c>
      <c r="AO83" s="44" t="str">
        <f>IF(P83="", IF($C83="", "", IFERROR(INDEX('Intro &amp; Setup'!$BF$4:$BF$23, MATCH($C83, 'Intro &amp; Setup'!$BC$4:$BC$23, 0)), "")), IFERROR(INDEX('Intro &amp; Setup'!$BF$4:$BF$23, MATCH($P83, 'Intro &amp; Setup'!$BC$4:$BC$23, 0)), ""))</f>
        <v/>
      </c>
      <c r="AS83" s="10" t="str">
        <f>IF($C83="", "", IFERROR(INDEX('Intro &amp; Setup'!$BG$70:$BG$109, MATCH($C83, 'Intro &amp; Setup'!$BA$70:$BA$109, 0)), ""))</f>
        <v/>
      </c>
    </row>
    <row r="84" spans="1:45" x14ac:dyDescent="0.25">
      <c r="A84" s="75"/>
      <c r="B84" s="176"/>
      <c r="C84" s="158"/>
      <c r="D84" s="160"/>
      <c r="E84" s="161"/>
      <c r="F84" s="177"/>
      <c r="G84" s="160"/>
      <c r="H84" s="163"/>
      <c r="I84" s="156"/>
      <c r="J84" s="157" t="str">
        <f t="shared" si="1"/>
        <v/>
      </c>
      <c r="K84" s="158" t="str">
        <f>IF(O84="", IF(W84="", IF(OR(D84="", E84="", C84=""), "", NETWORKDAYS(D84, E84, IF(AL84='Intro &amp; Setup'!$BA$8, 'Intro &amp; Setup'!$CA$4:$CA$23, IF(AL84='Intro &amp; Setup'!$BA$9, 'Intro &amp; Setup'!$CB$4:$CB$23)))-IF(F84=$AH$2, 0.5, 0)), ""), "")</f>
        <v/>
      </c>
      <c r="L84" s="156"/>
      <c r="M84" s="157" t="str">
        <f>IF(O84="", IFERROR(IF($W84="", $AN84+$AO84-SUMIF($C$8:$C84, $C84, $K$8:$K84)-SUMIF($C$8:$C84, $C84, $W$8:$W84), ""), ""), "")</f>
        <v/>
      </c>
      <c r="N84" s="156"/>
      <c r="O84" s="157" t="str">
        <f>IF(AND(P84="", Q84="", R84=""), "", IF(OR(NOT(C84=P84), NOT(D84=Q84), NOT(E84=R84), NOT(F84=S84), NOT(G84=T84), NOT(H84=U84)), $O$4, 'Leave Approval'!L83))</f>
        <v/>
      </c>
      <c r="P84" s="159" t="str">
        <f>IF('Leave Approval'!M83="", "", 'Leave Approval'!M83)</f>
        <v/>
      </c>
      <c r="Q84" s="160" t="str">
        <f>IF('Leave Approval'!N83="", "", 'Leave Approval'!N83)</f>
        <v/>
      </c>
      <c r="R84" s="161" t="str">
        <f>IF('Leave Approval'!O83="", "", 'Leave Approval'!O83)</f>
        <v/>
      </c>
      <c r="S84" s="162" t="str">
        <f>IF('Leave Approval'!P83="", "", 'Leave Approval'!P83)</f>
        <v/>
      </c>
      <c r="T84" s="163" t="str">
        <f>IF('Leave Approval'!Q83="", "", 'Leave Approval'!Q83)</f>
        <v/>
      </c>
      <c r="U84" s="164" t="str">
        <f>IF('Leave Approval'!R83="", "", 'Leave Approval'!R83)</f>
        <v/>
      </c>
      <c r="V84" s="156"/>
      <c r="W84" s="157" t="str">
        <f>IF(OR(P84="", Q84="", R84=""), "", NETWORKDAYS(Q84, R84, IF(AL84='Intro &amp; Setup'!$BA$8, 'Intro &amp; Setup'!$CA$4:$CA$23, IF(AL84='Intro &amp; Setup'!$BA$9, 'Intro &amp; Setup'!$CB$4:$CB$23)))-IF(S84=$AH$2, 0.5, 0))</f>
        <v/>
      </c>
      <c r="X84" s="156"/>
      <c r="Y84" s="157" t="str">
        <f>IF(OR(P84="", Q84="", R84=""), "", IFERROR($AN84+$AO84-SUMIF($C$8:$C84, $C84, $K$8:$K84)-SUMIF($P$8:$P84, $P84, $W$8:$W84), ""))</f>
        <v/>
      </c>
      <c r="Z84" s="75"/>
      <c r="AH84" s="10">
        <v>77</v>
      </c>
      <c r="AL84" s="10" t="str">
        <f>IF(P84="", IF(C84="", "", IFERROR(INDEX('Intro &amp; Setup'!$BD$4:$BD$23, MATCH(C84, 'Intro &amp; Setup'!$BC$4:$BC$23, 0)), "")), IFERROR(INDEX('Intro &amp; Setup'!$BD$4:$BD$23, MATCH(P84, 'Intro &amp; Setup'!$BC$4:$BC$23, 0)), ""))</f>
        <v/>
      </c>
      <c r="AN84" s="42" t="str">
        <f>IF(P84="", IF($C84="", "", IFERROR(INDEX('Intro &amp; Setup'!$BE$4:$BE$23, MATCH($C84, 'Intro &amp; Setup'!$BC$4:$BC$23, 0)), "")-$AS84), IFERROR(INDEX('Intro &amp; Setup'!$BE$4:$BE$23, MATCH($P84, 'Intro &amp; Setup'!$BC$4:$BC$23, 0)), "")-$AS84)</f>
        <v/>
      </c>
      <c r="AO84" s="44" t="str">
        <f>IF(P84="", IF($C84="", "", IFERROR(INDEX('Intro &amp; Setup'!$BF$4:$BF$23, MATCH($C84, 'Intro &amp; Setup'!$BC$4:$BC$23, 0)), "")), IFERROR(INDEX('Intro &amp; Setup'!$BF$4:$BF$23, MATCH($P84, 'Intro &amp; Setup'!$BC$4:$BC$23, 0)), ""))</f>
        <v/>
      </c>
      <c r="AS84" s="10" t="str">
        <f>IF($C84="", "", IFERROR(INDEX('Intro &amp; Setup'!$BG$70:$BG$109, MATCH($C84, 'Intro &amp; Setup'!$BA$70:$BA$109, 0)), ""))</f>
        <v/>
      </c>
    </row>
    <row r="85" spans="1:45" x14ac:dyDescent="0.25">
      <c r="A85" s="75"/>
      <c r="B85" s="176"/>
      <c r="C85" s="158"/>
      <c r="D85" s="160"/>
      <c r="E85" s="161"/>
      <c r="F85" s="177"/>
      <c r="G85" s="160"/>
      <c r="H85" s="163"/>
      <c r="I85" s="156"/>
      <c r="J85" s="157" t="str">
        <f t="shared" si="1"/>
        <v/>
      </c>
      <c r="K85" s="158" t="str">
        <f>IF(O85="", IF(W85="", IF(OR(D85="", E85="", C85=""), "", NETWORKDAYS(D85, E85, IF(AL85='Intro &amp; Setup'!$BA$8, 'Intro &amp; Setup'!$CA$4:$CA$23, IF(AL85='Intro &amp; Setup'!$BA$9, 'Intro &amp; Setup'!$CB$4:$CB$23)))-IF(F85=$AH$2, 0.5, 0)), ""), "")</f>
        <v/>
      </c>
      <c r="L85" s="156"/>
      <c r="M85" s="157" t="str">
        <f>IF(O85="", IFERROR(IF($W85="", $AN85+$AO85-SUMIF($C$8:$C85, $C85, $K$8:$K85)-SUMIF($C$8:$C85, $C85, $W$8:$W85), ""), ""), "")</f>
        <v/>
      </c>
      <c r="N85" s="156"/>
      <c r="O85" s="157" t="str">
        <f>IF(AND(P85="", Q85="", R85=""), "", IF(OR(NOT(C85=P85), NOT(D85=Q85), NOT(E85=R85), NOT(F85=S85), NOT(G85=T85), NOT(H85=U85)), $O$4, 'Leave Approval'!L84))</f>
        <v/>
      </c>
      <c r="P85" s="159" t="str">
        <f>IF('Leave Approval'!M84="", "", 'Leave Approval'!M84)</f>
        <v/>
      </c>
      <c r="Q85" s="160" t="str">
        <f>IF('Leave Approval'!N84="", "", 'Leave Approval'!N84)</f>
        <v/>
      </c>
      <c r="R85" s="161" t="str">
        <f>IF('Leave Approval'!O84="", "", 'Leave Approval'!O84)</f>
        <v/>
      </c>
      <c r="S85" s="162" t="str">
        <f>IF('Leave Approval'!P84="", "", 'Leave Approval'!P84)</f>
        <v/>
      </c>
      <c r="T85" s="163" t="str">
        <f>IF('Leave Approval'!Q84="", "", 'Leave Approval'!Q84)</f>
        <v/>
      </c>
      <c r="U85" s="164" t="str">
        <f>IF('Leave Approval'!R84="", "", 'Leave Approval'!R84)</f>
        <v/>
      </c>
      <c r="V85" s="156"/>
      <c r="W85" s="157" t="str">
        <f>IF(OR(P85="", Q85="", R85=""), "", NETWORKDAYS(Q85, R85, IF(AL85='Intro &amp; Setup'!$BA$8, 'Intro &amp; Setup'!$CA$4:$CA$23, IF(AL85='Intro &amp; Setup'!$BA$9, 'Intro &amp; Setup'!$CB$4:$CB$23)))-IF(S85=$AH$2, 0.5, 0))</f>
        <v/>
      </c>
      <c r="X85" s="156"/>
      <c r="Y85" s="157" t="str">
        <f>IF(OR(P85="", Q85="", R85=""), "", IFERROR($AN85+$AO85-SUMIF($C$8:$C85, $C85, $K$8:$K85)-SUMIF($P$8:$P85, $P85, $W$8:$W85), ""))</f>
        <v/>
      </c>
      <c r="Z85" s="75"/>
      <c r="AH85" s="10">
        <v>78</v>
      </c>
      <c r="AL85" s="10" t="str">
        <f>IF(P85="", IF(C85="", "", IFERROR(INDEX('Intro &amp; Setup'!$BD$4:$BD$23, MATCH(C85, 'Intro &amp; Setup'!$BC$4:$BC$23, 0)), "")), IFERROR(INDEX('Intro &amp; Setup'!$BD$4:$BD$23, MATCH(P85, 'Intro &amp; Setup'!$BC$4:$BC$23, 0)), ""))</f>
        <v/>
      </c>
      <c r="AN85" s="42" t="str">
        <f>IF(P85="", IF($C85="", "", IFERROR(INDEX('Intro &amp; Setup'!$BE$4:$BE$23, MATCH($C85, 'Intro &amp; Setup'!$BC$4:$BC$23, 0)), "")-$AS85), IFERROR(INDEX('Intro &amp; Setup'!$BE$4:$BE$23, MATCH($P85, 'Intro &amp; Setup'!$BC$4:$BC$23, 0)), "")-$AS85)</f>
        <v/>
      </c>
      <c r="AO85" s="44" t="str">
        <f>IF(P85="", IF($C85="", "", IFERROR(INDEX('Intro &amp; Setup'!$BF$4:$BF$23, MATCH($C85, 'Intro &amp; Setup'!$BC$4:$BC$23, 0)), "")), IFERROR(INDEX('Intro &amp; Setup'!$BF$4:$BF$23, MATCH($P85, 'Intro &amp; Setup'!$BC$4:$BC$23, 0)), ""))</f>
        <v/>
      </c>
      <c r="AS85" s="10" t="str">
        <f>IF($C85="", "", IFERROR(INDEX('Intro &amp; Setup'!$BG$70:$BG$109, MATCH($C85, 'Intro &amp; Setup'!$BA$70:$BA$109, 0)), ""))</f>
        <v/>
      </c>
    </row>
    <row r="86" spans="1:45" x14ac:dyDescent="0.25">
      <c r="A86" s="75"/>
      <c r="B86" s="176"/>
      <c r="C86" s="158"/>
      <c r="D86" s="160"/>
      <c r="E86" s="161"/>
      <c r="F86" s="177"/>
      <c r="G86" s="160"/>
      <c r="H86" s="163"/>
      <c r="I86" s="156"/>
      <c r="J86" s="157" t="str">
        <f t="shared" si="1"/>
        <v/>
      </c>
      <c r="K86" s="158" t="str">
        <f>IF(O86="", IF(W86="", IF(OR(D86="", E86="", C86=""), "", NETWORKDAYS(D86, E86, IF(AL86='Intro &amp; Setup'!$BA$8, 'Intro &amp; Setup'!$CA$4:$CA$23, IF(AL86='Intro &amp; Setup'!$BA$9, 'Intro &amp; Setup'!$CB$4:$CB$23)))-IF(F86=$AH$2, 0.5, 0)), ""), "")</f>
        <v/>
      </c>
      <c r="L86" s="156"/>
      <c r="M86" s="157" t="str">
        <f>IF(O86="", IFERROR(IF($W86="", $AN86+$AO86-SUMIF($C$8:$C86, $C86, $K$8:$K86)-SUMIF($C$8:$C86, $C86, $W$8:$W86), ""), ""), "")</f>
        <v/>
      </c>
      <c r="N86" s="156"/>
      <c r="O86" s="157" t="str">
        <f>IF(AND(P86="", Q86="", R86=""), "", IF(OR(NOT(C86=P86), NOT(D86=Q86), NOT(E86=R86), NOT(F86=S86), NOT(G86=T86), NOT(H86=U86)), $O$4, 'Leave Approval'!L85))</f>
        <v/>
      </c>
      <c r="P86" s="159" t="str">
        <f>IF('Leave Approval'!M85="", "", 'Leave Approval'!M85)</f>
        <v/>
      </c>
      <c r="Q86" s="160" t="str">
        <f>IF('Leave Approval'!N85="", "", 'Leave Approval'!N85)</f>
        <v/>
      </c>
      <c r="R86" s="161" t="str">
        <f>IF('Leave Approval'!O85="", "", 'Leave Approval'!O85)</f>
        <v/>
      </c>
      <c r="S86" s="162" t="str">
        <f>IF('Leave Approval'!P85="", "", 'Leave Approval'!P85)</f>
        <v/>
      </c>
      <c r="T86" s="163" t="str">
        <f>IF('Leave Approval'!Q85="", "", 'Leave Approval'!Q85)</f>
        <v/>
      </c>
      <c r="U86" s="164" t="str">
        <f>IF('Leave Approval'!R85="", "", 'Leave Approval'!R85)</f>
        <v/>
      </c>
      <c r="V86" s="156"/>
      <c r="W86" s="157" t="str">
        <f>IF(OR(P86="", Q86="", R86=""), "", NETWORKDAYS(Q86, R86, IF(AL86='Intro &amp; Setup'!$BA$8, 'Intro &amp; Setup'!$CA$4:$CA$23, IF(AL86='Intro &amp; Setup'!$BA$9, 'Intro &amp; Setup'!$CB$4:$CB$23)))-IF(S86=$AH$2, 0.5, 0))</f>
        <v/>
      </c>
      <c r="X86" s="156"/>
      <c r="Y86" s="157" t="str">
        <f>IF(OR(P86="", Q86="", R86=""), "", IFERROR($AN86+$AO86-SUMIF($C$8:$C86, $C86, $K$8:$K86)-SUMIF($P$8:$P86, $P86, $W$8:$W86), ""))</f>
        <v/>
      </c>
      <c r="Z86" s="75"/>
      <c r="AH86" s="10">
        <v>79</v>
      </c>
      <c r="AL86" s="10" t="str">
        <f>IF(P86="", IF(C86="", "", IFERROR(INDEX('Intro &amp; Setup'!$BD$4:$BD$23, MATCH(C86, 'Intro &amp; Setup'!$BC$4:$BC$23, 0)), "")), IFERROR(INDEX('Intro &amp; Setup'!$BD$4:$BD$23, MATCH(P86, 'Intro &amp; Setup'!$BC$4:$BC$23, 0)), ""))</f>
        <v/>
      </c>
      <c r="AN86" s="42" t="str">
        <f>IF(P86="", IF($C86="", "", IFERROR(INDEX('Intro &amp; Setup'!$BE$4:$BE$23, MATCH($C86, 'Intro &amp; Setup'!$BC$4:$BC$23, 0)), "")-$AS86), IFERROR(INDEX('Intro &amp; Setup'!$BE$4:$BE$23, MATCH($P86, 'Intro &amp; Setup'!$BC$4:$BC$23, 0)), "")-$AS86)</f>
        <v/>
      </c>
      <c r="AO86" s="44" t="str">
        <f>IF(P86="", IF($C86="", "", IFERROR(INDEX('Intro &amp; Setup'!$BF$4:$BF$23, MATCH($C86, 'Intro &amp; Setup'!$BC$4:$BC$23, 0)), "")), IFERROR(INDEX('Intro &amp; Setup'!$BF$4:$BF$23, MATCH($P86, 'Intro &amp; Setup'!$BC$4:$BC$23, 0)), ""))</f>
        <v/>
      </c>
      <c r="AS86" s="10" t="str">
        <f>IF($C86="", "", IFERROR(INDEX('Intro &amp; Setup'!$BG$70:$BG$109, MATCH($C86, 'Intro &amp; Setup'!$BA$70:$BA$109, 0)), ""))</f>
        <v/>
      </c>
    </row>
    <row r="87" spans="1:45" x14ac:dyDescent="0.25">
      <c r="A87" s="75"/>
      <c r="B87" s="176"/>
      <c r="C87" s="158"/>
      <c r="D87" s="160"/>
      <c r="E87" s="161"/>
      <c r="F87" s="177"/>
      <c r="G87" s="160"/>
      <c r="H87" s="163"/>
      <c r="I87" s="156"/>
      <c r="J87" s="157" t="str">
        <f t="shared" si="1"/>
        <v/>
      </c>
      <c r="K87" s="158" t="str">
        <f>IF(O87="", IF(W87="", IF(OR(D87="", E87="", C87=""), "", NETWORKDAYS(D87, E87, IF(AL87='Intro &amp; Setup'!$BA$8, 'Intro &amp; Setup'!$CA$4:$CA$23, IF(AL87='Intro &amp; Setup'!$BA$9, 'Intro &amp; Setup'!$CB$4:$CB$23)))-IF(F87=$AH$2, 0.5, 0)), ""), "")</f>
        <v/>
      </c>
      <c r="L87" s="156"/>
      <c r="M87" s="157" t="str">
        <f>IF(O87="", IFERROR(IF($W87="", $AN87+$AO87-SUMIF($C$8:$C87, $C87, $K$8:$K87)-SUMIF($C$8:$C87, $C87, $W$8:$W87), ""), ""), "")</f>
        <v/>
      </c>
      <c r="N87" s="156"/>
      <c r="O87" s="157" t="str">
        <f>IF(AND(P87="", Q87="", R87=""), "", IF(OR(NOT(C87=P87), NOT(D87=Q87), NOT(E87=R87), NOT(F87=S87), NOT(G87=T87), NOT(H87=U87)), $O$4, 'Leave Approval'!L86))</f>
        <v/>
      </c>
      <c r="P87" s="159" t="str">
        <f>IF('Leave Approval'!M86="", "", 'Leave Approval'!M86)</f>
        <v/>
      </c>
      <c r="Q87" s="160" t="str">
        <f>IF('Leave Approval'!N86="", "", 'Leave Approval'!N86)</f>
        <v/>
      </c>
      <c r="R87" s="161" t="str">
        <f>IF('Leave Approval'!O86="", "", 'Leave Approval'!O86)</f>
        <v/>
      </c>
      <c r="S87" s="162" t="str">
        <f>IF('Leave Approval'!P86="", "", 'Leave Approval'!P86)</f>
        <v/>
      </c>
      <c r="T87" s="163" t="str">
        <f>IF('Leave Approval'!Q86="", "", 'Leave Approval'!Q86)</f>
        <v/>
      </c>
      <c r="U87" s="164" t="str">
        <f>IF('Leave Approval'!R86="", "", 'Leave Approval'!R86)</f>
        <v/>
      </c>
      <c r="V87" s="156"/>
      <c r="W87" s="157" t="str">
        <f>IF(OR(P87="", Q87="", R87=""), "", NETWORKDAYS(Q87, R87, IF(AL87='Intro &amp; Setup'!$BA$8, 'Intro &amp; Setup'!$CA$4:$CA$23, IF(AL87='Intro &amp; Setup'!$BA$9, 'Intro &amp; Setup'!$CB$4:$CB$23)))-IF(S87=$AH$2, 0.5, 0))</f>
        <v/>
      </c>
      <c r="X87" s="156"/>
      <c r="Y87" s="157" t="str">
        <f>IF(OR(P87="", Q87="", R87=""), "", IFERROR($AN87+$AO87-SUMIF($C$8:$C87, $C87, $K$8:$K87)-SUMIF($P$8:$P87, $P87, $W$8:$W87), ""))</f>
        <v/>
      </c>
      <c r="Z87" s="75"/>
      <c r="AH87" s="10">
        <v>80</v>
      </c>
      <c r="AL87" s="10" t="str">
        <f>IF(P87="", IF(C87="", "", IFERROR(INDEX('Intro &amp; Setup'!$BD$4:$BD$23, MATCH(C87, 'Intro &amp; Setup'!$BC$4:$BC$23, 0)), "")), IFERROR(INDEX('Intro &amp; Setup'!$BD$4:$BD$23, MATCH(P87, 'Intro &amp; Setup'!$BC$4:$BC$23, 0)), ""))</f>
        <v/>
      </c>
      <c r="AN87" s="42" t="str">
        <f>IF(P87="", IF($C87="", "", IFERROR(INDEX('Intro &amp; Setup'!$BE$4:$BE$23, MATCH($C87, 'Intro &amp; Setup'!$BC$4:$BC$23, 0)), "")-$AS87), IFERROR(INDEX('Intro &amp; Setup'!$BE$4:$BE$23, MATCH($P87, 'Intro &amp; Setup'!$BC$4:$BC$23, 0)), "")-$AS87)</f>
        <v/>
      </c>
      <c r="AO87" s="44" t="str">
        <f>IF(P87="", IF($C87="", "", IFERROR(INDEX('Intro &amp; Setup'!$BF$4:$BF$23, MATCH($C87, 'Intro &amp; Setup'!$BC$4:$BC$23, 0)), "")), IFERROR(INDEX('Intro &amp; Setup'!$BF$4:$BF$23, MATCH($P87, 'Intro &amp; Setup'!$BC$4:$BC$23, 0)), ""))</f>
        <v/>
      </c>
      <c r="AS87" s="10" t="str">
        <f>IF($C87="", "", IFERROR(INDEX('Intro &amp; Setup'!$BG$70:$BG$109, MATCH($C87, 'Intro &amp; Setup'!$BA$70:$BA$109, 0)), ""))</f>
        <v/>
      </c>
    </row>
    <row r="88" spans="1:45" x14ac:dyDescent="0.25">
      <c r="A88" s="75"/>
      <c r="B88" s="176"/>
      <c r="C88" s="158"/>
      <c r="D88" s="160"/>
      <c r="E88" s="161"/>
      <c r="F88" s="177"/>
      <c r="G88" s="160"/>
      <c r="H88" s="163"/>
      <c r="I88" s="156"/>
      <c r="J88" s="157" t="str">
        <f t="shared" si="1"/>
        <v/>
      </c>
      <c r="K88" s="158" t="str">
        <f>IF(O88="", IF(W88="", IF(OR(D88="", E88="", C88=""), "", NETWORKDAYS(D88, E88, IF(AL88='Intro &amp; Setup'!$BA$8, 'Intro &amp; Setup'!$CA$4:$CA$23, IF(AL88='Intro &amp; Setup'!$BA$9, 'Intro &amp; Setup'!$CB$4:$CB$23)))-IF(F88=$AH$2, 0.5, 0)), ""), "")</f>
        <v/>
      </c>
      <c r="L88" s="156"/>
      <c r="M88" s="157" t="str">
        <f>IF(O88="", IFERROR(IF($W88="", $AN88+$AO88-SUMIF($C$8:$C88, $C88, $K$8:$K88)-SUMIF($C$8:$C88, $C88, $W$8:$W88), ""), ""), "")</f>
        <v/>
      </c>
      <c r="N88" s="156"/>
      <c r="O88" s="157" t="str">
        <f>IF(AND(P88="", Q88="", R88=""), "", IF(OR(NOT(C88=P88), NOT(D88=Q88), NOT(E88=R88), NOT(F88=S88), NOT(G88=T88), NOT(H88=U88)), $O$4, 'Leave Approval'!L87))</f>
        <v/>
      </c>
      <c r="P88" s="159" t="str">
        <f>IF('Leave Approval'!M87="", "", 'Leave Approval'!M87)</f>
        <v/>
      </c>
      <c r="Q88" s="160" t="str">
        <f>IF('Leave Approval'!N87="", "", 'Leave Approval'!N87)</f>
        <v/>
      </c>
      <c r="R88" s="161" t="str">
        <f>IF('Leave Approval'!O87="", "", 'Leave Approval'!O87)</f>
        <v/>
      </c>
      <c r="S88" s="162" t="str">
        <f>IF('Leave Approval'!P87="", "", 'Leave Approval'!P87)</f>
        <v/>
      </c>
      <c r="T88" s="163" t="str">
        <f>IF('Leave Approval'!Q87="", "", 'Leave Approval'!Q87)</f>
        <v/>
      </c>
      <c r="U88" s="164" t="str">
        <f>IF('Leave Approval'!R87="", "", 'Leave Approval'!R87)</f>
        <v/>
      </c>
      <c r="V88" s="156"/>
      <c r="W88" s="157" t="str">
        <f>IF(OR(P88="", Q88="", R88=""), "", NETWORKDAYS(Q88, R88, IF(AL88='Intro &amp; Setup'!$BA$8, 'Intro &amp; Setup'!$CA$4:$CA$23, IF(AL88='Intro &amp; Setup'!$BA$9, 'Intro &amp; Setup'!$CB$4:$CB$23)))-IF(S88=$AH$2, 0.5, 0))</f>
        <v/>
      </c>
      <c r="X88" s="156"/>
      <c r="Y88" s="157" t="str">
        <f>IF(OR(P88="", Q88="", R88=""), "", IFERROR($AN88+$AO88-SUMIF($C$8:$C88, $C88, $K$8:$K88)-SUMIF($P$8:$P88, $P88, $W$8:$W88), ""))</f>
        <v/>
      </c>
      <c r="Z88" s="75"/>
      <c r="AH88" s="10">
        <v>81</v>
      </c>
      <c r="AL88" s="10" t="str">
        <f>IF(P88="", IF(C88="", "", IFERROR(INDEX('Intro &amp; Setup'!$BD$4:$BD$23, MATCH(C88, 'Intro &amp; Setup'!$BC$4:$BC$23, 0)), "")), IFERROR(INDEX('Intro &amp; Setup'!$BD$4:$BD$23, MATCH(P88, 'Intro &amp; Setup'!$BC$4:$BC$23, 0)), ""))</f>
        <v/>
      </c>
      <c r="AN88" s="42" t="str">
        <f>IF(P88="", IF($C88="", "", IFERROR(INDEX('Intro &amp; Setup'!$BE$4:$BE$23, MATCH($C88, 'Intro &amp; Setup'!$BC$4:$BC$23, 0)), "")-$AS88), IFERROR(INDEX('Intro &amp; Setup'!$BE$4:$BE$23, MATCH($P88, 'Intro &amp; Setup'!$BC$4:$BC$23, 0)), "")-$AS88)</f>
        <v/>
      </c>
      <c r="AO88" s="44" t="str">
        <f>IF(P88="", IF($C88="", "", IFERROR(INDEX('Intro &amp; Setup'!$BF$4:$BF$23, MATCH($C88, 'Intro &amp; Setup'!$BC$4:$BC$23, 0)), "")), IFERROR(INDEX('Intro &amp; Setup'!$BF$4:$BF$23, MATCH($P88, 'Intro &amp; Setup'!$BC$4:$BC$23, 0)), ""))</f>
        <v/>
      </c>
      <c r="AS88" s="10" t="str">
        <f>IF($C88="", "", IFERROR(INDEX('Intro &amp; Setup'!$BG$70:$BG$109, MATCH($C88, 'Intro &amp; Setup'!$BA$70:$BA$109, 0)), ""))</f>
        <v/>
      </c>
    </row>
    <row r="89" spans="1:45" x14ac:dyDescent="0.25">
      <c r="A89" s="75"/>
      <c r="B89" s="176"/>
      <c r="C89" s="158"/>
      <c r="D89" s="160"/>
      <c r="E89" s="161"/>
      <c r="F89" s="177"/>
      <c r="G89" s="160"/>
      <c r="H89" s="163"/>
      <c r="I89" s="156"/>
      <c r="J89" s="157" t="str">
        <f t="shared" si="1"/>
        <v/>
      </c>
      <c r="K89" s="158" t="str">
        <f>IF(O89="", IF(W89="", IF(OR(D89="", E89="", C89=""), "", NETWORKDAYS(D89, E89, IF(AL89='Intro &amp; Setup'!$BA$8, 'Intro &amp; Setup'!$CA$4:$CA$23, IF(AL89='Intro &amp; Setup'!$BA$9, 'Intro &amp; Setup'!$CB$4:$CB$23)))-IF(F89=$AH$2, 0.5, 0)), ""), "")</f>
        <v/>
      </c>
      <c r="L89" s="156"/>
      <c r="M89" s="157" t="str">
        <f>IF(O89="", IFERROR(IF($W89="", $AN89+$AO89-SUMIF($C$8:$C89, $C89, $K$8:$K89)-SUMIF($C$8:$C89, $C89, $W$8:$W89), ""), ""), "")</f>
        <v/>
      </c>
      <c r="N89" s="156"/>
      <c r="O89" s="157" t="str">
        <f>IF(AND(P89="", Q89="", R89=""), "", IF(OR(NOT(C89=P89), NOT(D89=Q89), NOT(E89=R89), NOT(F89=S89), NOT(G89=T89), NOT(H89=U89)), $O$4, 'Leave Approval'!L88))</f>
        <v/>
      </c>
      <c r="P89" s="159" t="str">
        <f>IF('Leave Approval'!M88="", "", 'Leave Approval'!M88)</f>
        <v/>
      </c>
      <c r="Q89" s="160" t="str">
        <f>IF('Leave Approval'!N88="", "", 'Leave Approval'!N88)</f>
        <v/>
      </c>
      <c r="R89" s="161" t="str">
        <f>IF('Leave Approval'!O88="", "", 'Leave Approval'!O88)</f>
        <v/>
      </c>
      <c r="S89" s="162" t="str">
        <f>IF('Leave Approval'!P88="", "", 'Leave Approval'!P88)</f>
        <v/>
      </c>
      <c r="T89" s="163" t="str">
        <f>IF('Leave Approval'!Q88="", "", 'Leave Approval'!Q88)</f>
        <v/>
      </c>
      <c r="U89" s="164" t="str">
        <f>IF('Leave Approval'!R88="", "", 'Leave Approval'!R88)</f>
        <v/>
      </c>
      <c r="V89" s="156"/>
      <c r="W89" s="157" t="str">
        <f>IF(OR(P89="", Q89="", R89=""), "", NETWORKDAYS(Q89, R89, IF(AL89='Intro &amp; Setup'!$BA$8, 'Intro &amp; Setup'!$CA$4:$CA$23, IF(AL89='Intro &amp; Setup'!$BA$9, 'Intro &amp; Setup'!$CB$4:$CB$23)))-IF(S89=$AH$2, 0.5, 0))</f>
        <v/>
      </c>
      <c r="X89" s="156"/>
      <c r="Y89" s="157" t="str">
        <f>IF(OR(P89="", Q89="", R89=""), "", IFERROR($AN89+$AO89-SUMIF($C$8:$C89, $C89, $K$8:$K89)-SUMIF($P$8:$P89, $P89, $W$8:$W89), ""))</f>
        <v/>
      </c>
      <c r="Z89" s="75"/>
      <c r="AH89" s="10">
        <v>82</v>
      </c>
      <c r="AL89" s="10" t="str">
        <f>IF(P89="", IF(C89="", "", IFERROR(INDEX('Intro &amp; Setup'!$BD$4:$BD$23, MATCH(C89, 'Intro &amp; Setup'!$BC$4:$BC$23, 0)), "")), IFERROR(INDEX('Intro &amp; Setup'!$BD$4:$BD$23, MATCH(P89, 'Intro &amp; Setup'!$BC$4:$BC$23, 0)), ""))</f>
        <v/>
      </c>
      <c r="AN89" s="42" t="str">
        <f>IF(P89="", IF($C89="", "", IFERROR(INDEX('Intro &amp; Setup'!$BE$4:$BE$23, MATCH($C89, 'Intro &amp; Setup'!$BC$4:$BC$23, 0)), "")-$AS89), IFERROR(INDEX('Intro &amp; Setup'!$BE$4:$BE$23, MATCH($P89, 'Intro &amp; Setup'!$BC$4:$BC$23, 0)), "")-$AS89)</f>
        <v/>
      </c>
      <c r="AO89" s="44" t="str">
        <f>IF(P89="", IF($C89="", "", IFERROR(INDEX('Intro &amp; Setup'!$BF$4:$BF$23, MATCH($C89, 'Intro &amp; Setup'!$BC$4:$BC$23, 0)), "")), IFERROR(INDEX('Intro &amp; Setup'!$BF$4:$BF$23, MATCH($P89, 'Intro &amp; Setup'!$BC$4:$BC$23, 0)), ""))</f>
        <v/>
      </c>
      <c r="AS89" s="10" t="str">
        <f>IF($C89="", "", IFERROR(INDEX('Intro &amp; Setup'!$BG$70:$BG$109, MATCH($C89, 'Intro &amp; Setup'!$BA$70:$BA$109, 0)), ""))</f>
        <v/>
      </c>
    </row>
    <row r="90" spans="1:45" x14ac:dyDescent="0.25">
      <c r="A90" s="75"/>
      <c r="B90" s="176"/>
      <c r="C90" s="158"/>
      <c r="D90" s="160"/>
      <c r="E90" s="161"/>
      <c r="F90" s="177"/>
      <c r="G90" s="160"/>
      <c r="H90" s="163"/>
      <c r="I90" s="156"/>
      <c r="J90" s="157" t="str">
        <f t="shared" si="1"/>
        <v/>
      </c>
      <c r="K90" s="158" t="str">
        <f>IF(O90="", IF(W90="", IF(OR(D90="", E90="", C90=""), "", NETWORKDAYS(D90, E90, IF(AL90='Intro &amp; Setup'!$BA$8, 'Intro &amp; Setup'!$CA$4:$CA$23, IF(AL90='Intro &amp; Setup'!$BA$9, 'Intro &amp; Setup'!$CB$4:$CB$23)))-IF(F90=$AH$2, 0.5, 0)), ""), "")</f>
        <v/>
      </c>
      <c r="L90" s="156"/>
      <c r="M90" s="157" t="str">
        <f>IF(O90="", IFERROR(IF($W90="", $AN90+$AO90-SUMIF($C$8:$C90, $C90, $K$8:$K90)-SUMIF($C$8:$C90, $C90, $W$8:$W90), ""), ""), "")</f>
        <v/>
      </c>
      <c r="N90" s="156"/>
      <c r="O90" s="157" t="str">
        <f>IF(AND(P90="", Q90="", R90=""), "", IF(OR(NOT(C90=P90), NOT(D90=Q90), NOT(E90=R90), NOT(F90=S90), NOT(G90=T90), NOT(H90=U90)), $O$4, 'Leave Approval'!L89))</f>
        <v/>
      </c>
      <c r="P90" s="159" t="str">
        <f>IF('Leave Approval'!M89="", "", 'Leave Approval'!M89)</f>
        <v/>
      </c>
      <c r="Q90" s="160" t="str">
        <f>IF('Leave Approval'!N89="", "", 'Leave Approval'!N89)</f>
        <v/>
      </c>
      <c r="R90" s="161" t="str">
        <f>IF('Leave Approval'!O89="", "", 'Leave Approval'!O89)</f>
        <v/>
      </c>
      <c r="S90" s="162" t="str">
        <f>IF('Leave Approval'!P89="", "", 'Leave Approval'!P89)</f>
        <v/>
      </c>
      <c r="T90" s="163" t="str">
        <f>IF('Leave Approval'!Q89="", "", 'Leave Approval'!Q89)</f>
        <v/>
      </c>
      <c r="U90" s="164" t="str">
        <f>IF('Leave Approval'!R89="", "", 'Leave Approval'!R89)</f>
        <v/>
      </c>
      <c r="V90" s="156"/>
      <c r="W90" s="157" t="str">
        <f>IF(OR(P90="", Q90="", R90=""), "", NETWORKDAYS(Q90, R90, IF(AL90='Intro &amp; Setup'!$BA$8, 'Intro &amp; Setup'!$CA$4:$CA$23, IF(AL90='Intro &amp; Setup'!$BA$9, 'Intro &amp; Setup'!$CB$4:$CB$23)))-IF(S90=$AH$2, 0.5, 0))</f>
        <v/>
      </c>
      <c r="X90" s="156"/>
      <c r="Y90" s="157" t="str">
        <f>IF(OR(P90="", Q90="", R90=""), "", IFERROR($AN90+$AO90-SUMIF($C$8:$C90, $C90, $K$8:$K90)-SUMIF($P$8:$P90, $P90, $W$8:$W90), ""))</f>
        <v/>
      </c>
      <c r="Z90" s="75"/>
      <c r="AH90" s="10">
        <v>83</v>
      </c>
      <c r="AL90" s="10" t="str">
        <f>IF(P90="", IF(C90="", "", IFERROR(INDEX('Intro &amp; Setup'!$BD$4:$BD$23, MATCH(C90, 'Intro &amp; Setup'!$BC$4:$BC$23, 0)), "")), IFERROR(INDEX('Intro &amp; Setup'!$BD$4:$BD$23, MATCH(P90, 'Intro &amp; Setup'!$BC$4:$BC$23, 0)), ""))</f>
        <v/>
      </c>
      <c r="AN90" s="42" t="str">
        <f>IF(P90="", IF($C90="", "", IFERROR(INDEX('Intro &amp; Setup'!$BE$4:$BE$23, MATCH($C90, 'Intro &amp; Setup'!$BC$4:$BC$23, 0)), "")-$AS90), IFERROR(INDEX('Intro &amp; Setup'!$BE$4:$BE$23, MATCH($P90, 'Intro &amp; Setup'!$BC$4:$BC$23, 0)), "")-$AS90)</f>
        <v/>
      </c>
      <c r="AO90" s="44" t="str">
        <f>IF(P90="", IF($C90="", "", IFERROR(INDEX('Intro &amp; Setup'!$BF$4:$BF$23, MATCH($C90, 'Intro &amp; Setup'!$BC$4:$BC$23, 0)), "")), IFERROR(INDEX('Intro &amp; Setup'!$BF$4:$BF$23, MATCH($P90, 'Intro &amp; Setup'!$BC$4:$BC$23, 0)), ""))</f>
        <v/>
      </c>
      <c r="AS90" s="10" t="str">
        <f>IF($C90="", "", IFERROR(INDEX('Intro &amp; Setup'!$BG$70:$BG$109, MATCH($C90, 'Intro &amp; Setup'!$BA$70:$BA$109, 0)), ""))</f>
        <v/>
      </c>
    </row>
    <row r="91" spans="1:45" x14ac:dyDescent="0.25">
      <c r="A91" s="75"/>
      <c r="B91" s="176"/>
      <c r="C91" s="158"/>
      <c r="D91" s="160"/>
      <c r="E91" s="161"/>
      <c r="F91" s="177"/>
      <c r="G91" s="160"/>
      <c r="H91" s="163"/>
      <c r="I91" s="156"/>
      <c r="J91" s="157" t="str">
        <f t="shared" si="1"/>
        <v/>
      </c>
      <c r="K91" s="158" t="str">
        <f>IF(O91="", IF(W91="", IF(OR(D91="", E91="", C91=""), "", NETWORKDAYS(D91, E91, IF(AL91='Intro &amp; Setup'!$BA$8, 'Intro &amp; Setup'!$CA$4:$CA$23, IF(AL91='Intro &amp; Setup'!$BA$9, 'Intro &amp; Setup'!$CB$4:$CB$23)))-IF(F91=$AH$2, 0.5, 0)), ""), "")</f>
        <v/>
      </c>
      <c r="L91" s="156"/>
      <c r="M91" s="157" t="str">
        <f>IF(O91="", IFERROR(IF($W91="", $AN91+$AO91-SUMIF($C$8:$C91, $C91, $K$8:$K91)-SUMIF($C$8:$C91, $C91, $W$8:$W91), ""), ""), "")</f>
        <v/>
      </c>
      <c r="N91" s="156"/>
      <c r="O91" s="157" t="str">
        <f>IF(AND(P91="", Q91="", R91=""), "", IF(OR(NOT(C91=P91), NOT(D91=Q91), NOT(E91=R91), NOT(F91=S91), NOT(G91=T91), NOT(H91=U91)), $O$4, 'Leave Approval'!L90))</f>
        <v/>
      </c>
      <c r="P91" s="159" t="str">
        <f>IF('Leave Approval'!M90="", "", 'Leave Approval'!M90)</f>
        <v/>
      </c>
      <c r="Q91" s="160" t="str">
        <f>IF('Leave Approval'!N90="", "", 'Leave Approval'!N90)</f>
        <v/>
      </c>
      <c r="R91" s="161" t="str">
        <f>IF('Leave Approval'!O90="", "", 'Leave Approval'!O90)</f>
        <v/>
      </c>
      <c r="S91" s="162" t="str">
        <f>IF('Leave Approval'!P90="", "", 'Leave Approval'!P90)</f>
        <v/>
      </c>
      <c r="T91" s="163" t="str">
        <f>IF('Leave Approval'!Q90="", "", 'Leave Approval'!Q90)</f>
        <v/>
      </c>
      <c r="U91" s="164" t="str">
        <f>IF('Leave Approval'!R90="", "", 'Leave Approval'!R90)</f>
        <v/>
      </c>
      <c r="V91" s="156"/>
      <c r="W91" s="157" t="str">
        <f>IF(OR(P91="", Q91="", R91=""), "", NETWORKDAYS(Q91, R91, IF(AL91='Intro &amp; Setup'!$BA$8, 'Intro &amp; Setup'!$CA$4:$CA$23, IF(AL91='Intro &amp; Setup'!$BA$9, 'Intro &amp; Setup'!$CB$4:$CB$23)))-IF(S91=$AH$2, 0.5, 0))</f>
        <v/>
      </c>
      <c r="X91" s="156"/>
      <c r="Y91" s="157" t="str">
        <f>IF(OR(P91="", Q91="", R91=""), "", IFERROR($AN91+$AO91-SUMIF($C$8:$C91, $C91, $K$8:$K91)-SUMIF($P$8:$P91, $P91, $W$8:$W91), ""))</f>
        <v/>
      </c>
      <c r="Z91" s="75"/>
      <c r="AH91" s="10">
        <v>84</v>
      </c>
      <c r="AL91" s="10" t="str">
        <f>IF(P91="", IF(C91="", "", IFERROR(INDEX('Intro &amp; Setup'!$BD$4:$BD$23, MATCH(C91, 'Intro &amp; Setup'!$BC$4:$BC$23, 0)), "")), IFERROR(INDEX('Intro &amp; Setup'!$BD$4:$BD$23, MATCH(P91, 'Intro &amp; Setup'!$BC$4:$BC$23, 0)), ""))</f>
        <v/>
      </c>
      <c r="AN91" s="42" t="str">
        <f>IF(P91="", IF($C91="", "", IFERROR(INDEX('Intro &amp; Setup'!$BE$4:$BE$23, MATCH($C91, 'Intro &amp; Setup'!$BC$4:$BC$23, 0)), "")-$AS91), IFERROR(INDEX('Intro &amp; Setup'!$BE$4:$BE$23, MATCH($P91, 'Intro &amp; Setup'!$BC$4:$BC$23, 0)), "")-$AS91)</f>
        <v/>
      </c>
      <c r="AO91" s="44" t="str">
        <f>IF(P91="", IF($C91="", "", IFERROR(INDEX('Intro &amp; Setup'!$BF$4:$BF$23, MATCH($C91, 'Intro &amp; Setup'!$BC$4:$BC$23, 0)), "")), IFERROR(INDEX('Intro &amp; Setup'!$BF$4:$BF$23, MATCH($P91, 'Intro &amp; Setup'!$BC$4:$BC$23, 0)), ""))</f>
        <v/>
      </c>
      <c r="AS91" s="10" t="str">
        <f>IF($C91="", "", IFERROR(INDEX('Intro &amp; Setup'!$BG$70:$BG$109, MATCH($C91, 'Intro &amp; Setup'!$BA$70:$BA$109, 0)), ""))</f>
        <v/>
      </c>
    </row>
    <row r="92" spans="1:45" x14ac:dyDescent="0.25">
      <c r="A92" s="75"/>
      <c r="B92" s="176"/>
      <c r="C92" s="158"/>
      <c r="D92" s="160"/>
      <c r="E92" s="161"/>
      <c r="F92" s="177"/>
      <c r="G92" s="160"/>
      <c r="H92" s="163"/>
      <c r="I92" s="156"/>
      <c r="J92" s="157" t="str">
        <f t="shared" si="1"/>
        <v/>
      </c>
      <c r="K92" s="158" t="str">
        <f>IF(O92="", IF(W92="", IF(OR(D92="", E92="", C92=""), "", NETWORKDAYS(D92, E92, IF(AL92='Intro &amp; Setup'!$BA$8, 'Intro &amp; Setup'!$CA$4:$CA$23, IF(AL92='Intro &amp; Setup'!$BA$9, 'Intro &amp; Setup'!$CB$4:$CB$23)))-IF(F92=$AH$2, 0.5, 0)), ""), "")</f>
        <v/>
      </c>
      <c r="L92" s="156"/>
      <c r="M92" s="157" t="str">
        <f>IF(O92="", IFERROR(IF($W92="", $AN92+$AO92-SUMIF($C$8:$C92, $C92, $K$8:$K92)-SUMIF($C$8:$C92, $C92, $W$8:$W92), ""), ""), "")</f>
        <v/>
      </c>
      <c r="N92" s="156"/>
      <c r="O92" s="157" t="str">
        <f>IF(AND(P92="", Q92="", R92=""), "", IF(OR(NOT(C92=P92), NOT(D92=Q92), NOT(E92=R92), NOT(F92=S92), NOT(G92=T92), NOT(H92=U92)), $O$4, 'Leave Approval'!L91))</f>
        <v/>
      </c>
      <c r="P92" s="159" t="str">
        <f>IF('Leave Approval'!M91="", "", 'Leave Approval'!M91)</f>
        <v/>
      </c>
      <c r="Q92" s="160" t="str">
        <f>IF('Leave Approval'!N91="", "", 'Leave Approval'!N91)</f>
        <v/>
      </c>
      <c r="R92" s="161" t="str">
        <f>IF('Leave Approval'!O91="", "", 'Leave Approval'!O91)</f>
        <v/>
      </c>
      <c r="S92" s="162" t="str">
        <f>IF('Leave Approval'!P91="", "", 'Leave Approval'!P91)</f>
        <v/>
      </c>
      <c r="T92" s="163" t="str">
        <f>IF('Leave Approval'!Q91="", "", 'Leave Approval'!Q91)</f>
        <v/>
      </c>
      <c r="U92" s="164" t="str">
        <f>IF('Leave Approval'!R91="", "", 'Leave Approval'!R91)</f>
        <v/>
      </c>
      <c r="V92" s="156"/>
      <c r="W92" s="157" t="str">
        <f>IF(OR(P92="", Q92="", R92=""), "", NETWORKDAYS(Q92, R92, IF(AL92='Intro &amp; Setup'!$BA$8, 'Intro &amp; Setup'!$CA$4:$CA$23, IF(AL92='Intro &amp; Setup'!$BA$9, 'Intro &amp; Setup'!$CB$4:$CB$23)))-IF(S92=$AH$2, 0.5, 0))</f>
        <v/>
      </c>
      <c r="X92" s="156"/>
      <c r="Y92" s="157" t="str">
        <f>IF(OR(P92="", Q92="", R92=""), "", IFERROR($AN92+$AO92-SUMIF($C$8:$C92, $C92, $K$8:$K92)-SUMIF($P$8:$P92, $P92, $W$8:$W92), ""))</f>
        <v/>
      </c>
      <c r="Z92" s="75"/>
      <c r="AH92" s="10">
        <v>85</v>
      </c>
      <c r="AL92" s="10" t="str">
        <f>IF(P92="", IF(C92="", "", IFERROR(INDEX('Intro &amp; Setup'!$BD$4:$BD$23, MATCH(C92, 'Intro &amp; Setup'!$BC$4:$BC$23, 0)), "")), IFERROR(INDEX('Intro &amp; Setup'!$BD$4:$BD$23, MATCH(P92, 'Intro &amp; Setup'!$BC$4:$BC$23, 0)), ""))</f>
        <v/>
      </c>
      <c r="AN92" s="42" t="str">
        <f>IF(P92="", IF($C92="", "", IFERROR(INDEX('Intro &amp; Setup'!$BE$4:$BE$23, MATCH($C92, 'Intro &amp; Setup'!$BC$4:$BC$23, 0)), "")-$AS92), IFERROR(INDEX('Intro &amp; Setup'!$BE$4:$BE$23, MATCH($P92, 'Intro &amp; Setup'!$BC$4:$BC$23, 0)), "")-$AS92)</f>
        <v/>
      </c>
      <c r="AO92" s="44" t="str">
        <f>IF(P92="", IF($C92="", "", IFERROR(INDEX('Intro &amp; Setup'!$BF$4:$BF$23, MATCH($C92, 'Intro &amp; Setup'!$BC$4:$BC$23, 0)), "")), IFERROR(INDEX('Intro &amp; Setup'!$BF$4:$BF$23, MATCH($P92, 'Intro &amp; Setup'!$BC$4:$BC$23, 0)), ""))</f>
        <v/>
      </c>
      <c r="AS92" s="10" t="str">
        <f>IF($C92="", "", IFERROR(INDEX('Intro &amp; Setup'!$BG$70:$BG$109, MATCH($C92, 'Intro &amp; Setup'!$BA$70:$BA$109, 0)), ""))</f>
        <v/>
      </c>
    </row>
    <row r="93" spans="1:45" x14ac:dyDescent="0.25">
      <c r="A93" s="75"/>
      <c r="B93" s="176"/>
      <c r="C93" s="158"/>
      <c r="D93" s="160"/>
      <c r="E93" s="161"/>
      <c r="F93" s="177"/>
      <c r="G93" s="160"/>
      <c r="H93" s="163"/>
      <c r="I93" s="156"/>
      <c r="J93" s="157" t="str">
        <f t="shared" si="1"/>
        <v/>
      </c>
      <c r="K93" s="158" t="str">
        <f>IF(O93="", IF(W93="", IF(OR(D93="", E93="", C93=""), "", NETWORKDAYS(D93, E93, IF(AL93='Intro &amp; Setup'!$BA$8, 'Intro &amp; Setup'!$CA$4:$CA$23, IF(AL93='Intro &amp; Setup'!$BA$9, 'Intro &amp; Setup'!$CB$4:$CB$23)))-IF(F93=$AH$2, 0.5, 0)), ""), "")</f>
        <v/>
      </c>
      <c r="L93" s="156"/>
      <c r="M93" s="157" t="str">
        <f>IF(O93="", IFERROR(IF($W93="", $AN93+$AO93-SUMIF($C$8:$C93, $C93, $K$8:$K93)-SUMIF($C$8:$C93, $C93, $W$8:$W93), ""), ""), "")</f>
        <v/>
      </c>
      <c r="N93" s="156"/>
      <c r="O93" s="157" t="str">
        <f>IF(AND(P93="", Q93="", R93=""), "", IF(OR(NOT(C93=P93), NOT(D93=Q93), NOT(E93=R93), NOT(F93=S93), NOT(G93=T93), NOT(H93=U93)), $O$4, 'Leave Approval'!L92))</f>
        <v/>
      </c>
      <c r="P93" s="159" t="str">
        <f>IF('Leave Approval'!M92="", "", 'Leave Approval'!M92)</f>
        <v/>
      </c>
      <c r="Q93" s="160" t="str">
        <f>IF('Leave Approval'!N92="", "", 'Leave Approval'!N92)</f>
        <v/>
      </c>
      <c r="R93" s="161" t="str">
        <f>IF('Leave Approval'!O92="", "", 'Leave Approval'!O92)</f>
        <v/>
      </c>
      <c r="S93" s="162" t="str">
        <f>IF('Leave Approval'!P92="", "", 'Leave Approval'!P92)</f>
        <v/>
      </c>
      <c r="T93" s="163" t="str">
        <f>IF('Leave Approval'!Q92="", "", 'Leave Approval'!Q92)</f>
        <v/>
      </c>
      <c r="U93" s="164" t="str">
        <f>IF('Leave Approval'!R92="", "", 'Leave Approval'!R92)</f>
        <v/>
      </c>
      <c r="V93" s="156"/>
      <c r="W93" s="157" t="str">
        <f>IF(OR(P93="", Q93="", R93=""), "", NETWORKDAYS(Q93, R93, IF(AL93='Intro &amp; Setup'!$BA$8, 'Intro &amp; Setup'!$CA$4:$CA$23, IF(AL93='Intro &amp; Setup'!$BA$9, 'Intro &amp; Setup'!$CB$4:$CB$23)))-IF(S93=$AH$2, 0.5, 0))</f>
        <v/>
      </c>
      <c r="X93" s="156"/>
      <c r="Y93" s="157" t="str">
        <f>IF(OR(P93="", Q93="", R93=""), "", IFERROR($AN93+$AO93-SUMIF($C$8:$C93, $C93, $K$8:$K93)-SUMIF($P$8:$P93, $P93, $W$8:$W93), ""))</f>
        <v/>
      </c>
      <c r="Z93" s="75"/>
      <c r="AH93" s="10">
        <v>86</v>
      </c>
      <c r="AL93" s="10" t="str">
        <f>IF(P93="", IF(C93="", "", IFERROR(INDEX('Intro &amp; Setup'!$BD$4:$BD$23, MATCH(C93, 'Intro &amp; Setup'!$BC$4:$BC$23, 0)), "")), IFERROR(INDEX('Intro &amp; Setup'!$BD$4:$BD$23, MATCH(P93, 'Intro &amp; Setup'!$BC$4:$BC$23, 0)), ""))</f>
        <v/>
      </c>
      <c r="AN93" s="42" t="str">
        <f>IF(P93="", IF($C93="", "", IFERROR(INDEX('Intro &amp; Setup'!$BE$4:$BE$23, MATCH($C93, 'Intro &amp; Setup'!$BC$4:$BC$23, 0)), "")-$AS93), IFERROR(INDEX('Intro &amp; Setup'!$BE$4:$BE$23, MATCH($P93, 'Intro &amp; Setup'!$BC$4:$BC$23, 0)), "")-$AS93)</f>
        <v/>
      </c>
      <c r="AO93" s="44" t="str">
        <f>IF(P93="", IF($C93="", "", IFERROR(INDEX('Intro &amp; Setup'!$BF$4:$BF$23, MATCH($C93, 'Intro &amp; Setup'!$BC$4:$BC$23, 0)), "")), IFERROR(INDEX('Intro &amp; Setup'!$BF$4:$BF$23, MATCH($P93, 'Intro &amp; Setup'!$BC$4:$BC$23, 0)), ""))</f>
        <v/>
      </c>
      <c r="AS93" s="10" t="str">
        <f>IF($C93="", "", IFERROR(INDEX('Intro &amp; Setup'!$BG$70:$BG$109, MATCH($C93, 'Intro &amp; Setup'!$BA$70:$BA$109, 0)), ""))</f>
        <v/>
      </c>
    </row>
    <row r="94" spans="1:45" x14ac:dyDescent="0.25">
      <c r="A94" s="75"/>
      <c r="B94" s="176"/>
      <c r="C94" s="158"/>
      <c r="D94" s="160"/>
      <c r="E94" s="161"/>
      <c r="F94" s="177"/>
      <c r="G94" s="160"/>
      <c r="H94" s="163"/>
      <c r="I94" s="156"/>
      <c r="J94" s="157" t="str">
        <f t="shared" si="1"/>
        <v/>
      </c>
      <c r="K94" s="158" t="str">
        <f>IF(O94="", IF(W94="", IF(OR(D94="", E94="", C94=""), "", NETWORKDAYS(D94, E94, IF(AL94='Intro &amp; Setup'!$BA$8, 'Intro &amp; Setup'!$CA$4:$CA$23, IF(AL94='Intro &amp; Setup'!$BA$9, 'Intro &amp; Setup'!$CB$4:$CB$23)))-IF(F94=$AH$2, 0.5, 0)), ""), "")</f>
        <v/>
      </c>
      <c r="L94" s="156"/>
      <c r="M94" s="157" t="str">
        <f>IF(O94="", IFERROR(IF($W94="", $AN94+$AO94-SUMIF($C$8:$C94, $C94, $K$8:$K94)-SUMIF($C$8:$C94, $C94, $W$8:$W94), ""), ""), "")</f>
        <v/>
      </c>
      <c r="N94" s="156"/>
      <c r="O94" s="157" t="str">
        <f>IF(AND(P94="", Q94="", R94=""), "", IF(OR(NOT(C94=P94), NOT(D94=Q94), NOT(E94=R94), NOT(F94=S94), NOT(G94=T94), NOT(H94=U94)), $O$4, 'Leave Approval'!L93))</f>
        <v/>
      </c>
      <c r="P94" s="159" t="str">
        <f>IF('Leave Approval'!M93="", "", 'Leave Approval'!M93)</f>
        <v/>
      </c>
      <c r="Q94" s="160" t="str">
        <f>IF('Leave Approval'!N93="", "", 'Leave Approval'!N93)</f>
        <v/>
      </c>
      <c r="R94" s="161" t="str">
        <f>IF('Leave Approval'!O93="", "", 'Leave Approval'!O93)</f>
        <v/>
      </c>
      <c r="S94" s="162" t="str">
        <f>IF('Leave Approval'!P93="", "", 'Leave Approval'!P93)</f>
        <v/>
      </c>
      <c r="T94" s="163" t="str">
        <f>IF('Leave Approval'!Q93="", "", 'Leave Approval'!Q93)</f>
        <v/>
      </c>
      <c r="U94" s="164" t="str">
        <f>IF('Leave Approval'!R93="", "", 'Leave Approval'!R93)</f>
        <v/>
      </c>
      <c r="V94" s="156"/>
      <c r="W94" s="157" t="str">
        <f>IF(OR(P94="", Q94="", R94=""), "", NETWORKDAYS(Q94, R94, IF(AL94='Intro &amp; Setup'!$BA$8, 'Intro &amp; Setup'!$CA$4:$CA$23, IF(AL94='Intro &amp; Setup'!$BA$9, 'Intro &amp; Setup'!$CB$4:$CB$23)))-IF(S94=$AH$2, 0.5, 0))</f>
        <v/>
      </c>
      <c r="X94" s="156"/>
      <c r="Y94" s="157" t="str">
        <f>IF(OR(P94="", Q94="", R94=""), "", IFERROR($AN94+$AO94-SUMIF($C$8:$C94, $C94, $K$8:$K94)-SUMIF($P$8:$P94, $P94, $W$8:$W94), ""))</f>
        <v/>
      </c>
      <c r="Z94" s="75"/>
      <c r="AH94" s="10">
        <v>87</v>
      </c>
      <c r="AL94" s="10" t="str">
        <f>IF(P94="", IF(C94="", "", IFERROR(INDEX('Intro &amp; Setup'!$BD$4:$BD$23, MATCH(C94, 'Intro &amp; Setup'!$BC$4:$BC$23, 0)), "")), IFERROR(INDEX('Intro &amp; Setup'!$BD$4:$BD$23, MATCH(P94, 'Intro &amp; Setup'!$BC$4:$BC$23, 0)), ""))</f>
        <v/>
      </c>
      <c r="AN94" s="42" t="str">
        <f>IF(P94="", IF($C94="", "", IFERROR(INDEX('Intro &amp; Setup'!$BE$4:$BE$23, MATCH($C94, 'Intro &amp; Setup'!$BC$4:$BC$23, 0)), "")-$AS94), IFERROR(INDEX('Intro &amp; Setup'!$BE$4:$BE$23, MATCH($P94, 'Intro &amp; Setup'!$BC$4:$BC$23, 0)), "")-$AS94)</f>
        <v/>
      </c>
      <c r="AO94" s="44" t="str">
        <f>IF(P94="", IF($C94="", "", IFERROR(INDEX('Intro &amp; Setup'!$BF$4:$BF$23, MATCH($C94, 'Intro &amp; Setup'!$BC$4:$BC$23, 0)), "")), IFERROR(INDEX('Intro &amp; Setup'!$BF$4:$BF$23, MATCH($P94, 'Intro &amp; Setup'!$BC$4:$BC$23, 0)), ""))</f>
        <v/>
      </c>
      <c r="AS94" s="10" t="str">
        <f>IF($C94="", "", IFERROR(INDEX('Intro &amp; Setup'!$BG$70:$BG$109, MATCH($C94, 'Intro &amp; Setup'!$BA$70:$BA$109, 0)), ""))</f>
        <v/>
      </c>
    </row>
    <row r="95" spans="1:45" x14ac:dyDescent="0.25">
      <c r="A95" s="75"/>
      <c r="B95" s="176"/>
      <c r="C95" s="158"/>
      <c r="D95" s="160"/>
      <c r="E95" s="161"/>
      <c r="F95" s="177"/>
      <c r="G95" s="160"/>
      <c r="H95" s="163"/>
      <c r="I95" s="156"/>
      <c r="J95" s="157" t="str">
        <f t="shared" si="1"/>
        <v/>
      </c>
      <c r="K95" s="158" t="str">
        <f>IF(O95="", IF(W95="", IF(OR(D95="", E95="", C95=""), "", NETWORKDAYS(D95, E95, IF(AL95='Intro &amp; Setup'!$BA$8, 'Intro &amp; Setup'!$CA$4:$CA$23, IF(AL95='Intro &amp; Setup'!$BA$9, 'Intro &amp; Setup'!$CB$4:$CB$23)))-IF(F95=$AH$2, 0.5, 0)), ""), "")</f>
        <v/>
      </c>
      <c r="L95" s="156"/>
      <c r="M95" s="157" t="str">
        <f>IF(O95="", IFERROR(IF($W95="", $AN95+$AO95-SUMIF($C$8:$C95, $C95, $K$8:$K95)-SUMIF($C$8:$C95, $C95, $W$8:$W95), ""), ""), "")</f>
        <v/>
      </c>
      <c r="N95" s="156"/>
      <c r="O95" s="157" t="str">
        <f>IF(AND(P95="", Q95="", R95=""), "", IF(OR(NOT(C95=P95), NOT(D95=Q95), NOT(E95=R95), NOT(F95=S95), NOT(G95=T95), NOT(H95=U95)), $O$4, 'Leave Approval'!L94))</f>
        <v/>
      </c>
      <c r="P95" s="159" t="str">
        <f>IF('Leave Approval'!M94="", "", 'Leave Approval'!M94)</f>
        <v/>
      </c>
      <c r="Q95" s="160" t="str">
        <f>IF('Leave Approval'!N94="", "", 'Leave Approval'!N94)</f>
        <v/>
      </c>
      <c r="R95" s="161" t="str">
        <f>IF('Leave Approval'!O94="", "", 'Leave Approval'!O94)</f>
        <v/>
      </c>
      <c r="S95" s="162" t="str">
        <f>IF('Leave Approval'!P94="", "", 'Leave Approval'!P94)</f>
        <v/>
      </c>
      <c r="T95" s="163" t="str">
        <f>IF('Leave Approval'!Q94="", "", 'Leave Approval'!Q94)</f>
        <v/>
      </c>
      <c r="U95" s="164" t="str">
        <f>IF('Leave Approval'!R94="", "", 'Leave Approval'!R94)</f>
        <v/>
      </c>
      <c r="V95" s="156"/>
      <c r="W95" s="157" t="str">
        <f>IF(OR(P95="", Q95="", R95=""), "", NETWORKDAYS(Q95, R95, IF(AL95='Intro &amp; Setup'!$BA$8, 'Intro &amp; Setup'!$CA$4:$CA$23, IF(AL95='Intro &amp; Setup'!$BA$9, 'Intro &amp; Setup'!$CB$4:$CB$23)))-IF(S95=$AH$2, 0.5, 0))</f>
        <v/>
      </c>
      <c r="X95" s="156"/>
      <c r="Y95" s="157" t="str">
        <f>IF(OR(P95="", Q95="", R95=""), "", IFERROR($AN95+$AO95-SUMIF($C$8:$C95, $C95, $K$8:$K95)-SUMIF($P$8:$P95, $P95, $W$8:$W95), ""))</f>
        <v/>
      </c>
      <c r="Z95" s="75"/>
      <c r="AH95" s="10">
        <v>88</v>
      </c>
      <c r="AL95" s="10" t="str">
        <f>IF(P95="", IF(C95="", "", IFERROR(INDEX('Intro &amp; Setup'!$BD$4:$BD$23, MATCH(C95, 'Intro &amp; Setup'!$BC$4:$BC$23, 0)), "")), IFERROR(INDEX('Intro &amp; Setup'!$BD$4:$BD$23, MATCH(P95, 'Intro &amp; Setup'!$BC$4:$BC$23, 0)), ""))</f>
        <v/>
      </c>
      <c r="AN95" s="42" t="str">
        <f>IF(P95="", IF($C95="", "", IFERROR(INDEX('Intro &amp; Setup'!$BE$4:$BE$23, MATCH($C95, 'Intro &amp; Setup'!$BC$4:$BC$23, 0)), "")-$AS95), IFERROR(INDEX('Intro &amp; Setup'!$BE$4:$BE$23, MATCH($P95, 'Intro &amp; Setup'!$BC$4:$BC$23, 0)), "")-$AS95)</f>
        <v/>
      </c>
      <c r="AO95" s="44" t="str">
        <f>IF(P95="", IF($C95="", "", IFERROR(INDEX('Intro &amp; Setup'!$BF$4:$BF$23, MATCH($C95, 'Intro &amp; Setup'!$BC$4:$BC$23, 0)), "")), IFERROR(INDEX('Intro &amp; Setup'!$BF$4:$BF$23, MATCH($P95, 'Intro &amp; Setup'!$BC$4:$BC$23, 0)), ""))</f>
        <v/>
      </c>
      <c r="AS95" s="10" t="str">
        <f>IF($C95="", "", IFERROR(INDEX('Intro &amp; Setup'!$BG$70:$BG$109, MATCH($C95, 'Intro &amp; Setup'!$BA$70:$BA$109, 0)), ""))</f>
        <v/>
      </c>
    </row>
    <row r="96" spans="1:45" x14ac:dyDescent="0.25">
      <c r="A96" s="75"/>
      <c r="B96" s="176"/>
      <c r="C96" s="158"/>
      <c r="D96" s="160"/>
      <c r="E96" s="161"/>
      <c r="F96" s="177"/>
      <c r="G96" s="160"/>
      <c r="H96" s="163"/>
      <c r="I96" s="156"/>
      <c r="J96" s="157" t="str">
        <f t="shared" si="1"/>
        <v/>
      </c>
      <c r="K96" s="158" t="str">
        <f>IF(O96="", IF(W96="", IF(OR(D96="", E96="", C96=""), "", NETWORKDAYS(D96, E96, IF(AL96='Intro &amp; Setup'!$BA$8, 'Intro &amp; Setup'!$CA$4:$CA$23, IF(AL96='Intro &amp; Setup'!$BA$9, 'Intro &amp; Setup'!$CB$4:$CB$23)))-IF(F96=$AH$2, 0.5, 0)), ""), "")</f>
        <v/>
      </c>
      <c r="L96" s="156"/>
      <c r="M96" s="157" t="str">
        <f>IF(O96="", IFERROR(IF($W96="", $AN96+$AO96-SUMIF($C$8:$C96, $C96, $K$8:$K96)-SUMIF($C$8:$C96, $C96, $W$8:$W96), ""), ""), "")</f>
        <v/>
      </c>
      <c r="N96" s="156"/>
      <c r="O96" s="157" t="str">
        <f>IF(AND(P96="", Q96="", R96=""), "", IF(OR(NOT(C96=P96), NOT(D96=Q96), NOT(E96=R96), NOT(F96=S96), NOT(G96=T96), NOT(H96=U96)), $O$4, 'Leave Approval'!L95))</f>
        <v/>
      </c>
      <c r="P96" s="159" t="str">
        <f>IF('Leave Approval'!M95="", "", 'Leave Approval'!M95)</f>
        <v/>
      </c>
      <c r="Q96" s="160" t="str">
        <f>IF('Leave Approval'!N95="", "", 'Leave Approval'!N95)</f>
        <v/>
      </c>
      <c r="R96" s="161" t="str">
        <f>IF('Leave Approval'!O95="", "", 'Leave Approval'!O95)</f>
        <v/>
      </c>
      <c r="S96" s="162" t="str">
        <f>IF('Leave Approval'!P95="", "", 'Leave Approval'!P95)</f>
        <v/>
      </c>
      <c r="T96" s="163" t="str">
        <f>IF('Leave Approval'!Q95="", "", 'Leave Approval'!Q95)</f>
        <v/>
      </c>
      <c r="U96" s="164" t="str">
        <f>IF('Leave Approval'!R95="", "", 'Leave Approval'!R95)</f>
        <v/>
      </c>
      <c r="V96" s="156"/>
      <c r="W96" s="157" t="str">
        <f>IF(OR(P96="", Q96="", R96=""), "", NETWORKDAYS(Q96, R96, IF(AL96='Intro &amp; Setup'!$BA$8, 'Intro &amp; Setup'!$CA$4:$CA$23, IF(AL96='Intro &amp; Setup'!$BA$9, 'Intro &amp; Setup'!$CB$4:$CB$23)))-IF(S96=$AH$2, 0.5, 0))</f>
        <v/>
      </c>
      <c r="X96" s="156"/>
      <c r="Y96" s="157" t="str">
        <f>IF(OR(P96="", Q96="", R96=""), "", IFERROR($AN96+$AO96-SUMIF($C$8:$C96, $C96, $K$8:$K96)-SUMIF($P$8:$P96, $P96, $W$8:$W96), ""))</f>
        <v/>
      </c>
      <c r="Z96" s="75"/>
      <c r="AH96" s="10">
        <v>89</v>
      </c>
      <c r="AL96" s="10" t="str">
        <f>IF(P96="", IF(C96="", "", IFERROR(INDEX('Intro &amp; Setup'!$BD$4:$BD$23, MATCH(C96, 'Intro &amp; Setup'!$BC$4:$BC$23, 0)), "")), IFERROR(INDEX('Intro &amp; Setup'!$BD$4:$BD$23, MATCH(P96, 'Intro &amp; Setup'!$BC$4:$BC$23, 0)), ""))</f>
        <v/>
      </c>
      <c r="AN96" s="42" t="str">
        <f>IF(P96="", IF($C96="", "", IFERROR(INDEX('Intro &amp; Setup'!$BE$4:$BE$23, MATCH($C96, 'Intro &amp; Setup'!$BC$4:$BC$23, 0)), "")-$AS96), IFERROR(INDEX('Intro &amp; Setup'!$BE$4:$BE$23, MATCH($P96, 'Intro &amp; Setup'!$BC$4:$BC$23, 0)), "")-$AS96)</f>
        <v/>
      </c>
      <c r="AO96" s="44" t="str">
        <f>IF(P96="", IF($C96="", "", IFERROR(INDEX('Intro &amp; Setup'!$BF$4:$BF$23, MATCH($C96, 'Intro &amp; Setup'!$BC$4:$BC$23, 0)), "")), IFERROR(INDEX('Intro &amp; Setup'!$BF$4:$BF$23, MATCH($P96, 'Intro &amp; Setup'!$BC$4:$BC$23, 0)), ""))</f>
        <v/>
      </c>
      <c r="AS96" s="10" t="str">
        <f>IF($C96="", "", IFERROR(INDEX('Intro &amp; Setup'!$BG$70:$BG$109, MATCH($C96, 'Intro &amp; Setup'!$BA$70:$BA$109, 0)), ""))</f>
        <v/>
      </c>
    </row>
    <row r="97" spans="1:45" x14ac:dyDescent="0.25">
      <c r="A97" s="75"/>
      <c r="B97" s="176"/>
      <c r="C97" s="158"/>
      <c r="D97" s="160"/>
      <c r="E97" s="161"/>
      <c r="F97" s="177"/>
      <c r="G97" s="160"/>
      <c r="H97" s="163"/>
      <c r="I97" s="156"/>
      <c r="J97" s="157" t="str">
        <f t="shared" si="1"/>
        <v/>
      </c>
      <c r="K97" s="158" t="str">
        <f>IF(O97="", IF(W97="", IF(OR(D97="", E97="", C97=""), "", NETWORKDAYS(D97, E97, IF(AL97='Intro &amp; Setup'!$BA$8, 'Intro &amp; Setup'!$CA$4:$CA$23, IF(AL97='Intro &amp; Setup'!$BA$9, 'Intro &amp; Setup'!$CB$4:$CB$23)))-IF(F97=$AH$2, 0.5, 0)), ""), "")</f>
        <v/>
      </c>
      <c r="L97" s="156"/>
      <c r="M97" s="157" t="str">
        <f>IF(O97="", IFERROR(IF($W97="", $AN97+$AO97-SUMIF($C$8:$C97, $C97, $K$8:$K97)-SUMIF($C$8:$C97, $C97, $W$8:$W97), ""), ""), "")</f>
        <v/>
      </c>
      <c r="N97" s="156"/>
      <c r="O97" s="157" t="str">
        <f>IF(AND(P97="", Q97="", R97=""), "", IF(OR(NOT(C97=P97), NOT(D97=Q97), NOT(E97=R97), NOT(F97=S97), NOT(G97=T97), NOT(H97=U97)), $O$4, 'Leave Approval'!L96))</f>
        <v/>
      </c>
      <c r="P97" s="159" t="str">
        <f>IF('Leave Approval'!M96="", "", 'Leave Approval'!M96)</f>
        <v/>
      </c>
      <c r="Q97" s="160" t="str">
        <f>IF('Leave Approval'!N96="", "", 'Leave Approval'!N96)</f>
        <v/>
      </c>
      <c r="R97" s="161" t="str">
        <f>IF('Leave Approval'!O96="", "", 'Leave Approval'!O96)</f>
        <v/>
      </c>
      <c r="S97" s="162" t="str">
        <f>IF('Leave Approval'!P96="", "", 'Leave Approval'!P96)</f>
        <v/>
      </c>
      <c r="T97" s="163" t="str">
        <f>IF('Leave Approval'!Q96="", "", 'Leave Approval'!Q96)</f>
        <v/>
      </c>
      <c r="U97" s="164" t="str">
        <f>IF('Leave Approval'!R96="", "", 'Leave Approval'!R96)</f>
        <v/>
      </c>
      <c r="V97" s="156"/>
      <c r="W97" s="157" t="str">
        <f>IF(OR(P97="", Q97="", R97=""), "", NETWORKDAYS(Q97, R97, IF(AL97='Intro &amp; Setup'!$BA$8, 'Intro &amp; Setup'!$CA$4:$CA$23, IF(AL97='Intro &amp; Setup'!$BA$9, 'Intro &amp; Setup'!$CB$4:$CB$23)))-IF(S97=$AH$2, 0.5, 0))</f>
        <v/>
      </c>
      <c r="X97" s="156"/>
      <c r="Y97" s="157" t="str">
        <f>IF(OR(P97="", Q97="", R97=""), "", IFERROR($AN97+$AO97-SUMIF($C$8:$C97, $C97, $K$8:$K97)-SUMIF($P$8:$P97, $P97, $W$8:$W97), ""))</f>
        <v/>
      </c>
      <c r="Z97" s="75"/>
      <c r="AH97" s="10">
        <v>90</v>
      </c>
      <c r="AL97" s="10" t="str">
        <f>IF(P97="", IF(C97="", "", IFERROR(INDEX('Intro &amp; Setup'!$BD$4:$BD$23, MATCH(C97, 'Intro &amp; Setup'!$BC$4:$BC$23, 0)), "")), IFERROR(INDEX('Intro &amp; Setup'!$BD$4:$BD$23, MATCH(P97, 'Intro &amp; Setup'!$BC$4:$BC$23, 0)), ""))</f>
        <v/>
      </c>
      <c r="AN97" s="42" t="str">
        <f>IF(P97="", IF($C97="", "", IFERROR(INDEX('Intro &amp; Setup'!$BE$4:$BE$23, MATCH($C97, 'Intro &amp; Setup'!$BC$4:$BC$23, 0)), "")-$AS97), IFERROR(INDEX('Intro &amp; Setup'!$BE$4:$BE$23, MATCH($P97, 'Intro &amp; Setup'!$BC$4:$BC$23, 0)), "")-$AS97)</f>
        <v/>
      </c>
      <c r="AO97" s="44" t="str">
        <f>IF(P97="", IF($C97="", "", IFERROR(INDEX('Intro &amp; Setup'!$BF$4:$BF$23, MATCH($C97, 'Intro &amp; Setup'!$BC$4:$BC$23, 0)), "")), IFERROR(INDEX('Intro &amp; Setup'!$BF$4:$BF$23, MATCH($P97, 'Intro &amp; Setup'!$BC$4:$BC$23, 0)), ""))</f>
        <v/>
      </c>
      <c r="AS97" s="10" t="str">
        <f>IF($C97="", "", IFERROR(INDEX('Intro &amp; Setup'!$BG$70:$BG$109, MATCH($C97, 'Intro &amp; Setup'!$BA$70:$BA$109, 0)), ""))</f>
        <v/>
      </c>
    </row>
    <row r="98" spans="1:45" x14ac:dyDescent="0.25">
      <c r="A98" s="75"/>
      <c r="B98" s="176"/>
      <c r="C98" s="158"/>
      <c r="D98" s="160"/>
      <c r="E98" s="161"/>
      <c r="F98" s="177"/>
      <c r="G98" s="160"/>
      <c r="H98" s="163"/>
      <c r="I98" s="156"/>
      <c r="J98" s="157" t="str">
        <f t="shared" si="1"/>
        <v/>
      </c>
      <c r="K98" s="158" t="str">
        <f>IF(O98="", IF(W98="", IF(OR(D98="", E98="", C98=""), "", NETWORKDAYS(D98, E98, IF(AL98='Intro &amp; Setup'!$BA$8, 'Intro &amp; Setup'!$CA$4:$CA$23, IF(AL98='Intro &amp; Setup'!$BA$9, 'Intro &amp; Setup'!$CB$4:$CB$23)))-IF(F98=$AH$2, 0.5, 0)), ""), "")</f>
        <v/>
      </c>
      <c r="L98" s="156"/>
      <c r="M98" s="157" t="str">
        <f>IF(O98="", IFERROR(IF($W98="", $AN98+$AO98-SUMIF($C$8:$C98, $C98, $K$8:$K98)-SUMIF($C$8:$C98, $C98, $W$8:$W98), ""), ""), "")</f>
        <v/>
      </c>
      <c r="N98" s="156"/>
      <c r="O98" s="157" t="str">
        <f>IF(AND(P98="", Q98="", R98=""), "", IF(OR(NOT(C98=P98), NOT(D98=Q98), NOT(E98=R98), NOT(F98=S98), NOT(G98=T98), NOT(H98=U98)), $O$4, 'Leave Approval'!L97))</f>
        <v/>
      </c>
      <c r="P98" s="159" t="str">
        <f>IF('Leave Approval'!M97="", "", 'Leave Approval'!M97)</f>
        <v/>
      </c>
      <c r="Q98" s="160" t="str">
        <f>IF('Leave Approval'!N97="", "", 'Leave Approval'!N97)</f>
        <v/>
      </c>
      <c r="R98" s="161" t="str">
        <f>IF('Leave Approval'!O97="", "", 'Leave Approval'!O97)</f>
        <v/>
      </c>
      <c r="S98" s="162" t="str">
        <f>IF('Leave Approval'!P97="", "", 'Leave Approval'!P97)</f>
        <v/>
      </c>
      <c r="T98" s="163" t="str">
        <f>IF('Leave Approval'!Q97="", "", 'Leave Approval'!Q97)</f>
        <v/>
      </c>
      <c r="U98" s="164" t="str">
        <f>IF('Leave Approval'!R97="", "", 'Leave Approval'!R97)</f>
        <v/>
      </c>
      <c r="V98" s="156"/>
      <c r="W98" s="157" t="str">
        <f>IF(OR(P98="", Q98="", R98=""), "", NETWORKDAYS(Q98, R98, IF(AL98='Intro &amp; Setup'!$BA$8, 'Intro &amp; Setup'!$CA$4:$CA$23, IF(AL98='Intro &amp; Setup'!$BA$9, 'Intro &amp; Setup'!$CB$4:$CB$23)))-IF(S98=$AH$2, 0.5, 0))</f>
        <v/>
      </c>
      <c r="X98" s="156"/>
      <c r="Y98" s="157" t="str">
        <f>IF(OR(P98="", Q98="", R98=""), "", IFERROR($AN98+$AO98-SUMIF($C$8:$C98, $C98, $K$8:$K98)-SUMIF($P$8:$P98, $P98, $W$8:$W98), ""))</f>
        <v/>
      </c>
      <c r="Z98" s="75"/>
      <c r="AH98" s="10">
        <v>91</v>
      </c>
      <c r="AL98" s="10" t="str">
        <f>IF(P98="", IF(C98="", "", IFERROR(INDEX('Intro &amp; Setup'!$BD$4:$BD$23, MATCH(C98, 'Intro &amp; Setup'!$BC$4:$BC$23, 0)), "")), IFERROR(INDEX('Intro &amp; Setup'!$BD$4:$BD$23, MATCH(P98, 'Intro &amp; Setup'!$BC$4:$BC$23, 0)), ""))</f>
        <v/>
      </c>
      <c r="AN98" s="42" t="str">
        <f>IF(P98="", IF($C98="", "", IFERROR(INDEX('Intro &amp; Setup'!$BE$4:$BE$23, MATCH($C98, 'Intro &amp; Setup'!$BC$4:$BC$23, 0)), "")-$AS98), IFERROR(INDEX('Intro &amp; Setup'!$BE$4:$BE$23, MATCH($P98, 'Intro &amp; Setup'!$BC$4:$BC$23, 0)), "")-$AS98)</f>
        <v/>
      </c>
      <c r="AO98" s="44" t="str">
        <f>IF(P98="", IF($C98="", "", IFERROR(INDEX('Intro &amp; Setup'!$BF$4:$BF$23, MATCH($C98, 'Intro &amp; Setup'!$BC$4:$BC$23, 0)), "")), IFERROR(INDEX('Intro &amp; Setup'!$BF$4:$BF$23, MATCH($P98, 'Intro &amp; Setup'!$BC$4:$BC$23, 0)), ""))</f>
        <v/>
      </c>
      <c r="AS98" s="10" t="str">
        <f>IF($C98="", "", IFERROR(INDEX('Intro &amp; Setup'!$BG$70:$BG$109, MATCH($C98, 'Intro &amp; Setup'!$BA$70:$BA$109, 0)), ""))</f>
        <v/>
      </c>
    </row>
    <row r="99" spans="1:45" x14ac:dyDescent="0.25">
      <c r="A99" s="75"/>
      <c r="B99" s="176"/>
      <c r="C99" s="158"/>
      <c r="D99" s="160"/>
      <c r="E99" s="161"/>
      <c r="F99" s="177"/>
      <c r="G99" s="160"/>
      <c r="H99" s="163"/>
      <c r="I99" s="156"/>
      <c r="J99" s="157" t="str">
        <f t="shared" si="1"/>
        <v/>
      </c>
      <c r="K99" s="158" t="str">
        <f>IF(O99="", IF(W99="", IF(OR(D99="", E99="", C99=""), "", NETWORKDAYS(D99, E99, IF(AL99='Intro &amp; Setup'!$BA$8, 'Intro &amp; Setup'!$CA$4:$CA$23, IF(AL99='Intro &amp; Setup'!$BA$9, 'Intro &amp; Setup'!$CB$4:$CB$23)))-IF(F99=$AH$2, 0.5, 0)), ""), "")</f>
        <v/>
      </c>
      <c r="L99" s="156"/>
      <c r="M99" s="157" t="str">
        <f>IF(O99="", IFERROR(IF($W99="", $AN99+$AO99-SUMIF($C$8:$C99, $C99, $K$8:$K99)-SUMIF($C$8:$C99, $C99, $W$8:$W99), ""), ""), "")</f>
        <v/>
      </c>
      <c r="N99" s="156"/>
      <c r="O99" s="157" t="str">
        <f>IF(AND(P99="", Q99="", R99=""), "", IF(OR(NOT(C99=P99), NOT(D99=Q99), NOT(E99=R99), NOT(F99=S99), NOT(G99=T99), NOT(H99=U99)), $O$4, 'Leave Approval'!L98))</f>
        <v/>
      </c>
      <c r="P99" s="159" t="str">
        <f>IF('Leave Approval'!M98="", "", 'Leave Approval'!M98)</f>
        <v/>
      </c>
      <c r="Q99" s="160" t="str">
        <f>IF('Leave Approval'!N98="", "", 'Leave Approval'!N98)</f>
        <v/>
      </c>
      <c r="R99" s="161" t="str">
        <f>IF('Leave Approval'!O98="", "", 'Leave Approval'!O98)</f>
        <v/>
      </c>
      <c r="S99" s="162" t="str">
        <f>IF('Leave Approval'!P98="", "", 'Leave Approval'!P98)</f>
        <v/>
      </c>
      <c r="T99" s="163" t="str">
        <f>IF('Leave Approval'!Q98="", "", 'Leave Approval'!Q98)</f>
        <v/>
      </c>
      <c r="U99" s="164" t="str">
        <f>IF('Leave Approval'!R98="", "", 'Leave Approval'!R98)</f>
        <v/>
      </c>
      <c r="V99" s="156"/>
      <c r="W99" s="157" t="str">
        <f>IF(OR(P99="", Q99="", R99=""), "", NETWORKDAYS(Q99, R99, IF(AL99='Intro &amp; Setup'!$BA$8, 'Intro &amp; Setup'!$CA$4:$CA$23, IF(AL99='Intro &amp; Setup'!$BA$9, 'Intro &amp; Setup'!$CB$4:$CB$23)))-IF(S99=$AH$2, 0.5, 0))</f>
        <v/>
      </c>
      <c r="X99" s="156"/>
      <c r="Y99" s="157" t="str">
        <f>IF(OR(P99="", Q99="", R99=""), "", IFERROR($AN99+$AO99-SUMIF($C$8:$C99, $C99, $K$8:$K99)-SUMIF($P$8:$P99, $P99, $W$8:$W99), ""))</f>
        <v/>
      </c>
      <c r="Z99" s="75"/>
      <c r="AH99" s="10">
        <v>92</v>
      </c>
      <c r="AL99" s="10" t="str">
        <f>IF(P99="", IF(C99="", "", IFERROR(INDEX('Intro &amp; Setup'!$BD$4:$BD$23, MATCH(C99, 'Intro &amp; Setup'!$BC$4:$BC$23, 0)), "")), IFERROR(INDEX('Intro &amp; Setup'!$BD$4:$BD$23, MATCH(P99, 'Intro &amp; Setup'!$BC$4:$BC$23, 0)), ""))</f>
        <v/>
      </c>
      <c r="AN99" s="42" t="str">
        <f>IF(P99="", IF($C99="", "", IFERROR(INDEX('Intro &amp; Setup'!$BE$4:$BE$23, MATCH($C99, 'Intro &amp; Setup'!$BC$4:$BC$23, 0)), "")-$AS99), IFERROR(INDEX('Intro &amp; Setup'!$BE$4:$BE$23, MATCH($P99, 'Intro &amp; Setup'!$BC$4:$BC$23, 0)), "")-$AS99)</f>
        <v/>
      </c>
      <c r="AO99" s="44" t="str">
        <f>IF(P99="", IF($C99="", "", IFERROR(INDEX('Intro &amp; Setup'!$BF$4:$BF$23, MATCH($C99, 'Intro &amp; Setup'!$BC$4:$BC$23, 0)), "")), IFERROR(INDEX('Intro &amp; Setup'!$BF$4:$BF$23, MATCH($P99, 'Intro &amp; Setup'!$BC$4:$BC$23, 0)), ""))</f>
        <v/>
      </c>
      <c r="AS99" s="10" t="str">
        <f>IF($C99="", "", IFERROR(INDEX('Intro &amp; Setup'!$BG$70:$BG$109, MATCH($C99, 'Intro &amp; Setup'!$BA$70:$BA$109, 0)), ""))</f>
        <v/>
      </c>
    </row>
    <row r="100" spans="1:45" x14ac:dyDescent="0.25">
      <c r="A100" s="75"/>
      <c r="B100" s="176"/>
      <c r="C100" s="158"/>
      <c r="D100" s="160"/>
      <c r="E100" s="161"/>
      <c r="F100" s="177"/>
      <c r="G100" s="160"/>
      <c r="H100" s="163"/>
      <c r="I100" s="156"/>
      <c r="J100" s="157" t="str">
        <f t="shared" si="1"/>
        <v/>
      </c>
      <c r="K100" s="158" t="str">
        <f>IF(O100="", IF(W100="", IF(OR(D100="", E100="", C100=""), "", NETWORKDAYS(D100, E100, IF(AL100='Intro &amp; Setup'!$BA$8, 'Intro &amp; Setup'!$CA$4:$CA$23, IF(AL100='Intro &amp; Setup'!$BA$9, 'Intro &amp; Setup'!$CB$4:$CB$23)))-IF(F100=$AH$2, 0.5, 0)), ""), "")</f>
        <v/>
      </c>
      <c r="L100" s="156"/>
      <c r="M100" s="157" t="str">
        <f>IF(O100="", IFERROR(IF($W100="", $AN100+$AO100-SUMIF($C$8:$C100, $C100, $K$8:$K100)-SUMIF($C$8:$C100, $C100, $W$8:$W100), ""), ""), "")</f>
        <v/>
      </c>
      <c r="N100" s="156"/>
      <c r="O100" s="157" t="str">
        <f>IF(AND(P100="", Q100="", R100=""), "", IF(OR(NOT(C100=P100), NOT(D100=Q100), NOT(E100=R100), NOT(F100=S100), NOT(G100=T100), NOT(H100=U100)), $O$4, 'Leave Approval'!L99))</f>
        <v/>
      </c>
      <c r="P100" s="159" t="str">
        <f>IF('Leave Approval'!M99="", "", 'Leave Approval'!M99)</f>
        <v/>
      </c>
      <c r="Q100" s="160" t="str">
        <f>IF('Leave Approval'!N99="", "", 'Leave Approval'!N99)</f>
        <v/>
      </c>
      <c r="R100" s="161" t="str">
        <f>IF('Leave Approval'!O99="", "", 'Leave Approval'!O99)</f>
        <v/>
      </c>
      <c r="S100" s="162" t="str">
        <f>IF('Leave Approval'!P99="", "", 'Leave Approval'!P99)</f>
        <v/>
      </c>
      <c r="T100" s="163" t="str">
        <f>IF('Leave Approval'!Q99="", "", 'Leave Approval'!Q99)</f>
        <v/>
      </c>
      <c r="U100" s="164" t="str">
        <f>IF('Leave Approval'!R99="", "", 'Leave Approval'!R99)</f>
        <v/>
      </c>
      <c r="V100" s="156"/>
      <c r="W100" s="157" t="str">
        <f>IF(OR(P100="", Q100="", R100=""), "", NETWORKDAYS(Q100, R100, IF(AL100='Intro &amp; Setup'!$BA$8, 'Intro &amp; Setup'!$CA$4:$CA$23, IF(AL100='Intro &amp; Setup'!$BA$9, 'Intro &amp; Setup'!$CB$4:$CB$23)))-IF(S100=$AH$2, 0.5, 0))</f>
        <v/>
      </c>
      <c r="X100" s="156"/>
      <c r="Y100" s="157" t="str">
        <f>IF(OR(P100="", Q100="", R100=""), "", IFERROR($AN100+$AO100-SUMIF($C$8:$C100, $C100, $K$8:$K100)-SUMIF($P$8:$P100, $P100, $W$8:$W100), ""))</f>
        <v/>
      </c>
      <c r="Z100" s="75"/>
      <c r="AH100" s="10">
        <v>93</v>
      </c>
      <c r="AL100" s="10" t="str">
        <f>IF(P100="", IF(C100="", "", IFERROR(INDEX('Intro &amp; Setup'!$BD$4:$BD$23, MATCH(C100, 'Intro &amp; Setup'!$BC$4:$BC$23, 0)), "")), IFERROR(INDEX('Intro &amp; Setup'!$BD$4:$BD$23, MATCH(P100, 'Intro &amp; Setup'!$BC$4:$BC$23, 0)), ""))</f>
        <v/>
      </c>
      <c r="AN100" s="42" t="str">
        <f>IF(P100="", IF($C100="", "", IFERROR(INDEX('Intro &amp; Setup'!$BE$4:$BE$23, MATCH($C100, 'Intro &amp; Setup'!$BC$4:$BC$23, 0)), "")-$AS100), IFERROR(INDEX('Intro &amp; Setup'!$BE$4:$BE$23, MATCH($P100, 'Intro &amp; Setup'!$BC$4:$BC$23, 0)), "")-$AS100)</f>
        <v/>
      </c>
      <c r="AO100" s="44" t="str">
        <f>IF(P100="", IF($C100="", "", IFERROR(INDEX('Intro &amp; Setup'!$BF$4:$BF$23, MATCH($C100, 'Intro &amp; Setup'!$BC$4:$BC$23, 0)), "")), IFERROR(INDEX('Intro &amp; Setup'!$BF$4:$BF$23, MATCH($P100, 'Intro &amp; Setup'!$BC$4:$BC$23, 0)), ""))</f>
        <v/>
      </c>
      <c r="AS100" s="10" t="str">
        <f>IF($C100="", "", IFERROR(INDEX('Intro &amp; Setup'!$BG$70:$BG$109, MATCH($C100, 'Intro &amp; Setup'!$BA$70:$BA$109, 0)), ""))</f>
        <v/>
      </c>
    </row>
    <row r="101" spans="1:45" x14ac:dyDescent="0.25">
      <c r="A101" s="75"/>
      <c r="B101" s="176"/>
      <c r="C101" s="158"/>
      <c r="D101" s="160"/>
      <c r="E101" s="161"/>
      <c r="F101" s="177"/>
      <c r="G101" s="160"/>
      <c r="H101" s="163"/>
      <c r="I101" s="156"/>
      <c r="J101" s="157" t="str">
        <f t="shared" si="1"/>
        <v/>
      </c>
      <c r="K101" s="158" t="str">
        <f>IF(O101="", IF(W101="", IF(OR(D101="", E101="", C101=""), "", NETWORKDAYS(D101, E101, IF(AL101='Intro &amp; Setup'!$BA$8, 'Intro &amp; Setup'!$CA$4:$CA$23, IF(AL101='Intro &amp; Setup'!$BA$9, 'Intro &amp; Setup'!$CB$4:$CB$23)))-IF(F101=$AH$2, 0.5, 0)), ""), "")</f>
        <v/>
      </c>
      <c r="L101" s="156"/>
      <c r="M101" s="157" t="str">
        <f>IF(O101="", IFERROR(IF($W101="", $AN101+$AO101-SUMIF($C$8:$C101, $C101, $K$8:$K101)-SUMIF($C$8:$C101, $C101, $W$8:$W101), ""), ""), "")</f>
        <v/>
      </c>
      <c r="N101" s="156"/>
      <c r="O101" s="157" t="str">
        <f>IF(AND(P101="", Q101="", R101=""), "", IF(OR(NOT(C101=P101), NOT(D101=Q101), NOT(E101=R101), NOT(F101=S101), NOT(G101=T101), NOT(H101=U101)), $O$4, 'Leave Approval'!L100))</f>
        <v/>
      </c>
      <c r="P101" s="159" t="str">
        <f>IF('Leave Approval'!M100="", "", 'Leave Approval'!M100)</f>
        <v/>
      </c>
      <c r="Q101" s="160" t="str">
        <f>IF('Leave Approval'!N100="", "", 'Leave Approval'!N100)</f>
        <v/>
      </c>
      <c r="R101" s="161" t="str">
        <f>IF('Leave Approval'!O100="", "", 'Leave Approval'!O100)</f>
        <v/>
      </c>
      <c r="S101" s="162" t="str">
        <f>IF('Leave Approval'!P100="", "", 'Leave Approval'!P100)</f>
        <v/>
      </c>
      <c r="T101" s="163" t="str">
        <f>IF('Leave Approval'!Q100="", "", 'Leave Approval'!Q100)</f>
        <v/>
      </c>
      <c r="U101" s="164" t="str">
        <f>IF('Leave Approval'!R100="", "", 'Leave Approval'!R100)</f>
        <v/>
      </c>
      <c r="V101" s="156"/>
      <c r="W101" s="157" t="str">
        <f>IF(OR(P101="", Q101="", R101=""), "", NETWORKDAYS(Q101, R101, IF(AL101='Intro &amp; Setup'!$BA$8, 'Intro &amp; Setup'!$CA$4:$CA$23, IF(AL101='Intro &amp; Setup'!$BA$9, 'Intro &amp; Setup'!$CB$4:$CB$23)))-IF(S101=$AH$2, 0.5, 0))</f>
        <v/>
      </c>
      <c r="X101" s="156"/>
      <c r="Y101" s="157" t="str">
        <f>IF(OR(P101="", Q101="", R101=""), "", IFERROR($AN101+$AO101-SUMIF($C$8:$C101, $C101, $K$8:$K101)-SUMIF($P$8:$P101, $P101, $W$8:$W101), ""))</f>
        <v/>
      </c>
      <c r="Z101" s="75"/>
      <c r="AH101" s="10">
        <v>94</v>
      </c>
      <c r="AL101" s="10" t="str">
        <f>IF(P101="", IF(C101="", "", IFERROR(INDEX('Intro &amp; Setup'!$BD$4:$BD$23, MATCH(C101, 'Intro &amp; Setup'!$BC$4:$BC$23, 0)), "")), IFERROR(INDEX('Intro &amp; Setup'!$BD$4:$BD$23, MATCH(P101, 'Intro &amp; Setup'!$BC$4:$BC$23, 0)), ""))</f>
        <v/>
      </c>
      <c r="AN101" s="42" t="str">
        <f>IF(P101="", IF($C101="", "", IFERROR(INDEX('Intro &amp; Setup'!$BE$4:$BE$23, MATCH($C101, 'Intro &amp; Setup'!$BC$4:$BC$23, 0)), "")-$AS101), IFERROR(INDEX('Intro &amp; Setup'!$BE$4:$BE$23, MATCH($P101, 'Intro &amp; Setup'!$BC$4:$BC$23, 0)), "")-$AS101)</f>
        <v/>
      </c>
      <c r="AO101" s="44" t="str">
        <f>IF(P101="", IF($C101="", "", IFERROR(INDEX('Intro &amp; Setup'!$BF$4:$BF$23, MATCH($C101, 'Intro &amp; Setup'!$BC$4:$BC$23, 0)), "")), IFERROR(INDEX('Intro &amp; Setup'!$BF$4:$BF$23, MATCH($P101, 'Intro &amp; Setup'!$BC$4:$BC$23, 0)), ""))</f>
        <v/>
      </c>
      <c r="AS101" s="10" t="str">
        <f>IF($C101="", "", IFERROR(INDEX('Intro &amp; Setup'!$BG$70:$BG$109, MATCH($C101, 'Intro &amp; Setup'!$BA$70:$BA$109, 0)), ""))</f>
        <v/>
      </c>
    </row>
    <row r="102" spans="1:45" x14ac:dyDescent="0.25">
      <c r="A102" s="75"/>
      <c r="B102" s="176"/>
      <c r="C102" s="158"/>
      <c r="D102" s="160"/>
      <c r="E102" s="161"/>
      <c r="F102" s="177"/>
      <c r="G102" s="160"/>
      <c r="H102" s="163"/>
      <c r="I102" s="156"/>
      <c r="J102" s="157" t="str">
        <f t="shared" si="1"/>
        <v/>
      </c>
      <c r="K102" s="158" t="str">
        <f>IF(O102="", IF(W102="", IF(OR(D102="", E102="", C102=""), "", NETWORKDAYS(D102, E102, IF(AL102='Intro &amp; Setup'!$BA$8, 'Intro &amp; Setup'!$CA$4:$CA$23, IF(AL102='Intro &amp; Setup'!$BA$9, 'Intro &amp; Setup'!$CB$4:$CB$23)))-IF(F102=$AH$2, 0.5, 0)), ""), "")</f>
        <v/>
      </c>
      <c r="L102" s="156"/>
      <c r="M102" s="157" t="str">
        <f>IF(O102="", IFERROR(IF($W102="", $AN102+$AO102-SUMIF($C$8:$C102, $C102, $K$8:$K102)-SUMIF($C$8:$C102, $C102, $W$8:$W102), ""), ""), "")</f>
        <v/>
      </c>
      <c r="N102" s="156"/>
      <c r="O102" s="157" t="str">
        <f>IF(AND(P102="", Q102="", R102=""), "", IF(OR(NOT(C102=P102), NOT(D102=Q102), NOT(E102=R102), NOT(F102=S102), NOT(G102=T102), NOT(H102=U102)), $O$4, 'Leave Approval'!L101))</f>
        <v/>
      </c>
      <c r="P102" s="159" t="str">
        <f>IF('Leave Approval'!M101="", "", 'Leave Approval'!M101)</f>
        <v/>
      </c>
      <c r="Q102" s="160" t="str">
        <f>IF('Leave Approval'!N101="", "", 'Leave Approval'!N101)</f>
        <v/>
      </c>
      <c r="R102" s="161" t="str">
        <f>IF('Leave Approval'!O101="", "", 'Leave Approval'!O101)</f>
        <v/>
      </c>
      <c r="S102" s="162" t="str">
        <f>IF('Leave Approval'!P101="", "", 'Leave Approval'!P101)</f>
        <v/>
      </c>
      <c r="T102" s="163" t="str">
        <f>IF('Leave Approval'!Q101="", "", 'Leave Approval'!Q101)</f>
        <v/>
      </c>
      <c r="U102" s="164" t="str">
        <f>IF('Leave Approval'!R101="", "", 'Leave Approval'!R101)</f>
        <v/>
      </c>
      <c r="V102" s="156"/>
      <c r="W102" s="157" t="str">
        <f>IF(OR(P102="", Q102="", R102=""), "", NETWORKDAYS(Q102, R102, IF(AL102='Intro &amp; Setup'!$BA$8, 'Intro &amp; Setup'!$CA$4:$CA$23, IF(AL102='Intro &amp; Setup'!$BA$9, 'Intro &amp; Setup'!$CB$4:$CB$23)))-IF(S102=$AH$2, 0.5, 0))</f>
        <v/>
      </c>
      <c r="X102" s="156"/>
      <c r="Y102" s="157" t="str">
        <f>IF(OR(P102="", Q102="", R102=""), "", IFERROR($AN102+$AO102-SUMIF($C$8:$C102, $C102, $K$8:$K102)-SUMIF($P$8:$P102, $P102, $W$8:$W102), ""))</f>
        <v/>
      </c>
      <c r="Z102" s="75"/>
      <c r="AH102" s="10">
        <v>95</v>
      </c>
      <c r="AL102" s="10" t="str">
        <f>IF(P102="", IF(C102="", "", IFERROR(INDEX('Intro &amp; Setup'!$BD$4:$BD$23, MATCH(C102, 'Intro &amp; Setup'!$BC$4:$BC$23, 0)), "")), IFERROR(INDEX('Intro &amp; Setup'!$BD$4:$BD$23, MATCH(P102, 'Intro &amp; Setup'!$BC$4:$BC$23, 0)), ""))</f>
        <v/>
      </c>
      <c r="AN102" s="42" t="str">
        <f>IF(P102="", IF($C102="", "", IFERROR(INDEX('Intro &amp; Setup'!$BE$4:$BE$23, MATCH($C102, 'Intro &amp; Setup'!$BC$4:$BC$23, 0)), "")-$AS102), IFERROR(INDEX('Intro &amp; Setup'!$BE$4:$BE$23, MATCH($P102, 'Intro &amp; Setup'!$BC$4:$BC$23, 0)), "")-$AS102)</f>
        <v/>
      </c>
      <c r="AO102" s="44" t="str">
        <f>IF(P102="", IF($C102="", "", IFERROR(INDEX('Intro &amp; Setup'!$BF$4:$BF$23, MATCH($C102, 'Intro &amp; Setup'!$BC$4:$BC$23, 0)), "")), IFERROR(INDEX('Intro &amp; Setup'!$BF$4:$BF$23, MATCH($P102, 'Intro &amp; Setup'!$BC$4:$BC$23, 0)), ""))</f>
        <v/>
      </c>
      <c r="AS102" s="10" t="str">
        <f>IF($C102="", "", IFERROR(INDEX('Intro &amp; Setup'!$BG$70:$BG$109, MATCH($C102, 'Intro &amp; Setup'!$BA$70:$BA$109, 0)), ""))</f>
        <v/>
      </c>
    </row>
    <row r="103" spans="1:45" x14ac:dyDescent="0.25">
      <c r="A103" s="75"/>
      <c r="B103" s="176"/>
      <c r="C103" s="158"/>
      <c r="D103" s="160"/>
      <c r="E103" s="161"/>
      <c r="F103" s="177"/>
      <c r="G103" s="160"/>
      <c r="H103" s="163"/>
      <c r="I103" s="156"/>
      <c r="J103" s="157" t="str">
        <f t="shared" si="1"/>
        <v/>
      </c>
      <c r="K103" s="158" t="str">
        <f>IF(O103="", IF(W103="", IF(OR(D103="", E103="", C103=""), "", NETWORKDAYS(D103, E103, IF(AL103='Intro &amp; Setup'!$BA$8, 'Intro &amp; Setup'!$CA$4:$CA$23, IF(AL103='Intro &amp; Setup'!$BA$9, 'Intro &amp; Setup'!$CB$4:$CB$23)))-IF(F103=$AH$2, 0.5, 0)), ""), "")</f>
        <v/>
      </c>
      <c r="L103" s="156"/>
      <c r="M103" s="157" t="str">
        <f>IF(O103="", IFERROR(IF($W103="", $AN103+$AO103-SUMIF($C$8:$C103, $C103, $K$8:$K103)-SUMIF($C$8:$C103, $C103, $W$8:$W103), ""), ""), "")</f>
        <v/>
      </c>
      <c r="N103" s="156"/>
      <c r="O103" s="157" t="str">
        <f>IF(AND(P103="", Q103="", R103=""), "", IF(OR(NOT(C103=P103), NOT(D103=Q103), NOT(E103=R103), NOT(F103=S103), NOT(G103=T103), NOT(H103=U103)), $O$4, 'Leave Approval'!L102))</f>
        <v/>
      </c>
      <c r="P103" s="159" t="str">
        <f>IF('Leave Approval'!M102="", "", 'Leave Approval'!M102)</f>
        <v/>
      </c>
      <c r="Q103" s="160" t="str">
        <f>IF('Leave Approval'!N102="", "", 'Leave Approval'!N102)</f>
        <v/>
      </c>
      <c r="R103" s="161" t="str">
        <f>IF('Leave Approval'!O102="", "", 'Leave Approval'!O102)</f>
        <v/>
      </c>
      <c r="S103" s="162" t="str">
        <f>IF('Leave Approval'!P102="", "", 'Leave Approval'!P102)</f>
        <v/>
      </c>
      <c r="T103" s="163" t="str">
        <f>IF('Leave Approval'!Q102="", "", 'Leave Approval'!Q102)</f>
        <v/>
      </c>
      <c r="U103" s="164" t="str">
        <f>IF('Leave Approval'!R102="", "", 'Leave Approval'!R102)</f>
        <v/>
      </c>
      <c r="V103" s="156"/>
      <c r="W103" s="157" t="str">
        <f>IF(OR(P103="", Q103="", R103=""), "", NETWORKDAYS(Q103, R103, IF(AL103='Intro &amp; Setup'!$BA$8, 'Intro &amp; Setup'!$CA$4:$CA$23, IF(AL103='Intro &amp; Setup'!$BA$9, 'Intro &amp; Setup'!$CB$4:$CB$23)))-IF(S103=$AH$2, 0.5, 0))</f>
        <v/>
      </c>
      <c r="X103" s="156"/>
      <c r="Y103" s="157" t="str">
        <f>IF(OR(P103="", Q103="", R103=""), "", IFERROR($AN103+$AO103-SUMIF($C$8:$C103, $C103, $K$8:$K103)-SUMIF($P$8:$P103, $P103, $W$8:$W103), ""))</f>
        <v/>
      </c>
      <c r="Z103" s="75"/>
      <c r="AH103" s="10">
        <v>96</v>
      </c>
      <c r="AL103" s="10" t="str">
        <f>IF(P103="", IF(C103="", "", IFERROR(INDEX('Intro &amp; Setup'!$BD$4:$BD$23, MATCH(C103, 'Intro &amp; Setup'!$BC$4:$BC$23, 0)), "")), IFERROR(INDEX('Intro &amp; Setup'!$BD$4:$BD$23, MATCH(P103, 'Intro &amp; Setup'!$BC$4:$BC$23, 0)), ""))</f>
        <v/>
      </c>
      <c r="AN103" s="42" t="str">
        <f>IF(P103="", IF($C103="", "", IFERROR(INDEX('Intro &amp; Setup'!$BE$4:$BE$23, MATCH($C103, 'Intro &amp; Setup'!$BC$4:$BC$23, 0)), "")-$AS103), IFERROR(INDEX('Intro &amp; Setup'!$BE$4:$BE$23, MATCH($P103, 'Intro &amp; Setup'!$BC$4:$BC$23, 0)), "")-$AS103)</f>
        <v/>
      </c>
      <c r="AO103" s="44" t="str">
        <f>IF(P103="", IF($C103="", "", IFERROR(INDEX('Intro &amp; Setup'!$BF$4:$BF$23, MATCH($C103, 'Intro &amp; Setup'!$BC$4:$BC$23, 0)), "")), IFERROR(INDEX('Intro &amp; Setup'!$BF$4:$BF$23, MATCH($P103, 'Intro &amp; Setup'!$BC$4:$BC$23, 0)), ""))</f>
        <v/>
      </c>
      <c r="AS103" s="10" t="str">
        <f>IF($C103="", "", IFERROR(INDEX('Intro &amp; Setup'!$BG$70:$BG$109, MATCH($C103, 'Intro &amp; Setup'!$BA$70:$BA$109, 0)), ""))</f>
        <v/>
      </c>
    </row>
    <row r="104" spans="1:45" x14ac:dyDescent="0.25">
      <c r="A104" s="75"/>
      <c r="B104" s="176"/>
      <c r="C104" s="158"/>
      <c r="D104" s="160"/>
      <c r="E104" s="161"/>
      <c r="F104" s="177"/>
      <c r="G104" s="160"/>
      <c r="H104" s="163"/>
      <c r="I104" s="156"/>
      <c r="J104" s="157" t="str">
        <f t="shared" si="1"/>
        <v/>
      </c>
      <c r="K104" s="158" t="str">
        <f>IF(O104="", IF(W104="", IF(OR(D104="", E104="", C104=""), "", NETWORKDAYS(D104, E104, IF(AL104='Intro &amp; Setup'!$BA$8, 'Intro &amp; Setup'!$CA$4:$CA$23, IF(AL104='Intro &amp; Setup'!$BA$9, 'Intro &amp; Setup'!$CB$4:$CB$23)))-IF(F104=$AH$2, 0.5, 0)), ""), "")</f>
        <v/>
      </c>
      <c r="L104" s="156"/>
      <c r="M104" s="157" t="str">
        <f>IF(O104="", IFERROR(IF($W104="", $AN104+$AO104-SUMIF($C$8:$C104, $C104, $K$8:$K104)-SUMIF($C$8:$C104, $C104, $W$8:$W104), ""), ""), "")</f>
        <v/>
      </c>
      <c r="N104" s="156"/>
      <c r="O104" s="157" t="str">
        <f>IF(AND(P104="", Q104="", R104=""), "", IF(OR(NOT(C104=P104), NOT(D104=Q104), NOT(E104=R104), NOT(F104=S104), NOT(G104=T104), NOT(H104=U104)), $O$4, 'Leave Approval'!L103))</f>
        <v/>
      </c>
      <c r="P104" s="159" t="str">
        <f>IF('Leave Approval'!M103="", "", 'Leave Approval'!M103)</f>
        <v/>
      </c>
      <c r="Q104" s="160" t="str">
        <f>IF('Leave Approval'!N103="", "", 'Leave Approval'!N103)</f>
        <v/>
      </c>
      <c r="R104" s="161" t="str">
        <f>IF('Leave Approval'!O103="", "", 'Leave Approval'!O103)</f>
        <v/>
      </c>
      <c r="S104" s="162" t="str">
        <f>IF('Leave Approval'!P103="", "", 'Leave Approval'!P103)</f>
        <v/>
      </c>
      <c r="T104" s="163" t="str">
        <f>IF('Leave Approval'!Q103="", "", 'Leave Approval'!Q103)</f>
        <v/>
      </c>
      <c r="U104" s="164" t="str">
        <f>IF('Leave Approval'!R103="", "", 'Leave Approval'!R103)</f>
        <v/>
      </c>
      <c r="V104" s="156"/>
      <c r="W104" s="157" t="str">
        <f>IF(OR(P104="", Q104="", R104=""), "", NETWORKDAYS(Q104, R104, IF(AL104='Intro &amp; Setup'!$BA$8, 'Intro &amp; Setup'!$CA$4:$CA$23, IF(AL104='Intro &amp; Setup'!$BA$9, 'Intro &amp; Setup'!$CB$4:$CB$23)))-IF(S104=$AH$2, 0.5, 0))</f>
        <v/>
      </c>
      <c r="X104" s="156"/>
      <c r="Y104" s="157" t="str">
        <f>IF(OR(P104="", Q104="", R104=""), "", IFERROR($AN104+$AO104-SUMIF($C$8:$C104, $C104, $K$8:$K104)-SUMIF($P$8:$P104, $P104, $W$8:$W104), ""))</f>
        <v/>
      </c>
      <c r="Z104" s="75"/>
      <c r="AH104" s="10">
        <v>97</v>
      </c>
      <c r="AL104" s="10" t="str">
        <f>IF(P104="", IF(C104="", "", IFERROR(INDEX('Intro &amp; Setup'!$BD$4:$BD$23, MATCH(C104, 'Intro &amp; Setup'!$BC$4:$BC$23, 0)), "")), IFERROR(INDEX('Intro &amp; Setup'!$BD$4:$BD$23, MATCH(P104, 'Intro &amp; Setup'!$BC$4:$BC$23, 0)), ""))</f>
        <v/>
      </c>
      <c r="AN104" s="42" t="str">
        <f>IF(P104="", IF($C104="", "", IFERROR(INDEX('Intro &amp; Setup'!$BE$4:$BE$23, MATCH($C104, 'Intro &amp; Setup'!$BC$4:$BC$23, 0)), "")-$AS104), IFERROR(INDEX('Intro &amp; Setup'!$BE$4:$BE$23, MATCH($P104, 'Intro &amp; Setup'!$BC$4:$BC$23, 0)), "")-$AS104)</f>
        <v/>
      </c>
      <c r="AO104" s="44" t="str">
        <f>IF(P104="", IF($C104="", "", IFERROR(INDEX('Intro &amp; Setup'!$BF$4:$BF$23, MATCH($C104, 'Intro &amp; Setup'!$BC$4:$BC$23, 0)), "")), IFERROR(INDEX('Intro &amp; Setup'!$BF$4:$BF$23, MATCH($P104, 'Intro &amp; Setup'!$BC$4:$BC$23, 0)), ""))</f>
        <v/>
      </c>
      <c r="AS104" s="10" t="str">
        <f>IF($C104="", "", IFERROR(INDEX('Intro &amp; Setup'!$BG$70:$BG$109, MATCH($C104, 'Intro &amp; Setup'!$BA$70:$BA$109, 0)), ""))</f>
        <v/>
      </c>
    </row>
    <row r="105" spans="1:45" x14ac:dyDescent="0.25">
      <c r="A105" s="75"/>
      <c r="B105" s="176"/>
      <c r="C105" s="158"/>
      <c r="D105" s="160"/>
      <c r="E105" s="161"/>
      <c r="F105" s="177"/>
      <c r="G105" s="160"/>
      <c r="H105" s="163"/>
      <c r="I105" s="156"/>
      <c r="J105" s="157" t="str">
        <f t="shared" si="1"/>
        <v/>
      </c>
      <c r="K105" s="158" t="str">
        <f>IF(O105="", IF(W105="", IF(OR(D105="", E105="", C105=""), "", NETWORKDAYS(D105, E105, IF(AL105='Intro &amp; Setup'!$BA$8, 'Intro &amp; Setup'!$CA$4:$CA$23, IF(AL105='Intro &amp; Setup'!$BA$9, 'Intro &amp; Setup'!$CB$4:$CB$23)))-IF(F105=$AH$2, 0.5, 0)), ""), "")</f>
        <v/>
      </c>
      <c r="L105" s="156"/>
      <c r="M105" s="157" t="str">
        <f>IF(O105="", IFERROR(IF($W105="", $AN105+$AO105-SUMIF($C$8:$C105, $C105, $K$8:$K105)-SUMIF($C$8:$C105, $C105, $W$8:$W105), ""), ""), "")</f>
        <v/>
      </c>
      <c r="N105" s="156"/>
      <c r="O105" s="157" t="str">
        <f>IF(AND(P105="", Q105="", R105=""), "", IF(OR(NOT(C105=P105), NOT(D105=Q105), NOT(E105=R105), NOT(F105=S105), NOT(G105=T105), NOT(H105=U105)), $O$4, 'Leave Approval'!L104))</f>
        <v/>
      </c>
      <c r="P105" s="159" t="str">
        <f>IF('Leave Approval'!M104="", "", 'Leave Approval'!M104)</f>
        <v/>
      </c>
      <c r="Q105" s="160" t="str">
        <f>IF('Leave Approval'!N104="", "", 'Leave Approval'!N104)</f>
        <v/>
      </c>
      <c r="R105" s="161" t="str">
        <f>IF('Leave Approval'!O104="", "", 'Leave Approval'!O104)</f>
        <v/>
      </c>
      <c r="S105" s="162" t="str">
        <f>IF('Leave Approval'!P104="", "", 'Leave Approval'!P104)</f>
        <v/>
      </c>
      <c r="T105" s="163" t="str">
        <f>IF('Leave Approval'!Q104="", "", 'Leave Approval'!Q104)</f>
        <v/>
      </c>
      <c r="U105" s="164" t="str">
        <f>IF('Leave Approval'!R104="", "", 'Leave Approval'!R104)</f>
        <v/>
      </c>
      <c r="V105" s="156"/>
      <c r="W105" s="157" t="str">
        <f>IF(OR(P105="", Q105="", R105=""), "", NETWORKDAYS(Q105, R105, IF(AL105='Intro &amp; Setup'!$BA$8, 'Intro &amp; Setup'!$CA$4:$CA$23, IF(AL105='Intro &amp; Setup'!$BA$9, 'Intro &amp; Setup'!$CB$4:$CB$23)))-IF(S105=$AH$2, 0.5, 0))</f>
        <v/>
      </c>
      <c r="X105" s="156"/>
      <c r="Y105" s="157" t="str">
        <f>IF(OR(P105="", Q105="", R105=""), "", IFERROR($AN105+$AO105-SUMIF($C$8:$C105, $C105, $K$8:$K105)-SUMIF($P$8:$P105, $P105, $W$8:$W105), ""))</f>
        <v/>
      </c>
      <c r="Z105" s="75"/>
      <c r="AH105" s="10">
        <v>98</v>
      </c>
      <c r="AL105" s="10" t="str">
        <f>IF(P105="", IF(C105="", "", IFERROR(INDEX('Intro &amp; Setup'!$BD$4:$BD$23, MATCH(C105, 'Intro &amp; Setup'!$BC$4:$BC$23, 0)), "")), IFERROR(INDEX('Intro &amp; Setup'!$BD$4:$BD$23, MATCH(P105, 'Intro &amp; Setup'!$BC$4:$BC$23, 0)), ""))</f>
        <v/>
      </c>
      <c r="AN105" s="42" t="str">
        <f>IF(P105="", IF($C105="", "", IFERROR(INDEX('Intro &amp; Setup'!$BE$4:$BE$23, MATCH($C105, 'Intro &amp; Setup'!$BC$4:$BC$23, 0)), "")-$AS105), IFERROR(INDEX('Intro &amp; Setup'!$BE$4:$BE$23, MATCH($P105, 'Intro &amp; Setup'!$BC$4:$BC$23, 0)), "")-$AS105)</f>
        <v/>
      </c>
      <c r="AO105" s="44" t="str">
        <f>IF(P105="", IF($C105="", "", IFERROR(INDEX('Intro &amp; Setup'!$BF$4:$BF$23, MATCH($C105, 'Intro &amp; Setup'!$BC$4:$BC$23, 0)), "")), IFERROR(INDEX('Intro &amp; Setup'!$BF$4:$BF$23, MATCH($P105, 'Intro &amp; Setup'!$BC$4:$BC$23, 0)), ""))</f>
        <v/>
      </c>
      <c r="AS105" s="10" t="str">
        <f>IF($C105="", "", IFERROR(INDEX('Intro &amp; Setup'!$BG$70:$BG$109, MATCH($C105, 'Intro &amp; Setup'!$BA$70:$BA$109, 0)), ""))</f>
        <v/>
      </c>
    </row>
    <row r="106" spans="1:45" x14ac:dyDescent="0.25">
      <c r="A106" s="75"/>
      <c r="B106" s="176"/>
      <c r="C106" s="158"/>
      <c r="D106" s="160"/>
      <c r="E106" s="161"/>
      <c r="F106" s="177"/>
      <c r="G106" s="160"/>
      <c r="H106" s="163"/>
      <c r="I106" s="156"/>
      <c r="J106" s="157" t="str">
        <f t="shared" si="1"/>
        <v/>
      </c>
      <c r="K106" s="158" t="str">
        <f>IF(O106="", IF(W106="", IF(OR(D106="", E106="", C106=""), "", NETWORKDAYS(D106, E106, IF(AL106='Intro &amp; Setup'!$BA$8, 'Intro &amp; Setup'!$CA$4:$CA$23, IF(AL106='Intro &amp; Setup'!$BA$9, 'Intro &amp; Setup'!$CB$4:$CB$23)))-IF(F106=$AH$2, 0.5, 0)), ""), "")</f>
        <v/>
      </c>
      <c r="L106" s="156"/>
      <c r="M106" s="157" t="str">
        <f>IF(O106="", IFERROR(IF($W106="", $AN106+$AO106-SUMIF($C$8:$C106, $C106, $K$8:$K106)-SUMIF($C$8:$C106, $C106, $W$8:$W106), ""), ""), "")</f>
        <v/>
      </c>
      <c r="N106" s="156"/>
      <c r="O106" s="157" t="str">
        <f>IF(AND(P106="", Q106="", R106=""), "", IF(OR(NOT(C106=P106), NOT(D106=Q106), NOT(E106=R106), NOT(F106=S106), NOT(G106=T106), NOT(H106=U106)), $O$4, 'Leave Approval'!L105))</f>
        <v/>
      </c>
      <c r="P106" s="159" t="str">
        <f>IF('Leave Approval'!M105="", "", 'Leave Approval'!M105)</f>
        <v/>
      </c>
      <c r="Q106" s="160" t="str">
        <f>IF('Leave Approval'!N105="", "", 'Leave Approval'!N105)</f>
        <v/>
      </c>
      <c r="R106" s="161" t="str">
        <f>IF('Leave Approval'!O105="", "", 'Leave Approval'!O105)</f>
        <v/>
      </c>
      <c r="S106" s="162" t="str">
        <f>IF('Leave Approval'!P105="", "", 'Leave Approval'!P105)</f>
        <v/>
      </c>
      <c r="T106" s="163" t="str">
        <f>IF('Leave Approval'!Q105="", "", 'Leave Approval'!Q105)</f>
        <v/>
      </c>
      <c r="U106" s="164" t="str">
        <f>IF('Leave Approval'!R105="", "", 'Leave Approval'!R105)</f>
        <v/>
      </c>
      <c r="V106" s="156"/>
      <c r="W106" s="157" t="str">
        <f>IF(OR(P106="", Q106="", R106=""), "", NETWORKDAYS(Q106, R106, IF(AL106='Intro &amp; Setup'!$BA$8, 'Intro &amp; Setup'!$CA$4:$CA$23, IF(AL106='Intro &amp; Setup'!$BA$9, 'Intro &amp; Setup'!$CB$4:$CB$23)))-IF(S106=$AH$2, 0.5, 0))</f>
        <v/>
      </c>
      <c r="X106" s="156"/>
      <c r="Y106" s="157" t="str">
        <f>IF(OR(P106="", Q106="", R106=""), "", IFERROR($AN106+$AO106-SUMIF($C$8:$C106, $C106, $K$8:$K106)-SUMIF($P$8:$P106, $P106, $W$8:$W106), ""))</f>
        <v/>
      </c>
      <c r="Z106" s="75"/>
      <c r="AH106" s="10">
        <v>99</v>
      </c>
      <c r="AL106" s="10" t="str">
        <f>IF(P106="", IF(C106="", "", IFERROR(INDEX('Intro &amp; Setup'!$BD$4:$BD$23, MATCH(C106, 'Intro &amp; Setup'!$BC$4:$BC$23, 0)), "")), IFERROR(INDEX('Intro &amp; Setup'!$BD$4:$BD$23, MATCH(P106, 'Intro &amp; Setup'!$BC$4:$BC$23, 0)), ""))</f>
        <v/>
      </c>
      <c r="AN106" s="42" t="str">
        <f>IF(P106="", IF($C106="", "", IFERROR(INDEX('Intro &amp; Setup'!$BE$4:$BE$23, MATCH($C106, 'Intro &amp; Setup'!$BC$4:$BC$23, 0)), "")-$AS106), IFERROR(INDEX('Intro &amp; Setup'!$BE$4:$BE$23, MATCH($P106, 'Intro &amp; Setup'!$BC$4:$BC$23, 0)), "")-$AS106)</f>
        <v/>
      </c>
      <c r="AO106" s="44" t="str">
        <f>IF(P106="", IF($C106="", "", IFERROR(INDEX('Intro &amp; Setup'!$BF$4:$BF$23, MATCH($C106, 'Intro &amp; Setup'!$BC$4:$BC$23, 0)), "")), IFERROR(INDEX('Intro &amp; Setup'!$BF$4:$BF$23, MATCH($P106, 'Intro &amp; Setup'!$BC$4:$BC$23, 0)), ""))</f>
        <v/>
      </c>
      <c r="AS106" s="10" t="str">
        <f>IF($C106="", "", IFERROR(INDEX('Intro &amp; Setup'!$BG$70:$BG$109, MATCH($C106, 'Intro &amp; Setup'!$BA$70:$BA$109, 0)), ""))</f>
        <v/>
      </c>
    </row>
    <row r="107" spans="1:45" x14ac:dyDescent="0.25">
      <c r="A107" s="75"/>
      <c r="B107" s="176"/>
      <c r="C107" s="158"/>
      <c r="D107" s="160"/>
      <c r="E107" s="161"/>
      <c r="F107" s="177"/>
      <c r="G107" s="160"/>
      <c r="H107" s="163"/>
      <c r="I107" s="156"/>
      <c r="J107" s="157" t="str">
        <f t="shared" si="1"/>
        <v/>
      </c>
      <c r="K107" s="158" t="str">
        <f>IF(O107="", IF(W107="", IF(OR(D107="", E107="", C107=""), "", NETWORKDAYS(D107, E107, IF(AL107='Intro &amp; Setup'!$BA$8, 'Intro &amp; Setup'!$CA$4:$CA$23, IF(AL107='Intro &amp; Setup'!$BA$9, 'Intro &amp; Setup'!$CB$4:$CB$23)))-IF(F107=$AH$2, 0.5, 0)), ""), "")</f>
        <v/>
      </c>
      <c r="L107" s="156"/>
      <c r="M107" s="157" t="str">
        <f>IF(O107="", IFERROR(IF($W107="", $AN107+$AO107-SUMIF($C$8:$C107, $C107, $K$8:$K107)-SUMIF($C$8:$C107, $C107, $W$8:$W107), ""), ""), "")</f>
        <v/>
      </c>
      <c r="N107" s="156"/>
      <c r="O107" s="157" t="str">
        <f>IF(AND(P107="", Q107="", R107=""), "", IF(OR(NOT(C107=P107), NOT(D107=Q107), NOT(E107=R107), NOT(F107=S107), NOT(G107=T107), NOT(H107=U107)), $O$4, 'Leave Approval'!L106))</f>
        <v/>
      </c>
      <c r="P107" s="159" t="str">
        <f>IF('Leave Approval'!M106="", "", 'Leave Approval'!M106)</f>
        <v/>
      </c>
      <c r="Q107" s="160" t="str">
        <f>IF('Leave Approval'!N106="", "", 'Leave Approval'!N106)</f>
        <v/>
      </c>
      <c r="R107" s="161" t="str">
        <f>IF('Leave Approval'!O106="", "", 'Leave Approval'!O106)</f>
        <v/>
      </c>
      <c r="S107" s="162" t="str">
        <f>IF('Leave Approval'!P106="", "", 'Leave Approval'!P106)</f>
        <v/>
      </c>
      <c r="T107" s="163" t="str">
        <f>IF('Leave Approval'!Q106="", "", 'Leave Approval'!Q106)</f>
        <v/>
      </c>
      <c r="U107" s="164" t="str">
        <f>IF('Leave Approval'!R106="", "", 'Leave Approval'!R106)</f>
        <v/>
      </c>
      <c r="V107" s="156"/>
      <c r="W107" s="157" t="str">
        <f>IF(OR(P107="", Q107="", R107=""), "", NETWORKDAYS(Q107, R107, IF(AL107='Intro &amp; Setup'!$BA$8, 'Intro &amp; Setup'!$CA$4:$CA$23, IF(AL107='Intro &amp; Setup'!$BA$9, 'Intro &amp; Setup'!$CB$4:$CB$23)))-IF(S107=$AH$2, 0.5, 0))</f>
        <v/>
      </c>
      <c r="X107" s="156"/>
      <c r="Y107" s="157" t="str">
        <f>IF(OR(P107="", Q107="", R107=""), "", IFERROR($AN107+$AO107-SUMIF($C$8:$C107, $C107, $K$8:$K107)-SUMIF($P$8:$P107, $P107, $W$8:$W107), ""))</f>
        <v/>
      </c>
      <c r="Z107" s="75"/>
      <c r="AH107" s="10">
        <v>100</v>
      </c>
      <c r="AL107" s="10" t="str">
        <f>IF(P107="", IF(C107="", "", IFERROR(INDEX('Intro &amp; Setup'!$BD$4:$BD$23, MATCH(C107, 'Intro &amp; Setup'!$BC$4:$BC$23, 0)), "")), IFERROR(INDEX('Intro &amp; Setup'!$BD$4:$BD$23, MATCH(P107, 'Intro &amp; Setup'!$BC$4:$BC$23, 0)), ""))</f>
        <v/>
      </c>
      <c r="AN107" s="42" t="str">
        <f>IF(P107="", IF($C107="", "", IFERROR(INDEX('Intro &amp; Setup'!$BE$4:$BE$23, MATCH($C107, 'Intro &amp; Setup'!$BC$4:$BC$23, 0)), "")-$AS107), IFERROR(INDEX('Intro &amp; Setup'!$BE$4:$BE$23, MATCH($P107, 'Intro &amp; Setup'!$BC$4:$BC$23, 0)), "")-$AS107)</f>
        <v/>
      </c>
      <c r="AO107" s="44" t="str">
        <f>IF(P107="", IF($C107="", "", IFERROR(INDEX('Intro &amp; Setup'!$BF$4:$BF$23, MATCH($C107, 'Intro &amp; Setup'!$BC$4:$BC$23, 0)), "")), IFERROR(INDEX('Intro &amp; Setup'!$BF$4:$BF$23, MATCH($P107, 'Intro &amp; Setup'!$BC$4:$BC$23, 0)), ""))</f>
        <v/>
      </c>
      <c r="AS107" s="10" t="str">
        <f>IF($C107="", "", IFERROR(INDEX('Intro &amp; Setup'!$BG$70:$BG$109, MATCH($C107, 'Intro &amp; Setup'!$BA$70:$BA$109, 0)), ""))</f>
        <v/>
      </c>
    </row>
    <row r="108" spans="1:45" x14ac:dyDescent="0.25">
      <c r="A108" s="75"/>
      <c r="B108" s="176"/>
      <c r="C108" s="158"/>
      <c r="D108" s="160"/>
      <c r="E108" s="161"/>
      <c r="F108" s="177"/>
      <c r="G108" s="160"/>
      <c r="H108" s="163"/>
      <c r="I108" s="156"/>
      <c r="J108" s="157" t="str">
        <f t="shared" si="1"/>
        <v/>
      </c>
      <c r="K108" s="158" t="str">
        <f>IF(O108="", IF(W108="", IF(OR(D108="", E108="", C108=""), "", NETWORKDAYS(D108, E108, IF(AL108='Intro &amp; Setup'!$BA$8, 'Intro &amp; Setup'!$CA$4:$CA$23, IF(AL108='Intro &amp; Setup'!$BA$9, 'Intro &amp; Setup'!$CB$4:$CB$23)))-IF(F108=$AH$2, 0.5, 0)), ""), "")</f>
        <v/>
      </c>
      <c r="L108" s="156"/>
      <c r="M108" s="157" t="str">
        <f>IF(O108="", IFERROR(IF($W108="", $AN108+$AO108-SUMIF($C$8:$C108, $C108, $K$8:$K108)-SUMIF($C$8:$C108, $C108, $W$8:$W108), ""), ""), "")</f>
        <v/>
      </c>
      <c r="N108" s="156"/>
      <c r="O108" s="157" t="str">
        <f>IF(AND(P108="", Q108="", R108=""), "", IF(OR(NOT(C108=P108), NOT(D108=Q108), NOT(E108=R108), NOT(F108=S108), NOT(G108=T108), NOT(H108=U108)), $O$4, 'Leave Approval'!L107))</f>
        <v/>
      </c>
      <c r="P108" s="159" t="str">
        <f>IF('Leave Approval'!M107="", "", 'Leave Approval'!M107)</f>
        <v/>
      </c>
      <c r="Q108" s="160" t="str">
        <f>IF('Leave Approval'!N107="", "", 'Leave Approval'!N107)</f>
        <v/>
      </c>
      <c r="R108" s="161" t="str">
        <f>IF('Leave Approval'!O107="", "", 'Leave Approval'!O107)</f>
        <v/>
      </c>
      <c r="S108" s="162" t="str">
        <f>IF('Leave Approval'!P107="", "", 'Leave Approval'!P107)</f>
        <v/>
      </c>
      <c r="T108" s="163" t="str">
        <f>IF('Leave Approval'!Q107="", "", 'Leave Approval'!Q107)</f>
        <v/>
      </c>
      <c r="U108" s="164" t="str">
        <f>IF('Leave Approval'!R107="", "", 'Leave Approval'!R107)</f>
        <v/>
      </c>
      <c r="V108" s="156"/>
      <c r="W108" s="157" t="str">
        <f>IF(OR(P108="", Q108="", R108=""), "", NETWORKDAYS(Q108, R108, IF(AL108='Intro &amp; Setup'!$BA$8, 'Intro &amp; Setup'!$CA$4:$CA$23, IF(AL108='Intro &amp; Setup'!$BA$9, 'Intro &amp; Setup'!$CB$4:$CB$23)))-IF(S108=$AH$2, 0.5, 0))</f>
        <v/>
      </c>
      <c r="X108" s="156"/>
      <c r="Y108" s="157" t="str">
        <f>IF(OR(P108="", Q108="", R108=""), "", IFERROR($AN108+$AO108-SUMIF($C$8:$C108, $C108, $K$8:$K108)-SUMIF($P$8:$P108, $P108, $W$8:$W108), ""))</f>
        <v/>
      </c>
      <c r="Z108" s="75"/>
      <c r="AH108" s="10">
        <v>101</v>
      </c>
      <c r="AL108" s="10" t="str">
        <f>IF(P108="", IF(C108="", "", IFERROR(INDEX('Intro &amp; Setup'!$BD$4:$BD$23, MATCH(C108, 'Intro &amp; Setup'!$BC$4:$BC$23, 0)), "")), IFERROR(INDEX('Intro &amp; Setup'!$BD$4:$BD$23, MATCH(P108, 'Intro &amp; Setup'!$BC$4:$BC$23, 0)), ""))</f>
        <v/>
      </c>
      <c r="AN108" s="42" t="str">
        <f>IF(P108="", IF($C108="", "", IFERROR(INDEX('Intro &amp; Setup'!$BE$4:$BE$23, MATCH($C108, 'Intro &amp; Setup'!$BC$4:$BC$23, 0)), "")-$AS108), IFERROR(INDEX('Intro &amp; Setup'!$BE$4:$BE$23, MATCH($P108, 'Intro &amp; Setup'!$BC$4:$BC$23, 0)), "")-$AS108)</f>
        <v/>
      </c>
      <c r="AO108" s="44" t="str">
        <f>IF(P108="", IF($C108="", "", IFERROR(INDEX('Intro &amp; Setup'!$BF$4:$BF$23, MATCH($C108, 'Intro &amp; Setup'!$BC$4:$BC$23, 0)), "")), IFERROR(INDEX('Intro &amp; Setup'!$BF$4:$BF$23, MATCH($P108, 'Intro &amp; Setup'!$BC$4:$BC$23, 0)), ""))</f>
        <v/>
      </c>
      <c r="AS108" s="10" t="str">
        <f>IF($C108="", "", IFERROR(INDEX('Intro &amp; Setup'!$BG$70:$BG$109, MATCH($C108, 'Intro &amp; Setup'!$BA$70:$BA$109, 0)), ""))</f>
        <v/>
      </c>
    </row>
    <row r="109" spans="1:45" x14ac:dyDescent="0.25">
      <c r="A109" s="75"/>
      <c r="B109" s="176"/>
      <c r="C109" s="158"/>
      <c r="D109" s="160"/>
      <c r="E109" s="161"/>
      <c r="F109" s="177"/>
      <c r="G109" s="160"/>
      <c r="H109" s="163"/>
      <c r="I109" s="156"/>
      <c r="J109" s="157" t="str">
        <f t="shared" si="1"/>
        <v/>
      </c>
      <c r="K109" s="158" t="str">
        <f>IF(O109="", IF(W109="", IF(OR(D109="", E109="", C109=""), "", NETWORKDAYS(D109, E109, IF(AL109='Intro &amp; Setup'!$BA$8, 'Intro &amp; Setup'!$CA$4:$CA$23, IF(AL109='Intro &amp; Setup'!$BA$9, 'Intro &amp; Setup'!$CB$4:$CB$23)))-IF(F109=$AH$2, 0.5, 0)), ""), "")</f>
        <v/>
      </c>
      <c r="L109" s="156"/>
      <c r="M109" s="157" t="str">
        <f>IF(O109="", IFERROR(IF($W109="", $AN109+$AO109-SUMIF($C$8:$C109, $C109, $K$8:$K109)-SUMIF($C$8:$C109, $C109, $W$8:$W109), ""), ""), "")</f>
        <v/>
      </c>
      <c r="N109" s="156"/>
      <c r="O109" s="157" t="str">
        <f>IF(AND(P109="", Q109="", R109=""), "", IF(OR(NOT(C109=P109), NOT(D109=Q109), NOT(E109=R109), NOT(F109=S109), NOT(G109=T109), NOT(H109=U109)), $O$4, 'Leave Approval'!L108))</f>
        <v/>
      </c>
      <c r="P109" s="159" t="str">
        <f>IF('Leave Approval'!M108="", "", 'Leave Approval'!M108)</f>
        <v/>
      </c>
      <c r="Q109" s="160" t="str">
        <f>IF('Leave Approval'!N108="", "", 'Leave Approval'!N108)</f>
        <v/>
      </c>
      <c r="R109" s="161" t="str">
        <f>IF('Leave Approval'!O108="", "", 'Leave Approval'!O108)</f>
        <v/>
      </c>
      <c r="S109" s="162" t="str">
        <f>IF('Leave Approval'!P108="", "", 'Leave Approval'!P108)</f>
        <v/>
      </c>
      <c r="T109" s="163" t="str">
        <f>IF('Leave Approval'!Q108="", "", 'Leave Approval'!Q108)</f>
        <v/>
      </c>
      <c r="U109" s="164" t="str">
        <f>IF('Leave Approval'!R108="", "", 'Leave Approval'!R108)</f>
        <v/>
      </c>
      <c r="V109" s="156"/>
      <c r="W109" s="157" t="str">
        <f>IF(OR(P109="", Q109="", R109=""), "", NETWORKDAYS(Q109, R109, IF(AL109='Intro &amp; Setup'!$BA$8, 'Intro &amp; Setup'!$CA$4:$CA$23, IF(AL109='Intro &amp; Setup'!$BA$9, 'Intro &amp; Setup'!$CB$4:$CB$23)))-IF(S109=$AH$2, 0.5, 0))</f>
        <v/>
      </c>
      <c r="X109" s="156"/>
      <c r="Y109" s="157" t="str">
        <f>IF(OR(P109="", Q109="", R109=""), "", IFERROR($AN109+$AO109-SUMIF($C$8:$C109, $C109, $K$8:$K109)-SUMIF($P$8:$P109, $P109, $W$8:$W109), ""))</f>
        <v/>
      </c>
      <c r="Z109" s="75"/>
      <c r="AH109" s="10">
        <v>102</v>
      </c>
      <c r="AL109" s="10" t="str">
        <f>IF(P109="", IF(C109="", "", IFERROR(INDEX('Intro &amp; Setup'!$BD$4:$BD$23, MATCH(C109, 'Intro &amp; Setup'!$BC$4:$BC$23, 0)), "")), IFERROR(INDEX('Intro &amp; Setup'!$BD$4:$BD$23, MATCH(P109, 'Intro &amp; Setup'!$BC$4:$BC$23, 0)), ""))</f>
        <v/>
      </c>
      <c r="AN109" s="42" t="str">
        <f>IF(P109="", IF($C109="", "", IFERROR(INDEX('Intro &amp; Setup'!$BE$4:$BE$23, MATCH($C109, 'Intro &amp; Setup'!$BC$4:$BC$23, 0)), "")-$AS109), IFERROR(INDEX('Intro &amp; Setup'!$BE$4:$BE$23, MATCH($P109, 'Intro &amp; Setup'!$BC$4:$BC$23, 0)), "")-$AS109)</f>
        <v/>
      </c>
      <c r="AO109" s="44" t="str">
        <f>IF(P109="", IF($C109="", "", IFERROR(INDEX('Intro &amp; Setup'!$BF$4:$BF$23, MATCH($C109, 'Intro &amp; Setup'!$BC$4:$BC$23, 0)), "")), IFERROR(INDEX('Intro &amp; Setup'!$BF$4:$BF$23, MATCH($P109, 'Intro &amp; Setup'!$BC$4:$BC$23, 0)), ""))</f>
        <v/>
      </c>
      <c r="AS109" s="10" t="str">
        <f>IF($C109="", "", IFERROR(INDEX('Intro &amp; Setup'!$BG$70:$BG$109, MATCH($C109, 'Intro &amp; Setup'!$BA$70:$BA$109, 0)), ""))</f>
        <v/>
      </c>
    </row>
    <row r="110" spans="1:45" x14ac:dyDescent="0.25">
      <c r="A110" s="75"/>
      <c r="B110" s="176"/>
      <c r="C110" s="158"/>
      <c r="D110" s="160"/>
      <c r="E110" s="161"/>
      <c r="F110" s="177"/>
      <c r="G110" s="160"/>
      <c r="H110" s="163"/>
      <c r="I110" s="156"/>
      <c r="J110" s="157" t="str">
        <f t="shared" si="1"/>
        <v/>
      </c>
      <c r="K110" s="158" t="str">
        <f>IF(O110="", IF(W110="", IF(OR(D110="", E110="", C110=""), "", NETWORKDAYS(D110, E110, IF(AL110='Intro &amp; Setup'!$BA$8, 'Intro &amp; Setup'!$CA$4:$CA$23, IF(AL110='Intro &amp; Setup'!$BA$9, 'Intro &amp; Setup'!$CB$4:$CB$23)))-IF(F110=$AH$2, 0.5, 0)), ""), "")</f>
        <v/>
      </c>
      <c r="L110" s="156"/>
      <c r="M110" s="157" t="str">
        <f>IF(O110="", IFERROR(IF($W110="", $AN110+$AO110-SUMIF($C$8:$C110, $C110, $K$8:$K110)-SUMIF($C$8:$C110, $C110, $W$8:$W110), ""), ""), "")</f>
        <v/>
      </c>
      <c r="N110" s="156"/>
      <c r="O110" s="157" t="str">
        <f>IF(AND(P110="", Q110="", R110=""), "", IF(OR(NOT(C110=P110), NOT(D110=Q110), NOT(E110=R110), NOT(F110=S110), NOT(G110=T110), NOT(H110=U110)), $O$4, 'Leave Approval'!L109))</f>
        <v/>
      </c>
      <c r="P110" s="159" t="str">
        <f>IF('Leave Approval'!M109="", "", 'Leave Approval'!M109)</f>
        <v/>
      </c>
      <c r="Q110" s="160" t="str">
        <f>IF('Leave Approval'!N109="", "", 'Leave Approval'!N109)</f>
        <v/>
      </c>
      <c r="R110" s="161" t="str">
        <f>IF('Leave Approval'!O109="", "", 'Leave Approval'!O109)</f>
        <v/>
      </c>
      <c r="S110" s="162" t="str">
        <f>IF('Leave Approval'!P109="", "", 'Leave Approval'!P109)</f>
        <v/>
      </c>
      <c r="T110" s="163" t="str">
        <f>IF('Leave Approval'!Q109="", "", 'Leave Approval'!Q109)</f>
        <v/>
      </c>
      <c r="U110" s="164" t="str">
        <f>IF('Leave Approval'!R109="", "", 'Leave Approval'!R109)</f>
        <v/>
      </c>
      <c r="V110" s="156"/>
      <c r="W110" s="157" t="str">
        <f>IF(OR(P110="", Q110="", R110=""), "", NETWORKDAYS(Q110, R110, IF(AL110='Intro &amp; Setup'!$BA$8, 'Intro &amp; Setup'!$CA$4:$CA$23, IF(AL110='Intro &amp; Setup'!$BA$9, 'Intro &amp; Setup'!$CB$4:$CB$23)))-IF(S110=$AH$2, 0.5, 0))</f>
        <v/>
      </c>
      <c r="X110" s="156"/>
      <c r="Y110" s="157" t="str">
        <f>IF(OR(P110="", Q110="", R110=""), "", IFERROR($AN110+$AO110-SUMIF($C$8:$C110, $C110, $K$8:$K110)-SUMIF($P$8:$P110, $P110, $W$8:$W110), ""))</f>
        <v/>
      </c>
      <c r="Z110" s="75"/>
      <c r="AH110" s="10">
        <v>103</v>
      </c>
      <c r="AL110" s="10" t="str">
        <f>IF(P110="", IF(C110="", "", IFERROR(INDEX('Intro &amp; Setup'!$BD$4:$BD$23, MATCH(C110, 'Intro &amp; Setup'!$BC$4:$BC$23, 0)), "")), IFERROR(INDEX('Intro &amp; Setup'!$BD$4:$BD$23, MATCH(P110, 'Intro &amp; Setup'!$BC$4:$BC$23, 0)), ""))</f>
        <v/>
      </c>
      <c r="AN110" s="42" t="str">
        <f>IF(P110="", IF($C110="", "", IFERROR(INDEX('Intro &amp; Setup'!$BE$4:$BE$23, MATCH($C110, 'Intro &amp; Setup'!$BC$4:$BC$23, 0)), "")-$AS110), IFERROR(INDEX('Intro &amp; Setup'!$BE$4:$BE$23, MATCH($P110, 'Intro &amp; Setup'!$BC$4:$BC$23, 0)), "")-$AS110)</f>
        <v/>
      </c>
      <c r="AO110" s="44" t="str">
        <f>IF(P110="", IF($C110="", "", IFERROR(INDEX('Intro &amp; Setup'!$BF$4:$BF$23, MATCH($C110, 'Intro &amp; Setup'!$BC$4:$BC$23, 0)), "")), IFERROR(INDEX('Intro &amp; Setup'!$BF$4:$BF$23, MATCH($P110, 'Intro &amp; Setup'!$BC$4:$BC$23, 0)), ""))</f>
        <v/>
      </c>
      <c r="AS110" s="10" t="str">
        <f>IF($C110="", "", IFERROR(INDEX('Intro &amp; Setup'!$BG$70:$BG$109, MATCH($C110, 'Intro &amp; Setup'!$BA$70:$BA$109, 0)), ""))</f>
        <v/>
      </c>
    </row>
    <row r="111" spans="1:45" x14ac:dyDescent="0.25">
      <c r="A111" s="75"/>
      <c r="B111" s="176"/>
      <c r="C111" s="158"/>
      <c r="D111" s="160"/>
      <c r="E111" s="161"/>
      <c r="F111" s="177"/>
      <c r="G111" s="160"/>
      <c r="H111" s="163"/>
      <c r="I111" s="156"/>
      <c r="J111" s="157" t="str">
        <f t="shared" si="1"/>
        <v/>
      </c>
      <c r="K111" s="158" t="str">
        <f>IF(O111="", IF(W111="", IF(OR(D111="", E111="", C111=""), "", NETWORKDAYS(D111, E111, IF(AL111='Intro &amp; Setup'!$BA$8, 'Intro &amp; Setup'!$CA$4:$CA$23, IF(AL111='Intro &amp; Setup'!$BA$9, 'Intro &amp; Setup'!$CB$4:$CB$23)))-IF(F111=$AH$2, 0.5, 0)), ""), "")</f>
        <v/>
      </c>
      <c r="L111" s="156"/>
      <c r="M111" s="157" t="str">
        <f>IF(O111="", IFERROR(IF($W111="", $AN111+$AO111-SUMIF($C$8:$C111, $C111, $K$8:$K111)-SUMIF($C$8:$C111, $C111, $W$8:$W111), ""), ""), "")</f>
        <v/>
      </c>
      <c r="N111" s="156"/>
      <c r="O111" s="157" t="str">
        <f>IF(AND(P111="", Q111="", R111=""), "", IF(OR(NOT(C111=P111), NOT(D111=Q111), NOT(E111=R111), NOT(F111=S111), NOT(G111=T111), NOT(H111=U111)), $O$4, 'Leave Approval'!L110))</f>
        <v/>
      </c>
      <c r="P111" s="159" t="str">
        <f>IF('Leave Approval'!M110="", "", 'Leave Approval'!M110)</f>
        <v/>
      </c>
      <c r="Q111" s="160" t="str">
        <f>IF('Leave Approval'!N110="", "", 'Leave Approval'!N110)</f>
        <v/>
      </c>
      <c r="R111" s="161" t="str">
        <f>IF('Leave Approval'!O110="", "", 'Leave Approval'!O110)</f>
        <v/>
      </c>
      <c r="S111" s="162" t="str">
        <f>IF('Leave Approval'!P110="", "", 'Leave Approval'!P110)</f>
        <v/>
      </c>
      <c r="T111" s="163" t="str">
        <f>IF('Leave Approval'!Q110="", "", 'Leave Approval'!Q110)</f>
        <v/>
      </c>
      <c r="U111" s="164" t="str">
        <f>IF('Leave Approval'!R110="", "", 'Leave Approval'!R110)</f>
        <v/>
      </c>
      <c r="V111" s="156"/>
      <c r="W111" s="157" t="str">
        <f>IF(OR(P111="", Q111="", R111=""), "", NETWORKDAYS(Q111, R111, IF(AL111='Intro &amp; Setup'!$BA$8, 'Intro &amp; Setup'!$CA$4:$CA$23, IF(AL111='Intro &amp; Setup'!$BA$9, 'Intro &amp; Setup'!$CB$4:$CB$23)))-IF(S111=$AH$2, 0.5, 0))</f>
        <v/>
      </c>
      <c r="X111" s="156"/>
      <c r="Y111" s="157" t="str">
        <f>IF(OR(P111="", Q111="", R111=""), "", IFERROR($AN111+$AO111-SUMIF($C$8:$C111, $C111, $K$8:$K111)-SUMIF($P$8:$P111, $P111, $W$8:$W111), ""))</f>
        <v/>
      </c>
      <c r="Z111" s="75"/>
      <c r="AH111" s="10">
        <v>104</v>
      </c>
      <c r="AL111" s="10" t="str">
        <f>IF(P111="", IF(C111="", "", IFERROR(INDEX('Intro &amp; Setup'!$BD$4:$BD$23, MATCH(C111, 'Intro &amp; Setup'!$BC$4:$BC$23, 0)), "")), IFERROR(INDEX('Intro &amp; Setup'!$BD$4:$BD$23, MATCH(P111, 'Intro &amp; Setup'!$BC$4:$BC$23, 0)), ""))</f>
        <v/>
      </c>
      <c r="AN111" s="42" t="str">
        <f>IF(P111="", IF($C111="", "", IFERROR(INDEX('Intro &amp; Setup'!$BE$4:$BE$23, MATCH($C111, 'Intro &amp; Setup'!$BC$4:$BC$23, 0)), "")-$AS111), IFERROR(INDEX('Intro &amp; Setup'!$BE$4:$BE$23, MATCH($P111, 'Intro &amp; Setup'!$BC$4:$BC$23, 0)), "")-$AS111)</f>
        <v/>
      </c>
      <c r="AO111" s="44" t="str">
        <f>IF(P111="", IF($C111="", "", IFERROR(INDEX('Intro &amp; Setup'!$BF$4:$BF$23, MATCH($C111, 'Intro &amp; Setup'!$BC$4:$BC$23, 0)), "")), IFERROR(INDEX('Intro &amp; Setup'!$BF$4:$BF$23, MATCH($P111, 'Intro &amp; Setup'!$BC$4:$BC$23, 0)), ""))</f>
        <v/>
      </c>
      <c r="AS111" s="10" t="str">
        <f>IF($C111="", "", IFERROR(INDEX('Intro &amp; Setup'!$BG$70:$BG$109, MATCH($C111, 'Intro &amp; Setup'!$BA$70:$BA$109, 0)), ""))</f>
        <v/>
      </c>
    </row>
    <row r="112" spans="1:45" x14ac:dyDescent="0.25">
      <c r="A112" s="75"/>
      <c r="B112" s="176"/>
      <c r="C112" s="158"/>
      <c r="D112" s="160"/>
      <c r="E112" s="161"/>
      <c r="F112" s="177"/>
      <c r="G112" s="160"/>
      <c r="H112" s="163"/>
      <c r="I112" s="156"/>
      <c r="J112" s="157" t="str">
        <f t="shared" si="1"/>
        <v/>
      </c>
      <c r="K112" s="158" t="str">
        <f>IF(O112="", IF(W112="", IF(OR(D112="", E112="", C112=""), "", NETWORKDAYS(D112, E112, IF(AL112='Intro &amp; Setup'!$BA$8, 'Intro &amp; Setup'!$CA$4:$CA$23, IF(AL112='Intro &amp; Setup'!$BA$9, 'Intro &amp; Setup'!$CB$4:$CB$23)))-IF(F112=$AH$2, 0.5, 0)), ""), "")</f>
        <v/>
      </c>
      <c r="L112" s="156"/>
      <c r="M112" s="157" t="str">
        <f>IF(O112="", IFERROR(IF($W112="", $AN112+$AO112-SUMIF($C$8:$C112, $C112, $K$8:$K112)-SUMIF($C$8:$C112, $C112, $W$8:$W112), ""), ""), "")</f>
        <v/>
      </c>
      <c r="N112" s="156"/>
      <c r="O112" s="157" t="str">
        <f>IF(AND(P112="", Q112="", R112=""), "", IF(OR(NOT(C112=P112), NOT(D112=Q112), NOT(E112=R112), NOT(F112=S112), NOT(G112=T112), NOT(H112=U112)), $O$4, 'Leave Approval'!L111))</f>
        <v/>
      </c>
      <c r="P112" s="159" t="str">
        <f>IF('Leave Approval'!M111="", "", 'Leave Approval'!M111)</f>
        <v/>
      </c>
      <c r="Q112" s="160" t="str">
        <f>IF('Leave Approval'!N111="", "", 'Leave Approval'!N111)</f>
        <v/>
      </c>
      <c r="R112" s="161" t="str">
        <f>IF('Leave Approval'!O111="", "", 'Leave Approval'!O111)</f>
        <v/>
      </c>
      <c r="S112" s="162" t="str">
        <f>IF('Leave Approval'!P111="", "", 'Leave Approval'!P111)</f>
        <v/>
      </c>
      <c r="T112" s="163" t="str">
        <f>IF('Leave Approval'!Q111="", "", 'Leave Approval'!Q111)</f>
        <v/>
      </c>
      <c r="U112" s="164" t="str">
        <f>IF('Leave Approval'!R111="", "", 'Leave Approval'!R111)</f>
        <v/>
      </c>
      <c r="V112" s="156"/>
      <c r="W112" s="157" t="str">
        <f>IF(OR(P112="", Q112="", R112=""), "", NETWORKDAYS(Q112, R112, IF(AL112='Intro &amp; Setup'!$BA$8, 'Intro &amp; Setup'!$CA$4:$CA$23, IF(AL112='Intro &amp; Setup'!$BA$9, 'Intro &amp; Setup'!$CB$4:$CB$23)))-IF(S112=$AH$2, 0.5, 0))</f>
        <v/>
      </c>
      <c r="X112" s="156"/>
      <c r="Y112" s="157" t="str">
        <f>IF(OR(P112="", Q112="", R112=""), "", IFERROR($AN112+$AO112-SUMIF($C$8:$C112, $C112, $K$8:$K112)-SUMIF($P$8:$P112, $P112, $W$8:$W112), ""))</f>
        <v/>
      </c>
      <c r="Z112" s="75"/>
      <c r="AH112" s="10">
        <v>105</v>
      </c>
      <c r="AL112" s="10" t="str">
        <f>IF(P112="", IF(C112="", "", IFERROR(INDEX('Intro &amp; Setup'!$BD$4:$BD$23, MATCH(C112, 'Intro &amp; Setup'!$BC$4:$BC$23, 0)), "")), IFERROR(INDEX('Intro &amp; Setup'!$BD$4:$BD$23, MATCH(P112, 'Intro &amp; Setup'!$BC$4:$BC$23, 0)), ""))</f>
        <v/>
      </c>
      <c r="AN112" s="42" t="str">
        <f>IF(P112="", IF($C112="", "", IFERROR(INDEX('Intro &amp; Setup'!$BE$4:$BE$23, MATCH($C112, 'Intro &amp; Setup'!$BC$4:$BC$23, 0)), "")-$AS112), IFERROR(INDEX('Intro &amp; Setup'!$BE$4:$BE$23, MATCH($P112, 'Intro &amp; Setup'!$BC$4:$BC$23, 0)), "")-$AS112)</f>
        <v/>
      </c>
      <c r="AO112" s="44" t="str">
        <f>IF(P112="", IF($C112="", "", IFERROR(INDEX('Intro &amp; Setup'!$BF$4:$BF$23, MATCH($C112, 'Intro &amp; Setup'!$BC$4:$BC$23, 0)), "")), IFERROR(INDEX('Intro &amp; Setup'!$BF$4:$BF$23, MATCH($P112, 'Intro &amp; Setup'!$BC$4:$BC$23, 0)), ""))</f>
        <v/>
      </c>
      <c r="AS112" s="10" t="str">
        <f>IF($C112="", "", IFERROR(INDEX('Intro &amp; Setup'!$BG$70:$BG$109, MATCH($C112, 'Intro &amp; Setup'!$BA$70:$BA$109, 0)), ""))</f>
        <v/>
      </c>
    </row>
    <row r="113" spans="1:45" x14ac:dyDescent="0.25">
      <c r="A113" s="75"/>
      <c r="B113" s="176"/>
      <c r="C113" s="158"/>
      <c r="D113" s="160"/>
      <c r="E113" s="161"/>
      <c r="F113" s="177"/>
      <c r="G113" s="160"/>
      <c r="H113" s="163"/>
      <c r="I113" s="156"/>
      <c r="J113" s="157" t="str">
        <f t="shared" si="1"/>
        <v/>
      </c>
      <c r="K113" s="158" t="str">
        <f>IF(O113="", IF(W113="", IF(OR(D113="", E113="", C113=""), "", NETWORKDAYS(D113, E113, IF(AL113='Intro &amp; Setup'!$BA$8, 'Intro &amp; Setup'!$CA$4:$CA$23, IF(AL113='Intro &amp; Setup'!$BA$9, 'Intro &amp; Setup'!$CB$4:$CB$23)))-IF(F113=$AH$2, 0.5, 0)), ""), "")</f>
        <v/>
      </c>
      <c r="L113" s="156"/>
      <c r="M113" s="157" t="str">
        <f>IF(O113="", IFERROR(IF($W113="", $AN113+$AO113-SUMIF($C$8:$C113, $C113, $K$8:$K113)-SUMIF($C$8:$C113, $C113, $W$8:$W113), ""), ""), "")</f>
        <v/>
      </c>
      <c r="N113" s="156"/>
      <c r="O113" s="157" t="str">
        <f>IF(AND(P113="", Q113="", R113=""), "", IF(OR(NOT(C113=P113), NOT(D113=Q113), NOT(E113=R113), NOT(F113=S113), NOT(G113=T113), NOT(H113=U113)), $O$4, 'Leave Approval'!L112))</f>
        <v/>
      </c>
      <c r="P113" s="159" t="str">
        <f>IF('Leave Approval'!M112="", "", 'Leave Approval'!M112)</f>
        <v/>
      </c>
      <c r="Q113" s="160" t="str">
        <f>IF('Leave Approval'!N112="", "", 'Leave Approval'!N112)</f>
        <v/>
      </c>
      <c r="R113" s="161" t="str">
        <f>IF('Leave Approval'!O112="", "", 'Leave Approval'!O112)</f>
        <v/>
      </c>
      <c r="S113" s="162" t="str">
        <f>IF('Leave Approval'!P112="", "", 'Leave Approval'!P112)</f>
        <v/>
      </c>
      <c r="T113" s="163" t="str">
        <f>IF('Leave Approval'!Q112="", "", 'Leave Approval'!Q112)</f>
        <v/>
      </c>
      <c r="U113" s="164" t="str">
        <f>IF('Leave Approval'!R112="", "", 'Leave Approval'!R112)</f>
        <v/>
      </c>
      <c r="V113" s="156"/>
      <c r="W113" s="157" t="str">
        <f>IF(OR(P113="", Q113="", R113=""), "", NETWORKDAYS(Q113, R113, IF(AL113='Intro &amp; Setup'!$BA$8, 'Intro &amp; Setup'!$CA$4:$CA$23, IF(AL113='Intro &amp; Setup'!$BA$9, 'Intro &amp; Setup'!$CB$4:$CB$23)))-IF(S113=$AH$2, 0.5, 0))</f>
        <v/>
      </c>
      <c r="X113" s="156"/>
      <c r="Y113" s="157" t="str">
        <f>IF(OR(P113="", Q113="", R113=""), "", IFERROR($AN113+$AO113-SUMIF($C$8:$C113, $C113, $K$8:$K113)-SUMIF($P$8:$P113, $P113, $W$8:$W113), ""))</f>
        <v/>
      </c>
      <c r="Z113" s="75"/>
      <c r="AH113" s="10">
        <v>106</v>
      </c>
      <c r="AL113" s="10" t="str">
        <f>IF(P113="", IF(C113="", "", IFERROR(INDEX('Intro &amp; Setup'!$BD$4:$BD$23, MATCH(C113, 'Intro &amp; Setup'!$BC$4:$BC$23, 0)), "")), IFERROR(INDEX('Intro &amp; Setup'!$BD$4:$BD$23, MATCH(P113, 'Intro &amp; Setup'!$BC$4:$BC$23, 0)), ""))</f>
        <v/>
      </c>
      <c r="AN113" s="42" t="str">
        <f>IF(P113="", IF($C113="", "", IFERROR(INDEX('Intro &amp; Setup'!$BE$4:$BE$23, MATCH($C113, 'Intro &amp; Setup'!$BC$4:$BC$23, 0)), "")-$AS113), IFERROR(INDEX('Intro &amp; Setup'!$BE$4:$BE$23, MATCH($P113, 'Intro &amp; Setup'!$BC$4:$BC$23, 0)), "")-$AS113)</f>
        <v/>
      </c>
      <c r="AO113" s="44" t="str">
        <f>IF(P113="", IF($C113="", "", IFERROR(INDEX('Intro &amp; Setup'!$BF$4:$BF$23, MATCH($C113, 'Intro &amp; Setup'!$BC$4:$BC$23, 0)), "")), IFERROR(INDEX('Intro &amp; Setup'!$BF$4:$BF$23, MATCH($P113, 'Intro &amp; Setup'!$BC$4:$BC$23, 0)), ""))</f>
        <v/>
      </c>
      <c r="AS113" s="10" t="str">
        <f>IF($C113="", "", IFERROR(INDEX('Intro &amp; Setup'!$BG$70:$BG$109, MATCH($C113, 'Intro &amp; Setup'!$BA$70:$BA$109, 0)), ""))</f>
        <v/>
      </c>
    </row>
    <row r="114" spans="1:45" x14ac:dyDescent="0.25">
      <c r="A114" s="75"/>
      <c r="B114" s="176"/>
      <c r="C114" s="158"/>
      <c r="D114" s="160"/>
      <c r="E114" s="161"/>
      <c r="F114" s="177"/>
      <c r="G114" s="160"/>
      <c r="H114" s="163"/>
      <c r="I114" s="156"/>
      <c r="J114" s="157" t="str">
        <f t="shared" si="1"/>
        <v/>
      </c>
      <c r="K114" s="158" t="str">
        <f>IF(O114="", IF(W114="", IF(OR(D114="", E114="", C114=""), "", NETWORKDAYS(D114, E114, IF(AL114='Intro &amp; Setup'!$BA$8, 'Intro &amp; Setup'!$CA$4:$CA$23, IF(AL114='Intro &amp; Setup'!$BA$9, 'Intro &amp; Setup'!$CB$4:$CB$23)))-IF(F114=$AH$2, 0.5, 0)), ""), "")</f>
        <v/>
      </c>
      <c r="L114" s="156"/>
      <c r="M114" s="157" t="str">
        <f>IF(O114="", IFERROR(IF($W114="", $AN114+$AO114-SUMIF($C$8:$C114, $C114, $K$8:$K114)-SUMIF($C$8:$C114, $C114, $W$8:$W114), ""), ""), "")</f>
        <v/>
      </c>
      <c r="N114" s="156"/>
      <c r="O114" s="157" t="str">
        <f>IF(AND(P114="", Q114="", R114=""), "", IF(OR(NOT(C114=P114), NOT(D114=Q114), NOT(E114=R114), NOT(F114=S114), NOT(G114=T114), NOT(H114=U114)), $O$4, 'Leave Approval'!L113))</f>
        <v/>
      </c>
      <c r="P114" s="159" t="str">
        <f>IF('Leave Approval'!M113="", "", 'Leave Approval'!M113)</f>
        <v/>
      </c>
      <c r="Q114" s="160" t="str">
        <f>IF('Leave Approval'!N113="", "", 'Leave Approval'!N113)</f>
        <v/>
      </c>
      <c r="R114" s="161" t="str">
        <f>IF('Leave Approval'!O113="", "", 'Leave Approval'!O113)</f>
        <v/>
      </c>
      <c r="S114" s="162" t="str">
        <f>IF('Leave Approval'!P113="", "", 'Leave Approval'!P113)</f>
        <v/>
      </c>
      <c r="T114" s="163" t="str">
        <f>IF('Leave Approval'!Q113="", "", 'Leave Approval'!Q113)</f>
        <v/>
      </c>
      <c r="U114" s="164" t="str">
        <f>IF('Leave Approval'!R113="", "", 'Leave Approval'!R113)</f>
        <v/>
      </c>
      <c r="V114" s="156"/>
      <c r="W114" s="157" t="str">
        <f>IF(OR(P114="", Q114="", R114=""), "", NETWORKDAYS(Q114, R114, IF(AL114='Intro &amp; Setup'!$BA$8, 'Intro &amp; Setup'!$CA$4:$CA$23, IF(AL114='Intro &amp; Setup'!$BA$9, 'Intro &amp; Setup'!$CB$4:$CB$23)))-IF(S114=$AH$2, 0.5, 0))</f>
        <v/>
      </c>
      <c r="X114" s="156"/>
      <c r="Y114" s="157" t="str">
        <f>IF(OR(P114="", Q114="", R114=""), "", IFERROR($AN114+$AO114-SUMIF($C$8:$C114, $C114, $K$8:$K114)-SUMIF($P$8:$P114, $P114, $W$8:$W114), ""))</f>
        <v/>
      </c>
      <c r="Z114" s="75"/>
      <c r="AH114" s="10">
        <v>107</v>
      </c>
      <c r="AL114" s="10" t="str">
        <f>IF(P114="", IF(C114="", "", IFERROR(INDEX('Intro &amp; Setup'!$BD$4:$BD$23, MATCH(C114, 'Intro &amp; Setup'!$BC$4:$BC$23, 0)), "")), IFERROR(INDEX('Intro &amp; Setup'!$BD$4:$BD$23, MATCH(P114, 'Intro &amp; Setup'!$BC$4:$BC$23, 0)), ""))</f>
        <v/>
      </c>
      <c r="AN114" s="42" t="str">
        <f>IF(P114="", IF($C114="", "", IFERROR(INDEX('Intro &amp; Setup'!$BE$4:$BE$23, MATCH($C114, 'Intro &amp; Setup'!$BC$4:$BC$23, 0)), "")-$AS114), IFERROR(INDEX('Intro &amp; Setup'!$BE$4:$BE$23, MATCH($P114, 'Intro &amp; Setup'!$BC$4:$BC$23, 0)), "")-$AS114)</f>
        <v/>
      </c>
      <c r="AO114" s="44" t="str">
        <f>IF(P114="", IF($C114="", "", IFERROR(INDEX('Intro &amp; Setup'!$BF$4:$BF$23, MATCH($C114, 'Intro &amp; Setup'!$BC$4:$BC$23, 0)), "")), IFERROR(INDEX('Intro &amp; Setup'!$BF$4:$BF$23, MATCH($P114, 'Intro &amp; Setup'!$BC$4:$BC$23, 0)), ""))</f>
        <v/>
      </c>
      <c r="AS114" s="10" t="str">
        <f>IF($C114="", "", IFERROR(INDEX('Intro &amp; Setup'!$BG$70:$BG$109, MATCH($C114, 'Intro &amp; Setup'!$BA$70:$BA$109, 0)), ""))</f>
        <v/>
      </c>
    </row>
    <row r="115" spans="1:45" x14ac:dyDescent="0.25">
      <c r="A115" s="75"/>
      <c r="B115" s="176"/>
      <c r="C115" s="158"/>
      <c r="D115" s="160"/>
      <c r="E115" s="161"/>
      <c r="F115" s="177"/>
      <c r="G115" s="160"/>
      <c r="H115" s="163"/>
      <c r="I115" s="156"/>
      <c r="J115" s="157" t="str">
        <f t="shared" si="1"/>
        <v/>
      </c>
      <c r="K115" s="158" t="str">
        <f>IF(O115="", IF(W115="", IF(OR(D115="", E115="", C115=""), "", NETWORKDAYS(D115, E115, IF(AL115='Intro &amp; Setup'!$BA$8, 'Intro &amp; Setup'!$CA$4:$CA$23, IF(AL115='Intro &amp; Setup'!$BA$9, 'Intro &amp; Setup'!$CB$4:$CB$23)))-IF(F115=$AH$2, 0.5, 0)), ""), "")</f>
        <v/>
      </c>
      <c r="L115" s="156"/>
      <c r="M115" s="157" t="str">
        <f>IF(O115="", IFERROR(IF($W115="", $AN115+$AO115-SUMIF($C$8:$C115, $C115, $K$8:$K115)-SUMIF($C$8:$C115, $C115, $W$8:$W115), ""), ""), "")</f>
        <v/>
      </c>
      <c r="N115" s="156"/>
      <c r="O115" s="157" t="str">
        <f>IF(AND(P115="", Q115="", R115=""), "", IF(OR(NOT(C115=P115), NOT(D115=Q115), NOT(E115=R115), NOT(F115=S115), NOT(G115=T115), NOT(H115=U115)), $O$4, 'Leave Approval'!L114))</f>
        <v/>
      </c>
      <c r="P115" s="159" t="str">
        <f>IF('Leave Approval'!M114="", "", 'Leave Approval'!M114)</f>
        <v/>
      </c>
      <c r="Q115" s="160" t="str">
        <f>IF('Leave Approval'!N114="", "", 'Leave Approval'!N114)</f>
        <v/>
      </c>
      <c r="R115" s="161" t="str">
        <f>IF('Leave Approval'!O114="", "", 'Leave Approval'!O114)</f>
        <v/>
      </c>
      <c r="S115" s="162" t="str">
        <f>IF('Leave Approval'!P114="", "", 'Leave Approval'!P114)</f>
        <v/>
      </c>
      <c r="T115" s="163" t="str">
        <f>IF('Leave Approval'!Q114="", "", 'Leave Approval'!Q114)</f>
        <v/>
      </c>
      <c r="U115" s="164" t="str">
        <f>IF('Leave Approval'!R114="", "", 'Leave Approval'!R114)</f>
        <v/>
      </c>
      <c r="V115" s="156"/>
      <c r="W115" s="157" t="str">
        <f>IF(OR(P115="", Q115="", R115=""), "", NETWORKDAYS(Q115, R115, IF(AL115='Intro &amp; Setup'!$BA$8, 'Intro &amp; Setup'!$CA$4:$CA$23, IF(AL115='Intro &amp; Setup'!$BA$9, 'Intro &amp; Setup'!$CB$4:$CB$23)))-IF(S115=$AH$2, 0.5, 0))</f>
        <v/>
      </c>
      <c r="X115" s="156"/>
      <c r="Y115" s="157" t="str">
        <f>IF(OR(P115="", Q115="", R115=""), "", IFERROR($AN115+$AO115-SUMIF($C$8:$C115, $C115, $K$8:$K115)-SUMIF($P$8:$P115, $P115, $W$8:$W115), ""))</f>
        <v/>
      </c>
      <c r="Z115" s="75"/>
      <c r="AH115" s="10">
        <v>108</v>
      </c>
      <c r="AL115" s="10" t="str">
        <f>IF(P115="", IF(C115="", "", IFERROR(INDEX('Intro &amp; Setup'!$BD$4:$BD$23, MATCH(C115, 'Intro &amp; Setup'!$BC$4:$BC$23, 0)), "")), IFERROR(INDEX('Intro &amp; Setup'!$BD$4:$BD$23, MATCH(P115, 'Intro &amp; Setup'!$BC$4:$BC$23, 0)), ""))</f>
        <v/>
      </c>
      <c r="AN115" s="42" t="str">
        <f>IF(P115="", IF($C115="", "", IFERROR(INDEX('Intro &amp; Setup'!$BE$4:$BE$23, MATCH($C115, 'Intro &amp; Setup'!$BC$4:$BC$23, 0)), "")-$AS115), IFERROR(INDEX('Intro &amp; Setup'!$BE$4:$BE$23, MATCH($P115, 'Intro &amp; Setup'!$BC$4:$BC$23, 0)), "")-$AS115)</f>
        <v/>
      </c>
      <c r="AO115" s="44" t="str">
        <f>IF(P115="", IF($C115="", "", IFERROR(INDEX('Intro &amp; Setup'!$BF$4:$BF$23, MATCH($C115, 'Intro &amp; Setup'!$BC$4:$BC$23, 0)), "")), IFERROR(INDEX('Intro &amp; Setup'!$BF$4:$BF$23, MATCH($P115, 'Intro &amp; Setup'!$BC$4:$BC$23, 0)), ""))</f>
        <v/>
      </c>
      <c r="AS115" s="10" t="str">
        <f>IF($C115="", "", IFERROR(INDEX('Intro &amp; Setup'!$BG$70:$BG$109, MATCH($C115, 'Intro &amp; Setup'!$BA$70:$BA$109, 0)), ""))</f>
        <v/>
      </c>
    </row>
    <row r="116" spans="1:45" x14ac:dyDescent="0.25">
      <c r="A116" s="75"/>
      <c r="B116" s="176"/>
      <c r="C116" s="158"/>
      <c r="D116" s="160"/>
      <c r="E116" s="161"/>
      <c r="F116" s="177"/>
      <c r="G116" s="160"/>
      <c r="H116" s="163"/>
      <c r="I116" s="156"/>
      <c r="J116" s="157" t="str">
        <f t="shared" si="1"/>
        <v/>
      </c>
      <c r="K116" s="158" t="str">
        <f>IF(O116="", IF(W116="", IF(OR(D116="", E116="", C116=""), "", NETWORKDAYS(D116, E116, IF(AL116='Intro &amp; Setup'!$BA$8, 'Intro &amp; Setup'!$CA$4:$CA$23, IF(AL116='Intro &amp; Setup'!$BA$9, 'Intro &amp; Setup'!$CB$4:$CB$23)))-IF(F116=$AH$2, 0.5, 0)), ""), "")</f>
        <v/>
      </c>
      <c r="L116" s="156"/>
      <c r="M116" s="157" t="str">
        <f>IF(O116="", IFERROR(IF($W116="", $AN116+$AO116-SUMIF($C$8:$C116, $C116, $K$8:$K116)-SUMIF($C$8:$C116, $C116, $W$8:$W116), ""), ""), "")</f>
        <v/>
      </c>
      <c r="N116" s="156"/>
      <c r="O116" s="157" t="str">
        <f>IF(AND(P116="", Q116="", R116=""), "", IF(OR(NOT(C116=P116), NOT(D116=Q116), NOT(E116=R116), NOT(F116=S116), NOT(G116=T116), NOT(H116=U116)), $O$4, 'Leave Approval'!L115))</f>
        <v/>
      </c>
      <c r="P116" s="159" t="str">
        <f>IF('Leave Approval'!M115="", "", 'Leave Approval'!M115)</f>
        <v/>
      </c>
      <c r="Q116" s="160" t="str">
        <f>IF('Leave Approval'!N115="", "", 'Leave Approval'!N115)</f>
        <v/>
      </c>
      <c r="R116" s="161" t="str">
        <f>IF('Leave Approval'!O115="", "", 'Leave Approval'!O115)</f>
        <v/>
      </c>
      <c r="S116" s="162" t="str">
        <f>IF('Leave Approval'!P115="", "", 'Leave Approval'!P115)</f>
        <v/>
      </c>
      <c r="T116" s="163" t="str">
        <f>IF('Leave Approval'!Q115="", "", 'Leave Approval'!Q115)</f>
        <v/>
      </c>
      <c r="U116" s="164" t="str">
        <f>IF('Leave Approval'!R115="", "", 'Leave Approval'!R115)</f>
        <v/>
      </c>
      <c r="V116" s="156"/>
      <c r="W116" s="157" t="str">
        <f>IF(OR(P116="", Q116="", R116=""), "", NETWORKDAYS(Q116, R116, IF(AL116='Intro &amp; Setup'!$BA$8, 'Intro &amp; Setup'!$CA$4:$CA$23, IF(AL116='Intro &amp; Setup'!$BA$9, 'Intro &amp; Setup'!$CB$4:$CB$23)))-IF(S116=$AH$2, 0.5, 0))</f>
        <v/>
      </c>
      <c r="X116" s="156"/>
      <c r="Y116" s="157" t="str">
        <f>IF(OR(P116="", Q116="", R116=""), "", IFERROR($AN116+$AO116-SUMIF($C$8:$C116, $C116, $K$8:$K116)-SUMIF($P$8:$P116, $P116, $W$8:$W116), ""))</f>
        <v/>
      </c>
      <c r="Z116" s="75"/>
      <c r="AH116" s="10">
        <v>109</v>
      </c>
      <c r="AL116" s="10" t="str">
        <f>IF(P116="", IF(C116="", "", IFERROR(INDEX('Intro &amp; Setup'!$BD$4:$BD$23, MATCH(C116, 'Intro &amp; Setup'!$BC$4:$BC$23, 0)), "")), IFERROR(INDEX('Intro &amp; Setup'!$BD$4:$BD$23, MATCH(P116, 'Intro &amp; Setup'!$BC$4:$BC$23, 0)), ""))</f>
        <v/>
      </c>
      <c r="AN116" s="42" t="str">
        <f>IF(P116="", IF($C116="", "", IFERROR(INDEX('Intro &amp; Setup'!$BE$4:$BE$23, MATCH($C116, 'Intro &amp; Setup'!$BC$4:$BC$23, 0)), "")-$AS116), IFERROR(INDEX('Intro &amp; Setup'!$BE$4:$BE$23, MATCH($P116, 'Intro &amp; Setup'!$BC$4:$BC$23, 0)), "")-$AS116)</f>
        <v/>
      </c>
      <c r="AO116" s="44" t="str">
        <f>IF(P116="", IF($C116="", "", IFERROR(INDEX('Intro &amp; Setup'!$BF$4:$BF$23, MATCH($C116, 'Intro &amp; Setup'!$BC$4:$BC$23, 0)), "")), IFERROR(INDEX('Intro &amp; Setup'!$BF$4:$BF$23, MATCH($P116, 'Intro &amp; Setup'!$BC$4:$BC$23, 0)), ""))</f>
        <v/>
      </c>
      <c r="AS116" s="10" t="str">
        <f>IF($C116="", "", IFERROR(INDEX('Intro &amp; Setup'!$BG$70:$BG$109, MATCH($C116, 'Intro &amp; Setup'!$BA$70:$BA$109, 0)), ""))</f>
        <v/>
      </c>
    </row>
    <row r="117" spans="1:45" x14ac:dyDescent="0.25">
      <c r="A117" s="75"/>
      <c r="B117" s="176"/>
      <c r="C117" s="158"/>
      <c r="D117" s="160"/>
      <c r="E117" s="161"/>
      <c r="F117" s="177"/>
      <c r="G117" s="160"/>
      <c r="H117" s="163"/>
      <c r="I117" s="156"/>
      <c r="J117" s="157" t="str">
        <f t="shared" si="1"/>
        <v/>
      </c>
      <c r="K117" s="158" t="str">
        <f>IF(O117="", IF(W117="", IF(OR(D117="", E117="", C117=""), "", NETWORKDAYS(D117, E117, IF(AL117='Intro &amp; Setup'!$BA$8, 'Intro &amp; Setup'!$CA$4:$CA$23, IF(AL117='Intro &amp; Setup'!$BA$9, 'Intro &amp; Setup'!$CB$4:$CB$23)))-IF(F117=$AH$2, 0.5, 0)), ""), "")</f>
        <v/>
      </c>
      <c r="L117" s="156"/>
      <c r="M117" s="157" t="str">
        <f>IF(O117="", IFERROR(IF($W117="", $AN117+$AO117-SUMIF($C$8:$C117, $C117, $K$8:$K117)-SUMIF($C$8:$C117, $C117, $W$8:$W117), ""), ""), "")</f>
        <v/>
      </c>
      <c r="N117" s="156"/>
      <c r="O117" s="157" t="str">
        <f>IF(AND(P117="", Q117="", R117=""), "", IF(OR(NOT(C117=P117), NOT(D117=Q117), NOT(E117=R117), NOT(F117=S117), NOT(G117=T117), NOT(H117=U117)), $O$4, 'Leave Approval'!L116))</f>
        <v/>
      </c>
      <c r="P117" s="159" t="str">
        <f>IF('Leave Approval'!M116="", "", 'Leave Approval'!M116)</f>
        <v/>
      </c>
      <c r="Q117" s="160" t="str">
        <f>IF('Leave Approval'!N116="", "", 'Leave Approval'!N116)</f>
        <v/>
      </c>
      <c r="R117" s="161" t="str">
        <f>IF('Leave Approval'!O116="", "", 'Leave Approval'!O116)</f>
        <v/>
      </c>
      <c r="S117" s="162" t="str">
        <f>IF('Leave Approval'!P116="", "", 'Leave Approval'!P116)</f>
        <v/>
      </c>
      <c r="T117" s="163" t="str">
        <f>IF('Leave Approval'!Q116="", "", 'Leave Approval'!Q116)</f>
        <v/>
      </c>
      <c r="U117" s="164" t="str">
        <f>IF('Leave Approval'!R116="", "", 'Leave Approval'!R116)</f>
        <v/>
      </c>
      <c r="V117" s="156"/>
      <c r="W117" s="157" t="str">
        <f>IF(OR(P117="", Q117="", R117=""), "", NETWORKDAYS(Q117, R117, IF(AL117='Intro &amp; Setup'!$BA$8, 'Intro &amp; Setup'!$CA$4:$CA$23, IF(AL117='Intro &amp; Setup'!$BA$9, 'Intro &amp; Setup'!$CB$4:$CB$23)))-IF(S117=$AH$2, 0.5, 0))</f>
        <v/>
      </c>
      <c r="X117" s="156"/>
      <c r="Y117" s="157" t="str">
        <f>IF(OR(P117="", Q117="", R117=""), "", IFERROR($AN117+$AO117-SUMIF($C$8:$C117, $C117, $K$8:$K117)-SUMIF($P$8:$P117, $P117, $W$8:$W117), ""))</f>
        <v/>
      </c>
      <c r="Z117" s="75"/>
      <c r="AH117" s="10">
        <v>110</v>
      </c>
      <c r="AL117" s="10" t="str">
        <f>IF(P117="", IF(C117="", "", IFERROR(INDEX('Intro &amp; Setup'!$BD$4:$BD$23, MATCH(C117, 'Intro &amp; Setup'!$BC$4:$BC$23, 0)), "")), IFERROR(INDEX('Intro &amp; Setup'!$BD$4:$BD$23, MATCH(P117, 'Intro &amp; Setup'!$BC$4:$BC$23, 0)), ""))</f>
        <v/>
      </c>
      <c r="AN117" s="42" t="str">
        <f>IF(P117="", IF($C117="", "", IFERROR(INDEX('Intro &amp; Setup'!$BE$4:$BE$23, MATCH($C117, 'Intro &amp; Setup'!$BC$4:$BC$23, 0)), "")-$AS117), IFERROR(INDEX('Intro &amp; Setup'!$BE$4:$BE$23, MATCH($P117, 'Intro &amp; Setup'!$BC$4:$BC$23, 0)), "")-$AS117)</f>
        <v/>
      </c>
      <c r="AO117" s="44" t="str">
        <f>IF(P117="", IF($C117="", "", IFERROR(INDEX('Intro &amp; Setup'!$BF$4:$BF$23, MATCH($C117, 'Intro &amp; Setup'!$BC$4:$BC$23, 0)), "")), IFERROR(INDEX('Intro &amp; Setup'!$BF$4:$BF$23, MATCH($P117, 'Intro &amp; Setup'!$BC$4:$BC$23, 0)), ""))</f>
        <v/>
      </c>
      <c r="AS117" s="10" t="str">
        <f>IF($C117="", "", IFERROR(INDEX('Intro &amp; Setup'!$BG$70:$BG$109, MATCH($C117, 'Intro &amp; Setup'!$BA$70:$BA$109, 0)), ""))</f>
        <v/>
      </c>
    </row>
    <row r="118" spans="1:45" x14ac:dyDescent="0.25">
      <c r="A118" s="75"/>
      <c r="B118" s="176"/>
      <c r="C118" s="158"/>
      <c r="D118" s="160"/>
      <c r="E118" s="161"/>
      <c r="F118" s="177"/>
      <c r="G118" s="160"/>
      <c r="H118" s="163"/>
      <c r="I118" s="156"/>
      <c r="J118" s="157" t="str">
        <f t="shared" si="1"/>
        <v/>
      </c>
      <c r="K118" s="158" t="str">
        <f>IF(O118="", IF(W118="", IF(OR(D118="", E118="", C118=""), "", NETWORKDAYS(D118, E118, IF(AL118='Intro &amp; Setup'!$BA$8, 'Intro &amp; Setup'!$CA$4:$CA$23, IF(AL118='Intro &amp; Setup'!$BA$9, 'Intro &amp; Setup'!$CB$4:$CB$23)))-IF(F118=$AH$2, 0.5, 0)), ""), "")</f>
        <v/>
      </c>
      <c r="L118" s="156"/>
      <c r="M118" s="157" t="str">
        <f>IF(O118="", IFERROR(IF($W118="", $AN118+$AO118-SUMIF($C$8:$C118, $C118, $K$8:$K118)-SUMIF($C$8:$C118, $C118, $W$8:$W118), ""), ""), "")</f>
        <v/>
      </c>
      <c r="N118" s="156"/>
      <c r="O118" s="157" t="str">
        <f>IF(AND(P118="", Q118="", R118=""), "", IF(OR(NOT(C118=P118), NOT(D118=Q118), NOT(E118=R118), NOT(F118=S118), NOT(G118=T118), NOT(H118=U118)), $O$4, 'Leave Approval'!L117))</f>
        <v/>
      </c>
      <c r="P118" s="159" t="str">
        <f>IF('Leave Approval'!M117="", "", 'Leave Approval'!M117)</f>
        <v/>
      </c>
      <c r="Q118" s="160" t="str">
        <f>IF('Leave Approval'!N117="", "", 'Leave Approval'!N117)</f>
        <v/>
      </c>
      <c r="R118" s="161" t="str">
        <f>IF('Leave Approval'!O117="", "", 'Leave Approval'!O117)</f>
        <v/>
      </c>
      <c r="S118" s="162" t="str">
        <f>IF('Leave Approval'!P117="", "", 'Leave Approval'!P117)</f>
        <v/>
      </c>
      <c r="T118" s="163" t="str">
        <f>IF('Leave Approval'!Q117="", "", 'Leave Approval'!Q117)</f>
        <v/>
      </c>
      <c r="U118" s="164" t="str">
        <f>IF('Leave Approval'!R117="", "", 'Leave Approval'!R117)</f>
        <v/>
      </c>
      <c r="V118" s="156"/>
      <c r="W118" s="157" t="str">
        <f>IF(OR(P118="", Q118="", R118=""), "", NETWORKDAYS(Q118, R118, IF(AL118='Intro &amp; Setup'!$BA$8, 'Intro &amp; Setup'!$CA$4:$CA$23, IF(AL118='Intro &amp; Setup'!$BA$9, 'Intro &amp; Setup'!$CB$4:$CB$23)))-IF(S118=$AH$2, 0.5, 0))</f>
        <v/>
      </c>
      <c r="X118" s="156"/>
      <c r="Y118" s="157" t="str">
        <f>IF(OR(P118="", Q118="", R118=""), "", IFERROR($AN118+$AO118-SUMIF($C$8:$C118, $C118, $K$8:$K118)-SUMIF($P$8:$P118, $P118, $W$8:$W118), ""))</f>
        <v/>
      </c>
      <c r="Z118" s="75"/>
      <c r="AH118" s="10">
        <v>111</v>
      </c>
      <c r="AL118" s="10" t="str">
        <f>IF(P118="", IF(C118="", "", IFERROR(INDEX('Intro &amp; Setup'!$BD$4:$BD$23, MATCH(C118, 'Intro &amp; Setup'!$BC$4:$BC$23, 0)), "")), IFERROR(INDEX('Intro &amp; Setup'!$BD$4:$BD$23, MATCH(P118, 'Intro &amp; Setup'!$BC$4:$BC$23, 0)), ""))</f>
        <v/>
      </c>
      <c r="AN118" s="42" t="str">
        <f>IF(P118="", IF($C118="", "", IFERROR(INDEX('Intro &amp; Setup'!$BE$4:$BE$23, MATCH($C118, 'Intro &amp; Setup'!$BC$4:$BC$23, 0)), "")-$AS118), IFERROR(INDEX('Intro &amp; Setup'!$BE$4:$BE$23, MATCH($P118, 'Intro &amp; Setup'!$BC$4:$BC$23, 0)), "")-$AS118)</f>
        <v/>
      </c>
      <c r="AO118" s="44" t="str">
        <f>IF(P118="", IF($C118="", "", IFERROR(INDEX('Intro &amp; Setup'!$BF$4:$BF$23, MATCH($C118, 'Intro &amp; Setup'!$BC$4:$BC$23, 0)), "")), IFERROR(INDEX('Intro &amp; Setup'!$BF$4:$BF$23, MATCH($P118, 'Intro &amp; Setup'!$BC$4:$BC$23, 0)), ""))</f>
        <v/>
      </c>
      <c r="AS118" s="10" t="str">
        <f>IF($C118="", "", IFERROR(INDEX('Intro &amp; Setup'!$BG$70:$BG$109, MATCH($C118, 'Intro &amp; Setup'!$BA$70:$BA$109, 0)), ""))</f>
        <v/>
      </c>
    </row>
    <row r="119" spans="1:45" x14ac:dyDescent="0.25">
      <c r="A119" s="75"/>
      <c r="B119" s="176"/>
      <c r="C119" s="158"/>
      <c r="D119" s="160"/>
      <c r="E119" s="161"/>
      <c r="F119" s="177"/>
      <c r="G119" s="160"/>
      <c r="H119" s="163"/>
      <c r="I119" s="156"/>
      <c r="J119" s="157" t="str">
        <f t="shared" si="1"/>
        <v/>
      </c>
      <c r="K119" s="158" t="str">
        <f>IF(O119="", IF(W119="", IF(OR(D119="", E119="", C119=""), "", NETWORKDAYS(D119, E119, IF(AL119='Intro &amp; Setup'!$BA$8, 'Intro &amp; Setup'!$CA$4:$CA$23, IF(AL119='Intro &amp; Setup'!$BA$9, 'Intro &amp; Setup'!$CB$4:$CB$23)))-IF(F119=$AH$2, 0.5, 0)), ""), "")</f>
        <v/>
      </c>
      <c r="L119" s="156"/>
      <c r="M119" s="157" t="str">
        <f>IF(O119="", IFERROR(IF($W119="", $AN119+$AO119-SUMIF($C$8:$C119, $C119, $K$8:$K119)-SUMIF($C$8:$C119, $C119, $W$8:$W119), ""), ""), "")</f>
        <v/>
      </c>
      <c r="N119" s="156"/>
      <c r="O119" s="157" t="str">
        <f>IF(AND(P119="", Q119="", R119=""), "", IF(OR(NOT(C119=P119), NOT(D119=Q119), NOT(E119=R119), NOT(F119=S119), NOT(G119=T119), NOT(H119=U119)), $O$4, 'Leave Approval'!L118))</f>
        <v/>
      </c>
      <c r="P119" s="159" t="str">
        <f>IF('Leave Approval'!M118="", "", 'Leave Approval'!M118)</f>
        <v/>
      </c>
      <c r="Q119" s="160" t="str">
        <f>IF('Leave Approval'!N118="", "", 'Leave Approval'!N118)</f>
        <v/>
      </c>
      <c r="R119" s="161" t="str">
        <f>IF('Leave Approval'!O118="", "", 'Leave Approval'!O118)</f>
        <v/>
      </c>
      <c r="S119" s="162" t="str">
        <f>IF('Leave Approval'!P118="", "", 'Leave Approval'!P118)</f>
        <v/>
      </c>
      <c r="T119" s="163" t="str">
        <f>IF('Leave Approval'!Q118="", "", 'Leave Approval'!Q118)</f>
        <v/>
      </c>
      <c r="U119" s="164" t="str">
        <f>IF('Leave Approval'!R118="", "", 'Leave Approval'!R118)</f>
        <v/>
      </c>
      <c r="V119" s="156"/>
      <c r="W119" s="157" t="str">
        <f>IF(OR(P119="", Q119="", R119=""), "", NETWORKDAYS(Q119, R119, IF(AL119='Intro &amp; Setup'!$BA$8, 'Intro &amp; Setup'!$CA$4:$CA$23, IF(AL119='Intro &amp; Setup'!$BA$9, 'Intro &amp; Setup'!$CB$4:$CB$23)))-IF(S119=$AH$2, 0.5, 0))</f>
        <v/>
      </c>
      <c r="X119" s="156"/>
      <c r="Y119" s="157" t="str">
        <f>IF(OR(P119="", Q119="", R119=""), "", IFERROR($AN119+$AO119-SUMIF($C$8:$C119, $C119, $K$8:$K119)-SUMIF($P$8:$P119, $P119, $W$8:$W119), ""))</f>
        <v/>
      </c>
      <c r="Z119" s="75"/>
      <c r="AH119" s="10">
        <v>112</v>
      </c>
      <c r="AL119" s="10" t="str">
        <f>IF(P119="", IF(C119="", "", IFERROR(INDEX('Intro &amp; Setup'!$BD$4:$BD$23, MATCH(C119, 'Intro &amp; Setup'!$BC$4:$BC$23, 0)), "")), IFERROR(INDEX('Intro &amp; Setup'!$BD$4:$BD$23, MATCH(P119, 'Intro &amp; Setup'!$BC$4:$BC$23, 0)), ""))</f>
        <v/>
      </c>
      <c r="AN119" s="42" t="str">
        <f>IF(P119="", IF($C119="", "", IFERROR(INDEX('Intro &amp; Setup'!$BE$4:$BE$23, MATCH($C119, 'Intro &amp; Setup'!$BC$4:$BC$23, 0)), "")-$AS119), IFERROR(INDEX('Intro &amp; Setup'!$BE$4:$BE$23, MATCH($P119, 'Intro &amp; Setup'!$BC$4:$BC$23, 0)), "")-$AS119)</f>
        <v/>
      </c>
      <c r="AO119" s="44" t="str">
        <f>IF(P119="", IF($C119="", "", IFERROR(INDEX('Intro &amp; Setup'!$BF$4:$BF$23, MATCH($C119, 'Intro &amp; Setup'!$BC$4:$BC$23, 0)), "")), IFERROR(INDEX('Intro &amp; Setup'!$BF$4:$BF$23, MATCH($P119, 'Intro &amp; Setup'!$BC$4:$BC$23, 0)), ""))</f>
        <v/>
      </c>
      <c r="AS119" s="10" t="str">
        <f>IF($C119="", "", IFERROR(INDEX('Intro &amp; Setup'!$BG$70:$BG$109, MATCH($C119, 'Intro &amp; Setup'!$BA$70:$BA$109, 0)), ""))</f>
        <v/>
      </c>
    </row>
    <row r="120" spans="1:45" x14ac:dyDescent="0.25">
      <c r="A120" s="75"/>
      <c r="B120" s="176"/>
      <c r="C120" s="158"/>
      <c r="D120" s="160"/>
      <c r="E120" s="161"/>
      <c r="F120" s="177"/>
      <c r="G120" s="160"/>
      <c r="H120" s="163"/>
      <c r="I120" s="156"/>
      <c r="J120" s="157" t="str">
        <f t="shared" si="1"/>
        <v/>
      </c>
      <c r="K120" s="158" t="str">
        <f>IF(O120="", IF(W120="", IF(OR(D120="", E120="", C120=""), "", NETWORKDAYS(D120, E120, IF(AL120='Intro &amp; Setup'!$BA$8, 'Intro &amp; Setup'!$CA$4:$CA$23, IF(AL120='Intro &amp; Setup'!$BA$9, 'Intro &amp; Setup'!$CB$4:$CB$23)))-IF(F120=$AH$2, 0.5, 0)), ""), "")</f>
        <v/>
      </c>
      <c r="L120" s="156"/>
      <c r="M120" s="157" t="str">
        <f>IF(O120="", IFERROR(IF($W120="", $AN120+$AO120-SUMIF($C$8:$C120, $C120, $K$8:$K120)-SUMIF($C$8:$C120, $C120, $W$8:$W120), ""), ""), "")</f>
        <v/>
      </c>
      <c r="N120" s="156"/>
      <c r="O120" s="157" t="str">
        <f>IF(AND(P120="", Q120="", R120=""), "", IF(OR(NOT(C120=P120), NOT(D120=Q120), NOT(E120=R120), NOT(F120=S120), NOT(G120=T120), NOT(H120=U120)), $O$4, 'Leave Approval'!L119))</f>
        <v/>
      </c>
      <c r="P120" s="159" t="str">
        <f>IF('Leave Approval'!M119="", "", 'Leave Approval'!M119)</f>
        <v/>
      </c>
      <c r="Q120" s="160" t="str">
        <f>IF('Leave Approval'!N119="", "", 'Leave Approval'!N119)</f>
        <v/>
      </c>
      <c r="R120" s="161" t="str">
        <f>IF('Leave Approval'!O119="", "", 'Leave Approval'!O119)</f>
        <v/>
      </c>
      <c r="S120" s="162" t="str">
        <f>IF('Leave Approval'!P119="", "", 'Leave Approval'!P119)</f>
        <v/>
      </c>
      <c r="T120" s="163" t="str">
        <f>IF('Leave Approval'!Q119="", "", 'Leave Approval'!Q119)</f>
        <v/>
      </c>
      <c r="U120" s="164" t="str">
        <f>IF('Leave Approval'!R119="", "", 'Leave Approval'!R119)</f>
        <v/>
      </c>
      <c r="V120" s="156"/>
      <c r="W120" s="157" t="str">
        <f>IF(OR(P120="", Q120="", R120=""), "", NETWORKDAYS(Q120, R120, IF(AL120='Intro &amp; Setup'!$BA$8, 'Intro &amp; Setup'!$CA$4:$CA$23, IF(AL120='Intro &amp; Setup'!$BA$9, 'Intro &amp; Setup'!$CB$4:$CB$23)))-IF(S120=$AH$2, 0.5, 0))</f>
        <v/>
      </c>
      <c r="X120" s="156"/>
      <c r="Y120" s="157" t="str">
        <f>IF(OR(P120="", Q120="", R120=""), "", IFERROR($AN120+$AO120-SUMIF($C$8:$C120, $C120, $K$8:$K120)-SUMIF($P$8:$P120, $P120, $W$8:$W120), ""))</f>
        <v/>
      </c>
      <c r="Z120" s="75"/>
      <c r="AH120" s="10">
        <v>113</v>
      </c>
      <c r="AL120" s="10" t="str">
        <f>IF(P120="", IF(C120="", "", IFERROR(INDEX('Intro &amp; Setup'!$BD$4:$BD$23, MATCH(C120, 'Intro &amp; Setup'!$BC$4:$BC$23, 0)), "")), IFERROR(INDEX('Intro &amp; Setup'!$BD$4:$BD$23, MATCH(P120, 'Intro &amp; Setup'!$BC$4:$BC$23, 0)), ""))</f>
        <v/>
      </c>
      <c r="AN120" s="42" t="str">
        <f>IF(P120="", IF($C120="", "", IFERROR(INDEX('Intro &amp; Setup'!$BE$4:$BE$23, MATCH($C120, 'Intro &amp; Setup'!$BC$4:$BC$23, 0)), "")-$AS120), IFERROR(INDEX('Intro &amp; Setup'!$BE$4:$BE$23, MATCH($P120, 'Intro &amp; Setup'!$BC$4:$BC$23, 0)), "")-$AS120)</f>
        <v/>
      </c>
      <c r="AO120" s="44" t="str">
        <f>IF(P120="", IF($C120="", "", IFERROR(INDEX('Intro &amp; Setup'!$BF$4:$BF$23, MATCH($C120, 'Intro &amp; Setup'!$BC$4:$BC$23, 0)), "")), IFERROR(INDEX('Intro &amp; Setup'!$BF$4:$BF$23, MATCH($P120, 'Intro &amp; Setup'!$BC$4:$BC$23, 0)), ""))</f>
        <v/>
      </c>
      <c r="AS120" s="10" t="str">
        <f>IF($C120="", "", IFERROR(INDEX('Intro &amp; Setup'!$BG$70:$BG$109, MATCH($C120, 'Intro &amp; Setup'!$BA$70:$BA$109, 0)), ""))</f>
        <v/>
      </c>
    </row>
    <row r="121" spans="1:45" x14ac:dyDescent="0.25">
      <c r="A121" s="75"/>
      <c r="B121" s="176"/>
      <c r="C121" s="158"/>
      <c r="D121" s="160"/>
      <c r="E121" s="161"/>
      <c r="F121" s="177"/>
      <c r="G121" s="160"/>
      <c r="H121" s="163"/>
      <c r="I121" s="156"/>
      <c r="J121" s="157" t="str">
        <f t="shared" si="1"/>
        <v/>
      </c>
      <c r="K121" s="158" t="str">
        <f>IF(O121="", IF(W121="", IF(OR(D121="", E121="", C121=""), "", NETWORKDAYS(D121, E121, IF(AL121='Intro &amp; Setup'!$BA$8, 'Intro &amp; Setup'!$CA$4:$CA$23, IF(AL121='Intro &amp; Setup'!$BA$9, 'Intro &amp; Setup'!$CB$4:$CB$23)))-IF(F121=$AH$2, 0.5, 0)), ""), "")</f>
        <v/>
      </c>
      <c r="L121" s="156"/>
      <c r="M121" s="157" t="str">
        <f>IF(O121="", IFERROR(IF($W121="", $AN121+$AO121-SUMIF($C$8:$C121, $C121, $K$8:$K121)-SUMIF($C$8:$C121, $C121, $W$8:$W121), ""), ""), "")</f>
        <v/>
      </c>
      <c r="N121" s="156"/>
      <c r="O121" s="157" t="str">
        <f>IF(AND(P121="", Q121="", R121=""), "", IF(OR(NOT(C121=P121), NOT(D121=Q121), NOT(E121=R121), NOT(F121=S121), NOT(G121=T121), NOT(H121=U121)), $O$4, 'Leave Approval'!L120))</f>
        <v/>
      </c>
      <c r="P121" s="159" t="str">
        <f>IF('Leave Approval'!M120="", "", 'Leave Approval'!M120)</f>
        <v/>
      </c>
      <c r="Q121" s="160" t="str">
        <f>IF('Leave Approval'!N120="", "", 'Leave Approval'!N120)</f>
        <v/>
      </c>
      <c r="R121" s="161" t="str">
        <f>IF('Leave Approval'!O120="", "", 'Leave Approval'!O120)</f>
        <v/>
      </c>
      <c r="S121" s="162" t="str">
        <f>IF('Leave Approval'!P120="", "", 'Leave Approval'!P120)</f>
        <v/>
      </c>
      <c r="T121" s="163" t="str">
        <f>IF('Leave Approval'!Q120="", "", 'Leave Approval'!Q120)</f>
        <v/>
      </c>
      <c r="U121" s="164" t="str">
        <f>IF('Leave Approval'!R120="", "", 'Leave Approval'!R120)</f>
        <v/>
      </c>
      <c r="V121" s="156"/>
      <c r="W121" s="157" t="str">
        <f>IF(OR(P121="", Q121="", R121=""), "", NETWORKDAYS(Q121, R121, IF(AL121='Intro &amp; Setup'!$BA$8, 'Intro &amp; Setup'!$CA$4:$CA$23, IF(AL121='Intro &amp; Setup'!$BA$9, 'Intro &amp; Setup'!$CB$4:$CB$23)))-IF(S121=$AH$2, 0.5, 0))</f>
        <v/>
      </c>
      <c r="X121" s="156"/>
      <c r="Y121" s="157" t="str">
        <f>IF(OR(P121="", Q121="", R121=""), "", IFERROR($AN121+$AO121-SUMIF($C$8:$C121, $C121, $K$8:$K121)-SUMIF($P$8:$P121, $P121, $W$8:$W121), ""))</f>
        <v/>
      </c>
      <c r="Z121" s="75"/>
      <c r="AH121" s="10">
        <v>114</v>
      </c>
      <c r="AL121" s="10" t="str">
        <f>IF(P121="", IF(C121="", "", IFERROR(INDEX('Intro &amp; Setup'!$BD$4:$BD$23, MATCH(C121, 'Intro &amp; Setup'!$BC$4:$BC$23, 0)), "")), IFERROR(INDEX('Intro &amp; Setup'!$BD$4:$BD$23, MATCH(P121, 'Intro &amp; Setup'!$BC$4:$BC$23, 0)), ""))</f>
        <v/>
      </c>
      <c r="AN121" s="42" t="str">
        <f>IF(P121="", IF($C121="", "", IFERROR(INDEX('Intro &amp; Setup'!$BE$4:$BE$23, MATCH($C121, 'Intro &amp; Setup'!$BC$4:$BC$23, 0)), "")-$AS121), IFERROR(INDEX('Intro &amp; Setup'!$BE$4:$BE$23, MATCH($P121, 'Intro &amp; Setup'!$BC$4:$BC$23, 0)), "")-$AS121)</f>
        <v/>
      </c>
      <c r="AO121" s="44" t="str">
        <f>IF(P121="", IF($C121="", "", IFERROR(INDEX('Intro &amp; Setup'!$BF$4:$BF$23, MATCH($C121, 'Intro &amp; Setup'!$BC$4:$BC$23, 0)), "")), IFERROR(INDEX('Intro &amp; Setup'!$BF$4:$BF$23, MATCH($P121, 'Intro &amp; Setup'!$BC$4:$BC$23, 0)), ""))</f>
        <v/>
      </c>
      <c r="AS121" s="10" t="str">
        <f>IF($C121="", "", IFERROR(INDEX('Intro &amp; Setup'!$BG$70:$BG$109, MATCH($C121, 'Intro &amp; Setup'!$BA$70:$BA$109, 0)), ""))</f>
        <v/>
      </c>
    </row>
    <row r="122" spans="1:45" x14ac:dyDescent="0.25">
      <c r="A122" s="75"/>
      <c r="B122" s="176"/>
      <c r="C122" s="158"/>
      <c r="D122" s="160"/>
      <c r="E122" s="161"/>
      <c r="F122" s="177"/>
      <c r="G122" s="160"/>
      <c r="H122" s="163"/>
      <c r="I122" s="156"/>
      <c r="J122" s="157" t="str">
        <f t="shared" si="1"/>
        <v/>
      </c>
      <c r="K122" s="158" t="str">
        <f>IF(O122="", IF(W122="", IF(OR(D122="", E122="", C122=""), "", NETWORKDAYS(D122, E122, IF(AL122='Intro &amp; Setup'!$BA$8, 'Intro &amp; Setup'!$CA$4:$CA$23, IF(AL122='Intro &amp; Setup'!$BA$9, 'Intro &amp; Setup'!$CB$4:$CB$23)))-IF(F122=$AH$2, 0.5, 0)), ""), "")</f>
        <v/>
      </c>
      <c r="L122" s="156"/>
      <c r="M122" s="157" t="str">
        <f>IF(O122="", IFERROR(IF($W122="", $AN122+$AO122-SUMIF($C$8:$C122, $C122, $K$8:$K122)-SUMIF($C$8:$C122, $C122, $W$8:$W122), ""), ""), "")</f>
        <v/>
      </c>
      <c r="N122" s="156"/>
      <c r="O122" s="157" t="str">
        <f>IF(AND(P122="", Q122="", R122=""), "", IF(OR(NOT(C122=P122), NOT(D122=Q122), NOT(E122=R122), NOT(F122=S122), NOT(G122=T122), NOT(H122=U122)), $O$4, 'Leave Approval'!L121))</f>
        <v/>
      </c>
      <c r="P122" s="159" t="str">
        <f>IF('Leave Approval'!M121="", "", 'Leave Approval'!M121)</f>
        <v/>
      </c>
      <c r="Q122" s="160" t="str">
        <f>IF('Leave Approval'!N121="", "", 'Leave Approval'!N121)</f>
        <v/>
      </c>
      <c r="R122" s="161" t="str">
        <f>IF('Leave Approval'!O121="", "", 'Leave Approval'!O121)</f>
        <v/>
      </c>
      <c r="S122" s="162" t="str">
        <f>IF('Leave Approval'!P121="", "", 'Leave Approval'!P121)</f>
        <v/>
      </c>
      <c r="T122" s="163" t="str">
        <f>IF('Leave Approval'!Q121="", "", 'Leave Approval'!Q121)</f>
        <v/>
      </c>
      <c r="U122" s="164" t="str">
        <f>IF('Leave Approval'!R121="", "", 'Leave Approval'!R121)</f>
        <v/>
      </c>
      <c r="V122" s="156"/>
      <c r="W122" s="157" t="str">
        <f>IF(OR(P122="", Q122="", R122=""), "", NETWORKDAYS(Q122, R122, IF(AL122='Intro &amp; Setup'!$BA$8, 'Intro &amp; Setup'!$CA$4:$CA$23, IF(AL122='Intro &amp; Setup'!$BA$9, 'Intro &amp; Setup'!$CB$4:$CB$23)))-IF(S122=$AH$2, 0.5, 0))</f>
        <v/>
      </c>
      <c r="X122" s="156"/>
      <c r="Y122" s="157" t="str">
        <f>IF(OR(P122="", Q122="", R122=""), "", IFERROR($AN122+$AO122-SUMIF($C$8:$C122, $C122, $K$8:$K122)-SUMIF($P$8:$P122, $P122, $W$8:$W122), ""))</f>
        <v/>
      </c>
      <c r="Z122" s="75"/>
      <c r="AH122" s="10">
        <v>115</v>
      </c>
      <c r="AL122" s="10" t="str">
        <f>IF(P122="", IF(C122="", "", IFERROR(INDEX('Intro &amp; Setup'!$BD$4:$BD$23, MATCH(C122, 'Intro &amp; Setup'!$BC$4:$BC$23, 0)), "")), IFERROR(INDEX('Intro &amp; Setup'!$BD$4:$BD$23, MATCH(P122, 'Intro &amp; Setup'!$BC$4:$BC$23, 0)), ""))</f>
        <v/>
      </c>
      <c r="AN122" s="42" t="str">
        <f>IF(P122="", IF($C122="", "", IFERROR(INDEX('Intro &amp; Setup'!$BE$4:$BE$23, MATCH($C122, 'Intro &amp; Setup'!$BC$4:$BC$23, 0)), "")-$AS122), IFERROR(INDEX('Intro &amp; Setup'!$BE$4:$BE$23, MATCH($P122, 'Intro &amp; Setup'!$BC$4:$BC$23, 0)), "")-$AS122)</f>
        <v/>
      </c>
      <c r="AO122" s="44" t="str">
        <f>IF(P122="", IF($C122="", "", IFERROR(INDEX('Intro &amp; Setup'!$BF$4:$BF$23, MATCH($C122, 'Intro &amp; Setup'!$BC$4:$BC$23, 0)), "")), IFERROR(INDEX('Intro &amp; Setup'!$BF$4:$BF$23, MATCH($P122, 'Intro &amp; Setup'!$BC$4:$BC$23, 0)), ""))</f>
        <v/>
      </c>
      <c r="AS122" s="10" t="str">
        <f>IF($C122="", "", IFERROR(INDEX('Intro &amp; Setup'!$BG$70:$BG$109, MATCH($C122, 'Intro &amp; Setup'!$BA$70:$BA$109, 0)), ""))</f>
        <v/>
      </c>
    </row>
    <row r="123" spans="1:45" x14ac:dyDescent="0.25">
      <c r="A123" s="75"/>
      <c r="B123" s="176"/>
      <c r="C123" s="158"/>
      <c r="D123" s="160"/>
      <c r="E123" s="161"/>
      <c r="F123" s="177"/>
      <c r="G123" s="160"/>
      <c r="H123" s="163"/>
      <c r="I123" s="156"/>
      <c r="J123" s="157" t="str">
        <f t="shared" si="1"/>
        <v/>
      </c>
      <c r="K123" s="158" t="str">
        <f>IF(O123="", IF(W123="", IF(OR(D123="", E123="", C123=""), "", NETWORKDAYS(D123, E123, IF(AL123='Intro &amp; Setup'!$BA$8, 'Intro &amp; Setup'!$CA$4:$CA$23, IF(AL123='Intro &amp; Setup'!$BA$9, 'Intro &amp; Setup'!$CB$4:$CB$23)))-IF(F123=$AH$2, 0.5, 0)), ""), "")</f>
        <v/>
      </c>
      <c r="L123" s="156"/>
      <c r="M123" s="157" t="str">
        <f>IF(O123="", IFERROR(IF($W123="", $AN123+$AO123-SUMIF($C$8:$C123, $C123, $K$8:$K123)-SUMIF($C$8:$C123, $C123, $W$8:$W123), ""), ""), "")</f>
        <v/>
      </c>
      <c r="N123" s="156"/>
      <c r="O123" s="157" t="str">
        <f>IF(AND(P123="", Q123="", R123=""), "", IF(OR(NOT(C123=P123), NOT(D123=Q123), NOT(E123=R123), NOT(F123=S123), NOT(G123=T123), NOT(H123=U123)), $O$4, 'Leave Approval'!L122))</f>
        <v/>
      </c>
      <c r="P123" s="159" t="str">
        <f>IF('Leave Approval'!M122="", "", 'Leave Approval'!M122)</f>
        <v/>
      </c>
      <c r="Q123" s="160" t="str">
        <f>IF('Leave Approval'!N122="", "", 'Leave Approval'!N122)</f>
        <v/>
      </c>
      <c r="R123" s="161" t="str">
        <f>IF('Leave Approval'!O122="", "", 'Leave Approval'!O122)</f>
        <v/>
      </c>
      <c r="S123" s="162" t="str">
        <f>IF('Leave Approval'!P122="", "", 'Leave Approval'!P122)</f>
        <v/>
      </c>
      <c r="T123" s="163" t="str">
        <f>IF('Leave Approval'!Q122="", "", 'Leave Approval'!Q122)</f>
        <v/>
      </c>
      <c r="U123" s="164" t="str">
        <f>IF('Leave Approval'!R122="", "", 'Leave Approval'!R122)</f>
        <v/>
      </c>
      <c r="V123" s="156"/>
      <c r="W123" s="157" t="str">
        <f>IF(OR(P123="", Q123="", R123=""), "", NETWORKDAYS(Q123, R123, IF(AL123='Intro &amp; Setup'!$BA$8, 'Intro &amp; Setup'!$CA$4:$CA$23, IF(AL123='Intro &amp; Setup'!$BA$9, 'Intro &amp; Setup'!$CB$4:$CB$23)))-IF(S123=$AH$2, 0.5, 0))</f>
        <v/>
      </c>
      <c r="X123" s="156"/>
      <c r="Y123" s="157" t="str">
        <f>IF(OR(P123="", Q123="", R123=""), "", IFERROR($AN123+$AO123-SUMIF($C$8:$C123, $C123, $K$8:$K123)-SUMIF($P$8:$P123, $P123, $W$8:$W123), ""))</f>
        <v/>
      </c>
      <c r="Z123" s="75"/>
      <c r="AH123" s="10">
        <v>116</v>
      </c>
      <c r="AL123" s="10" t="str">
        <f>IF(P123="", IF(C123="", "", IFERROR(INDEX('Intro &amp; Setup'!$BD$4:$BD$23, MATCH(C123, 'Intro &amp; Setup'!$BC$4:$BC$23, 0)), "")), IFERROR(INDEX('Intro &amp; Setup'!$BD$4:$BD$23, MATCH(P123, 'Intro &amp; Setup'!$BC$4:$BC$23, 0)), ""))</f>
        <v/>
      </c>
      <c r="AN123" s="42" t="str">
        <f>IF(P123="", IF($C123="", "", IFERROR(INDEX('Intro &amp; Setup'!$BE$4:$BE$23, MATCH($C123, 'Intro &amp; Setup'!$BC$4:$BC$23, 0)), "")-$AS123), IFERROR(INDEX('Intro &amp; Setup'!$BE$4:$BE$23, MATCH($P123, 'Intro &amp; Setup'!$BC$4:$BC$23, 0)), "")-$AS123)</f>
        <v/>
      </c>
      <c r="AO123" s="44" t="str">
        <f>IF(P123="", IF($C123="", "", IFERROR(INDEX('Intro &amp; Setup'!$BF$4:$BF$23, MATCH($C123, 'Intro &amp; Setup'!$BC$4:$BC$23, 0)), "")), IFERROR(INDEX('Intro &amp; Setup'!$BF$4:$BF$23, MATCH($P123, 'Intro &amp; Setup'!$BC$4:$BC$23, 0)), ""))</f>
        <v/>
      </c>
      <c r="AS123" s="10" t="str">
        <f>IF($C123="", "", IFERROR(INDEX('Intro &amp; Setup'!$BG$70:$BG$109, MATCH($C123, 'Intro &amp; Setup'!$BA$70:$BA$109, 0)), ""))</f>
        <v/>
      </c>
    </row>
    <row r="124" spans="1:45" x14ac:dyDescent="0.25">
      <c r="A124" s="75"/>
      <c r="B124" s="176"/>
      <c r="C124" s="158"/>
      <c r="D124" s="160"/>
      <c r="E124" s="161"/>
      <c r="F124" s="177"/>
      <c r="G124" s="160"/>
      <c r="H124" s="163"/>
      <c r="I124" s="156"/>
      <c r="J124" s="157" t="str">
        <f t="shared" si="1"/>
        <v/>
      </c>
      <c r="K124" s="158" t="str">
        <f>IF(O124="", IF(W124="", IF(OR(D124="", E124="", C124=""), "", NETWORKDAYS(D124, E124, IF(AL124='Intro &amp; Setup'!$BA$8, 'Intro &amp; Setup'!$CA$4:$CA$23, IF(AL124='Intro &amp; Setup'!$BA$9, 'Intro &amp; Setup'!$CB$4:$CB$23)))-IF(F124=$AH$2, 0.5, 0)), ""), "")</f>
        <v/>
      </c>
      <c r="L124" s="156"/>
      <c r="M124" s="157" t="str">
        <f>IF(O124="", IFERROR(IF($W124="", $AN124+$AO124-SUMIF($C$8:$C124, $C124, $K$8:$K124)-SUMIF($C$8:$C124, $C124, $W$8:$W124), ""), ""), "")</f>
        <v/>
      </c>
      <c r="N124" s="156"/>
      <c r="O124" s="157" t="str">
        <f>IF(AND(P124="", Q124="", R124=""), "", IF(OR(NOT(C124=P124), NOT(D124=Q124), NOT(E124=R124), NOT(F124=S124), NOT(G124=T124), NOT(H124=U124)), $O$4, 'Leave Approval'!L123))</f>
        <v/>
      </c>
      <c r="P124" s="159" t="str">
        <f>IF('Leave Approval'!M123="", "", 'Leave Approval'!M123)</f>
        <v/>
      </c>
      <c r="Q124" s="160" t="str">
        <f>IF('Leave Approval'!N123="", "", 'Leave Approval'!N123)</f>
        <v/>
      </c>
      <c r="R124" s="161" t="str">
        <f>IF('Leave Approval'!O123="", "", 'Leave Approval'!O123)</f>
        <v/>
      </c>
      <c r="S124" s="162" t="str">
        <f>IF('Leave Approval'!P123="", "", 'Leave Approval'!P123)</f>
        <v/>
      </c>
      <c r="T124" s="163" t="str">
        <f>IF('Leave Approval'!Q123="", "", 'Leave Approval'!Q123)</f>
        <v/>
      </c>
      <c r="U124" s="164" t="str">
        <f>IF('Leave Approval'!R123="", "", 'Leave Approval'!R123)</f>
        <v/>
      </c>
      <c r="V124" s="156"/>
      <c r="W124" s="157" t="str">
        <f>IF(OR(P124="", Q124="", R124=""), "", NETWORKDAYS(Q124, R124, IF(AL124='Intro &amp; Setup'!$BA$8, 'Intro &amp; Setup'!$CA$4:$CA$23, IF(AL124='Intro &amp; Setup'!$BA$9, 'Intro &amp; Setup'!$CB$4:$CB$23)))-IF(S124=$AH$2, 0.5, 0))</f>
        <v/>
      </c>
      <c r="X124" s="156"/>
      <c r="Y124" s="157" t="str">
        <f>IF(OR(P124="", Q124="", R124=""), "", IFERROR($AN124+$AO124-SUMIF($C$8:$C124, $C124, $K$8:$K124)-SUMIF($P$8:$P124, $P124, $W$8:$W124), ""))</f>
        <v/>
      </c>
      <c r="Z124" s="75"/>
      <c r="AH124" s="10">
        <v>117</v>
      </c>
      <c r="AL124" s="10" t="str">
        <f>IF(P124="", IF(C124="", "", IFERROR(INDEX('Intro &amp; Setup'!$BD$4:$BD$23, MATCH(C124, 'Intro &amp; Setup'!$BC$4:$BC$23, 0)), "")), IFERROR(INDEX('Intro &amp; Setup'!$BD$4:$BD$23, MATCH(P124, 'Intro &amp; Setup'!$BC$4:$BC$23, 0)), ""))</f>
        <v/>
      </c>
      <c r="AN124" s="42" t="str">
        <f>IF(P124="", IF($C124="", "", IFERROR(INDEX('Intro &amp; Setup'!$BE$4:$BE$23, MATCH($C124, 'Intro &amp; Setup'!$BC$4:$BC$23, 0)), "")-$AS124), IFERROR(INDEX('Intro &amp; Setup'!$BE$4:$BE$23, MATCH($P124, 'Intro &amp; Setup'!$BC$4:$BC$23, 0)), "")-$AS124)</f>
        <v/>
      </c>
      <c r="AO124" s="44" t="str">
        <f>IF(P124="", IF($C124="", "", IFERROR(INDEX('Intro &amp; Setup'!$BF$4:$BF$23, MATCH($C124, 'Intro &amp; Setup'!$BC$4:$BC$23, 0)), "")), IFERROR(INDEX('Intro &amp; Setup'!$BF$4:$BF$23, MATCH($P124, 'Intro &amp; Setup'!$BC$4:$BC$23, 0)), ""))</f>
        <v/>
      </c>
      <c r="AS124" s="10" t="str">
        <f>IF($C124="", "", IFERROR(INDEX('Intro &amp; Setup'!$BG$70:$BG$109, MATCH($C124, 'Intro &amp; Setup'!$BA$70:$BA$109, 0)), ""))</f>
        <v/>
      </c>
    </row>
    <row r="125" spans="1:45" x14ac:dyDescent="0.25">
      <c r="A125" s="75"/>
      <c r="B125" s="176"/>
      <c r="C125" s="158"/>
      <c r="D125" s="160"/>
      <c r="E125" s="161"/>
      <c r="F125" s="177"/>
      <c r="G125" s="160"/>
      <c r="H125" s="163"/>
      <c r="I125" s="156"/>
      <c r="J125" s="157" t="str">
        <f t="shared" si="1"/>
        <v/>
      </c>
      <c r="K125" s="158" t="str">
        <f>IF(O125="", IF(W125="", IF(OR(D125="", E125="", C125=""), "", NETWORKDAYS(D125, E125, IF(AL125='Intro &amp; Setup'!$BA$8, 'Intro &amp; Setup'!$CA$4:$CA$23, IF(AL125='Intro &amp; Setup'!$BA$9, 'Intro &amp; Setup'!$CB$4:$CB$23)))-IF(F125=$AH$2, 0.5, 0)), ""), "")</f>
        <v/>
      </c>
      <c r="L125" s="156"/>
      <c r="M125" s="157" t="str">
        <f>IF(O125="", IFERROR(IF($W125="", $AN125+$AO125-SUMIF($C$8:$C125, $C125, $K$8:$K125)-SUMIF($C$8:$C125, $C125, $W$8:$W125), ""), ""), "")</f>
        <v/>
      </c>
      <c r="N125" s="156"/>
      <c r="O125" s="157" t="str">
        <f>IF(AND(P125="", Q125="", R125=""), "", IF(OR(NOT(C125=P125), NOT(D125=Q125), NOT(E125=R125), NOT(F125=S125), NOT(G125=T125), NOT(H125=U125)), $O$4, 'Leave Approval'!L124))</f>
        <v/>
      </c>
      <c r="P125" s="159" t="str">
        <f>IF('Leave Approval'!M124="", "", 'Leave Approval'!M124)</f>
        <v/>
      </c>
      <c r="Q125" s="160" t="str">
        <f>IF('Leave Approval'!N124="", "", 'Leave Approval'!N124)</f>
        <v/>
      </c>
      <c r="R125" s="161" t="str">
        <f>IF('Leave Approval'!O124="", "", 'Leave Approval'!O124)</f>
        <v/>
      </c>
      <c r="S125" s="162" t="str">
        <f>IF('Leave Approval'!P124="", "", 'Leave Approval'!P124)</f>
        <v/>
      </c>
      <c r="T125" s="163" t="str">
        <f>IF('Leave Approval'!Q124="", "", 'Leave Approval'!Q124)</f>
        <v/>
      </c>
      <c r="U125" s="164" t="str">
        <f>IF('Leave Approval'!R124="", "", 'Leave Approval'!R124)</f>
        <v/>
      </c>
      <c r="V125" s="156"/>
      <c r="W125" s="157" t="str">
        <f>IF(OR(P125="", Q125="", R125=""), "", NETWORKDAYS(Q125, R125, IF(AL125='Intro &amp; Setup'!$BA$8, 'Intro &amp; Setup'!$CA$4:$CA$23, IF(AL125='Intro &amp; Setup'!$BA$9, 'Intro &amp; Setup'!$CB$4:$CB$23)))-IF(S125=$AH$2, 0.5, 0))</f>
        <v/>
      </c>
      <c r="X125" s="156"/>
      <c r="Y125" s="157" t="str">
        <f>IF(OR(P125="", Q125="", R125=""), "", IFERROR($AN125+$AO125-SUMIF($C$8:$C125, $C125, $K$8:$K125)-SUMIF($P$8:$P125, $P125, $W$8:$W125), ""))</f>
        <v/>
      </c>
      <c r="Z125" s="75"/>
      <c r="AH125" s="10">
        <v>118</v>
      </c>
      <c r="AL125" s="10" t="str">
        <f>IF(P125="", IF(C125="", "", IFERROR(INDEX('Intro &amp; Setup'!$BD$4:$BD$23, MATCH(C125, 'Intro &amp; Setup'!$BC$4:$BC$23, 0)), "")), IFERROR(INDEX('Intro &amp; Setup'!$BD$4:$BD$23, MATCH(P125, 'Intro &amp; Setup'!$BC$4:$BC$23, 0)), ""))</f>
        <v/>
      </c>
      <c r="AN125" s="42" t="str">
        <f>IF(P125="", IF($C125="", "", IFERROR(INDEX('Intro &amp; Setup'!$BE$4:$BE$23, MATCH($C125, 'Intro &amp; Setup'!$BC$4:$BC$23, 0)), "")-$AS125), IFERROR(INDEX('Intro &amp; Setup'!$BE$4:$BE$23, MATCH($P125, 'Intro &amp; Setup'!$BC$4:$BC$23, 0)), "")-$AS125)</f>
        <v/>
      </c>
      <c r="AO125" s="44" t="str">
        <f>IF(P125="", IF($C125="", "", IFERROR(INDEX('Intro &amp; Setup'!$BF$4:$BF$23, MATCH($C125, 'Intro &amp; Setup'!$BC$4:$BC$23, 0)), "")), IFERROR(INDEX('Intro &amp; Setup'!$BF$4:$BF$23, MATCH($P125, 'Intro &amp; Setup'!$BC$4:$BC$23, 0)), ""))</f>
        <v/>
      </c>
      <c r="AS125" s="10" t="str">
        <f>IF($C125="", "", IFERROR(INDEX('Intro &amp; Setup'!$BG$70:$BG$109, MATCH($C125, 'Intro &amp; Setup'!$BA$70:$BA$109, 0)), ""))</f>
        <v/>
      </c>
    </row>
    <row r="126" spans="1:45" x14ac:dyDescent="0.25">
      <c r="A126" s="75"/>
      <c r="B126" s="176"/>
      <c r="C126" s="158"/>
      <c r="D126" s="160"/>
      <c r="E126" s="161"/>
      <c r="F126" s="177"/>
      <c r="G126" s="160"/>
      <c r="H126" s="163"/>
      <c r="I126" s="156"/>
      <c r="J126" s="157" t="str">
        <f t="shared" si="1"/>
        <v/>
      </c>
      <c r="K126" s="158" t="str">
        <f>IF(O126="", IF(W126="", IF(OR(D126="", E126="", C126=""), "", NETWORKDAYS(D126, E126, IF(AL126='Intro &amp; Setup'!$BA$8, 'Intro &amp; Setup'!$CA$4:$CA$23, IF(AL126='Intro &amp; Setup'!$BA$9, 'Intro &amp; Setup'!$CB$4:$CB$23)))-IF(F126=$AH$2, 0.5, 0)), ""), "")</f>
        <v/>
      </c>
      <c r="L126" s="156"/>
      <c r="M126" s="157" t="str">
        <f>IF(O126="", IFERROR(IF($W126="", $AN126+$AO126-SUMIF($C$8:$C126, $C126, $K$8:$K126)-SUMIF($C$8:$C126, $C126, $W$8:$W126), ""), ""), "")</f>
        <v/>
      </c>
      <c r="N126" s="156"/>
      <c r="O126" s="157" t="str">
        <f>IF(AND(P126="", Q126="", R126=""), "", IF(OR(NOT(C126=P126), NOT(D126=Q126), NOT(E126=R126), NOT(F126=S126), NOT(G126=T126), NOT(H126=U126)), $O$4, 'Leave Approval'!L125))</f>
        <v/>
      </c>
      <c r="P126" s="159" t="str">
        <f>IF('Leave Approval'!M125="", "", 'Leave Approval'!M125)</f>
        <v/>
      </c>
      <c r="Q126" s="160" t="str">
        <f>IF('Leave Approval'!N125="", "", 'Leave Approval'!N125)</f>
        <v/>
      </c>
      <c r="R126" s="161" t="str">
        <f>IF('Leave Approval'!O125="", "", 'Leave Approval'!O125)</f>
        <v/>
      </c>
      <c r="S126" s="162" t="str">
        <f>IF('Leave Approval'!P125="", "", 'Leave Approval'!P125)</f>
        <v/>
      </c>
      <c r="T126" s="163" t="str">
        <f>IF('Leave Approval'!Q125="", "", 'Leave Approval'!Q125)</f>
        <v/>
      </c>
      <c r="U126" s="164" t="str">
        <f>IF('Leave Approval'!R125="", "", 'Leave Approval'!R125)</f>
        <v/>
      </c>
      <c r="V126" s="156"/>
      <c r="W126" s="157" t="str">
        <f>IF(OR(P126="", Q126="", R126=""), "", NETWORKDAYS(Q126, R126, IF(AL126='Intro &amp; Setup'!$BA$8, 'Intro &amp; Setup'!$CA$4:$CA$23, IF(AL126='Intro &amp; Setup'!$BA$9, 'Intro &amp; Setup'!$CB$4:$CB$23)))-IF(S126=$AH$2, 0.5, 0))</f>
        <v/>
      </c>
      <c r="X126" s="156"/>
      <c r="Y126" s="157" t="str">
        <f>IF(OR(P126="", Q126="", R126=""), "", IFERROR($AN126+$AO126-SUMIF($C$8:$C126, $C126, $K$8:$K126)-SUMIF($P$8:$P126, $P126, $W$8:$W126), ""))</f>
        <v/>
      </c>
      <c r="Z126" s="75"/>
      <c r="AH126" s="10">
        <v>119</v>
      </c>
      <c r="AL126" s="10" t="str">
        <f>IF(P126="", IF(C126="", "", IFERROR(INDEX('Intro &amp; Setup'!$BD$4:$BD$23, MATCH(C126, 'Intro &amp; Setup'!$BC$4:$BC$23, 0)), "")), IFERROR(INDEX('Intro &amp; Setup'!$BD$4:$BD$23, MATCH(P126, 'Intro &amp; Setup'!$BC$4:$BC$23, 0)), ""))</f>
        <v/>
      </c>
      <c r="AN126" s="42" t="str">
        <f>IF(P126="", IF($C126="", "", IFERROR(INDEX('Intro &amp; Setup'!$BE$4:$BE$23, MATCH($C126, 'Intro &amp; Setup'!$BC$4:$BC$23, 0)), "")-$AS126), IFERROR(INDEX('Intro &amp; Setup'!$BE$4:$BE$23, MATCH($P126, 'Intro &amp; Setup'!$BC$4:$BC$23, 0)), "")-$AS126)</f>
        <v/>
      </c>
      <c r="AO126" s="44" t="str">
        <f>IF(P126="", IF($C126="", "", IFERROR(INDEX('Intro &amp; Setup'!$BF$4:$BF$23, MATCH($C126, 'Intro &amp; Setup'!$BC$4:$BC$23, 0)), "")), IFERROR(INDEX('Intro &amp; Setup'!$BF$4:$BF$23, MATCH($P126, 'Intro &amp; Setup'!$BC$4:$BC$23, 0)), ""))</f>
        <v/>
      </c>
      <c r="AS126" s="10" t="str">
        <f>IF($C126="", "", IFERROR(INDEX('Intro &amp; Setup'!$BG$70:$BG$109, MATCH($C126, 'Intro &amp; Setup'!$BA$70:$BA$109, 0)), ""))</f>
        <v/>
      </c>
    </row>
    <row r="127" spans="1:45" x14ac:dyDescent="0.25">
      <c r="A127" s="75"/>
      <c r="B127" s="176"/>
      <c r="C127" s="158"/>
      <c r="D127" s="160"/>
      <c r="E127" s="161"/>
      <c r="F127" s="177"/>
      <c r="G127" s="160"/>
      <c r="H127" s="163"/>
      <c r="I127" s="156"/>
      <c r="J127" s="157" t="str">
        <f t="shared" si="1"/>
        <v/>
      </c>
      <c r="K127" s="158" t="str">
        <f>IF(O127="", IF(W127="", IF(OR(D127="", E127="", C127=""), "", NETWORKDAYS(D127, E127, IF(AL127='Intro &amp; Setup'!$BA$8, 'Intro &amp; Setup'!$CA$4:$CA$23, IF(AL127='Intro &amp; Setup'!$BA$9, 'Intro &amp; Setup'!$CB$4:$CB$23)))-IF(F127=$AH$2, 0.5, 0)), ""), "")</f>
        <v/>
      </c>
      <c r="L127" s="156"/>
      <c r="M127" s="157" t="str">
        <f>IF(O127="", IFERROR(IF($W127="", $AN127+$AO127-SUMIF($C$8:$C127, $C127, $K$8:$K127)-SUMIF($C$8:$C127, $C127, $W$8:$W127), ""), ""), "")</f>
        <v/>
      </c>
      <c r="N127" s="156"/>
      <c r="O127" s="157" t="str">
        <f>IF(AND(P127="", Q127="", R127=""), "", IF(OR(NOT(C127=P127), NOT(D127=Q127), NOT(E127=R127), NOT(F127=S127), NOT(G127=T127), NOT(H127=U127)), $O$4, 'Leave Approval'!L126))</f>
        <v/>
      </c>
      <c r="P127" s="159" t="str">
        <f>IF('Leave Approval'!M126="", "", 'Leave Approval'!M126)</f>
        <v/>
      </c>
      <c r="Q127" s="160" t="str">
        <f>IF('Leave Approval'!N126="", "", 'Leave Approval'!N126)</f>
        <v/>
      </c>
      <c r="R127" s="161" t="str">
        <f>IF('Leave Approval'!O126="", "", 'Leave Approval'!O126)</f>
        <v/>
      </c>
      <c r="S127" s="162" t="str">
        <f>IF('Leave Approval'!P126="", "", 'Leave Approval'!P126)</f>
        <v/>
      </c>
      <c r="T127" s="163" t="str">
        <f>IF('Leave Approval'!Q126="", "", 'Leave Approval'!Q126)</f>
        <v/>
      </c>
      <c r="U127" s="164" t="str">
        <f>IF('Leave Approval'!R126="", "", 'Leave Approval'!R126)</f>
        <v/>
      </c>
      <c r="V127" s="156"/>
      <c r="W127" s="157" t="str">
        <f>IF(OR(P127="", Q127="", R127=""), "", NETWORKDAYS(Q127, R127, IF(AL127='Intro &amp; Setup'!$BA$8, 'Intro &amp; Setup'!$CA$4:$CA$23, IF(AL127='Intro &amp; Setup'!$BA$9, 'Intro &amp; Setup'!$CB$4:$CB$23)))-IF(S127=$AH$2, 0.5, 0))</f>
        <v/>
      </c>
      <c r="X127" s="156"/>
      <c r="Y127" s="157" t="str">
        <f>IF(OR(P127="", Q127="", R127=""), "", IFERROR($AN127+$AO127-SUMIF($C$8:$C127, $C127, $K$8:$K127)-SUMIF($P$8:$P127, $P127, $W$8:$W127), ""))</f>
        <v/>
      </c>
      <c r="Z127" s="75"/>
      <c r="AH127" s="10">
        <v>120</v>
      </c>
      <c r="AL127" s="10" t="str">
        <f>IF(P127="", IF(C127="", "", IFERROR(INDEX('Intro &amp; Setup'!$BD$4:$BD$23, MATCH(C127, 'Intro &amp; Setup'!$BC$4:$BC$23, 0)), "")), IFERROR(INDEX('Intro &amp; Setup'!$BD$4:$BD$23, MATCH(P127, 'Intro &amp; Setup'!$BC$4:$BC$23, 0)), ""))</f>
        <v/>
      </c>
      <c r="AN127" s="42" t="str">
        <f>IF(P127="", IF($C127="", "", IFERROR(INDEX('Intro &amp; Setup'!$BE$4:$BE$23, MATCH($C127, 'Intro &amp; Setup'!$BC$4:$BC$23, 0)), "")-$AS127), IFERROR(INDEX('Intro &amp; Setup'!$BE$4:$BE$23, MATCH($P127, 'Intro &amp; Setup'!$BC$4:$BC$23, 0)), "")-$AS127)</f>
        <v/>
      </c>
      <c r="AO127" s="44" t="str">
        <f>IF(P127="", IF($C127="", "", IFERROR(INDEX('Intro &amp; Setup'!$BF$4:$BF$23, MATCH($C127, 'Intro &amp; Setup'!$BC$4:$BC$23, 0)), "")), IFERROR(INDEX('Intro &amp; Setup'!$BF$4:$BF$23, MATCH($P127, 'Intro &amp; Setup'!$BC$4:$BC$23, 0)), ""))</f>
        <v/>
      </c>
      <c r="AS127" s="10" t="str">
        <f>IF($C127="", "", IFERROR(INDEX('Intro &amp; Setup'!$BG$70:$BG$109, MATCH($C127, 'Intro &amp; Setup'!$BA$70:$BA$109, 0)), ""))</f>
        <v/>
      </c>
    </row>
    <row r="128" spans="1:45" x14ac:dyDescent="0.25">
      <c r="A128" s="75"/>
      <c r="B128" s="176"/>
      <c r="C128" s="158"/>
      <c r="D128" s="160"/>
      <c r="E128" s="161"/>
      <c r="F128" s="177"/>
      <c r="G128" s="160"/>
      <c r="H128" s="163"/>
      <c r="I128" s="156"/>
      <c r="J128" s="157" t="str">
        <f t="shared" si="1"/>
        <v/>
      </c>
      <c r="K128" s="158" t="str">
        <f>IF(O128="", IF(W128="", IF(OR(D128="", E128="", C128=""), "", NETWORKDAYS(D128, E128, IF(AL128='Intro &amp; Setup'!$BA$8, 'Intro &amp; Setup'!$CA$4:$CA$23, IF(AL128='Intro &amp; Setup'!$BA$9, 'Intro &amp; Setup'!$CB$4:$CB$23)))-IF(F128=$AH$2, 0.5, 0)), ""), "")</f>
        <v/>
      </c>
      <c r="L128" s="156"/>
      <c r="M128" s="157" t="str">
        <f>IF(O128="", IFERROR(IF($W128="", $AN128+$AO128-SUMIF($C$8:$C128, $C128, $K$8:$K128)-SUMIF($C$8:$C128, $C128, $W$8:$W128), ""), ""), "")</f>
        <v/>
      </c>
      <c r="N128" s="156"/>
      <c r="O128" s="157" t="str">
        <f>IF(AND(P128="", Q128="", R128=""), "", IF(OR(NOT(C128=P128), NOT(D128=Q128), NOT(E128=R128), NOT(F128=S128), NOT(G128=T128), NOT(H128=U128)), $O$4, 'Leave Approval'!L127))</f>
        <v/>
      </c>
      <c r="P128" s="159" t="str">
        <f>IF('Leave Approval'!M127="", "", 'Leave Approval'!M127)</f>
        <v/>
      </c>
      <c r="Q128" s="160" t="str">
        <f>IF('Leave Approval'!N127="", "", 'Leave Approval'!N127)</f>
        <v/>
      </c>
      <c r="R128" s="161" t="str">
        <f>IF('Leave Approval'!O127="", "", 'Leave Approval'!O127)</f>
        <v/>
      </c>
      <c r="S128" s="162" t="str">
        <f>IF('Leave Approval'!P127="", "", 'Leave Approval'!P127)</f>
        <v/>
      </c>
      <c r="T128" s="163" t="str">
        <f>IF('Leave Approval'!Q127="", "", 'Leave Approval'!Q127)</f>
        <v/>
      </c>
      <c r="U128" s="164" t="str">
        <f>IF('Leave Approval'!R127="", "", 'Leave Approval'!R127)</f>
        <v/>
      </c>
      <c r="V128" s="156"/>
      <c r="W128" s="157" t="str">
        <f>IF(OR(P128="", Q128="", R128=""), "", NETWORKDAYS(Q128, R128, IF(AL128='Intro &amp; Setup'!$BA$8, 'Intro &amp; Setup'!$CA$4:$CA$23, IF(AL128='Intro &amp; Setup'!$BA$9, 'Intro &amp; Setup'!$CB$4:$CB$23)))-IF(S128=$AH$2, 0.5, 0))</f>
        <v/>
      </c>
      <c r="X128" s="156"/>
      <c r="Y128" s="157" t="str">
        <f>IF(OR(P128="", Q128="", R128=""), "", IFERROR($AN128+$AO128-SUMIF($C$8:$C128, $C128, $K$8:$K128)-SUMIF($P$8:$P128, $P128, $W$8:$W128), ""))</f>
        <v/>
      </c>
      <c r="Z128" s="75"/>
      <c r="AH128" s="10">
        <v>121</v>
      </c>
      <c r="AL128" s="10" t="str">
        <f>IF(P128="", IF(C128="", "", IFERROR(INDEX('Intro &amp; Setup'!$BD$4:$BD$23, MATCH(C128, 'Intro &amp; Setup'!$BC$4:$BC$23, 0)), "")), IFERROR(INDEX('Intro &amp; Setup'!$BD$4:$BD$23, MATCH(P128, 'Intro &amp; Setup'!$BC$4:$BC$23, 0)), ""))</f>
        <v/>
      </c>
      <c r="AN128" s="42" t="str">
        <f>IF(P128="", IF($C128="", "", IFERROR(INDEX('Intro &amp; Setup'!$BE$4:$BE$23, MATCH($C128, 'Intro &amp; Setup'!$BC$4:$BC$23, 0)), "")-$AS128), IFERROR(INDEX('Intro &amp; Setup'!$BE$4:$BE$23, MATCH($P128, 'Intro &amp; Setup'!$BC$4:$BC$23, 0)), "")-$AS128)</f>
        <v/>
      </c>
      <c r="AO128" s="44" t="str">
        <f>IF(P128="", IF($C128="", "", IFERROR(INDEX('Intro &amp; Setup'!$BF$4:$BF$23, MATCH($C128, 'Intro &amp; Setup'!$BC$4:$BC$23, 0)), "")), IFERROR(INDEX('Intro &amp; Setup'!$BF$4:$BF$23, MATCH($P128, 'Intro &amp; Setup'!$BC$4:$BC$23, 0)), ""))</f>
        <v/>
      </c>
      <c r="AS128" s="10" t="str">
        <f>IF($C128="", "", IFERROR(INDEX('Intro &amp; Setup'!$BG$70:$BG$109, MATCH($C128, 'Intro &amp; Setup'!$BA$70:$BA$109, 0)), ""))</f>
        <v/>
      </c>
    </row>
    <row r="129" spans="1:45" x14ac:dyDescent="0.25">
      <c r="A129" s="75"/>
      <c r="B129" s="176"/>
      <c r="C129" s="158"/>
      <c r="D129" s="160"/>
      <c r="E129" s="161"/>
      <c r="F129" s="177"/>
      <c r="G129" s="160"/>
      <c r="H129" s="163"/>
      <c r="I129" s="156"/>
      <c r="J129" s="157" t="str">
        <f t="shared" si="1"/>
        <v/>
      </c>
      <c r="K129" s="158" t="str">
        <f>IF(O129="", IF(W129="", IF(OR(D129="", E129="", C129=""), "", NETWORKDAYS(D129, E129, IF(AL129='Intro &amp; Setup'!$BA$8, 'Intro &amp; Setup'!$CA$4:$CA$23, IF(AL129='Intro &amp; Setup'!$BA$9, 'Intro &amp; Setup'!$CB$4:$CB$23)))-IF(F129=$AH$2, 0.5, 0)), ""), "")</f>
        <v/>
      </c>
      <c r="L129" s="156"/>
      <c r="M129" s="157" t="str">
        <f>IF(O129="", IFERROR(IF($W129="", $AN129+$AO129-SUMIF($C$8:$C129, $C129, $K$8:$K129)-SUMIF($C$8:$C129, $C129, $W$8:$W129), ""), ""), "")</f>
        <v/>
      </c>
      <c r="N129" s="156"/>
      <c r="O129" s="157" t="str">
        <f>IF(AND(P129="", Q129="", R129=""), "", IF(OR(NOT(C129=P129), NOT(D129=Q129), NOT(E129=R129), NOT(F129=S129), NOT(G129=T129), NOT(H129=U129)), $O$4, 'Leave Approval'!L128))</f>
        <v/>
      </c>
      <c r="P129" s="159" t="str">
        <f>IF('Leave Approval'!M128="", "", 'Leave Approval'!M128)</f>
        <v/>
      </c>
      <c r="Q129" s="160" t="str">
        <f>IF('Leave Approval'!N128="", "", 'Leave Approval'!N128)</f>
        <v/>
      </c>
      <c r="R129" s="161" t="str">
        <f>IF('Leave Approval'!O128="", "", 'Leave Approval'!O128)</f>
        <v/>
      </c>
      <c r="S129" s="162" t="str">
        <f>IF('Leave Approval'!P128="", "", 'Leave Approval'!P128)</f>
        <v/>
      </c>
      <c r="T129" s="163" t="str">
        <f>IF('Leave Approval'!Q128="", "", 'Leave Approval'!Q128)</f>
        <v/>
      </c>
      <c r="U129" s="164" t="str">
        <f>IF('Leave Approval'!R128="", "", 'Leave Approval'!R128)</f>
        <v/>
      </c>
      <c r="V129" s="156"/>
      <c r="W129" s="157" t="str">
        <f>IF(OR(P129="", Q129="", R129=""), "", NETWORKDAYS(Q129, R129, IF(AL129='Intro &amp; Setup'!$BA$8, 'Intro &amp; Setup'!$CA$4:$CA$23, IF(AL129='Intro &amp; Setup'!$BA$9, 'Intro &amp; Setup'!$CB$4:$CB$23)))-IF(S129=$AH$2, 0.5, 0))</f>
        <v/>
      </c>
      <c r="X129" s="156"/>
      <c r="Y129" s="157" t="str">
        <f>IF(OR(P129="", Q129="", R129=""), "", IFERROR($AN129+$AO129-SUMIF($C$8:$C129, $C129, $K$8:$K129)-SUMIF($P$8:$P129, $P129, $W$8:$W129), ""))</f>
        <v/>
      </c>
      <c r="Z129" s="75"/>
      <c r="AH129" s="10">
        <v>122</v>
      </c>
      <c r="AL129" s="10" t="str">
        <f>IF(P129="", IF(C129="", "", IFERROR(INDEX('Intro &amp; Setup'!$BD$4:$BD$23, MATCH(C129, 'Intro &amp; Setup'!$BC$4:$BC$23, 0)), "")), IFERROR(INDEX('Intro &amp; Setup'!$BD$4:$BD$23, MATCH(P129, 'Intro &amp; Setup'!$BC$4:$BC$23, 0)), ""))</f>
        <v/>
      </c>
      <c r="AN129" s="42" t="str">
        <f>IF(P129="", IF($C129="", "", IFERROR(INDEX('Intro &amp; Setup'!$BE$4:$BE$23, MATCH($C129, 'Intro &amp; Setup'!$BC$4:$BC$23, 0)), "")-$AS129), IFERROR(INDEX('Intro &amp; Setup'!$BE$4:$BE$23, MATCH($P129, 'Intro &amp; Setup'!$BC$4:$BC$23, 0)), "")-$AS129)</f>
        <v/>
      </c>
      <c r="AO129" s="44" t="str">
        <f>IF(P129="", IF($C129="", "", IFERROR(INDEX('Intro &amp; Setup'!$BF$4:$BF$23, MATCH($C129, 'Intro &amp; Setup'!$BC$4:$BC$23, 0)), "")), IFERROR(INDEX('Intro &amp; Setup'!$BF$4:$BF$23, MATCH($P129, 'Intro &amp; Setup'!$BC$4:$BC$23, 0)), ""))</f>
        <v/>
      </c>
      <c r="AS129" s="10" t="str">
        <f>IF($C129="", "", IFERROR(INDEX('Intro &amp; Setup'!$BG$70:$BG$109, MATCH($C129, 'Intro &amp; Setup'!$BA$70:$BA$109, 0)), ""))</f>
        <v/>
      </c>
    </row>
    <row r="130" spans="1:45" x14ac:dyDescent="0.25">
      <c r="A130" s="75"/>
      <c r="B130" s="176"/>
      <c r="C130" s="158"/>
      <c r="D130" s="160"/>
      <c r="E130" s="161"/>
      <c r="F130" s="177"/>
      <c r="G130" s="160"/>
      <c r="H130" s="163"/>
      <c r="I130" s="156"/>
      <c r="J130" s="157" t="str">
        <f t="shared" si="1"/>
        <v/>
      </c>
      <c r="K130" s="158" t="str">
        <f>IF(O130="", IF(W130="", IF(OR(D130="", E130="", C130=""), "", NETWORKDAYS(D130, E130, IF(AL130='Intro &amp; Setup'!$BA$8, 'Intro &amp; Setup'!$CA$4:$CA$23, IF(AL130='Intro &amp; Setup'!$BA$9, 'Intro &amp; Setup'!$CB$4:$CB$23)))-IF(F130=$AH$2, 0.5, 0)), ""), "")</f>
        <v/>
      </c>
      <c r="L130" s="156"/>
      <c r="M130" s="157" t="str">
        <f>IF(O130="", IFERROR(IF($W130="", $AN130+$AO130-SUMIF($C$8:$C130, $C130, $K$8:$K130)-SUMIF($C$8:$C130, $C130, $W$8:$W130), ""), ""), "")</f>
        <v/>
      </c>
      <c r="N130" s="156"/>
      <c r="O130" s="157" t="str">
        <f>IF(AND(P130="", Q130="", R130=""), "", IF(OR(NOT(C130=P130), NOT(D130=Q130), NOT(E130=R130), NOT(F130=S130), NOT(G130=T130), NOT(H130=U130)), $O$4, 'Leave Approval'!L129))</f>
        <v/>
      </c>
      <c r="P130" s="159" t="str">
        <f>IF('Leave Approval'!M129="", "", 'Leave Approval'!M129)</f>
        <v/>
      </c>
      <c r="Q130" s="160" t="str">
        <f>IF('Leave Approval'!N129="", "", 'Leave Approval'!N129)</f>
        <v/>
      </c>
      <c r="R130" s="161" t="str">
        <f>IF('Leave Approval'!O129="", "", 'Leave Approval'!O129)</f>
        <v/>
      </c>
      <c r="S130" s="162" t="str">
        <f>IF('Leave Approval'!P129="", "", 'Leave Approval'!P129)</f>
        <v/>
      </c>
      <c r="T130" s="163" t="str">
        <f>IF('Leave Approval'!Q129="", "", 'Leave Approval'!Q129)</f>
        <v/>
      </c>
      <c r="U130" s="164" t="str">
        <f>IF('Leave Approval'!R129="", "", 'Leave Approval'!R129)</f>
        <v/>
      </c>
      <c r="V130" s="156"/>
      <c r="W130" s="157" t="str">
        <f>IF(OR(P130="", Q130="", R130=""), "", NETWORKDAYS(Q130, R130, IF(AL130='Intro &amp; Setup'!$BA$8, 'Intro &amp; Setup'!$CA$4:$CA$23, IF(AL130='Intro &amp; Setup'!$BA$9, 'Intro &amp; Setup'!$CB$4:$CB$23)))-IF(S130=$AH$2, 0.5, 0))</f>
        <v/>
      </c>
      <c r="X130" s="156"/>
      <c r="Y130" s="157" t="str">
        <f>IF(OR(P130="", Q130="", R130=""), "", IFERROR($AN130+$AO130-SUMIF($C$8:$C130, $C130, $K$8:$K130)-SUMIF($P$8:$P130, $P130, $W$8:$W130), ""))</f>
        <v/>
      </c>
      <c r="Z130" s="75"/>
      <c r="AH130" s="10">
        <v>123</v>
      </c>
      <c r="AL130" s="10" t="str">
        <f>IF(P130="", IF(C130="", "", IFERROR(INDEX('Intro &amp; Setup'!$BD$4:$BD$23, MATCH(C130, 'Intro &amp; Setup'!$BC$4:$BC$23, 0)), "")), IFERROR(INDEX('Intro &amp; Setup'!$BD$4:$BD$23, MATCH(P130, 'Intro &amp; Setup'!$BC$4:$BC$23, 0)), ""))</f>
        <v/>
      </c>
      <c r="AN130" s="42" t="str">
        <f>IF(P130="", IF($C130="", "", IFERROR(INDEX('Intro &amp; Setup'!$BE$4:$BE$23, MATCH($C130, 'Intro &amp; Setup'!$BC$4:$BC$23, 0)), "")-$AS130), IFERROR(INDEX('Intro &amp; Setup'!$BE$4:$BE$23, MATCH($P130, 'Intro &amp; Setup'!$BC$4:$BC$23, 0)), "")-$AS130)</f>
        <v/>
      </c>
      <c r="AO130" s="44" t="str">
        <f>IF(P130="", IF($C130="", "", IFERROR(INDEX('Intro &amp; Setup'!$BF$4:$BF$23, MATCH($C130, 'Intro &amp; Setup'!$BC$4:$BC$23, 0)), "")), IFERROR(INDEX('Intro &amp; Setup'!$BF$4:$BF$23, MATCH($P130, 'Intro &amp; Setup'!$BC$4:$BC$23, 0)), ""))</f>
        <v/>
      </c>
      <c r="AS130" s="10" t="str">
        <f>IF($C130="", "", IFERROR(INDEX('Intro &amp; Setup'!$BG$70:$BG$109, MATCH($C130, 'Intro &amp; Setup'!$BA$70:$BA$109, 0)), ""))</f>
        <v/>
      </c>
    </row>
    <row r="131" spans="1:45" x14ac:dyDescent="0.25">
      <c r="A131" s="75"/>
      <c r="B131" s="176"/>
      <c r="C131" s="158"/>
      <c r="D131" s="160"/>
      <c r="E131" s="161"/>
      <c r="F131" s="177"/>
      <c r="G131" s="160"/>
      <c r="H131" s="163"/>
      <c r="I131" s="156"/>
      <c r="J131" s="157" t="str">
        <f t="shared" si="1"/>
        <v/>
      </c>
      <c r="K131" s="158" t="str">
        <f>IF(O131="", IF(W131="", IF(OR(D131="", E131="", C131=""), "", NETWORKDAYS(D131, E131, IF(AL131='Intro &amp; Setup'!$BA$8, 'Intro &amp; Setup'!$CA$4:$CA$23, IF(AL131='Intro &amp; Setup'!$BA$9, 'Intro &amp; Setup'!$CB$4:$CB$23)))-IF(F131=$AH$2, 0.5, 0)), ""), "")</f>
        <v/>
      </c>
      <c r="L131" s="156"/>
      <c r="M131" s="157" t="str">
        <f>IF(O131="", IFERROR(IF($W131="", $AN131+$AO131-SUMIF($C$8:$C131, $C131, $K$8:$K131)-SUMIF($C$8:$C131, $C131, $W$8:$W131), ""), ""), "")</f>
        <v/>
      </c>
      <c r="N131" s="156"/>
      <c r="O131" s="157" t="str">
        <f>IF(AND(P131="", Q131="", R131=""), "", IF(OR(NOT(C131=P131), NOT(D131=Q131), NOT(E131=R131), NOT(F131=S131), NOT(G131=T131), NOT(H131=U131)), $O$4, 'Leave Approval'!L130))</f>
        <v/>
      </c>
      <c r="P131" s="159" t="str">
        <f>IF('Leave Approval'!M130="", "", 'Leave Approval'!M130)</f>
        <v/>
      </c>
      <c r="Q131" s="160" t="str">
        <f>IF('Leave Approval'!N130="", "", 'Leave Approval'!N130)</f>
        <v/>
      </c>
      <c r="R131" s="161" t="str">
        <f>IF('Leave Approval'!O130="", "", 'Leave Approval'!O130)</f>
        <v/>
      </c>
      <c r="S131" s="162" t="str">
        <f>IF('Leave Approval'!P130="", "", 'Leave Approval'!P130)</f>
        <v/>
      </c>
      <c r="T131" s="163" t="str">
        <f>IF('Leave Approval'!Q130="", "", 'Leave Approval'!Q130)</f>
        <v/>
      </c>
      <c r="U131" s="164" t="str">
        <f>IF('Leave Approval'!R130="", "", 'Leave Approval'!R130)</f>
        <v/>
      </c>
      <c r="V131" s="156"/>
      <c r="W131" s="157" t="str">
        <f>IF(OR(P131="", Q131="", R131=""), "", NETWORKDAYS(Q131, R131, IF(AL131='Intro &amp; Setup'!$BA$8, 'Intro &amp; Setup'!$CA$4:$CA$23, IF(AL131='Intro &amp; Setup'!$BA$9, 'Intro &amp; Setup'!$CB$4:$CB$23)))-IF(S131=$AH$2, 0.5, 0))</f>
        <v/>
      </c>
      <c r="X131" s="156"/>
      <c r="Y131" s="157" t="str">
        <f>IF(OR(P131="", Q131="", R131=""), "", IFERROR($AN131+$AO131-SUMIF($C$8:$C131, $C131, $K$8:$K131)-SUMIF($P$8:$P131, $P131, $W$8:$W131), ""))</f>
        <v/>
      </c>
      <c r="Z131" s="75"/>
      <c r="AH131" s="10">
        <v>124</v>
      </c>
      <c r="AL131" s="10" t="str">
        <f>IF(P131="", IF(C131="", "", IFERROR(INDEX('Intro &amp; Setup'!$BD$4:$BD$23, MATCH(C131, 'Intro &amp; Setup'!$BC$4:$BC$23, 0)), "")), IFERROR(INDEX('Intro &amp; Setup'!$BD$4:$BD$23, MATCH(P131, 'Intro &amp; Setup'!$BC$4:$BC$23, 0)), ""))</f>
        <v/>
      </c>
      <c r="AN131" s="42" t="str">
        <f>IF(P131="", IF($C131="", "", IFERROR(INDEX('Intro &amp; Setup'!$BE$4:$BE$23, MATCH($C131, 'Intro &amp; Setup'!$BC$4:$BC$23, 0)), "")-$AS131), IFERROR(INDEX('Intro &amp; Setup'!$BE$4:$BE$23, MATCH($P131, 'Intro &amp; Setup'!$BC$4:$BC$23, 0)), "")-$AS131)</f>
        <v/>
      </c>
      <c r="AO131" s="44" t="str">
        <f>IF(P131="", IF($C131="", "", IFERROR(INDEX('Intro &amp; Setup'!$BF$4:$BF$23, MATCH($C131, 'Intro &amp; Setup'!$BC$4:$BC$23, 0)), "")), IFERROR(INDEX('Intro &amp; Setup'!$BF$4:$BF$23, MATCH($P131, 'Intro &amp; Setup'!$BC$4:$BC$23, 0)), ""))</f>
        <v/>
      </c>
      <c r="AS131" s="10" t="str">
        <f>IF($C131="", "", IFERROR(INDEX('Intro &amp; Setup'!$BG$70:$BG$109, MATCH($C131, 'Intro &amp; Setup'!$BA$70:$BA$109, 0)), ""))</f>
        <v/>
      </c>
    </row>
    <row r="132" spans="1:45" x14ac:dyDescent="0.25">
      <c r="A132" s="75"/>
      <c r="B132" s="176"/>
      <c r="C132" s="158"/>
      <c r="D132" s="160"/>
      <c r="E132" s="161"/>
      <c r="F132" s="177"/>
      <c r="G132" s="160"/>
      <c r="H132" s="163"/>
      <c r="I132" s="156"/>
      <c r="J132" s="157" t="str">
        <f t="shared" si="1"/>
        <v/>
      </c>
      <c r="K132" s="158" t="str">
        <f>IF(O132="", IF(W132="", IF(OR(D132="", E132="", C132=""), "", NETWORKDAYS(D132, E132, IF(AL132='Intro &amp; Setup'!$BA$8, 'Intro &amp; Setup'!$CA$4:$CA$23, IF(AL132='Intro &amp; Setup'!$BA$9, 'Intro &amp; Setup'!$CB$4:$CB$23)))-IF(F132=$AH$2, 0.5, 0)), ""), "")</f>
        <v/>
      </c>
      <c r="L132" s="156"/>
      <c r="M132" s="157" t="str">
        <f>IF(O132="", IFERROR(IF($W132="", $AN132+$AO132-SUMIF($C$8:$C132, $C132, $K$8:$K132)-SUMIF($C$8:$C132, $C132, $W$8:$W132), ""), ""), "")</f>
        <v/>
      </c>
      <c r="N132" s="156"/>
      <c r="O132" s="157" t="str">
        <f>IF(AND(P132="", Q132="", R132=""), "", IF(OR(NOT(C132=P132), NOT(D132=Q132), NOT(E132=R132), NOT(F132=S132), NOT(G132=T132), NOT(H132=U132)), $O$4, 'Leave Approval'!L131))</f>
        <v/>
      </c>
      <c r="P132" s="159" t="str">
        <f>IF('Leave Approval'!M131="", "", 'Leave Approval'!M131)</f>
        <v/>
      </c>
      <c r="Q132" s="160" t="str">
        <f>IF('Leave Approval'!N131="", "", 'Leave Approval'!N131)</f>
        <v/>
      </c>
      <c r="R132" s="161" t="str">
        <f>IF('Leave Approval'!O131="", "", 'Leave Approval'!O131)</f>
        <v/>
      </c>
      <c r="S132" s="162" t="str">
        <f>IF('Leave Approval'!P131="", "", 'Leave Approval'!P131)</f>
        <v/>
      </c>
      <c r="T132" s="163" t="str">
        <f>IF('Leave Approval'!Q131="", "", 'Leave Approval'!Q131)</f>
        <v/>
      </c>
      <c r="U132" s="164" t="str">
        <f>IF('Leave Approval'!R131="", "", 'Leave Approval'!R131)</f>
        <v/>
      </c>
      <c r="V132" s="156"/>
      <c r="W132" s="157" t="str">
        <f>IF(OR(P132="", Q132="", R132=""), "", NETWORKDAYS(Q132, R132, IF(AL132='Intro &amp; Setup'!$BA$8, 'Intro &amp; Setup'!$CA$4:$CA$23, IF(AL132='Intro &amp; Setup'!$BA$9, 'Intro &amp; Setup'!$CB$4:$CB$23)))-IF(S132=$AH$2, 0.5, 0))</f>
        <v/>
      </c>
      <c r="X132" s="156"/>
      <c r="Y132" s="157" t="str">
        <f>IF(OR(P132="", Q132="", R132=""), "", IFERROR($AN132+$AO132-SUMIF($C$8:$C132, $C132, $K$8:$K132)-SUMIF($P$8:$P132, $P132, $W$8:$W132), ""))</f>
        <v/>
      </c>
      <c r="Z132" s="75"/>
      <c r="AH132" s="10">
        <v>125</v>
      </c>
      <c r="AL132" s="10" t="str">
        <f>IF(P132="", IF(C132="", "", IFERROR(INDEX('Intro &amp; Setup'!$BD$4:$BD$23, MATCH(C132, 'Intro &amp; Setup'!$BC$4:$BC$23, 0)), "")), IFERROR(INDEX('Intro &amp; Setup'!$BD$4:$BD$23, MATCH(P132, 'Intro &amp; Setup'!$BC$4:$BC$23, 0)), ""))</f>
        <v/>
      </c>
      <c r="AN132" s="42" t="str">
        <f>IF(P132="", IF($C132="", "", IFERROR(INDEX('Intro &amp; Setup'!$BE$4:$BE$23, MATCH($C132, 'Intro &amp; Setup'!$BC$4:$BC$23, 0)), "")-$AS132), IFERROR(INDEX('Intro &amp; Setup'!$BE$4:$BE$23, MATCH($P132, 'Intro &amp; Setup'!$BC$4:$BC$23, 0)), "")-$AS132)</f>
        <v/>
      </c>
      <c r="AO132" s="44" t="str">
        <f>IF(P132="", IF($C132="", "", IFERROR(INDEX('Intro &amp; Setup'!$BF$4:$BF$23, MATCH($C132, 'Intro &amp; Setup'!$BC$4:$BC$23, 0)), "")), IFERROR(INDEX('Intro &amp; Setup'!$BF$4:$BF$23, MATCH($P132, 'Intro &amp; Setup'!$BC$4:$BC$23, 0)), ""))</f>
        <v/>
      </c>
      <c r="AS132" s="10" t="str">
        <f>IF($C132="", "", IFERROR(INDEX('Intro &amp; Setup'!$BG$70:$BG$109, MATCH($C132, 'Intro &amp; Setup'!$BA$70:$BA$109, 0)), ""))</f>
        <v/>
      </c>
    </row>
    <row r="133" spans="1:45" x14ac:dyDescent="0.25">
      <c r="A133" s="75"/>
      <c r="B133" s="176"/>
      <c r="C133" s="158"/>
      <c r="D133" s="160"/>
      <c r="E133" s="161"/>
      <c r="F133" s="177"/>
      <c r="G133" s="160"/>
      <c r="H133" s="163"/>
      <c r="I133" s="156"/>
      <c r="J133" s="157" t="str">
        <f t="shared" si="1"/>
        <v/>
      </c>
      <c r="K133" s="158" t="str">
        <f>IF(O133="", IF(W133="", IF(OR(D133="", E133="", C133=""), "", NETWORKDAYS(D133, E133, IF(AL133='Intro &amp; Setup'!$BA$8, 'Intro &amp; Setup'!$CA$4:$CA$23, IF(AL133='Intro &amp; Setup'!$BA$9, 'Intro &amp; Setup'!$CB$4:$CB$23)))-IF(F133=$AH$2, 0.5, 0)), ""), "")</f>
        <v/>
      </c>
      <c r="L133" s="156"/>
      <c r="M133" s="157" t="str">
        <f>IF(O133="", IFERROR(IF($W133="", $AN133+$AO133-SUMIF($C$8:$C133, $C133, $K$8:$K133)-SUMIF($C$8:$C133, $C133, $W$8:$W133), ""), ""), "")</f>
        <v/>
      </c>
      <c r="N133" s="156"/>
      <c r="O133" s="157" t="str">
        <f>IF(AND(P133="", Q133="", R133=""), "", IF(OR(NOT(C133=P133), NOT(D133=Q133), NOT(E133=R133), NOT(F133=S133), NOT(G133=T133), NOT(H133=U133)), $O$4, 'Leave Approval'!L132))</f>
        <v/>
      </c>
      <c r="P133" s="159" t="str">
        <f>IF('Leave Approval'!M132="", "", 'Leave Approval'!M132)</f>
        <v/>
      </c>
      <c r="Q133" s="160" t="str">
        <f>IF('Leave Approval'!N132="", "", 'Leave Approval'!N132)</f>
        <v/>
      </c>
      <c r="R133" s="161" t="str">
        <f>IF('Leave Approval'!O132="", "", 'Leave Approval'!O132)</f>
        <v/>
      </c>
      <c r="S133" s="162" t="str">
        <f>IF('Leave Approval'!P132="", "", 'Leave Approval'!P132)</f>
        <v/>
      </c>
      <c r="T133" s="163" t="str">
        <f>IF('Leave Approval'!Q132="", "", 'Leave Approval'!Q132)</f>
        <v/>
      </c>
      <c r="U133" s="164" t="str">
        <f>IF('Leave Approval'!R132="", "", 'Leave Approval'!R132)</f>
        <v/>
      </c>
      <c r="V133" s="156"/>
      <c r="W133" s="157" t="str">
        <f>IF(OR(P133="", Q133="", R133=""), "", NETWORKDAYS(Q133, R133, IF(AL133='Intro &amp; Setup'!$BA$8, 'Intro &amp; Setup'!$CA$4:$CA$23, IF(AL133='Intro &amp; Setup'!$BA$9, 'Intro &amp; Setup'!$CB$4:$CB$23)))-IF(S133=$AH$2, 0.5, 0))</f>
        <v/>
      </c>
      <c r="X133" s="156"/>
      <c r="Y133" s="157" t="str">
        <f>IF(OR(P133="", Q133="", R133=""), "", IFERROR($AN133+$AO133-SUMIF($C$8:$C133, $C133, $K$8:$K133)-SUMIF($P$8:$P133, $P133, $W$8:$W133), ""))</f>
        <v/>
      </c>
      <c r="Z133" s="75"/>
      <c r="AH133" s="10">
        <v>126</v>
      </c>
      <c r="AL133" s="10" t="str">
        <f>IF(P133="", IF(C133="", "", IFERROR(INDEX('Intro &amp; Setup'!$BD$4:$BD$23, MATCH(C133, 'Intro &amp; Setup'!$BC$4:$BC$23, 0)), "")), IFERROR(INDEX('Intro &amp; Setup'!$BD$4:$BD$23, MATCH(P133, 'Intro &amp; Setup'!$BC$4:$BC$23, 0)), ""))</f>
        <v/>
      </c>
      <c r="AN133" s="42" t="str">
        <f>IF(P133="", IF($C133="", "", IFERROR(INDEX('Intro &amp; Setup'!$BE$4:$BE$23, MATCH($C133, 'Intro &amp; Setup'!$BC$4:$BC$23, 0)), "")-$AS133), IFERROR(INDEX('Intro &amp; Setup'!$BE$4:$BE$23, MATCH($P133, 'Intro &amp; Setup'!$BC$4:$BC$23, 0)), "")-$AS133)</f>
        <v/>
      </c>
      <c r="AO133" s="44" t="str">
        <f>IF(P133="", IF($C133="", "", IFERROR(INDEX('Intro &amp; Setup'!$BF$4:$BF$23, MATCH($C133, 'Intro &amp; Setup'!$BC$4:$BC$23, 0)), "")), IFERROR(INDEX('Intro &amp; Setup'!$BF$4:$BF$23, MATCH($P133, 'Intro &amp; Setup'!$BC$4:$BC$23, 0)), ""))</f>
        <v/>
      </c>
      <c r="AS133" s="10" t="str">
        <f>IF($C133="", "", IFERROR(INDEX('Intro &amp; Setup'!$BG$70:$BG$109, MATCH($C133, 'Intro &amp; Setup'!$BA$70:$BA$109, 0)), ""))</f>
        <v/>
      </c>
    </row>
    <row r="134" spans="1:45" x14ac:dyDescent="0.25">
      <c r="A134" s="75"/>
      <c r="B134" s="176"/>
      <c r="C134" s="158"/>
      <c r="D134" s="160"/>
      <c r="E134" s="161"/>
      <c r="F134" s="177"/>
      <c r="G134" s="160"/>
      <c r="H134" s="163"/>
      <c r="I134" s="156"/>
      <c r="J134" s="157" t="str">
        <f t="shared" si="1"/>
        <v/>
      </c>
      <c r="K134" s="158" t="str">
        <f>IF(O134="", IF(W134="", IF(OR(D134="", E134="", C134=""), "", NETWORKDAYS(D134, E134, IF(AL134='Intro &amp; Setup'!$BA$8, 'Intro &amp; Setup'!$CA$4:$CA$23, IF(AL134='Intro &amp; Setup'!$BA$9, 'Intro &amp; Setup'!$CB$4:$CB$23)))-IF(F134=$AH$2, 0.5, 0)), ""), "")</f>
        <v/>
      </c>
      <c r="L134" s="156"/>
      <c r="M134" s="157" t="str">
        <f>IF(O134="", IFERROR(IF($W134="", $AN134+$AO134-SUMIF($C$8:$C134, $C134, $K$8:$K134)-SUMIF($C$8:$C134, $C134, $W$8:$W134), ""), ""), "")</f>
        <v/>
      </c>
      <c r="N134" s="156"/>
      <c r="O134" s="157" t="str">
        <f>IF(AND(P134="", Q134="", R134=""), "", IF(OR(NOT(C134=P134), NOT(D134=Q134), NOT(E134=R134), NOT(F134=S134), NOT(G134=T134), NOT(H134=U134)), $O$4, 'Leave Approval'!L133))</f>
        <v/>
      </c>
      <c r="P134" s="159" t="str">
        <f>IF('Leave Approval'!M133="", "", 'Leave Approval'!M133)</f>
        <v/>
      </c>
      <c r="Q134" s="160" t="str">
        <f>IF('Leave Approval'!N133="", "", 'Leave Approval'!N133)</f>
        <v/>
      </c>
      <c r="R134" s="161" t="str">
        <f>IF('Leave Approval'!O133="", "", 'Leave Approval'!O133)</f>
        <v/>
      </c>
      <c r="S134" s="162" t="str">
        <f>IF('Leave Approval'!P133="", "", 'Leave Approval'!P133)</f>
        <v/>
      </c>
      <c r="T134" s="163" t="str">
        <f>IF('Leave Approval'!Q133="", "", 'Leave Approval'!Q133)</f>
        <v/>
      </c>
      <c r="U134" s="164" t="str">
        <f>IF('Leave Approval'!R133="", "", 'Leave Approval'!R133)</f>
        <v/>
      </c>
      <c r="V134" s="156"/>
      <c r="W134" s="157" t="str">
        <f>IF(OR(P134="", Q134="", R134=""), "", NETWORKDAYS(Q134, R134, IF(AL134='Intro &amp; Setup'!$BA$8, 'Intro &amp; Setup'!$CA$4:$CA$23, IF(AL134='Intro &amp; Setup'!$BA$9, 'Intro &amp; Setup'!$CB$4:$CB$23)))-IF(S134=$AH$2, 0.5, 0))</f>
        <v/>
      </c>
      <c r="X134" s="156"/>
      <c r="Y134" s="157" t="str">
        <f>IF(OR(P134="", Q134="", R134=""), "", IFERROR($AN134+$AO134-SUMIF($C$8:$C134, $C134, $K$8:$K134)-SUMIF($P$8:$P134, $P134, $W$8:$W134), ""))</f>
        <v/>
      </c>
      <c r="Z134" s="75"/>
      <c r="AH134" s="10">
        <v>127</v>
      </c>
      <c r="AL134" s="10" t="str">
        <f>IF(P134="", IF(C134="", "", IFERROR(INDEX('Intro &amp; Setup'!$BD$4:$BD$23, MATCH(C134, 'Intro &amp; Setup'!$BC$4:$BC$23, 0)), "")), IFERROR(INDEX('Intro &amp; Setup'!$BD$4:$BD$23, MATCH(P134, 'Intro &amp; Setup'!$BC$4:$BC$23, 0)), ""))</f>
        <v/>
      </c>
      <c r="AN134" s="42" t="str">
        <f>IF(P134="", IF($C134="", "", IFERROR(INDEX('Intro &amp; Setup'!$BE$4:$BE$23, MATCH($C134, 'Intro &amp; Setup'!$BC$4:$BC$23, 0)), "")-$AS134), IFERROR(INDEX('Intro &amp; Setup'!$BE$4:$BE$23, MATCH($P134, 'Intro &amp; Setup'!$BC$4:$BC$23, 0)), "")-$AS134)</f>
        <v/>
      </c>
      <c r="AO134" s="44" t="str">
        <f>IF(P134="", IF($C134="", "", IFERROR(INDEX('Intro &amp; Setup'!$BF$4:$BF$23, MATCH($C134, 'Intro &amp; Setup'!$BC$4:$BC$23, 0)), "")), IFERROR(INDEX('Intro &amp; Setup'!$BF$4:$BF$23, MATCH($P134, 'Intro &amp; Setup'!$BC$4:$BC$23, 0)), ""))</f>
        <v/>
      </c>
      <c r="AS134" s="10" t="str">
        <f>IF($C134="", "", IFERROR(INDEX('Intro &amp; Setup'!$BG$70:$BG$109, MATCH($C134, 'Intro &amp; Setup'!$BA$70:$BA$109, 0)), ""))</f>
        <v/>
      </c>
    </row>
    <row r="135" spans="1:45" x14ac:dyDescent="0.25">
      <c r="A135" s="75"/>
      <c r="B135" s="176"/>
      <c r="C135" s="158"/>
      <c r="D135" s="160"/>
      <c r="E135" s="161"/>
      <c r="F135" s="177"/>
      <c r="G135" s="160"/>
      <c r="H135" s="163"/>
      <c r="I135" s="156"/>
      <c r="J135" s="157" t="str">
        <f t="shared" si="1"/>
        <v/>
      </c>
      <c r="K135" s="158" t="str">
        <f>IF(O135="", IF(W135="", IF(OR(D135="", E135="", C135=""), "", NETWORKDAYS(D135, E135, IF(AL135='Intro &amp; Setup'!$BA$8, 'Intro &amp; Setup'!$CA$4:$CA$23, IF(AL135='Intro &amp; Setup'!$BA$9, 'Intro &amp; Setup'!$CB$4:$CB$23)))-IF(F135=$AH$2, 0.5, 0)), ""), "")</f>
        <v/>
      </c>
      <c r="L135" s="156"/>
      <c r="M135" s="157" t="str">
        <f>IF(O135="", IFERROR(IF($W135="", $AN135+$AO135-SUMIF($C$8:$C135, $C135, $K$8:$K135)-SUMIF($C$8:$C135, $C135, $W$8:$W135), ""), ""), "")</f>
        <v/>
      </c>
      <c r="N135" s="156"/>
      <c r="O135" s="157" t="str">
        <f>IF(AND(P135="", Q135="", R135=""), "", IF(OR(NOT(C135=P135), NOT(D135=Q135), NOT(E135=R135), NOT(F135=S135), NOT(G135=T135), NOT(H135=U135)), $O$4, 'Leave Approval'!L134))</f>
        <v/>
      </c>
      <c r="P135" s="159" t="str">
        <f>IF('Leave Approval'!M134="", "", 'Leave Approval'!M134)</f>
        <v/>
      </c>
      <c r="Q135" s="160" t="str">
        <f>IF('Leave Approval'!N134="", "", 'Leave Approval'!N134)</f>
        <v/>
      </c>
      <c r="R135" s="161" t="str">
        <f>IF('Leave Approval'!O134="", "", 'Leave Approval'!O134)</f>
        <v/>
      </c>
      <c r="S135" s="162" t="str">
        <f>IF('Leave Approval'!P134="", "", 'Leave Approval'!P134)</f>
        <v/>
      </c>
      <c r="T135" s="163" t="str">
        <f>IF('Leave Approval'!Q134="", "", 'Leave Approval'!Q134)</f>
        <v/>
      </c>
      <c r="U135" s="164" t="str">
        <f>IF('Leave Approval'!R134="", "", 'Leave Approval'!R134)</f>
        <v/>
      </c>
      <c r="V135" s="156"/>
      <c r="W135" s="157" t="str">
        <f>IF(OR(P135="", Q135="", R135=""), "", NETWORKDAYS(Q135, R135, IF(AL135='Intro &amp; Setup'!$BA$8, 'Intro &amp; Setup'!$CA$4:$CA$23, IF(AL135='Intro &amp; Setup'!$BA$9, 'Intro &amp; Setup'!$CB$4:$CB$23)))-IF(S135=$AH$2, 0.5, 0))</f>
        <v/>
      </c>
      <c r="X135" s="156"/>
      <c r="Y135" s="157" t="str">
        <f>IF(OR(P135="", Q135="", R135=""), "", IFERROR($AN135+$AO135-SUMIF($C$8:$C135, $C135, $K$8:$K135)-SUMIF($P$8:$P135, $P135, $W$8:$W135), ""))</f>
        <v/>
      </c>
      <c r="Z135" s="75"/>
      <c r="AH135" s="10">
        <v>128</v>
      </c>
      <c r="AL135" s="10" t="str">
        <f>IF(P135="", IF(C135="", "", IFERROR(INDEX('Intro &amp; Setup'!$BD$4:$BD$23, MATCH(C135, 'Intro &amp; Setup'!$BC$4:$BC$23, 0)), "")), IFERROR(INDEX('Intro &amp; Setup'!$BD$4:$BD$23, MATCH(P135, 'Intro &amp; Setup'!$BC$4:$BC$23, 0)), ""))</f>
        <v/>
      </c>
      <c r="AN135" s="42" t="str">
        <f>IF(P135="", IF($C135="", "", IFERROR(INDEX('Intro &amp; Setup'!$BE$4:$BE$23, MATCH($C135, 'Intro &amp; Setup'!$BC$4:$BC$23, 0)), "")-$AS135), IFERROR(INDEX('Intro &amp; Setup'!$BE$4:$BE$23, MATCH($P135, 'Intro &amp; Setup'!$BC$4:$BC$23, 0)), "")-$AS135)</f>
        <v/>
      </c>
      <c r="AO135" s="44" t="str">
        <f>IF(P135="", IF($C135="", "", IFERROR(INDEX('Intro &amp; Setup'!$BF$4:$BF$23, MATCH($C135, 'Intro &amp; Setup'!$BC$4:$BC$23, 0)), "")), IFERROR(INDEX('Intro &amp; Setup'!$BF$4:$BF$23, MATCH($P135, 'Intro &amp; Setup'!$BC$4:$BC$23, 0)), ""))</f>
        <v/>
      </c>
      <c r="AS135" s="10" t="str">
        <f>IF($C135="", "", IFERROR(INDEX('Intro &amp; Setup'!$BG$70:$BG$109, MATCH($C135, 'Intro &amp; Setup'!$BA$70:$BA$109, 0)), ""))</f>
        <v/>
      </c>
    </row>
    <row r="136" spans="1:45" x14ac:dyDescent="0.25">
      <c r="A136" s="75"/>
      <c r="B136" s="176"/>
      <c r="C136" s="158"/>
      <c r="D136" s="160"/>
      <c r="E136" s="161"/>
      <c r="F136" s="177"/>
      <c r="G136" s="160"/>
      <c r="H136" s="163"/>
      <c r="I136" s="156"/>
      <c r="J136" s="157" t="str">
        <f t="shared" si="1"/>
        <v/>
      </c>
      <c r="K136" s="158" t="str">
        <f>IF(O136="", IF(W136="", IF(OR(D136="", E136="", C136=""), "", NETWORKDAYS(D136, E136, IF(AL136='Intro &amp; Setup'!$BA$8, 'Intro &amp; Setup'!$CA$4:$CA$23, IF(AL136='Intro &amp; Setup'!$BA$9, 'Intro &amp; Setup'!$CB$4:$CB$23)))-IF(F136=$AH$2, 0.5, 0)), ""), "")</f>
        <v/>
      </c>
      <c r="L136" s="156"/>
      <c r="M136" s="157" t="str">
        <f>IF(O136="", IFERROR(IF($W136="", $AN136+$AO136-SUMIF($C$8:$C136, $C136, $K$8:$K136)-SUMIF($C$8:$C136, $C136, $W$8:$W136), ""), ""), "")</f>
        <v/>
      </c>
      <c r="N136" s="156"/>
      <c r="O136" s="157" t="str">
        <f>IF(AND(P136="", Q136="", R136=""), "", IF(OR(NOT(C136=P136), NOT(D136=Q136), NOT(E136=R136), NOT(F136=S136), NOT(G136=T136), NOT(H136=U136)), $O$4, 'Leave Approval'!L135))</f>
        <v/>
      </c>
      <c r="P136" s="159" t="str">
        <f>IF('Leave Approval'!M135="", "", 'Leave Approval'!M135)</f>
        <v/>
      </c>
      <c r="Q136" s="160" t="str">
        <f>IF('Leave Approval'!N135="", "", 'Leave Approval'!N135)</f>
        <v/>
      </c>
      <c r="R136" s="161" t="str">
        <f>IF('Leave Approval'!O135="", "", 'Leave Approval'!O135)</f>
        <v/>
      </c>
      <c r="S136" s="162" t="str">
        <f>IF('Leave Approval'!P135="", "", 'Leave Approval'!P135)</f>
        <v/>
      </c>
      <c r="T136" s="163" t="str">
        <f>IF('Leave Approval'!Q135="", "", 'Leave Approval'!Q135)</f>
        <v/>
      </c>
      <c r="U136" s="164" t="str">
        <f>IF('Leave Approval'!R135="", "", 'Leave Approval'!R135)</f>
        <v/>
      </c>
      <c r="V136" s="156"/>
      <c r="W136" s="157" t="str">
        <f>IF(OR(P136="", Q136="", R136=""), "", NETWORKDAYS(Q136, R136, IF(AL136='Intro &amp; Setup'!$BA$8, 'Intro &amp; Setup'!$CA$4:$CA$23, IF(AL136='Intro &amp; Setup'!$BA$9, 'Intro &amp; Setup'!$CB$4:$CB$23)))-IF(S136=$AH$2, 0.5, 0))</f>
        <v/>
      </c>
      <c r="X136" s="156"/>
      <c r="Y136" s="157" t="str">
        <f>IF(OR(P136="", Q136="", R136=""), "", IFERROR($AN136+$AO136-SUMIF($C$8:$C136, $C136, $K$8:$K136)-SUMIF($P$8:$P136, $P136, $W$8:$W136), ""))</f>
        <v/>
      </c>
      <c r="Z136" s="75"/>
      <c r="AH136" s="10">
        <v>129</v>
      </c>
      <c r="AL136" s="10" t="str">
        <f>IF(P136="", IF(C136="", "", IFERROR(INDEX('Intro &amp; Setup'!$BD$4:$BD$23, MATCH(C136, 'Intro &amp; Setup'!$BC$4:$BC$23, 0)), "")), IFERROR(INDEX('Intro &amp; Setup'!$BD$4:$BD$23, MATCH(P136, 'Intro &amp; Setup'!$BC$4:$BC$23, 0)), ""))</f>
        <v/>
      </c>
      <c r="AN136" s="42" t="str">
        <f>IF(P136="", IF($C136="", "", IFERROR(INDEX('Intro &amp; Setup'!$BE$4:$BE$23, MATCH($C136, 'Intro &amp; Setup'!$BC$4:$BC$23, 0)), "")-$AS136), IFERROR(INDEX('Intro &amp; Setup'!$BE$4:$BE$23, MATCH($P136, 'Intro &amp; Setup'!$BC$4:$BC$23, 0)), "")-$AS136)</f>
        <v/>
      </c>
      <c r="AO136" s="44" t="str">
        <f>IF(P136="", IF($C136="", "", IFERROR(INDEX('Intro &amp; Setup'!$BF$4:$BF$23, MATCH($C136, 'Intro &amp; Setup'!$BC$4:$BC$23, 0)), "")), IFERROR(INDEX('Intro &amp; Setup'!$BF$4:$BF$23, MATCH($P136, 'Intro &amp; Setup'!$BC$4:$BC$23, 0)), ""))</f>
        <v/>
      </c>
      <c r="AS136" s="10" t="str">
        <f>IF($C136="", "", IFERROR(INDEX('Intro &amp; Setup'!$BG$70:$BG$109, MATCH($C136, 'Intro &amp; Setup'!$BA$70:$BA$109, 0)), ""))</f>
        <v/>
      </c>
    </row>
    <row r="137" spans="1:45" x14ac:dyDescent="0.25">
      <c r="A137" s="75"/>
      <c r="B137" s="176"/>
      <c r="C137" s="158"/>
      <c r="D137" s="160"/>
      <c r="E137" s="161"/>
      <c r="F137" s="177"/>
      <c r="G137" s="160"/>
      <c r="H137" s="163"/>
      <c r="I137" s="156"/>
      <c r="J137" s="157" t="str">
        <f t="shared" ref="J137:J200" si="2">IF(OR(D137="", E137=""), "", E137-D137+1)</f>
        <v/>
      </c>
      <c r="K137" s="158" t="str">
        <f>IF(O137="", IF(W137="", IF(OR(D137="", E137="", C137=""), "", NETWORKDAYS(D137, E137, IF(AL137='Intro &amp; Setup'!$BA$8, 'Intro &amp; Setup'!$CA$4:$CA$23, IF(AL137='Intro &amp; Setup'!$BA$9, 'Intro &amp; Setup'!$CB$4:$CB$23)))-IF(F137=$AH$2, 0.5, 0)), ""), "")</f>
        <v/>
      </c>
      <c r="L137" s="156"/>
      <c r="M137" s="157" t="str">
        <f>IF(O137="", IFERROR(IF($W137="", $AN137+$AO137-SUMIF($C$8:$C137, $C137, $K$8:$K137)-SUMIF($C$8:$C137, $C137, $W$8:$W137), ""), ""), "")</f>
        <v/>
      </c>
      <c r="N137" s="156"/>
      <c r="O137" s="157" t="str">
        <f>IF(AND(P137="", Q137="", R137=""), "", IF(OR(NOT(C137=P137), NOT(D137=Q137), NOT(E137=R137), NOT(F137=S137), NOT(G137=T137), NOT(H137=U137)), $O$4, 'Leave Approval'!L136))</f>
        <v/>
      </c>
      <c r="P137" s="159" t="str">
        <f>IF('Leave Approval'!M136="", "", 'Leave Approval'!M136)</f>
        <v/>
      </c>
      <c r="Q137" s="160" t="str">
        <f>IF('Leave Approval'!N136="", "", 'Leave Approval'!N136)</f>
        <v/>
      </c>
      <c r="R137" s="161" t="str">
        <f>IF('Leave Approval'!O136="", "", 'Leave Approval'!O136)</f>
        <v/>
      </c>
      <c r="S137" s="162" t="str">
        <f>IF('Leave Approval'!P136="", "", 'Leave Approval'!P136)</f>
        <v/>
      </c>
      <c r="T137" s="163" t="str">
        <f>IF('Leave Approval'!Q136="", "", 'Leave Approval'!Q136)</f>
        <v/>
      </c>
      <c r="U137" s="164" t="str">
        <f>IF('Leave Approval'!R136="", "", 'Leave Approval'!R136)</f>
        <v/>
      </c>
      <c r="V137" s="156"/>
      <c r="W137" s="157" t="str">
        <f>IF(OR(P137="", Q137="", R137=""), "", NETWORKDAYS(Q137, R137, IF(AL137='Intro &amp; Setup'!$BA$8, 'Intro &amp; Setup'!$CA$4:$CA$23, IF(AL137='Intro &amp; Setup'!$BA$9, 'Intro &amp; Setup'!$CB$4:$CB$23)))-IF(S137=$AH$2, 0.5, 0))</f>
        <v/>
      </c>
      <c r="X137" s="156"/>
      <c r="Y137" s="157" t="str">
        <f>IF(OR(P137="", Q137="", R137=""), "", IFERROR($AN137+$AO137-SUMIF($C$8:$C137, $C137, $K$8:$K137)-SUMIF($P$8:$P137, $P137, $W$8:$W137), ""))</f>
        <v/>
      </c>
      <c r="Z137" s="75"/>
      <c r="AH137" s="10">
        <v>130</v>
      </c>
      <c r="AL137" s="10" t="str">
        <f>IF(P137="", IF(C137="", "", IFERROR(INDEX('Intro &amp; Setup'!$BD$4:$BD$23, MATCH(C137, 'Intro &amp; Setup'!$BC$4:$BC$23, 0)), "")), IFERROR(INDEX('Intro &amp; Setup'!$BD$4:$BD$23, MATCH(P137, 'Intro &amp; Setup'!$BC$4:$BC$23, 0)), ""))</f>
        <v/>
      </c>
      <c r="AN137" s="42" t="str">
        <f>IF(P137="", IF($C137="", "", IFERROR(INDEX('Intro &amp; Setup'!$BE$4:$BE$23, MATCH($C137, 'Intro &amp; Setup'!$BC$4:$BC$23, 0)), "")-$AS137), IFERROR(INDEX('Intro &amp; Setup'!$BE$4:$BE$23, MATCH($P137, 'Intro &amp; Setup'!$BC$4:$BC$23, 0)), "")-$AS137)</f>
        <v/>
      </c>
      <c r="AO137" s="44" t="str">
        <f>IF(P137="", IF($C137="", "", IFERROR(INDEX('Intro &amp; Setup'!$BF$4:$BF$23, MATCH($C137, 'Intro &amp; Setup'!$BC$4:$BC$23, 0)), "")), IFERROR(INDEX('Intro &amp; Setup'!$BF$4:$BF$23, MATCH($P137, 'Intro &amp; Setup'!$BC$4:$BC$23, 0)), ""))</f>
        <v/>
      </c>
      <c r="AS137" s="10" t="str">
        <f>IF($C137="", "", IFERROR(INDEX('Intro &amp; Setup'!$BG$70:$BG$109, MATCH($C137, 'Intro &amp; Setup'!$BA$70:$BA$109, 0)), ""))</f>
        <v/>
      </c>
    </row>
    <row r="138" spans="1:45" x14ac:dyDescent="0.25">
      <c r="A138" s="75"/>
      <c r="B138" s="176"/>
      <c r="C138" s="158"/>
      <c r="D138" s="160"/>
      <c r="E138" s="161"/>
      <c r="F138" s="177"/>
      <c r="G138" s="160"/>
      <c r="H138" s="163"/>
      <c r="I138" s="156"/>
      <c r="J138" s="157" t="str">
        <f t="shared" si="2"/>
        <v/>
      </c>
      <c r="K138" s="158" t="str">
        <f>IF(O138="", IF(W138="", IF(OR(D138="", E138="", C138=""), "", NETWORKDAYS(D138, E138, IF(AL138='Intro &amp; Setup'!$BA$8, 'Intro &amp; Setup'!$CA$4:$CA$23, IF(AL138='Intro &amp; Setup'!$BA$9, 'Intro &amp; Setup'!$CB$4:$CB$23)))-IF(F138=$AH$2, 0.5, 0)), ""), "")</f>
        <v/>
      </c>
      <c r="L138" s="156"/>
      <c r="M138" s="157" t="str">
        <f>IF(O138="", IFERROR(IF($W138="", $AN138+$AO138-SUMIF($C$8:$C138, $C138, $K$8:$K138)-SUMIF($C$8:$C138, $C138, $W$8:$W138), ""), ""), "")</f>
        <v/>
      </c>
      <c r="N138" s="156"/>
      <c r="O138" s="157" t="str">
        <f>IF(AND(P138="", Q138="", R138=""), "", IF(OR(NOT(C138=P138), NOT(D138=Q138), NOT(E138=R138), NOT(F138=S138), NOT(G138=T138), NOT(H138=U138)), $O$4, 'Leave Approval'!L137))</f>
        <v/>
      </c>
      <c r="P138" s="159" t="str">
        <f>IF('Leave Approval'!M137="", "", 'Leave Approval'!M137)</f>
        <v/>
      </c>
      <c r="Q138" s="160" t="str">
        <f>IF('Leave Approval'!N137="", "", 'Leave Approval'!N137)</f>
        <v/>
      </c>
      <c r="R138" s="161" t="str">
        <f>IF('Leave Approval'!O137="", "", 'Leave Approval'!O137)</f>
        <v/>
      </c>
      <c r="S138" s="162" t="str">
        <f>IF('Leave Approval'!P137="", "", 'Leave Approval'!P137)</f>
        <v/>
      </c>
      <c r="T138" s="163" t="str">
        <f>IF('Leave Approval'!Q137="", "", 'Leave Approval'!Q137)</f>
        <v/>
      </c>
      <c r="U138" s="164" t="str">
        <f>IF('Leave Approval'!R137="", "", 'Leave Approval'!R137)</f>
        <v/>
      </c>
      <c r="V138" s="156"/>
      <c r="W138" s="157" t="str">
        <f>IF(OR(P138="", Q138="", R138=""), "", NETWORKDAYS(Q138, R138, IF(AL138='Intro &amp; Setup'!$BA$8, 'Intro &amp; Setup'!$CA$4:$CA$23, IF(AL138='Intro &amp; Setup'!$BA$9, 'Intro &amp; Setup'!$CB$4:$CB$23)))-IF(S138=$AH$2, 0.5, 0))</f>
        <v/>
      </c>
      <c r="X138" s="156"/>
      <c r="Y138" s="157" t="str">
        <f>IF(OR(P138="", Q138="", R138=""), "", IFERROR($AN138+$AO138-SUMIF($C$8:$C138, $C138, $K$8:$K138)-SUMIF($P$8:$P138, $P138, $W$8:$W138), ""))</f>
        <v/>
      </c>
      <c r="Z138" s="75"/>
      <c r="AH138" s="10">
        <v>131</v>
      </c>
      <c r="AL138" s="10" t="str">
        <f>IF(P138="", IF(C138="", "", IFERROR(INDEX('Intro &amp; Setup'!$BD$4:$BD$23, MATCH(C138, 'Intro &amp; Setup'!$BC$4:$BC$23, 0)), "")), IFERROR(INDEX('Intro &amp; Setup'!$BD$4:$BD$23, MATCH(P138, 'Intro &amp; Setup'!$BC$4:$BC$23, 0)), ""))</f>
        <v/>
      </c>
      <c r="AN138" s="42" t="str">
        <f>IF(P138="", IF($C138="", "", IFERROR(INDEX('Intro &amp; Setup'!$BE$4:$BE$23, MATCH($C138, 'Intro &amp; Setup'!$BC$4:$BC$23, 0)), "")-$AS138), IFERROR(INDEX('Intro &amp; Setup'!$BE$4:$BE$23, MATCH($P138, 'Intro &amp; Setup'!$BC$4:$BC$23, 0)), "")-$AS138)</f>
        <v/>
      </c>
      <c r="AO138" s="44" t="str">
        <f>IF(P138="", IF($C138="", "", IFERROR(INDEX('Intro &amp; Setup'!$BF$4:$BF$23, MATCH($C138, 'Intro &amp; Setup'!$BC$4:$BC$23, 0)), "")), IFERROR(INDEX('Intro &amp; Setup'!$BF$4:$BF$23, MATCH($P138, 'Intro &amp; Setup'!$BC$4:$BC$23, 0)), ""))</f>
        <v/>
      </c>
      <c r="AS138" s="10" t="str">
        <f>IF($C138="", "", IFERROR(INDEX('Intro &amp; Setup'!$BG$70:$BG$109, MATCH($C138, 'Intro &amp; Setup'!$BA$70:$BA$109, 0)), ""))</f>
        <v/>
      </c>
    </row>
    <row r="139" spans="1:45" x14ac:dyDescent="0.25">
      <c r="A139" s="75"/>
      <c r="B139" s="176"/>
      <c r="C139" s="158"/>
      <c r="D139" s="160"/>
      <c r="E139" s="161"/>
      <c r="F139" s="177"/>
      <c r="G139" s="160"/>
      <c r="H139" s="163"/>
      <c r="I139" s="156"/>
      <c r="J139" s="157" t="str">
        <f t="shared" si="2"/>
        <v/>
      </c>
      <c r="K139" s="158" t="str">
        <f>IF(O139="", IF(W139="", IF(OR(D139="", E139="", C139=""), "", NETWORKDAYS(D139, E139, IF(AL139='Intro &amp; Setup'!$BA$8, 'Intro &amp; Setup'!$CA$4:$CA$23, IF(AL139='Intro &amp; Setup'!$BA$9, 'Intro &amp; Setup'!$CB$4:$CB$23)))-IF(F139=$AH$2, 0.5, 0)), ""), "")</f>
        <v/>
      </c>
      <c r="L139" s="156"/>
      <c r="M139" s="157" t="str">
        <f>IF(O139="", IFERROR(IF($W139="", $AN139+$AO139-SUMIF($C$8:$C139, $C139, $K$8:$K139)-SUMIF($C$8:$C139, $C139, $W$8:$W139), ""), ""), "")</f>
        <v/>
      </c>
      <c r="N139" s="156"/>
      <c r="O139" s="157" t="str">
        <f>IF(AND(P139="", Q139="", R139=""), "", IF(OR(NOT(C139=P139), NOT(D139=Q139), NOT(E139=R139), NOT(F139=S139), NOT(G139=T139), NOT(H139=U139)), $O$4, 'Leave Approval'!L138))</f>
        <v/>
      </c>
      <c r="P139" s="159" t="str">
        <f>IF('Leave Approval'!M138="", "", 'Leave Approval'!M138)</f>
        <v/>
      </c>
      <c r="Q139" s="160" t="str">
        <f>IF('Leave Approval'!N138="", "", 'Leave Approval'!N138)</f>
        <v/>
      </c>
      <c r="R139" s="161" t="str">
        <f>IF('Leave Approval'!O138="", "", 'Leave Approval'!O138)</f>
        <v/>
      </c>
      <c r="S139" s="162" t="str">
        <f>IF('Leave Approval'!P138="", "", 'Leave Approval'!P138)</f>
        <v/>
      </c>
      <c r="T139" s="163" t="str">
        <f>IF('Leave Approval'!Q138="", "", 'Leave Approval'!Q138)</f>
        <v/>
      </c>
      <c r="U139" s="164" t="str">
        <f>IF('Leave Approval'!R138="", "", 'Leave Approval'!R138)</f>
        <v/>
      </c>
      <c r="V139" s="156"/>
      <c r="W139" s="157" t="str">
        <f>IF(OR(P139="", Q139="", R139=""), "", NETWORKDAYS(Q139, R139, IF(AL139='Intro &amp; Setup'!$BA$8, 'Intro &amp; Setup'!$CA$4:$CA$23, IF(AL139='Intro &amp; Setup'!$BA$9, 'Intro &amp; Setup'!$CB$4:$CB$23)))-IF(S139=$AH$2, 0.5, 0))</f>
        <v/>
      </c>
      <c r="X139" s="156"/>
      <c r="Y139" s="157" t="str">
        <f>IF(OR(P139="", Q139="", R139=""), "", IFERROR($AN139+$AO139-SUMIF($C$8:$C139, $C139, $K$8:$K139)-SUMIF($P$8:$P139, $P139, $W$8:$W139), ""))</f>
        <v/>
      </c>
      <c r="Z139" s="75"/>
      <c r="AH139" s="10">
        <v>132</v>
      </c>
      <c r="AL139" s="10" t="str">
        <f>IF(P139="", IF(C139="", "", IFERROR(INDEX('Intro &amp; Setup'!$BD$4:$BD$23, MATCH(C139, 'Intro &amp; Setup'!$BC$4:$BC$23, 0)), "")), IFERROR(INDEX('Intro &amp; Setup'!$BD$4:$BD$23, MATCH(P139, 'Intro &amp; Setup'!$BC$4:$BC$23, 0)), ""))</f>
        <v/>
      </c>
      <c r="AN139" s="42" t="str">
        <f>IF(P139="", IF($C139="", "", IFERROR(INDEX('Intro &amp; Setup'!$BE$4:$BE$23, MATCH($C139, 'Intro &amp; Setup'!$BC$4:$BC$23, 0)), "")-$AS139), IFERROR(INDEX('Intro &amp; Setup'!$BE$4:$BE$23, MATCH($P139, 'Intro &amp; Setup'!$BC$4:$BC$23, 0)), "")-$AS139)</f>
        <v/>
      </c>
      <c r="AO139" s="44" t="str">
        <f>IF(P139="", IF($C139="", "", IFERROR(INDEX('Intro &amp; Setup'!$BF$4:$BF$23, MATCH($C139, 'Intro &amp; Setup'!$BC$4:$BC$23, 0)), "")), IFERROR(INDEX('Intro &amp; Setup'!$BF$4:$BF$23, MATCH($P139, 'Intro &amp; Setup'!$BC$4:$BC$23, 0)), ""))</f>
        <v/>
      </c>
      <c r="AS139" s="10" t="str">
        <f>IF($C139="", "", IFERROR(INDEX('Intro &amp; Setup'!$BG$70:$BG$109, MATCH($C139, 'Intro &amp; Setup'!$BA$70:$BA$109, 0)), ""))</f>
        <v/>
      </c>
    </row>
    <row r="140" spans="1:45" x14ac:dyDescent="0.25">
      <c r="A140" s="75"/>
      <c r="B140" s="176"/>
      <c r="C140" s="158"/>
      <c r="D140" s="160"/>
      <c r="E140" s="161"/>
      <c r="F140" s="177"/>
      <c r="G140" s="160"/>
      <c r="H140" s="163"/>
      <c r="I140" s="156"/>
      <c r="J140" s="157" t="str">
        <f t="shared" si="2"/>
        <v/>
      </c>
      <c r="K140" s="158" t="str">
        <f>IF(O140="", IF(W140="", IF(OR(D140="", E140="", C140=""), "", NETWORKDAYS(D140, E140, IF(AL140='Intro &amp; Setup'!$BA$8, 'Intro &amp; Setup'!$CA$4:$CA$23, IF(AL140='Intro &amp; Setup'!$BA$9, 'Intro &amp; Setup'!$CB$4:$CB$23)))-IF(F140=$AH$2, 0.5, 0)), ""), "")</f>
        <v/>
      </c>
      <c r="L140" s="156"/>
      <c r="M140" s="157" t="str">
        <f>IF(O140="", IFERROR(IF($W140="", $AN140+$AO140-SUMIF($C$8:$C140, $C140, $K$8:$K140)-SUMIF($C$8:$C140, $C140, $W$8:$W140), ""), ""), "")</f>
        <v/>
      </c>
      <c r="N140" s="156"/>
      <c r="O140" s="157" t="str">
        <f>IF(AND(P140="", Q140="", R140=""), "", IF(OR(NOT(C140=P140), NOT(D140=Q140), NOT(E140=R140), NOT(F140=S140), NOT(G140=T140), NOT(H140=U140)), $O$4, 'Leave Approval'!L139))</f>
        <v/>
      </c>
      <c r="P140" s="159" t="str">
        <f>IF('Leave Approval'!M139="", "", 'Leave Approval'!M139)</f>
        <v/>
      </c>
      <c r="Q140" s="160" t="str">
        <f>IF('Leave Approval'!N139="", "", 'Leave Approval'!N139)</f>
        <v/>
      </c>
      <c r="R140" s="161" t="str">
        <f>IF('Leave Approval'!O139="", "", 'Leave Approval'!O139)</f>
        <v/>
      </c>
      <c r="S140" s="162" t="str">
        <f>IF('Leave Approval'!P139="", "", 'Leave Approval'!P139)</f>
        <v/>
      </c>
      <c r="T140" s="163" t="str">
        <f>IF('Leave Approval'!Q139="", "", 'Leave Approval'!Q139)</f>
        <v/>
      </c>
      <c r="U140" s="164" t="str">
        <f>IF('Leave Approval'!R139="", "", 'Leave Approval'!R139)</f>
        <v/>
      </c>
      <c r="V140" s="156"/>
      <c r="W140" s="157" t="str">
        <f>IF(OR(P140="", Q140="", R140=""), "", NETWORKDAYS(Q140, R140, IF(AL140='Intro &amp; Setup'!$BA$8, 'Intro &amp; Setup'!$CA$4:$CA$23, IF(AL140='Intro &amp; Setup'!$BA$9, 'Intro &amp; Setup'!$CB$4:$CB$23)))-IF(S140=$AH$2, 0.5, 0))</f>
        <v/>
      </c>
      <c r="X140" s="156"/>
      <c r="Y140" s="157" t="str">
        <f>IF(OR(P140="", Q140="", R140=""), "", IFERROR($AN140+$AO140-SUMIF($C$8:$C140, $C140, $K$8:$K140)-SUMIF($P$8:$P140, $P140, $W$8:$W140), ""))</f>
        <v/>
      </c>
      <c r="Z140" s="75"/>
      <c r="AH140" s="10">
        <v>133</v>
      </c>
      <c r="AL140" s="10" t="str">
        <f>IF(P140="", IF(C140="", "", IFERROR(INDEX('Intro &amp; Setup'!$BD$4:$BD$23, MATCH(C140, 'Intro &amp; Setup'!$BC$4:$BC$23, 0)), "")), IFERROR(INDEX('Intro &amp; Setup'!$BD$4:$BD$23, MATCH(P140, 'Intro &amp; Setup'!$BC$4:$BC$23, 0)), ""))</f>
        <v/>
      </c>
      <c r="AN140" s="42" t="str">
        <f>IF(P140="", IF($C140="", "", IFERROR(INDEX('Intro &amp; Setup'!$BE$4:$BE$23, MATCH($C140, 'Intro &amp; Setup'!$BC$4:$BC$23, 0)), "")-$AS140), IFERROR(INDEX('Intro &amp; Setup'!$BE$4:$BE$23, MATCH($P140, 'Intro &amp; Setup'!$BC$4:$BC$23, 0)), "")-$AS140)</f>
        <v/>
      </c>
      <c r="AO140" s="44" t="str">
        <f>IF(P140="", IF($C140="", "", IFERROR(INDEX('Intro &amp; Setup'!$BF$4:$BF$23, MATCH($C140, 'Intro &amp; Setup'!$BC$4:$BC$23, 0)), "")), IFERROR(INDEX('Intro &amp; Setup'!$BF$4:$BF$23, MATCH($P140, 'Intro &amp; Setup'!$BC$4:$BC$23, 0)), ""))</f>
        <v/>
      </c>
      <c r="AS140" s="10" t="str">
        <f>IF($C140="", "", IFERROR(INDEX('Intro &amp; Setup'!$BG$70:$BG$109, MATCH($C140, 'Intro &amp; Setup'!$BA$70:$BA$109, 0)), ""))</f>
        <v/>
      </c>
    </row>
    <row r="141" spans="1:45" x14ac:dyDescent="0.25">
      <c r="A141" s="75"/>
      <c r="B141" s="176"/>
      <c r="C141" s="158"/>
      <c r="D141" s="160"/>
      <c r="E141" s="161"/>
      <c r="F141" s="177"/>
      <c r="G141" s="160"/>
      <c r="H141" s="163"/>
      <c r="I141" s="156"/>
      <c r="J141" s="157" t="str">
        <f t="shared" si="2"/>
        <v/>
      </c>
      <c r="K141" s="158" t="str">
        <f>IF(O141="", IF(W141="", IF(OR(D141="", E141="", C141=""), "", NETWORKDAYS(D141, E141, IF(AL141='Intro &amp; Setup'!$BA$8, 'Intro &amp; Setup'!$CA$4:$CA$23, IF(AL141='Intro &amp; Setup'!$BA$9, 'Intro &amp; Setup'!$CB$4:$CB$23)))-IF(F141=$AH$2, 0.5, 0)), ""), "")</f>
        <v/>
      </c>
      <c r="L141" s="156"/>
      <c r="M141" s="157" t="str">
        <f>IF(O141="", IFERROR(IF($W141="", $AN141+$AO141-SUMIF($C$8:$C141, $C141, $K$8:$K141)-SUMIF($C$8:$C141, $C141, $W$8:$W141), ""), ""), "")</f>
        <v/>
      </c>
      <c r="N141" s="156"/>
      <c r="O141" s="157" t="str">
        <f>IF(AND(P141="", Q141="", R141=""), "", IF(OR(NOT(C141=P141), NOT(D141=Q141), NOT(E141=R141), NOT(F141=S141), NOT(G141=T141), NOT(H141=U141)), $O$4, 'Leave Approval'!L140))</f>
        <v/>
      </c>
      <c r="P141" s="159" t="str">
        <f>IF('Leave Approval'!M140="", "", 'Leave Approval'!M140)</f>
        <v/>
      </c>
      <c r="Q141" s="160" t="str">
        <f>IF('Leave Approval'!N140="", "", 'Leave Approval'!N140)</f>
        <v/>
      </c>
      <c r="R141" s="161" t="str">
        <f>IF('Leave Approval'!O140="", "", 'Leave Approval'!O140)</f>
        <v/>
      </c>
      <c r="S141" s="162" t="str">
        <f>IF('Leave Approval'!P140="", "", 'Leave Approval'!P140)</f>
        <v/>
      </c>
      <c r="T141" s="163" t="str">
        <f>IF('Leave Approval'!Q140="", "", 'Leave Approval'!Q140)</f>
        <v/>
      </c>
      <c r="U141" s="164" t="str">
        <f>IF('Leave Approval'!R140="", "", 'Leave Approval'!R140)</f>
        <v/>
      </c>
      <c r="V141" s="156"/>
      <c r="W141" s="157" t="str">
        <f>IF(OR(P141="", Q141="", R141=""), "", NETWORKDAYS(Q141, R141, IF(AL141='Intro &amp; Setup'!$BA$8, 'Intro &amp; Setup'!$CA$4:$CA$23, IF(AL141='Intro &amp; Setup'!$BA$9, 'Intro &amp; Setup'!$CB$4:$CB$23)))-IF(S141=$AH$2, 0.5, 0))</f>
        <v/>
      </c>
      <c r="X141" s="156"/>
      <c r="Y141" s="157" t="str">
        <f>IF(OR(P141="", Q141="", R141=""), "", IFERROR($AN141+$AO141-SUMIF($C$8:$C141, $C141, $K$8:$K141)-SUMIF($P$8:$P141, $P141, $W$8:$W141), ""))</f>
        <v/>
      </c>
      <c r="Z141" s="75"/>
      <c r="AH141" s="10">
        <v>134</v>
      </c>
      <c r="AL141" s="10" t="str">
        <f>IF(P141="", IF(C141="", "", IFERROR(INDEX('Intro &amp; Setup'!$BD$4:$BD$23, MATCH(C141, 'Intro &amp; Setup'!$BC$4:$BC$23, 0)), "")), IFERROR(INDEX('Intro &amp; Setup'!$BD$4:$BD$23, MATCH(P141, 'Intro &amp; Setup'!$BC$4:$BC$23, 0)), ""))</f>
        <v/>
      </c>
      <c r="AN141" s="42" t="str">
        <f>IF(P141="", IF($C141="", "", IFERROR(INDEX('Intro &amp; Setup'!$BE$4:$BE$23, MATCH($C141, 'Intro &amp; Setup'!$BC$4:$BC$23, 0)), "")-$AS141), IFERROR(INDEX('Intro &amp; Setup'!$BE$4:$BE$23, MATCH($P141, 'Intro &amp; Setup'!$BC$4:$BC$23, 0)), "")-$AS141)</f>
        <v/>
      </c>
      <c r="AO141" s="44" t="str">
        <f>IF(P141="", IF($C141="", "", IFERROR(INDEX('Intro &amp; Setup'!$BF$4:$BF$23, MATCH($C141, 'Intro &amp; Setup'!$BC$4:$BC$23, 0)), "")), IFERROR(INDEX('Intro &amp; Setup'!$BF$4:$BF$23, MATCH($P141, 'Intro &amp; Setup'!$BC$4:$BC$23, 0)), ""))</f>
        <v/>
      </c>
      <c r="AS141" s="10" t="str">
        <f>IF($C141="", "", IFERROR(INDEX('Intro &amp; Setup'!$BG$70:$BG$109, MATCH($C141, 'Intro &amp; Setup'!$BA$70:$BA$109, 0)), ""))</f>
        <v/>
      </c>
    </row>
    <row r="142" spans="1:45" x14ac:dyDescent="0.25">
      <c r="A142" s="75"/>
      <c r="B142" s="176"/>
      <c r="C142" s="158"/>
      <c r="D142" s="160"/>
      <c r="E142" s="161"/>
      <c r="F142" s="177"/>
      <c r="G142" s="160"/>
      <c r="H142" s="163"/>
      <c r="I142" s="156"/>
      <c r="J142" s="157" t="str">
        <f t="shared" si="2"/>
        <v/>
      </c>
      <c r="K142" s="158" t="str">
        <f>IF(O142="", IF(W142="", IF(OR(D142="", E142="", C142=""), "", NETWORKDAYS(D142, E142, IF(AL142='Intro &amp; Setup'!$BA$8, 'Intro &amp; Setup'!$CA$4:$CA$23, IF(AL142='Intro &amp; Setup'!$BA$9, 'Intro &amp; Setup'!$CB$4:$CB$23)))-IF(F142=$AH$2, 0.5, 0)), ""), "")</f>
        <v/>
      </c>
      <c r="L142" s="156"/>
      <c r="M142" s="157" t="str">
        <f>IF(O142="", IFERROR(IF($W142="", $AN142+$AO142-SUMIF($C$8:$C142, $C142, $K$8:$K142)-SUMIF($C$8:$C142, $C142, $W$8:$W142), ""), ""), "")</f>
        <v/>
      </c>
      <c r="N142" s="156"/>
      <c r="O142" s="157" t="str">
        <f>IF(AND(P142="", Q142="", R142=""), "", IF(OR(NOT(C142=P142), NOT(D142=Q142), NOT(E142=R142), NOT(F142=S142), NOT(G142=T142), NOT(H142=U142)), $O$4, 'Leave Approval'!L141))</f>
        <v/>
      </c>
      <c r="P142" s="159" t="str">
        <f>IF('Leave Approval'!M141="", "", 'Leave Approval'!M141)</f>
        <v/>
      </c>
      <c r="Q142" s="160" t="str">
        <f>IF('Leave Approval'!N141="", "", 'Leave Approval'!N141)</f>
        <v/>
      </c>
      <c r="R142" s="161" t="str">
        <f>IF('Leave Approval'!O141="", "", 'Leave Approval'!O141)</f>
        <v/>
      </c>
      <c r="S142" s="162" t="str">
        <f>IF('Leave Approval'!P141="", "", 'Leave Approval'!P141)</f>
        <v/>
      </c>
      <c r="T142" s="163" t="str">
        <f>IF('Leave Approval'!Q141="", "", 'Leave Approval'!Q141)</f>
        <v/>
      </c>
      <c r="U142" s="164" t="str">
        <f>IF('Leave Approval'!R141="", "", 'Leave Approval'!R141)</f>
        <v/>
      </c>
      <c r="V142" s="156"/>
      <c r="W142" s="157" t="str">
        <f>IF(OR(P142="", Q142="", R142=""), "", NETWORKDAYS(Q142, R142, IF(AL142='Intro &amp; Setup'!$BA$8, 'Intro &amp; Setup'!$CA$4:$CA$23, IF(AL142='Intro &amp; Setup'!$BA$9, 'Intro &amp; Setup'!$CB$4:$CB$23)))-IF(S142=$AH$2, 0.5, 0))</f>
        <v/>
      </c>
      <c r="X142" s="156"/>
      <c r="Y142" s="157" t="str">
        <f>IF(OR(P142="", Q142="", R142=""), "", IFERROR($AN142+$AO142-SUMIF($C$8:$C142, $C142, $K$8:$K142)-SUMIF($P$8:$P142, $P142, $W$8:$W142), ""))</f>
        <v/>
      </c>
      <c r="Z142" s="75"/>
      <c r="AH142" s="10">
        <v>135</v>
      </c>
      <c r="AL142" s="10" t="str">
        <f>IF(P142="", IF(C142="", "", IFERROR(INDEX('Intro &amp; Setup'!$BD$4:$BD$23, MATCH(C142, 'Intro &amp; Setup'!$BC$4:$BC$23, 0)), "")), IFERROR(INDEX('Intro &amp; Setup'!$BD$4:$BD$23, MATCH(P142, 'Intro &amp; Setup'!$BC$4:$BC$23, 0)), ""))</f>
        <v/>
      </c>
      <c r="AN142" s="42" t="str">
        <f>IF(P142="", IF($C142="", "", IFERROR(INDEX('Intro &amp; Setup'!$BE$4:$BE$23, MATCH($C142, 'Intro &amp; Setup'!$BC$4:$BC$23, 0)), "")-$AS142), IFERROR(INDEX('Intro &amp; Setup'!$BE$4:$BE$23, MATCH($P142, 'Intro &amp; Setup'!$BC$4:$BC$23, 0)), "")-$AS142)</f>
        <v/>
      </c>
      <c r="AO142" s="44" t="str">
        <f>IF(P142="", IF($C142="", "", IFERROR(INDEX('Intro &amp; Setup'!$BF$4:$BF$23, MATCH($C142, 'Intro &amp; Setup'!$BC$4:$BC$23, 0)), "")), IFERROR(INDEX('Intro &amp; Setup'!$BF$4:$BF$23, MATCH($P142, 'Intro &amp; Setup'!$BC$4:$BC$23, 0)), ""))</f>
        <v/>
      </c>
      <c r="AS142" s="10" t="str">
        <f>IF($C142="", "", IFERROR(INDEX('Intro &amp; Setup'!$BG$70:$BG$109, MATCH($C142, 'Intro &amp; Setup'!$BA$70:$BA$109, 0)), ""))</f>
        <v/>
      </c>
    </row>
    <row r="143" spans="1:45" x14ac:dyDescent="0.25">
      <c r="A143" s="75"/>
      <c r="B143" s="176"/>
      <c r="C143" s="158"/>
      <c r="D143" s="160"/>
      <c r="E143" s="161"/>
      <c r="F143" s="177"/>
      <c r="G143" s="160"/>
      <c r="H143" s="163"/>
      <c r="I143" s="156"/>
      <c r="J143" s="157" t="str">
        <f t="shared" si="2"/>
        <v/>
      </c>
      <c r="K143" s="158" t="str">
        <f>IF(O143="", IF(W143="", IF(OR(D143="", E143="", C143=""), "", NETWORKDAYS(D143, E143, IF(AL143='Intro &amp; Setup'!$BA$8, 'Intro &amp; Setup'!$CA$4:$CA$23, IF(AL143='Intro &amp; Setup'!$BA$9, 'Intro &amp; Setup'!$CB$4:$CB$23)))-IF(F143=$AH$2, 0.5, 0)), ""), "")</f>
        <v/>
      </c>
      <c r="L143" s="156"/>
      <c r="M143" s="157" t="str">
        <f>IF(O143="", IFERROR(IF($W143="", $AN143+$AO143-SUMIF($C$8:$C143, $C143, $K$8:$K143)-SUMIF($C$8:$C143, $C143, $W$8:$W143), ""), ""), "")</f>
        <v/>
      </c>
      <c r="N143" s="156"/>
      <c r="O143" s="157" t="str">
        <f>IF(AND(P143="", Q143="", R143=""), "", IF(OR(NOT(C143=P143), NOT(D143=Q143), NOT(E143=R143), NOT(F143=S143), NOT(G143=T143), NOT(H143=U143)), $O$4, 'Leave Approval'!L142))</f>
        <v/>
      </c>
      <c r="P143" s="159" t="str">
        <f>IF('Leave Approval'!M142="", "", 'Leave Approval'!M142)</f>
        <v/>
      </c>
      <c r="Q143" s="160" t="str">
        <f>IF('Leave Approval'!N142="", "", 'Leave Approval'!N142)</f>
        <v/>
      </c>
      <c r="R143" s="161" t="str">
        <f>IF('Leave Approval'!O142="", "", 'Leave Approval'!O142)</f>
        <v/>
      </c>
      <c r="S143" s="162" t="str">
        <f>IF('Leave Approval'!P142="", "", 'Leave Approval'!P142)</f>
        <v/>
      </c>
      <c r="T143" s="163" t="str">
        <f>IF('Leave Approval'!Q142="", "", 'Leave Approval'!Q142)</f>
        <v/>
      </c>
      <c r="U143" s="164" t="str">
        <f>IF('Leave Approval'!R142="", "", 'Leave Approval'!R142)</f>
        <v/>
      </c>
      <c r="V143" s="156"/>
      <c r="W143" s="157" t="str">
        <f>IF(OR(P143="", Q143="", R143=""), "", NETWORKDAYS(Q143, R143, IF(AL143='Intro &amp; Setup'!$BA$8, 'Intro &amp; Setup'!$CA$4:$CA$23, IF(AL143='Intro &amp; Setup'!$BA$9, 'Intro &amp; Setup'!$CB$4:$CB$23)))-IF(S143=$AH$2, 0.5, 0))</f>
        <v/>
      </c>
      <c r="X143" s="156"/>
      <c r="Y143" s="157" t="str">
        <f>IF(OR(P143="", Q143="", R143=""), "", IFERROR($AN143+$AO143-SUMIF($C$8:$C143, $C143, $K$8:$K143)-SUMIF($P$8:$P143, $P143, $W$8:$W143), ""))</f>
        <v/>
      </c>
      <c r="Z143" s="75"/>
      <c r="AH143" s="10">
        <v>136</v>
      </c>
      <c r="AL143" s="10" t="str">
        <f>IF(P143="", IF(C143="", "", IFERROR(INDEX('Intro &amp; Setup'!$BD$4:$BD$23, MATCH(C143, 'Intro &amp; Setup'!$BC$4:$BC$23, 0)), "")), IFERROR(INDEX('Intro &amp; Setup'!$BD$4:$BD$23, MATCH(P143, 'Intro &amp; Setup'!$BC$4:$BC$23, 0)), ""))</f>
        <v/>
      </c>
      <c r="AN143" s="42" t="str">
        <f>IF(P143="", IF($C143="", "", IFERROR(INDEX('Intro &amp; Setup'!$BE$4:$BE$23, MATCH($C143, 'Intro &amp; Setup'!$BC$4:$BC$23, 0)), "")-$AS143), IFERROR(INDEX('Intro &amp; Setup'!$BE$4:$BE$23, MATCH($P143, 'Intro &amp; Setup'!$BC$4:$BC$23, 0)), "")-$AS143)</f>
        <v/>
      </c>
      <c r="AO143" s="44" t="str">
        <f>IF(P143="", IF($C143="", "", IFERROR(INDEX('Intro &amp; Setup'!$BF$4:$BF$23, MATCH($C143, 'Intro &amp; Setup'!$BC$4:$BC$23, 0)), "")), IFERROR(INDEX('Intro &amp; Setup'!$BF$4:$BF$23, MATCH($P143, 'Intro &amp; Setup'!$BC$4:$BC$23, 0)), ""))</f>
        <v/>
      </c>
      <c r="AS143" s="10" t="str">
        <f>IF($C143="", "", IFERROR(INDEX('Intro &amp; Setup'!$BG$70:$BG$109, MATCH($C143, 'Intro &amp; Setup'!$BA$70:$BA$109, 0)), ""))</f>
        <v/>
      </c>
    </row>
    <row r="144" spans="1:45" x14ac:dyDescent="0.25">
      <c r="A144" s="75"/>
      <c r="B144" s="176"/>
      <c r="C144" s="158"/>
      <c r="D144" s="160"/>
      <c r="E144" s="161"/>
      <c r="F144" s="177"/>
      <c r="G144" s="160"/>
      <c r="H144" s="163"/>
      <c r="I144" s="156"/>
      <c r="J144" s="157" t="str">
        <f t="shared" si="2"/>
        <v/>
      </c>
      <c r="K144" s="158" t="str">
        <f>IF(O144="", IF(W144="", IF(OR(D144="", E144="", C144=""), "", NETWORKDAYS(D144, E144, IF(AL144='Intro &amp; Setup'!$BA$8, 'Intro &amp; Setup'!$CA$4:$CA$23, IF(AL144='Intro &amp; Setup'!$BA$9, 'Intro &amp; Setup'!$CB$4:$CB$23)))-IF(F144=$AH$2, 0.5, 0)), ""), "")</f>
        <v/>
      </c>
      <c r="L144" s="156"/>
      <c r="M144" s="157" t="str">
        <f>IF(O144="", IFERROR(IF($W144="", $AN144+$AO144-SUMIF($C$8:$C144, $C144, $K$8:$K144)-SUMIF($C$8:$C144, $C144, $W$8:$W144), ""), ""), "")</f>
        <v/>
      </c>
      <c r="N144" s="156"/>
      <c r="O144" s="157" t="str">
        <f>IF(AND(P144="", Q144="", R144=""), "", IF(OR(NOT(C144=P144), NOT(D144=Q144), NOT(E144=R144), NOT(F144=S144), NOT(G144=T144), NOT(H144=U144)), $O$4, 'Leave Approval'!L143))</f>
        <v/>
      </c>
      <c r="P144" s="159" t="str">
        <f>IF('Leave Approval'!M143="", "", 'Leave Approval'!M143)</f>
        <v/>
      </c>
      <c r="Q144" s="160" t="str">
        <f>IF('Leave Approval'!N143="", "", 'Leave Approval'!N143)</f>
        <v/>
      </c>
      <c r="R144" s="161" t="str">
        <f>IF('Leave Approval'!O143="", "", 'Leave Approval'!O143)</f>
        <v/>
      </c>
      <c r="S144" s="162" t="str">
        <f>IF('Leave Approval'!P143="", "", 'Leave Approval'!P143)</f>
        <v/>
      </c>
      <c r="T144" s="163" t="str">
        <f>IF('Leave Approval'!Q143="", "", 'Leave Approval'!Q143)</f>
        <v/>
      </c>
      <c r="U144" s="164" t="str">
        <f>IF('Leave Approval'!R143="", "", 'Leave Approval'!R143)</f>
        <v/>
      </c>
      <c r="V144" s="156"/>
      <c r="W144" s="157" t="str">
        <f>IF(OR(P144="", Q144="", R144=""), "", NETWORKDAYS(Q144, R144, IF(AL144='Intro &amp; Setup'!$BA$8, 'Intro &amp; Setup'!$CA$4:$CA$23, IF(AL144='Intro &amp; Setup'!$BA$9, 'Intro &amp; Setup'!$CB$4:$CB$23)))-IF(S144=$AH$2, 0.5, 0))</f>
        <v/>
      </c>
      <c r="X144" s="156"/>
      <c r="Y144" s="157" t="str">
        <f>IF(OR(P144="", Q144="", R144=""), "", IFERROR($AN144+$AO144-SUMIF($C$8:$C144, $C144, $K$8:$K144)-SUMIF($P$8:$P144, $P144, $W$8:$W144), ""))</f>
        <v/>
      </c>
      <c r="Z144" s="75"/>
      <c r="AH144" s="10">
        <v>137</v>
      </c>
      <c r="AL144" s="10" t="str">
        <f>IF(P144="", IF(C144="", "", IFERROR(INDEX('Intro &amp; Setup'!$BD$4:$BD$23, MATCH(C144, 'Intro &amp; Setup'!$BC$4:$BC$23, 0)), "")), IFERROR(INDEX('Intro &amp; Setup'!$BD$4:$BD$23, MATCH(P144, 'Intro &amp; Setup'!$BC$4:$BC$23, 0)), ""))</f>
        <v/>
      </c>
      <c r="AN144" s="42" t="str">
        <f>IF(P144="", IF($C144="", "", IFERROR(INDEX('Intro &amp; Setup'!$BE$4:$BE$23, MATCH($C144, 'Intro &amp; Setup'!$BC$4:$BC$23, 0)), "")-$AS144), IFERROR(INDEX('Intro &amp; Setup'!$BE$4:$BE$23, MATCH($P144, 'Intro &amp; Setup'!$BC$4:$BC$23, 0)), "")-$AS144)</f>
        <v/>
      </c>
      <c r="AO144" s="44" t="str">
        <f>IF(P144="", IF($C144="", "", IFERROR(INDEX('Intro &amp; Setup'!$BF$4:$BF$23, MATCH($C144, 'Intro &amp; Setup'!$BC$4:$BC$23, 0)), "")), IFERROR(INDEX('Intro &amp; Setup'!$BF$4:$BF$23, MATCH($P144, 'Intro &amp; Setup'!$BC$4:$BC$23, 0)), ""))</f>
        <v/>
      </c>
      <c r="AS144" s="10" t="str">
        <f>IF($C144="", "", IFERROR(INDEX('Intro &amp; Setup'!$BG$70:$BG$109, MATCH($C144, 'Intro &amp; Setup'!$BA$70:$BA$109, 0)), ""))</f>
        <v/>
      </c>
    </row>
    <row r="145" spans="1:45" x14ac:dyDescent="0.25">
      <c r="A145" s="75"/>
      <c r="B145" s="176"/>
      <c r="C145" s="158"/>
      <c r="D145" s="160"/>
      <c r="E145" s="161"/>
      <c r="F145" s="177"/>
      <c r="G145" s="160"/>
      <c r="H145" s="163"/>
      <c r="I145" s="156"/>
      <c r="J145" s="157" t="str">
        <f t="shared" si="2"/>
        <v/>
      </c>
      <c r="K145" s="158" t="str">
        <f>IF(O145="", IF(W145="", IF(OR(D145="", E145="", C145=""), "", NETWORKDAYS(D145, E145, IF(AL145='Intro &amp; Setup'!$BA$8, 'Intro &amp; Setup'!$CA$4:$CA$23, IF(AL145='Intro &amp; Setup'!$BA$9, 'Intro &amp; Setup'!$CB$4:$CB$23)))-IF(F145=$AH$2, 0.5, 0)), ""), "")</f>
        <v/>
      </c>
      <c r="L145" s="156"/>
      <c r="M145" s="157" t="str">
        <f>IF(O145="", IFERROR(IF($W145="", $AN145+$AO145-SUMIF($C$8:$C145, $C145, $K$8:$K145)-SUMIF($C$8:$C145, $C145, $W$8:$W145), ""), ""), "")</f>
        <v/>
      </c>
      <c r="N145" s="156"/>
      <c r="O145" s="157" t="str">
        <f>IF(AND(P145="", Q145="", R145=""), "", IF(OR(NOT(C145=P145), NOT(D145=Q145), NOT(E145=R145), NOT(F145=S145), NOT(G145=T145), NOT(H145=U145)), $O$4, 'Leave Approval'!L144))</f>
        <v/>
      </c>
      <c r="P145" s="159" t="str">
        <f>IF('Leave Approval'!M144="", "", 'Leave Approval'!M144)</f>
        <v/>
      </c>
      <c r="Q145" s="160" t="str">
        <f>IF('Leave Approval'!N144="", "", 'Leave Approval'!N144)</f>
        <v/>
      </c>
      <c r="R145" s="161" t="str">
        <f>IF('Leave Approval'!O144="", "", 'Leave Approval'!O144)</f>
        <v/>
      </c>
      <c r="S145" s="162" t="str">
        <f>IF('Leave Approval'!P144="", "", 'Leave Approval'!P144)</f>
        <v/>
      </c>
      <c r="T145" s="163" t="str">
        <f>IF('Leave Approval'!Q144="", "", 'Leave Approval'!Q144)</f>
        <v/>
      </c>
      <c r="U145" s="164" t="str">
        <f>IF('Leave Approval'!R144="", "", 'Leave Approval'!R144)</f>
        <v/>
      </c>
      <c r="V145" s="156"/>
      <c r="W145" s="157" t="str">
        <f>IF(OR(P145="", Q145="", R145=""), "", NETWORKDAYS(Q145, R145, IF(AL145='Intro &amp; Setup'!$BA$8, 'Intro &amp; Setup'!$CA$4:$CA$23, IF(AL145='Intro &amp; Setup'!$BA$9, 'Intro &amp; Setup'!$CB$4:$CB$23)))-IF(S145=$AH$2, 0.5, 0))</f>
        <v/>
      </c>
      <c r="X145" s="156"/>
      <c r="Y145" s="157" t="str">
        <f>IF(OR(P145="", Q145="", R145=""), "", IFERROR($AN145+$AO145-SUMIF($C$8:$C145, $C145, $K$8:$K145)-SUMIF($P$8:$P145, $P145, $W$8:$W145), ""))</f>
        <v/>
      </c>
      <c r="Z145" s="75"/>
      <c r="AH145" s="10">
        <v>138</v>
      </c>
      <c r="AL145" s="10" t="str">
        <f>IF(P145="", IF(C145="", "", IFERROR(INDEX('Intro &amp; Setup'!$BD$4:$BD$23, MATCH(C145, 'Intro &amp; Setup'!$BC$4:$BC$23, 0)), "")), IFERROR(INDEX('Intro &amp; Setup'!$BD$4:$BD$23, MATCH(P145, 'Intro &amp; Setup'!$BC$4:$BC$23, 0)), ""))</f>
        <v/>
      </c>
      <c r="AN145" s="42" t="str">
        <f>IF(P145="", IF($C145="", "", IFERROR(INDEX('Intro &amp; Setup'!$BE$4:$BE$23, MATCH($C145, 'Intro &amp; Setup'!$BC$4:$BC$23, 0)), "")-$AS145), IFERROR(INDEX('Intro &amp; Setup'!$BE$4:$BE$23, MATCH($P145, 'Intro &amp; Setup'!$BC$4:$BC$23, 0)), "")-$AS145)</f>
        <v/>
      </c>
      <c r="AO145" s="44" t="str">
        <f>IF(P145="", IF($C145="", "", IFERROR(INDEX('Intro &amp; Setup'!$BF$4:$BF$23, MATCH($C145, 'Intro &amp; Setup'!$BC$4:$BC$23, 0)), "")), IFERROR(INDEX('Intro &amp; Setup'!$BF$4:$BF$23, MATCH($P145, 'Intro &amp; Setup'!$BC$4:$BC$23, 0)), ""))</f>
        <v/>
      </c>
      <c r="AS145" s="10" t="str">
        <f>IF($C145="", "", IFERROR(INDEX('Intro &amp; Setup'!$BG$70:$BG$109, MATCH($C145, 'Intro &amp; Setup'!$BA$70:$BA$109, 0)), ""))</f>
        <v/>
      </c>
    </row>
    <row r="146" spans="1:45" x14ac:dyDescent="0.25">
      <c r="A146" s="75"/>
      <c r="B146" s="176"/>
      <c r="C146" s="158"/>
      <c r="D146" s="160"/>
      <c r="E146" s="161"/>
      <c r="F146" s="177"/>
      <c r="G146" s="160"/>
      <c r="H146" s="163"/>
      <c r="I146" s="156"/>
      <c r="J146" s="157" t="str">
        <f t="shared" si="2"/>
        <v/>
      </c>
      <c r="K146" s="158" t="str">
        <f>IF(O146="", IF(W146="", IF(OR(D146="", E146="", C146=""), "", NETWORKDAYS(D146, E146, IF(AL146='Intro &amp; Setup'!$BA$8, 'Intro &amp; Setup'!$CA$4:$CA$23, IF(AL146='Intro &amp; Setup'!$BA$9, 'Intro &amp; Setup'!$CB$4:$CB$23)))-IF(F146=$AH$2, 0.5, 0)), ""), "")</f>
        <v/>
      </c>
      <c r="L146" s="156"/>
      <c r="M146" s="157" t="str">
        <f>IF(O146="", IFERROR(IF($W146="", $AN146+$AO146-SUMIF($C$8:$C146, $C146, $K$8:$K146)-SUMIF($C$8:$C146, $C146, $W$8:$W146), ""), ""), "")</f>
        <v/>
      </c>
      <c r="N146" s="156"/>
      <c r="O146" s="157" t="str">
        <f>IF(AND(P146="", Q146="", R146=""), "", IF(OR(NOT(C146=P146), NOT(D146=Q146), NOT(E146=R146), NOT(F146=S146), NOT(G146=T146), NOT(H146=U146)), $O$4, 'Leave Approval'!L145))</f>
        <v/>
      </c>
      <c r="P146" s="159" t="str">
        <f>IF('Leave Approval'!M145="", "", 'Leave Approval'!M145)</f>
        <v/>
      </c>
      <c r="Q146" s="160" t="str">
        <f>IF('Leave Approval'!N145="", "", 'Leave Approval'!N145)</f>
        <v/>
      </c>
      <c r="R146" s="161" t="str">
        <f>IF('Leave Approval'!O145="", "", 'Leave Approval'!O145)</f>
        <v/>
      </c>
      <c r="S146" s="162" t="str">
        <f>IF('Leave Approval'!P145="", "", 'Leave Approval'!P145)</f>
        <v/>
      </c>
      <c r="T146" s="163" t="str">
        <f>IF('Leave Approval'!Q145="", "", 'Leave Approval'!Q145)</f>
        <v/>
      </c>
      <c r="U146" s="164" t="str">
        <f>IF('Leave Approval'!R145="", "", 'Leave Approval'!R145)</f>
        <v/>
      </c>
      <c r="V146" s="156"/>
      <c r="W146" s="157" t="str">
        <f>IF(OR(P146="", Q146="", R146=""), "", NETWORKDAYS(Q146, R146, IF(AL146='Intro &amp; Setup'!$BA$8, 'Intro &amp; Setup'!$CA$4:$CA$23, IF(AL146='Intro &amp; Setup'!$BA$9, 'Intro &amp; Setup'!$CB$4:$CB$23)))-IF(S146=$AH$2, 0.5, 0))</f>
        <v/>
      </c>
      <c r="X146" s="156"/>
      <c r="Y146" s="157" t="str">
        <f>IF(OR(P146="", Q146="", R146=""), "", IFERROR($AN146+$AO146-SUMIF($C$8:$C146, $C146, $K$8:$K146)-SUMIF($P$8:$P146, $P146, $W$8:$W146), ""))</f>
        <v/>
      </c>
      <c r="Z146" s="75"/>
      <c r="AH146" s="10">
        <v>139</v>
      </c>
      <c r="AL146" s="10" t="str">
        <f>IF(P146="", IF(C146="", "", IFERROR(INDEX('Intro &amp; Setup'!$BD$4:$BD$23, MATCH(C146, 'Intro &amp; Setup'!$BC$4:$BC$23, 0)), "")), IFERROR(INDEX('Intro &amp; Setup'!$BD$4:$BD$23, MATCH(P146, 'Intro &amp; Setup'!$BC$4:$BC$23, 0)), ""))</f>
        <v/>
      </c>
      <c r="AN146" s="42" t="str">
        <f>IF(P146="", IF($C146="", "", IFERROR(INDEX('Intro &amp; Setup'!$BE$4:$BE$23, MATCH($C146, 'Intro &amp; Setup'!$BC$4:$BC$23, 0)), "")-$AS146), IFERROR(INDEX('Intro &amp; Setup'!$BE$4:$BE$23, MATCH($P146, 'Intro &amp; Setup'!$BC$4:$BC$23, 0)), "")-$AS146)</f>
        <v/>
      </c>
      <c r="AO146" s="44" t="str">
        <f>IF(P146="", IF($C146="", "", IFERROR(INDEX('Intro &amp; Setup'!$BF$4:$BF$23, MATCH($C146, 'Intro &amp; Setup'!$BC$4:$BC$23, 0)), "")), IFERROR(INDEX('Intro &amp; Setup'!$BF$4:$BF$23, MATCH($P146, 'Intro &amp; Setup'!$BC$4:$BC$23, 0)), ""))</f>
        <v/>
      </c>
      <c r="AS146" s="10" t="str">
        <f>IF($C146="", "", IFERROR(INDEX('Intro &amp; Setup'!$BG$70:$BG$109, MATCH($C146, 'Intro &amp; Setup'!$BA$70:$BA$109, 0)), ""))</f>
        <v/>
      </c>
    </row>
    <row r="147" spans="1:45" x14ac:dyDescent="0.25">
      <c r="A147" s="75"/>
      <c r="B147" s="176"/>
      <c r="C147" s="158"/>
      <c r="D147" s="160"/>
      <c r="E147" s="161"/>
      <c r="F147" s="177"/>
      <c r="G147" s="160"/>
      <c r="H147" s="163"/>
      <c r="I147" s="156"/>
      <c r="J147" s="157" t="str">
        <f t="shared" si="2"/>
        <v/>
      </c>
      <c r="K147" s="158" t="str">
        <f>IF(O147="", IF(W147="", IF(OR(D147="", E147="", C147=""), "", NETWORKDAYS(D147, E147, IF(AL147='Intro &amp; Setup'!$BA$8, 'Intro &amp; Setup'!$CA$4:$CA$23, IF(AL147='Intro &amp; Setup'!$BA$9, 'Intro &amp; Setup'!$CB$4:$CB$23)))-IF(F147=$AH$2, 0.5, 0)), ""), "")</f>
        <v/>
      </c>
      <c r="L147" s="156"/>
      <c r="M147" s="157" t="str">
        <f>IF(O147="", IFERROR(IF($W147="", $AN147+$AO147-SUMIF($C$8:$C147, $C147, $K$8:$K147)-SUMIF($C$8:$C147, $C147, $W$8:$W147), ""), ""), "")</f>
        <v/>
      </c>
      <c r="N147" s="156"/>
      <c r="O147" s="157" t="str">
        <f>IF(AND(P147="", Q147="", R147=""), "", IF(OR(NOT(C147=P147), NOT(D147=Q147), NOT(E147=R147), NOT(F147=S147), NOT(G147=T147), NOT(H147=U147)), $O$4, 'Leave Approval'!L146))</f>
        <v/>
      </c>
      <c r="P147" s="159" t="str">
        <f>IF('Leave Approval'!M146="", "", 'Leave Approval'!M146)</f>
        <v/>
      </c>
      <c r="Q147" s="160" t="str">
        <f>IF('Leave Approval'!N146="", "", 'Leave Approval'!N146)</f>
        <v/>
      </c>
      <c r="R147" s="161" t="str">
        <f>IF('Leave Approval'!O146="", "", 'Leave Approval'!O146)</f>
        <v/>
      </c>
      <c r="S147" s="162" t="str">
        <f>IF('Leave Approval'!P146="", "", 'Leave Approval'!P146)</f>
        <v/>
      </c>
      <c r="T147" s="163" t="str">
        <f>IF('Leave Approval'!Q146="", "", 'Leave Approval'!Q146)</f>
        <v/>
      </c>
      <c r="U147" s="164" t="str">
        <f>IF('Leave Approval'!R146="", "", 'Leave Approval'!R146)</f>
        <v/>
      </c>
      <c r="V147" s="156"/>
      <c r="W147" s="157" t="str">
        <f>IF(OR(P147="", Q147="", R147=""), "", NETWORKDAYS(Q147, R147, IF(AL147='Intro &amp; Setup'!$BA$8, 'Intro &amp; Setup'!$CA$4:$CA$23, IF(AL147='Intro &amp; Setup'!$BA$9, 'Intro &amp; Setup'!$CB$4:$CB$23)))-IF(S147=$AH$2, 0.5, 0))</f>
        <v/>
      </c>
      <c r="X147" s="156"/>
      <c r="Y147" s="157" t="str">
        <f>IF(OR(P147="", Q147="", R147=""), "", IFERROR($AN147+$AO147-SUMIF($C$8:$C147, $C147, $K$8:$K147)-SUMIF($P$8:$P147, $P147, $W$8:$W147), ""))</f>
        <v/>
      </c>
      <c r="Z147" s="75"/>
      <c r="AH147" s="10">
        <v>140</v>
      </c>
      <c r="AL147" s="10" t="str">
        <f>IF(P147="", IF(C147="", "", IFERROR(INDEX('Intro &amp; Setup'!$BD$4:$BD$23, MATCH(C147, 'Intro &amp; Setup'!$BC$4:$BC$23, 0)), "")), IFERROR(INDEX('Intro &amp; Setup'!$BD$4:$BD$23, MATCH(P147, 'Intro &amp; Setup'!$BC$4:$BC$23, 0)), ""))</f>
        <v/>
      </c>
      <c r="AN147" s="42" t="str">
        <f>IF(P147="", IF($C147="", "", IFERROR(INDEX('Intro &amp; Setup'!$BE$4:$BE$23, MATCH($C147, 'Intro &amp; Setup'!$BC$4:$BC$23, 0)), "")-$AS147), IFERROR(INDEX('Intro &amp; Setup'!$BE$4:$BE$23, MATCH($P147, 'Intro &amp; Setup'!$BC$4:$BC$23, 0)), "")-$AS147)</f>
        <v/>
      </c>
      <c r="AO147" s="44" t="str">
        <f>IF(P147="", IF($C147="", "", IFERROR(INDEX('Intro &amp; Setup'!$BF$4:$BF$23, MATCH($C147, 'Intro &amp; Setup'!$BC$4:$BC$23, 0)), "")), IFERROR(INDEX('Intro &amp; Setup'!$BF$4:$BF$23, MATCH($P147, 'Intro &amp; Setup'!$BC$4:$BC$23, 0)), ""))</f>
        <v/>
      </c>
      <c r="AS147" s="10" t="str">
        <f>IF($C147="", "", IFERROR(INDEX('Intro &amp; Setup'!$BG$70:$BG$109, MATCH($C147, 'Intro &amp; Setup'!$BA$70:$BA$109, 0)), ""))</f>
        <v/>
      </c>
    </row>
    <row r="148" spans="1:45" x14ac:dyDescent="0.25">
      <c r="A148" s="75"/>
      <c r="B148" s="176"/>
      <c r="C148" s="158"/>
      <c r="D148" s="160"/>
      <c r="E148" s="161"/>
      <c r="F148" s="177"/>
      <c r="G148" s="160"/>
      <c r="H148" s="163"/>
      <c r="I148" s="156"/>
      <c r="J148" s="157" t="str">
        <f t="shared" si="2"/>
        <v/>
      </c>
      <c r="K148" s="158" t="str">
        <f>IF(O148="", IF(W148="", IF(OR(D148="", E148="", C148=""), "", NETWORKDAYS(D148, E148, IF(AL148='Intro &amp; Setup'!$BA$8, 'Intro &amp; Setup'!$CA$4:$CA$23, IF(AL148='Intro &amp; Setup'!$BA$9, 'Intro &amp; Setup'!$CB$4:$CB$23)))-IF(F148=$AH$2, 0.5, 0)), ""), "")</f>
        <v/>
      </c>
      <c r="L148" s="156"/>
      <c r="M148" s="157" t="str">
        <f>IF(O148="", IFERROR(IF($W148="", $AN148+$AO148-SUMIF($C$8:$C148, $C148, $K$8:$K148)-SUMIF($C$8:$C148, $C148, $W$8:$W148), ""), ""), "")</f>
        <v/>
      </c>
      <c r="N148" s="156"/>
      <c r="O148" s="157" t="str">
        <f>IF(AND(P148="", Q148="", R148=""), "", IF(OR(NOT(C148=P148), NOT(D148=Q148), NOT(E148=R148), NOT(F148=S148), NOT(G148=T148), NOT(H148=U148)), $O$4, 'Leave Approval'!L147))</f>
        <v/>
      </c>
      <c r="P148" s="159" t="str">
        <f>IF('Leave Approval'!M147="", "", 'Leave Approval'!M147)</f>
        <v/>
      </c>
      <c r="Q148" s="160" t="str">
        <f>IF('Leave Approval'!N147="", "", 'Leave Approval'!N147)</f>
        <v/>
      </c>
      <c r="R148" s="161" t="str">
        <f>IF('Leave Approval'!O147="", "", 'Leave Approval'!O147)</f>
        <v/>
      </c>
      <c r="S148" s="162" t="str">
        <f>IF('Leave Approval'!P147="", "", 'Leave Approval'!P147)</f>
        <v/>
      </c>
      <c r="T148" s="163" t="str">
        <f>IF('Leave Approval'!Q147="", "", 'Leave Approval'!Q147)</f>
        <v/>
      </c>
      <c r="U148" s="164" t="str">
        <f>IF('Leave Approval'!R147="", "", 'Leave Approval'!R147)</f>
        <v/>
      </c>
      <c r="V148" s="156"/>
      <c r="W148" s="157" t="str">
        <f>IF(OR(P148="", Q148="", R148=""), "", NETWORKDAYS(Q148, R148, IF(AL148='Intro &amp; Setup'!$BA$8, 'Intro &amp; Setup'!$CA$4:$CA$23, IF(AL148='Intro &amp; Setup'!$BA$9, 'Intro &amp; Setup'!$CB$4:$CB$23)))-IF(S148=$AH$2, 0.5, 0))</f>
        <v/>
      </c>
      <c r="X148" s="156"/>
      <c r="Y148" s="157" t="str">
        <f>IF(OR(P148="", Q148="", R148=""), "", IFERROR($AN148+$AO148-SUMIF($C$8:$C148, $C148, $K$8:$K148)-SUMIF($P$8:$P148, $P148, $W$8:$W148), ""))</f>
        <v/>
      </c>
      <c r="Z148" s="75"/>
      <c r="AH148" s="10">
        <v>141</v>
      </c>
      <c r="AL148" s="10" t="str">
        <f>IF(P148="", IF(C148="", "", IFERROR(INDEX('Intro &amp; Setup'!$BD$4:$BD$23, MATCH(C148, 'Intro &amp; Setup'!$BC$4:$BC$23, 0)), "")), IFERROR(INDEX('Intro &amp; Setup'!$BD$4:$BD$23, MATCH(P148, 'Intro &amp; Setup'!$BC$4:$BC$23, 0)), ""))</f>
        <v/>
      </c>
      <c r="AN148" s="42" t="str">
        <f>IF(P148="", IF($C148="", "", IFERROR(INDEX('Intro &amp; Setup'!$BE$4:$BE$23, MATCH($C148, 'Intro &amp; Setup'!$BC$4:$BC$23, 0)), "")-$AS148), IFERROR(INDEX('Intro &amp; Setup'!$BE$4:$BE$23, MATCH($P148, 'Intro &amp; Setup'!$BC$4:$BC$23, 0)), "")-$AS148)</f>
        <v/>
      </c>
      <c r="AO148" s="44" t="str">
        <f>IF(P148="", IF($C148="", "", IFERROR(INDEX('Intro &amp; Setup'!$BF$4:$BF$23, MATCH($C148, 'Intro &amp; Setup'!$BC$4:$BC$23, 0)), "")), IFERROR(INDEX('Intro &amp; Setup'!$BF$4:$BF$23, MATCH($P148, 'Intro &amp; Setup'!$BC$4:$BC$23, 0)), ""))</f>
        <v/>
      </c>
      <c r="AS148" s="10" t="str">
        <f>IF($C148="", "", IFERROR(INDEX('Intro &amp; Setup'!$BG$70:$BG$109, MATCH($C148, 'Intro &amp; Setup'!$BA$70:$BA$109, 0)), ""))</f>
        <v/>
      </c>
    </row>
    <row r="149" spans="1:45" x14ac:dyDescent="0.25">
      <c r="A149" s="75"/>
      <c r="B149" s="176"/>
      <c r="C149" s="158"/>
      <c r="D149" s="160"/>
      <c r="E149" s="161"/>
      <c r="F149" s="177"/>
      <c r="G149" s="160"/>
      <c r="H149" s="163"/>
      <c r="I149" s="156"/>
      <c r="J149" s="157" t="str">
        <f t="shared" si="2"/>
        <v/>
      </c>
      <c r="K149" s="158" t="str">
        <f>IF(O149="", IF(W149="", IF(OR(D149="", E149="", C149=""), "", NETWORKDAYS(D149, E149, IF(AL149='Intro &amp; Setup'!$BA$8, 'Intro &amp; Setup'!$CA$4:$CA$23, IF(AL149='Intro &amp; Setup'!$BA$9, 'Intro &amp; Setup'!$CB$4:$CB$23)))-IF(F149=$AH$2, 0.5, 0)), ""), "")</f>
        <v/>
      </c>
      <c r="L149" s="156"/>
      <c r="M149" s="157" t="str">
        <f>IF(O149="", IFERROR(IF($W149="", $AN149+$AO149-SUMIF($C$8:$C149, $C149, $K$8:$K149)-SUMIF($C$8:$C149, $C149, $W$8:$W149), ""), ""), "")</f>
        <v/>
      </c>
      <c r="N149" s="156"/>
      <c r="O149" s="157" t="str">
        <f>IF(AND(P149="", Q149="", R149=""), "", IF(OR(NOT(C149=P149), NOT(D149=Q149), NOT(E149=R149), NOT(F149=S149), NOT(G149=T149), NOT(H149=U149)), $O$4, 'Leave Approval'!L148))</f>
        <v/>
      </c>
      <c r="P149" s="159" t="str">
        <f>IF('Leave Approval'!M148="", "", 'Leave Approval'!M148)</f>
        <v/>
      </c>
      <c r="Q149" s="160" t="str">
        <f>IF('Leave Approval'!N148="", "", 'Leave Approval'!N148)</f>
        <v/>
      </c>
      <c r="R149" s="161" t="str">
        <f>IF('Leave Approval'!O148="", "", 'Leave Approval'!O148)</f>
        <v/>
      </c>
      <c r="S149" s="162" t="str">
        <f>IF('Leave Approval'!P148="", "", 'Leave Approval'!P148)</f>
        <v/>
      </c>
      <c r="T149" s="163" t="str">
        <f>IF('Leave Approval'!Q148="", "", 'Leave Approval'!Q148)</f>
        <v/>
      </c>
      <c r="U149" s="164" t="str">
        <f>IF('Leave Approval'!R148="", "", 'Leave Approval'!R148)</f>
        <v/>
      </c>
      <c r="V149" s="156"/>
      <c r="W149" s="157" t="str">
        <f>IF(OR(P149="", Q149="", R149=""), "", NETWORKDAYS(Q149, R149, IF(AL149='Intro &amp; Setup'!$BA$8, 'Intro &amp; Setup'!$CA$4:$CA$23, IF(AL149='Intro &amp; Setup'!$BA$9, 'Intro &amp; Setup'!$CB$4:$CB$23)))-IF(S149=$AH$2, 0.5, 0))</f>
        <v/>
      </c>
      <c r="X149" s="156"/>
      <c r="Y149" s="157" t="str">
        <f>IF(OR(P149="", Q149="", R149=""), "", IFERROR($AN149+$AO149-SUMIF($C$8:$C149, $C149, $K$8:$K149)-SUMIF($P$8:$P149, $P149, $W$8:$W149), ""))</f>
        <v/>
      </c>
      <c r="Z149" s="75"/>
      <c r="AH149" s="10">
        <v>142</v>
      </c>
      <c r="AL149" s="10" t="str">
        <f>IF(P149="", IF(C149="", "", IFERROR(INDEX('Intro &amp; Setup'!$BD$4:$BD$23, MATCH(C149, 'Intro &amp; Setup'!$BC$4:$BC$23, 0)), "")), IFERROR(INDEX('Intro &amp; Setup'!$BD$4:$BD$23, MATCH(P149, 'Intro &amp; Setup'!$BC$4:$BC$23, 0)), ""))</f>
        <v/>
      </c>
      <c r="AN149" s="42" t="str">
        <f>IF(P149="", IF($C149="", "", IFERROR(INDEX('Intro &amp; Setup'!$BE$4:$BE$23, MATCH($C149, 'Intro &amp; Setup'!$BC$4:$BC$23, 0)), "")-$AS149), IFERROR(INDEX('Intro &amp; Setup'!$BE$4:$BE$23, MATCH($P149, 'Intro &amp; Setup'!$BC$4:$BC$23, 0)), "")-$AS149)</f>
        <v/>
      </c>
      <c r="AO149" s="44" t="str">
        <f>IF(P149="", IF($C149="", "", IFERROR(INDEX('Intro &amp; Setup'!$BF$4:$BF$23, MATCH($C149, 'Intro &amp; Setup'!$BC$4:$BC$23, 0)), "")), IFERROR(INDEX('Intro &amp; Setup'!$BF$4:$BF$23, MATCH($P149, 'Intro &amp; Setup'!$BC$4:$BC$23, 0)), ""))</f>
        <v/>
      </c>
      <c r="AS149" s="10" t="str">
        <f>IF($C149="", "", IFERROR(INDEX('Intro &amp; Setup'!$BG$70:$BG$109, MATCH($C149, 'Intro &amp; Setup'!$BA$70:$BA$109, 0)), ""))</f>
        <v/>
      </c>
    </row>
    <row r="150" spans="1:45" x14ac:dyDescent="0.25">
      <c r="A150" s="75"/>
      <c r="B150" s="176"/>
      <c r="C150" s="158"/>
      <c r="D150" s="160"/>
      <c r="E150" s="161"/>
      <c r="F150" s="177"/>
      <c r="G150" s="160"/>
      <c r="H150" s="163"/>
      <c r="I150" s="156"/>
      <c r="J150" s="157" t="str">
        <f t="shared" si="2"/>
        <v/>
      </c>
      <c r="K150" s="158" t="str">
        <f>IF(O150="", IF(W150="", IF(OR(D150="", E150="", C150=""), "", NETWORKDAYS(D150, E150, IF(AL150='Intro &amp; Setup'!$BA$8, 'Intro &amp; Setup'!$CA$4:$CA$23, IF(AL150='Intro &amp; Setup'!$BA$9, 'Intro &amp; Setup'!$CB$4:$CB$23)))-IF(F150=$AH$2, 0.5, 0)), ""), "")</f>
        <v/>
      </c>
      <c r="L150" s="156"/>
      <c r="M150" s="157" t="str">
        <f>IF(O150="", IFERROR(IF($W150="", $AN150+$AO150-SUMIF($C$8:$C150, $C150, $K$8:$K150)-SUMIF($C$8:$C150, $C150, $W$8:$W150), ""), ""), "")</f>
        <v/>
      </c>
      <c r="N150" s="156"/>
      <c r="O150" s="157" t="str">
        <f>IF(AND(P150="", Q150="", R150=""), "", IF(OR(NOT(C150=P150), NOT(D150=Q150), NOT(E150=R150), NOT(F150=S150), NOT(G150=T150), NOT(H150=U150)), $O$4, 'Leave Approval'!L149))</f>
        <v/>
      </c>
      <c r="P150" s="159" t="str">
        <f>IF('Leave Approval'!M149="", "", 'Leave Approval'!M149)</f>
        <v/>
      </c>
      <c r="Q150" s="160" t="str">
        <f>IF('Leave Approval'!N149="", "", 'Leave Approval'!N149)</f>
        <v/>
      </c>
      <c r="R150" s="161" t="str">
        <f>IF('Leave Approval'!O149="", "", 'Leave Approval'!O149)</f>
        <v/>
      </c>
      <c r="S150" s="162" t="str">
        <f>IF('Leave Approval'!P149="", "", 'Leave Approval'!P149)</f>
        <v/>
      </c>
      <c r="T150" s="163" t="str">
        <f>IF('Leave Approval'!Q149="", "", 'Leave Approval'!Q149)</f>
        <v/>
      </c>
      <c r="U150" s="164" t="str">
        <f>IF('Leave Approval'!R149="", "", 'Leave Approval'!R149)</f>
        <v/>
      </c>
      <c r="V150" s="156"/>
      <c r="W150" s="157" t="str">
        <f>IF(OR(P150="", Q150="", R150=""), "", NETWORKDAYS(Q150, R150, IF(AL150='Intro &amp; Setup'!$BA$8, 'Intro &amp; Setup'!$CA$4:$CA$23, IF(AL150='Intro &amp; Setup'!$BA$9, 'Intro &amp; Setup'!$CB$4:$CB$23)))-IF(S150=$AH$2, 0.5, 0))</f>
        <v/>
      </c>
      <c r="X150" s="156"/>
      <c r="Y150" s="157" t="str">
        <f>IF(OR(P150="", Q150="", R150=""), "", IFERROR($AN150+$AO150-SUMIF($C$8:$C150, $C150, $K$8:$K150)-SUMIF($P$8:$P150, $P150, $W$8:$W150), ""))</f>
        <v/>
      </c>
      <c r="Z150" s="75"/>
      <c r="AH150" s="10">
        <v>143</v>
      </c>
      <c r="AL150" s="10" t="str">
        <f>IF(P150="", IF(C150="", "", IFERROR(INDEX('Intro &amp; Setup'!$BD$4:$BD$23, MATCH(C150, 'Intro &amp; Setup'!$BC$4:$BC$23, 0)), "")), IFERROR(INDEX('Intro &amp; Setup'!$BD$4:$BD$23, MATCH(P150, 'Intro &amp; Setup'!$BC$4:$BC$23, 0)), ""))</f>
        <v/>
      </c>
      <c r="AN150" s="42" t="str">
        <f>IF(P150="", IF($C150="", "", IFERROR(INDEX('Intro &amp; Setup'!$BE$4:$BE$23, MATCH($C150, 'Intro &amp; Setup'!$BC$4:$BC$23, 0)), "")-$AS150), IFERROR(INDEX('Intro &amp; Setup'!$BE$4:$BE$23, MATCH($P150, 'Intro &amp; Setup'!$BC$4:$BC$23, 0)), "")-$AS150)</f>
        <v/>
      </c>
      <c r="AO150" s="44" t="str">
        <f>IF(P150="", IF($C150="", "", IFERROR(INDEX('Intro &amp; Setup'!$BF$4:$BF$23, MATCH($C150, 'Intro &amp; Setup'!$BC$4:$BC$23, 0)), "")), IFERROR(INDEX('Intro &amp; Setup'!$BF$4:$BF$23, MATCH($P150, 'Intro &amp; Setup'!$BC$4:$BC$23, 0)), ""))</f>
        <v/>
      </c>
      <c r="AS150" s="10" t="str">
        <f>IF($C150="", "", IFERROR(INDEX('Intro &amp; Setup'!$BG$70:$BG$109, MATCH($C150, 'Intro &amp; Setup'!$BA$70:$BA$109, 0)), ""))</f>
        <v/>
      </c>
    </row>
    <row r="151" spans="1:45" x14ac:dyDescent="0.25">
      <c r="A151" s="75"/>
      <c r="B151" s="176"/>
      <c r="C151" s="158"/>
      <c r="D151" s="160"/>
      <c r="E151" s="161"/>
      <c r="F151" s="177"/>
      <c r="G151" s="160"/>
      <c r="H151" s="163"/>
      <c r="I151" s="156"/>
      <c r="J151" s="157" t="str">
        <f t="shared" si="2"/>
        <v/>
      </c>
      <c r="K151" s="158" t="str">
        <f>IF(O151="", IF(W151="", IF(OR(D151="", E151="", C151=""), "", NETWORKDAYS(D151, E151, IF(AL151='Intro &amp; Setup'!$BA$8, 'Intro &amp; Setup'!$CA$4:$CA$23, IF(AL151='Intro &amp; Setup'!$BA$9, 'Intro &amp; Setup'!$CB$4:$CB$23)))-IF(F151=$AH$2, 0.5, 0)), ""), "")</f>
        <v/>
      </c>
      <c r="L151" s="156"/>
      <c r="M151" s="157" t="str">
        <f>IF(O151="", IFERROR(IF($W151="", $AN151+$AO151-SUMIF($C$8:$C151, $C151, $K$8:$K151)-SUMIF($C$8:$C151, $C151, $W$8:$W151), ""), ""), "")</f>
        <v/>
      </c>
      <c r="N151" s="156"/>
      <c r="O151" s="157" t="str">
        <f>IF(AND(P151="", Q151="", R151=""), "", IF(OR(NOT(C151=P151), NOT(D151=Q151), NOT(E151=R151), NOT(F151=S151), NOT(G151=T151), NOT(H151=U151)), $O$4, 'Leave Approval'!L150))</f>
        <v/>
      </c>
      <c r="P151" s="159" t="str">
        <f>IF('Leave Approval'!M150="", "", 'Leave Approval'!M150)</f>
        <v/>
      </c>
      <c r="Q151" s="160" t="str">
        <f>IF('Leave Approval'!N150="", "", 'Leave Approval'!N150)</f>
        <v/>
      </c>
      <c r="R151" s="161" t="str">
        <f>IF('Leave Approval'!O150="", "", 'Leave Approval'!O150)</f>
        <v/>
      </c>
      <c r="S151" s="162" t="str">
        <f>IF('Leave Approval'!P150="", "", 'Leave Approval'!P150)</f>
        <v/>
      </c>
      <c r="T151" s="163" t="str">
        <f>IF('Leave Approval'!Q150="", "", 'Leave Approval'!Q150)</f>
        <v/>
      </c>
      <c r="U151" s="164" t="str">
        <f>IF('Leave Approval'!R150="", "", 'Leave Approval'!R150)</f>
        <v/>
      </c>
      <c r="V151" s="156"/>
      <c r="W151" s="157" t="str">
        <f>IF(OR(P151="", Q151="", R151=""), "", NETWORKDAYS(Q151, R151, IF(AL151='Intro &amp; Setup'!$BA$8, 'Intro &amp; Setup'!$CA$4:$CA$23, IF(AL151='Intro &amp; Setup'!$BA$9, 'Intro &amp; Setup'!$CB$4:$CB$23)))-IF(S151=$AH$2, 0.5, 0))</f>
        <v/>
      </c>
      <c r="X151" s="156"/>
      <c r="Y151" s="157" t="str">
        <f>IF(OR(P151="", Q151="", R151=""), "", IFERROR($AN151+$AO151-SUMIF($C$8:$C151, $C151, $K$8:$K151)-SUMIF($P$8:$P151, $P151, $W$8:$W151), ""))</f>
        <v/>
      </c>
      <c r="Z151" s="75"/>
      <c r="AH151" s="10">
        <v>144</v>
      </c>
      <c r="AL151" s="10" t="str">
        <f>IF(P151="", IF(C151="", "", IFERROR(INDEX('Intro &amp; Setup'!$BD$4:$BD$23, MATCH(C151, 'Intro &amp; Setup'!$BC$4:$BC$23, 0)), "")), IFERROR(INDEX('Intro &amp; Setup'!$BD$4:$BD$23, MATCH(P151, 'Intro &amp; Setup'!$BC$4:$BC$23, 0)), ""))</f>
        <v/>
      </c>
      <c r="AN151" s="42" t="str">
        <f>IF(P151="", IF($C151="", "", IFERROR(INDEX('Intro &amp; Setup'!$BE$4:$BE$23, MATCH($C151, 'Intro &amp; Setup'!$BC$4:$BC$23, 0)), "")-$AS151), IFERROR(INDEX('Intro &amp; Setup'!$BE$4:$BE$23, MATCH($P151, 'Intro &amp; Setup'!$BC$4:$BC$23, 0)), "")-$AS151)</f>
        <v/>
      </c>
      <c r="AO151" s="44" t="str">
        <f>IF(P151="", IF($C151="", "", IFERROR(INDEX('Intro &amp; Setup'!$BF$4:$BF$23, MATCH($C151, 'Intro &amp; Setup'!$BC$4:$BC$23, 0)), "")), IFERROR(INDEX('Intro &amp; Setup'!$BF$4:$BF$23, MATCH($P151, 'Intro &amp; Setup'!$BC$4:$BC$23, 0)), ""))</f>
        <v/>
      </c>
      <c r="AS151" s="10" t="str">
        <f>IF($C151="", "", IFERROR(INDEX('Intro &amp; Setup'!$BG$70:$BG$109, MATCH($C151, 'Intro &amp; Setup'!$BA$70:$BA$109, 0)), ""))</f>
        <v/>
      </c>
    </row>
    <row r="152" spans="1:45" x14ac:dyDescent="0.25">
      <c r="A152" s="75"/>
      <c r="B152" s="176"/>
      <c r="C152" s="158"/>
      <c r="D152" s="160"/>
      <c r="E152" s="161"/>
      <c r="F152" s="177"/>
      <c r="G152" s="160"/>
      <c r="H152" s="163"/>
      <c r="I152" s="156"/>
      <c r="J152" s="157" t="str">
        <f t="shared" si="2"/>
        <v/>
      </c>
      <c r="K152" s="158" t="str">
        <f>IF(O152="", IF(W152="", IF(OR(D152="", E152="", C152=""), "", NETWORKDAYS(D152, E152, IF(AL152='Intro &amp; Setup'!$BA$8, 'Intro &amp; Setup'!$CA$4:$CA$23, IF(AL152='Intro &amp; Setup'!$BA$9, 'Intro &amp; Setup'!$CB$4:$CB$23)))-IF(F152=$AH$2, 0.5, 0)), ""), "")</f>
        <v/>
      </c>
      <c r="L152" s="156"/>
      <c r="M152" s="157" t="str">
        <f>IF(O152="", IFERROR(IF($W152="", $AN152+$AO152-SUMIF($C$8:$C152, $C152, $K$8:$K152)-SUMIF($C$8:$C152, $C152, $W$8:$W152), ""), ""), "")</f>
        <v/>
      </c>
      <c r="N152" s="156"/>
      <c r="O152" s="157" t="str">
        <f>IF(AND(P152="", Q152="", R152=""), "", IF(OR(NOT(C152=P152), NOT(D152=Q152), NOT(E152=R152), NOT(F152=S152), NOT(G152=T152), NOT(H152=U152)), $O$4, 'Leave Approval'!L151))</f>
        <v/>
      </c>
      <c r="P152" s="159" t="str">
        <f>IF('Leave Approval'!M151="", "", 'Leave Approval'!M151)</f>
        <v/>
      </c>
      <c r="Q152" s="160" t="str">
        <f>IF('Leave Approval'!N151="", "", 'Leave Approval'!N151)</f>
        <v/>
      </c>
      <c r="R152" s="161" t="str">
        <f>IF('Leave Approval'!O151="", "", 'Leave Approval'!O151)</f>
        <v/>
      </c>
      <c r="S152" s="162" t="str">
        <f>IF('Leave Approval'!P151="", "", 'Leave Approval'!P151)</f>
        <v/>
      </c>
      <c r="T152" s="163" t="str">
        <f>IF('Leave Approval'!Q151="", "", 'Leave Approval'!Q151)</f>
        <v/>
      </c>
      <c r="U152" s="164" t="str">
        <f>IF('Leave Approval'!R151="", "", 'Leave Approval'!R151)</f>
        <v/>
      </c>
      <c r="V152" s="156"/>
      <c r="W152" s="157" t="str">
        <f>IF(OR(P152="", Q152="", R152=""), "", NETWORKDAYS(Q152, R152, IF(AL152='Intro &amp; Setup'!$BA$8, 'Intro &amp; Setup'!$CA$4:$CA$23, IF(AL152='Intro &amp; Setup'!$BA$9, 'Intro &amp; Setup'!$CB$4:$CB$23)))-IF(S152=$AH$2, 0.5, 0))</f>
        <v/>
      </c>
      <c r="X152" s="156"/>
      <c r="Y152" s="157" t="str">
        <f>IF(OR(P152="", Q152="", R152=""), "", IFERROR($AN152+$AO152-SUMIF($C$8:$C152, $C152, $K$8:$K152)-SUMIF($P$8:$P152, $P152, $W$8:$W152), ""))</f>
        <v/>
      </c>
      <c r="Z152" s="75"/>
      <c r="AH152" s="10">
        <v>145</v>
      </c>
      <c r="AL152" s="10" t="str">
        <f>IF(P152="", IF(C152="", "", IFERROR(INDEX('Intro &amp; Setup'!$BD$4:$BD$23, MATCH(C152, 'Intro &amp; Setup'!$BC$4:$BC$23, 0)), "")), IFERROR(INDEX('Intro &amp; Setup'!$BD$4:$BD$23, MATCH(P152, 'Intro &amp; Setup'!$BC$4:$BC$23, 0)), ""))</f>
        <v/>
      </c>
      <c r="AN152" s="42" t="str">
        <f>IF(P152="", IF($C152="", "", IFERROR(INDEX('Intro &amp; Setup'!$BE$4:$BE$23, MATCH($C152, 'Intro &amp; Setup'!$BC$4:$BC$23, 0)), "")-$AS152), IFERROR(INDEX('Intro &amp; Setup'!$BE$4:$BE$23, MATCH($P152, 'Intro &amp; Setup'!$BC$4:$BC$23, 0)), "")-$AS152)</f>
        <v/>
      </c>
      <c r="AO152" s="44" t="str">
        <f>IF(P152="", IF($C152="", "", IFERROR(INDEX('Intro &amp; Setup'!$BF$4:$BF$23, MATCH($C152, 'Intro &amp; Setup'!$BC$4:$BC$23, 0)), "")), IFERROR(INDEX('Intro &amp; Setup'!$BF$4:$BF$23, MATCH($P152, 'Intro &amp; Setup'!$BC$4:$BC$23, 0)), ""))</f>
        <v/>
      </c>
      <c r="AS152" s="10" t="str">
        <f>IF($C152="", "", IFERROR(INDEX('Intro &amp; Setup'!$BG$70:$BG$109, MATCH($C152, 'Intro &amp; Setup'!$BA$70:$BA$109, 0)), ""))</f>
        <v/>
      </c>
    </row>
    <row r="153" spans="1:45" x14ac:dyDescent="0.25">
      <c r="A153" s="75"/>
      <c r="B153" s="176"/>
      <c r="C153" s="158"/>
      <c r="D153" s="160"/>
      <c r="E153" s="161"/>
      <c r="F153" s="177"/>
      <c r="G153" s="160"/>
      <c r="H153" s="163"/>
      <c r="I153" s="156"/>
      <c r="J153" s="157" t="str">
        <f t="shared" si="2"/>
        <v/>
      </c>
      <c r="K153" s="158" t="str">
        <f>IF(O153="", IF(W153="", IF(OR(D153="", E153="", C153=""), "", NETWORKDAYS(D153, E153, IF(AL153='Intro &amp; Setup'!$BA$8, 'Intro &amp; Setup'!$CA$4:$CA$23, IF(AL153='Intro &amp; Setup'!$BA$9, 'Intro &amp; Setup'!$CB$4:$CB$23)))-IF(F153=$AH$2, 0.5, 0)), ""), "")</f>
        <v/>
      </c>
      <c r="L153" s="156"/>
      <c r="M153" s="157" t="str">
        <f>IF(O153="", IFERROR(IF($W153="", $AN153+$AO153-SUMIF($C$8:$C153, $C153, $K$8:$K153)-SUMIF($C$8:$C153, $C153, $W$8:$W153), ""), ""), "")</f>
        <v/>
      </c>
      <c r="N153" s="156"/>
      <c r="O153" s="157" t="str">
        <f>IF(AND(P153="", Q153="", R153=""), "", IF(OR(NOT(C153=P153), NOT(D153=Q153), NOT(E153=R153), NOT(F153=S153), NOT(G153=T153), NOT(H153=U153)), $O$4, 'Leave Approval'!L152))</f>
        <v/>
      </c>
      <c r="P153" s="159" t="str">
        <f>IF('Leave Approval'!M152="", "", 'Leave Approval'!M152)</f>
        <v/>
      </c>
      <c r="Q153" s="160" t="str">
        <f>IF('Leave Approval'!N152="", "", 'Leave Approval'!N152)</f>
        <v/>
      </c>
      <c r="R153" s="161" t="str">
        <f>IF('Leave Approval'!O152="", "", 'Leave Approval'!O152)</f>
        <v/>
      </c>
      <c r="S153" s="162" t="str">
        <f>IF('Leave Approval'!P152="", "", 'Leave Approval'!P152)</f>
        <v/>
      </c>
      <c r="T153" s="163" t="str">
        <f>IF('Leave Approval'!Q152="", "", 'Leave Approval'!Q152)</f>
        <v/>
      </c>
      <c r="U153" s="164" t="str">
        <f>IF('Leave Approval'!R152="", "", 'Leave Approval'!R152)</f>
        <v/>
      </c>
      <c r="V153" s="156"/>
      <c r="W153" s="157" t="str">
        <f>IF(OR(P153="", Q153="", R153=""), "", NETWORKDAYS(Q153, R153, IF(AL153='Intro &amp; Setup'!$BA$8, 'Intro &amp; Setup'!$CA$4:$CA$23, IF(AL153='Intro &amp; Setup'!$BA$9, 'Intro &amp; Setup'!$CB$4:$CB$23)))-IF(S153=$AH$2, 0.5, 0))</f>
        <v/>
      </c>
      <c r="X153" s="156"/>
      <c r="Y153" s="157" t="str">
        <f>IF(OR(P153="", Q153="", R153=""), "", IFERROR($AN153+$AO153-SUMIF($C$8:$C153, $C153, $K$8:$K153)-SUMIF($P$8:$P153, $P153, $W$8:$W153), ""))</f>
        <v/>
      </c>
      <c r="Z153" s="75"/>
      <c r="AH153" s="10">
        <v>146</v>
      </c>
      <c r="AL153" s="10" t="str">
        <f>IF(P153="", IF(C153="", "", IFERROR(INDEX('Intro &amp; Setup'!$BD$4:$BD$23, MATCH(C153, 'Intro &amp; Setup'!$BC$4:$BC$23, 0)), "")), IFERROR(INDEX('Intro &amp; Setup'!$BD$4:$BD$23, MATCH(P153, 'Intro &amp; Setup'!$BC$4:$BC$23, 0)), ""))</f>
        <v/>
      </c>
      <c r="AN153" s="42" t="str">
        <f>IF(P153="", IF($C153="", "", IFERROR(INDEX('Intro &amp; Setup'!$BE$4:$BE$23, MATCH($C153, 'Intro &amp; Setup'!$BC$4:$BC$23, 0)), "")-$AS153), IFERROR(INDEX('Intro &amp; Setup'!$BE$4:$BE$23, MATCH($P153, 'Intro &amp; Setup'!$BC$4:$BC$23, 0)), "")-$AS153)</f>
        <v/>
      </c>
      <c r="AO153" s="44" t="str">
        <f>IF(P153="", IF($C153="", "", IFERROR(INDEX('Intro &amp; Setup'!$BF$4:$BF$23, MATCH($C153, 'Intro &amp; Setup'!$BC$4:$BC$23, 0)), "")), IFERROR(INDEX('Intro &amp; Setup'!$BF$4:$BF$23, MATCH($P153, 'Intro &amp; Setup'!$BC$4:$BC$23, 0)), ""))</f>
        <v/>
      </c>
      <c r="AS153" s="10" t="str">
        <f>IF($C153="", "", IFERROR(INDEX('Intro &amp; Setup'!$BG$70:$BG$109, MATCH($C153, 'Intro &amp; Setup'!$BA$70:$BA$109, 0)), ""))</f>
        <v/>
      </c>
    </row>
    <row r="154" spans="1:45" x14ac:dyDescent="0.25">
      <c r="A154" s="75"/>
      <c r="B154" s="176"/>
      <c r="C154" s="158"/>
      <c r="D154" s="160"/>
      <c r="E154" s="161"/>
      <c r="F154" s="177"/>
      <c r="G154" s="160"/>
      <c r="H154" s="163"/>
      <c r="I154" s="156"/>
      <c r="J154" s="157" t="str">
        <f t="shared" si="2"/>
        <v/>
      </c>
      <c r="K154" s="158" t="str">
        <f>IF(O154="", IF(W154="", IF(OR(D154="", E154="", C154=""), "", NETWORKDAYS(D154, E154, IF(AL154='Intro &amp; Setup'!$BA$8, 'Intro &amp; Setup'!$CA$4:$CA$23, IF(AL154='Intro &amp; Setup'!$BA$9, 'Intro &amp; Setup'!$CB$4:$CB$23)))-IF(F154=$AH$2, 0.5, 0)), ""), "")</f>
        <v/>
      </c>
      <c r="L154" s="156"/>
      <c r="M154" s="157" t="str">
        <f>IF(O154="", IFERROR(IF($W154="", $AN154+$AO154-SUMIF($C$8:$C154, $C154, $K$8:$K154)-SUMIF($C$8:$C154, $C154, $W$8:$W154), ""), ""), "")</f>
        <v/>
      </c>
      <c r="N154" s="156"/>
      <c r="O154" s="157" t="str">
        <f>IF(AND(P154="", Q154="", R154=""), "", IF(OR(NOT(C154=P154), NOT(D154=Q154), NOT(E154=R154), NOT(F154=S154), NOT(G154=T154), NOT(H154=U154)), $O$4, 'Leave Approval'!L153))</f>
        <v/>
      </c>
      <c r="P154" s="159" t="str">
        <f>IF('Leave Approval'!M153="", "", 'Leave Approval'!M153)</f>
        <v/>
      </c>
      <c r="Q154" s="160" t="str">
        <f>IF('Leave Approval'!N153="", "", 'Leave Approval'!N153)</f>
        <v/>
      </c>
      <c r="R154" s="161" t="str">
        <f>IF('Leave Approval'!O153="", "", 'Leave Approval'!O153)</f>
        <v/>
      </c>
      <c r="S154" s="162" t="str">
        <f>IF('Leave Approval'!P153="", "", 'Leave Approval'!P153)</f>
        <v/>
      </c>
      <c r="T154" s="163" t="str">
        <f>IF('Leave Approval'!Q153="", "", 'Leave Approval'!Q153)</f>
        <v/>
      </c>
      <c r="U154" s="164" t="str">
        <f>IF('Leave Approval'!R153="", "", 'Leave Approval'!R153)</f>
        <v/>
      </c>
      <c r="V154" s="156"/>
      <c r="W154" s="157" t="str">
        <f>IF(OR(P154="", Q154="", R154=""), "", NETWORKDAYS(Q154, R154, IF(AL154='Intro &amp; Setup'!$BA$8, 'Intro &amp; Setup'!$CA$4:$CA$23, IF(AL154='Intro &amp; Setup'!$BA$9, 'Intro &amp; Setup'!$CB$4:$CB$23)))-IF(S154=$AH$2, 0.5, 0))</f>
        <v/>
      </c>
      <c r="X154" s="156"/>
      <c r="Y154" s="157" t="str">
        <f>IF(OR(P154="", Q154="", R154=""), "", IFERROR($AN154+$AO154-SUMIF($C$8:$C154, $C154, $K$8:$K154)-SUMIF($P$8:$P154, $P154, $W$8:$W154), ""))</f>
        <v/>
      </c>
      <c r="Z154" s="75"/>
      <c r="AH154" s="10">
        <v>147</v>
      </c>
      <c r="AL154" s="10" t="str">
        <f>IF(P154="", IF(C154="", "", IFERROR(INDEX('Intro &amp; Setup'!$BD$4:$BD$23, MATCH(C154, 'Intro &amp; Setup'!$BC$4:$BC$23, 0)), "")), IFERROR(INDEX('Intro &amp; Setup'!$BD$4:$BD$23, MATCH(P154, 'Intro &amp; Setup'!$BC$4:$BC$23, 0)), ""))</f>
        <v/>
      </c>
      <c r="AN154" s="42" t="str">
        <f>IF(P154="", IF($C154="", "", IFERROR(INDEX('Intro &amp; Setup'!$BE$4:$BE$23, MATCH($C154, 'Intro &amp; Setup'!$BC$4:$BC$23, 0)), "")-$AS154), IFERROR(INDEX('Intro &amp; Setup'!$BE$4:$BE$23, MATCH($P154, 'Intro &amp; Setup'!$BC$4:$BC$23, 0)), "")-$AS154)</f>
        <v/>
      </c>
      <c r="AO154" s="44" t="str">
        <f>IF(P154="", IF($C154="", "", IFERROR(INDEX('Intro &amp; Setup'!$BF$4:$BF$23, MATCH($C154, 'Intro &amp; Setup'!$BC$4:$BC$23, 0)), "")), IFERROR(INDEX('Intro &amp; Setup'!$BF$4:$BF$23, MATCH($P154, 'Intro &amp; Setup'!$BC$4:$BC$23, 0)), ""))</f>
        <v/>
      </c>
      <c r="AS154" s="10" t="str">
        <f>IF($C154="", "", IFERROR(INDEX('Intro &amp; Setup'!$BG$70:$BG$109, MATCH($C154, 'Intro &amp; Setup'!$BA$70:$BA$109, 0)), ""))</f>
        <v/>
      </c>
    </row>
    <row r="155" spans="1:45" x14ac:dyDescent="0.25">
      <c r="A155" s="75"/>
      <c r="B155" s="176"/>
      <c r="C155" s="158"/>
      <c r="D155" s="160"/>
      <c r="E155" s="161"/>
      <c r="F155" s="177"/>
      <c r="G155" s="160"/>
      <c r="H155" s="163"/>
      <c r="I155" s="156"/>
      <c r="J155" s="157" t="str">
        <f t="shared" si="2"/>
        <v/>
      </c>
      <c r="K155" s="158" t="str">
        <f>IF(O155="", IF(W155="", IF(OR(D155="", E155="", C155=""), "", NETWORKDAYS(D155, E155, IF(AL155='Intro &amp; Setup'!$BA$8, 'Intro &amp; Setup'!$CA$4:$CA$23, IF(AL155='Intro &amp; Setup'!$BA$9, 'Intro &amp; Setup'!$CB$4:$CB$23)))-IF(F155=$AH$2, 0.5, 0)), ""), "")</f>
        <v/>
      </c>
      <c r="L155" s="156"/>
      <c r="M155" s="157" t="str">
        <f>IF(O155="", IFERROR(IF($W155="", $AN155+$AO155-SUMIF($C$8:$C155, $C155, $K$8:$K155)-SUMIF($C$8:$C155, $C155, $W$8:$W155), ""), ""), "")</f>
        <v/>
      </c>
      <c r="N155" s="156"/>
      <c r="O155" s="157" t="str">
        <f>IF(AND(P155="", Q155="", R155=""), "", IF(OR(NOT(C155=P155), NOT(D155=Q155), NOT(E155=R155), NOT(F155=S155), NOT(G155=T155), NOT(H155=U155)), $O$4, 'Leave Approval'!L154))</f>
        <v/>
      </c>
      <c r="P155" s="159" t="str">
        <f>IF('Leave Approval'!M154="", "", 'Leave Approval'!M154)</f>
        <v/>
      </c>
      <c r="Q155" s="160" t="str">
        <f>IF('Leave Approval'!N154="", "", 'Leave Approval'!N154)</f>
        <v/>
      </c>
      <c r="R155" s="161" t="str">
        <f>IF('Leave Approval'!O154="", "", 'Leave Approval'!O154)</f>
        <v/>
      </c>
      <c r="S155" s="162" t="str">
        <f>IF('Leave Approval'!P154="", "", 'Leave Approval'!P154)</f>
        <v/>
      </c>
      <c r="T155" s="163" t="str">
        <f>IF('Leave Approval'!Q154="", "", 'Leave Approval'!Q154)</f>
        <v/>
      </c>
      <c r="U155" s="164" t="str">
        <f>IF('Leave Approval'!R154="", "", 'Leave Approval'!R154)</f>
        <v/>
      </c>
      <c r="V155" s="156"/>
      <c r="W155" s="157" t="str">
        <f>IF(OR(P155="", Q155="", R155=""), "", NETWORKDAYS(Q155, R155, IF(AL155='Intro &amp; Setup'!$BA$8, 'Intro &amp; Setup'!$CA$4:$CA$23, IF(AL155='Intro &amp; Setup'!$BA$9, 'Intro &amp; Setup'!$CB$4:$CB$23)))-IF(S155=$AH$2, 0.5, 0))</f>
        <v/>
      </c>
      <c r="X155" s="156"/>
      <c r="Y155" s="157" t="str">
        <f>IF(OR(P155="", Q155="", R155=""), "", IFERROR($AN155+$AO155-SUMIF($C$8:$C155, $C155, $K$8:$K155)-SUMIF($P$8:$P155, $P155, $W$8:$W155), ""))</f>
        <v/>
      </c>
      <c r="Z155" s="75"/>
      <c r="AH155" s="10">
        <v>148</v>
      </c>
      <c r="AL155" s="10" t="str">
        <f>IF(P155="", IF(C155="", "", IFERROR(INDEX('Intro &amp; Setup'!$BD$4:$BD$23, MATCH(C155, 'Intro &amp; Setup'!$BC$4:$BC$23, 0)), "")), IFERROR(INDEX('Intro &amp; Setup'!$BD$4:$BD$23, MATCH(P155, 'Intro &amp; Setup'!$BC$4:$BC$23, 0)), ""))</f>
        <v/>
      </c>
      <c r="AN155" s="42" t="str">
        <f>IF(P155="", IF($C155="", "", IFERROR(INDEX('Intro &amp; Setup'!$BE$4:$BE$23, MATCH($C155, 'Intro &amp; Setup'!$BC$4:$BC$23, 0)), "")-$AS155), IFERROR(INDEX('Intro &amp; Setup'!$BE$4:$BE$23, MATCH($P155, 'Intro &amp; Setup'!$BC$4:$BC$23, 0)), "")-$AS155)</f>
        <v/>
      </c>
      <c r="AO155" s="44" t="str">
        <f>IF(P155="", IF($C155="", "", IFERROR(INDEX('Intro &amp; Setup'!$BF$4:$BF$23, MATCH($C155, 'Intro &amp; Setup'!$BC$4:$BC$23, 0)), "")), IFERROR(INDEX('Intro &amp; Setup'!$BF$4:$BF$23, MATCH($P155, 'Intro &amp; Setup'!$BC$4:$BC$23, 0)), ""))</f>
        <v/>
      </c>
      <c r="AS155" s="10" t="str">
        <f>IF($C155="", "", IFERROR(INDEX('Intro &amp; Setup'!$BG$70:$BG$109, MATCH($C155, 'Intro &amp; Setup'!$BA$70:$BA$109, 0)), ""))</f>
        <v/>
      </c>
    </row>
    <row r="156" spans="1:45" x14ac:dyDescent="0.25">
      <c r="A156" s="75"/>
      <c r="B156" s="176"/>
      <c r="C156" s="158"/>
      <c r="D156" s="160"/>
      <c r="E156" s="161"/>
      <c r="F156" s="177"/>
      <c r="G156" s="160"/>
      <c r="H156" s="163"/>
      <c r="I156" s="156"/>
      <c r="J156" s="157" t="str">
        <f t="shared" si="2"/>
        <v/>
      </c>
      <c r="K156" s="158" t="str">
        <f>IF(O156="", IF(W156="", IF(OR(D156="", E156="", C156=""), "", NETWORKDAYS(D156, E156, IF(AL156='Intro &amp; Setup'!$BA$8, 'Intro &amp; Setup'!$CA$4:$CA$23, IF(AL156='Intro &amp; Setup'!$BA$9, 'Intro &amp; Setup'!$CB$4:$CB$23)))-IF(F156=$AH$2, 0.5, 0)), ""), "")</f>
        <v/>
      </c>
      <c r="L156" s="156"/>
      <c r="M156" s="157" t="str">
        <f>IF(O156="", IFERROR(IF($W156="", $AN156+$AO156-SUMIF($C$8:$C156, $C156, $K$8:$K156)-SUMIF($C$8:$C156, $C156, $W$8:$W156), ""), ""), "")</f>
        <v/>
      </c>
      <c r="N156" s="156"/>
      <c r="O156" s="157" t="str">
        <f>IF(AND(P156="", Q156="", R156=""), "", IF(OR(NOT(C156=P156), NOT(D156=Q156), NOT(E156=R156), NOT(F156=S156), NOT(G156=T156), NOT(H156=U156)), $O$4, 'Leave Approval'!L155))</f>
        <v/>
      </c>
      <c r="P156" s="159" t="str">
        <f>IF('Leave Approval'!M155="", "", 'Leave Approval'!M155)</f>
        <v/>
      </c>
      <c r="Q156" s="160" t="str">
        <f>IF('Leave Approval'!N155="", "", 'Leave Approval'!N155)</f>
        <v/>
      </c>
      <c r="R156" s="161" t="str">
        <f>IF('Leave Approval'!O155="", "", 'Leave Approval'!O155)</f>
        <v/>
      </c>
      <c r="S156" s="162" t="str">
        <f>IF('Leave Approval'!P155="", "", 'Leave Approval'!P155)</f>
        <v/>
      </c>
      <c r="T156" s="163" t="str">
        <f>IF('Leave Approval'!Q155="", "", 'Leave Approval'!Q155)</f>
        <v/>
      </c>
      <c r="U156" s="164" t="str">
        <f>IF('Leave Approval'!R155="", "", 'Leave Approval'!R155)</f>
        <v/>
      </c>
      <c r="V156" s="156"/>
      <c r="W156" s="157" t="str">
        <f>IF(OR(P156="", Q156="", R156=""), "", NETWORKDAYS(Q156, R156, IF(AL156='Intro &amp; Setup'!$BA$8, 'Intro &amp; Setup'!$CA$4:$CA$23, IF(AL156='Intro &amp; Setup'!$BA$9, 'Intro &amp; Setup'!$CB$4:$CB$23)))-IF(S156=$AH$2, 0.5, 0))</f>
        <v/>
      </c>
      <c r="X156" s="156"/>
      <c r="Y156" s="157" t="str">
        <f>IF(OR(P156="", Q156="", R156=""), "", IFERROR($AN156+$AO156-SUMIF($C$8:$C156, $C156, $K$8:$K156)-SUMIF($P$8:$P156, $P156, $W$8:$W156), ""))</f>
        <v/>
      </c>
      <c r="Z156" s="75"/>
      <c r="AH156" s="10">
        <v>149</v>
      </c>
      <c r="AL156" s="10" t="str">
        <f>IF(P156="", IF(C156="", "", IFERROR(INDEX('Intro &amp; Setup'!$BD$4:$BD$23, MATCH(C156, 'Intro &amp; Setup'!$BC$4:$BC$23, 0)), "")), IFERROR(INDEX('Intro &amp; Setup'!$BD$4:$BD$23, MATCH(P156, 'Intro &amp; Setup'!$BC$4:$BC$23, 0)), ""))</f>
        <v/>
      </c>
      <c r="AN156" s="42" t="str">
        <f>IF(P156="", IF($C156="", "", IFERROR(INDEX('Intro &amp; Setup'!$BE$4:$BE$23, MATCH($C156, 'Intro &amp; Setup'!$BC$4:$BC$23, 0)), "")-$AS156), IFERROR(INDEX('Intro &amp; Setup'!$BE$4:$BE$23, MATCH($P156, 'Intro &amp; Setup'!$BC$4:$BC$23, 0)), "")-$AS156)</f>
        <v/>
      </c>
      <c r="AO156" s="44" t="str">
        <f>IF(P156="", IF($C156="", "", IFERROR(INDEX('Intro &amp; Setup'!$BF$4:$BF$23, MATCH($C156, 'Intro &amp; Setup'!$BC$4:$BC$23, 0)), "")), IFERROR(INDEX('Intro &amp; Setup'!$BF$4:$BF$23, MATCH($P156, 'Intro &amp; Setup'!$BC$4:$BC$23, 0)), ""))</f>
        <v/>
      </c>
      <c r="AS156" s="10" t="str">
        <f>IF($C156="", "", IFERROR(INDEX('Intro &amp; Setup'!$BG$70:$BG$109, MATCH($C156, 'Intro &amp; Setup'!$BA$70:$BA$109, 0)), ""))</f>
        <v/>
      </c>
    </row>
    <row r="157" spans="1:45" x14ac:dyDescent="0.25">
      <c r="A157" s="75"/>
      <c r="B157" s="176"/>
      <c r="C157" s="158"/>
      <c r="D157" s="160"/>
      <c r="E157" s="161"/>
      <c r="F157" s="177"/>
      <c r="G157" s="160"/>
      <c r="H157" s="163"/>
      <c r="I157" s="156"/>
      <c r="J157" s="157" t="str">
        <f t="shared" si="2"/>
        <v/>
      </c>
      <c r="K157" s="158" t="str">
        <f>IF(O157="", IF(W157="", IF(OR(D157="", E157="", C157=""), "", NETWORKDAYS(D157, E157, IF(AL157='Intro &amp; Setup'!$BA$8, 'Intro &amp; Setup'!$CA$4:$CA$23, IF(AL157='Intro &amp; Setup'!$BA$9, 'Intro &amp; Setup'!$CB$4:$CB$23)))-IF(F157=$AH$2, 0.5, 0)), ""), "")</f>
        <v/>
      </c>
      <c r="L157" s="156"/>
      <c r="M157" s="157" t="str">
        <f>IF(O157="", IFERROR(IF($W157="", $AN157+$AO157-SUMIF($C$8:$C157, $C157, $K$8:$K157)-SUMIF($C$8:$C157, $C157, $W$8:$W157), ""), ""), "")</f>
        <v/>
      </c>
      <c r="N157" s="156"/>
      <c r="O157" s="157" t="str">
        <f>IF(AND(P157="", Q157="", R157=""), "", IF(OR(NOT(C157=P157), NOT(D157=Q157), NOT(E157=R157), NOT(F157=S157), NOT(G157=T157), NOT(H157=U157)), $O$4, 'Leave Approval'!L156))</f>
        <v/>
      </c>
      <c r="P157" s="159" t="str">
        <f>IF('Leave Approval'!M156="", "", 'Leave Approval'!M156)</f>
        <v/>
      </c>
      <c r="Q157" s="160" t="str">
        <f>IF('Leave Approval'!N156="", "", 'Leave Approval'!N156)</f>
        <v/>
      </c>
      <c r="R157" s="161" t="str">
        <f>IF('Leave Approval'!O156="", "", 'Leave Approval'!O156)</f>
        <v/>
      </c>
      <c r="S157" s="162" t="str">
        <f>IF('Leave Approval'!P156="", "", 'Leave Approval'!P156)</f>
        <v/>
      </c>
      <c r="T157" s="163" t="str">
        <f>IF('Leave Approval'!Q156="", "", 'Leave Approval'!Q156)</f>
        <v/>
      </c>
      <c r="U157" s="164" t="str">
        <f>IF('Leave Approval'!R156="", "", 'Leave Approval'!R156)</f>
        <v/>
      </c>
      <c r="V157" s="156"/>
      <c r="W157" s="157" t="str">
        <f>IF(OR(P157="", Q157="", R157=""), "", NETWORKDAYS(Q157, R157, IF(AL157='Intro &amp; Setup'!$BA$8, 'Intro &amp; Setup'!$CA$4:$CA$23, IF(AL157='Intro &amp; Setup'!$BA$9, 'Intro &amp; Setup'!$CB$4:$CB$23)))-IF(S157=$AH$2, 0.5, 0))</f>
        <v/>
      </c>
      <c r="X157" s="156"/>
      <c r="Y157" s="157" t="str">
        <f>IF(OR(P157="", Q157="", R157=""), "", IFERROR($AN157+$AO157-SUMIF($C$8:$C157, $C157, $K$8:$K157)-SUMIF($P$8:$P157, $P157, $W$8:$W157), ""))</f>
        <v/>
      </c>
      <c r="Z157" s="75"/>
      <c r="AH157" s="10">
        <v>150</v>
      </c>
      <c r="AL157" s="10" t="str">
        <f>IF(P157="", IF(C157="", "", IFERROR(INDEX('Intro &amp; Setup'!$BD$4:$BD$23, MATCH(C157, 'Intro &amp; Setup'!$BC$4:$BC$23, 0)), "")), IFERROR(INDEX('Intro &amp; Setup'!$BD$4:$BD$23, MATCH(P157, 'Intro &amp; Setup'!$BC$4:$BC$23, 0)), ""))</f>
        <v/>
      </c>
      <c r="AN157" s="42" t="str">
        <f>IF(P157="", IF($C157="", "", IFERROR(INDEX('Intro &amp; Setup'!$BE$4:$BE$23, MATCH($C157, 'Intro &amp; Setup'!$BC$4:$BC$23, 0)), "")-$AS157), IFERROR(INDEX('Intro &amp; Setup'!$BE$4:$BE$23, MATCH($P157, 'Intro &amp; Setup'!$BC$4:$BC$23, 0)), "")-$AS157)</f>
        <v/>
      </c>
      <c r="AO157" s="44" t="str">
        <f>IF(P157="", IF($C157="", "", IFERROR(INDEX('Intro &amp; Setup'!$BF$4:$BF$23, MATCH($C157, 'Intro &amp; Setup'!$BC$4:$BC$23, 0)), "")), IFERROR(INDEX('Intro &amp; Setup'!$BF$4:$BF$23, MATCH($P157, 'Intro &amp; Setup'!$BC$4:$BC$23, 0)), ""))</f>
        <v/>
      </c>
      <c r="AS157" s="10" t="str">
        <f>IF($C157="", "", IFERROR(INDEX('Intro &amp; Setup'!$BG$70:$BG$109, MATCH($C157, 'Intro &amp; Setup'!$BA$70:$BA$109, 0)), ""))</f>
        <v/>
      </c>
    </row>
    <row r="158" spans="1:45" x14ac:dyDescent="0.25">
      <c r="A158" s="75"/>
      <c r="B158" s="176"/>
      <c r="C158" s="158"/>
      <c r="D158" s="160"/>
      <c r="E158" s="161"/>
      <c r="F158" s="177"/>
      <c r="G158" s="160"/>
      <c r="H158" s="163"/>
      <c r="I158" s="156"/>
      <c r="J158" s="157" t="str">
        <f t="shared" si="2"/>
        <v/>
      </c>
      <c r="K158" s="158" t="str">
        <f>IF(O158="", IF(W158="", IF(OR(D158="", E158="", C158=""), "", NETWORKDAYS(D158, E158, IF(AL158='Intro &amp; Setup'!$BA$8, 'Intro &amp; Setup'!$CA$4:$CA$23, IF(AL158='Intro &amp; Setup'!$BA$9, 'Intro &amp; Setup'!$CB$4:$CB$23)))-IF(F158=$AH$2, 0.5, 0)), ""), "")</f>
        <v/>
      </c>
      <c r="L158" s="156"/>
      <c r="M158" s="157" t="str">
        <f>IF(O158="", IFERROR(IF($W158="", $AN158+$AO158-SUMIF($C$8:$C158, $C158, $K$8:$K158)-SUMIF($C$8:$C158, $C158, $W$8:$W158), ""), ""), "")</f>
        <v/>
      </c>
      <c r="N158" s="156"/>
      <c r="O158" s="157" t="str">
        <f>IF(AND(P158="", Q158="", R158=""), "", IF(OR(NOT(C158=P158), NOT(D158=Q158), NOT(E158=R158), NOT(F158=S158), NOT(G158=T158), NOT(H158=U158)), $O$4, 'Leave Approval'!L157))</f>
        <v/>
      </c>
      <c r="P158" s="159" t="str">
        <f>IF('Leave Approval'!M157="", "", 'Leave Approval'!M157)</f>
        <v/>
      </c>
      <c r="Q158" s="160" t="str">
        <f>IF('Leave Approval'!N157="", "", 'Leave Approval'!N157)</f>
        <v/>
      </c>
      <c r="R158" s="161" t="str">
        <f>IF('Leave Approval'!O157="", "", 'Leave Approval'!O157)</f>
        <v/>
      </c>
      <c r="S158" s="162" t="str">
        <f>IF('Leave Approval'!P157="", "", 'Leave Approval'!P157)</f>
        <v/>
      </c>
      <c r="T158" s="163" t="str">
        <f>IF('Leave Approval'!Q157="", "", 'Leave Approval'!Q157)</f>
        <v/>
      </c>
      <c r="U158" s="164" t="str">
        <f>IF('Leave Approval'!R157="", "", 'Leave Approval'!R157)</f>
        <v/>
      </c>
      <c r="V158" s="156"/>
      <c r="W158" s="157" t="str">
        <f>IF(OR(P158="", Q158="", R158=""), "", NETWORKDAYS(Q158, R158, IF(AL158='Intro &amp; Setup'!$BA$8, 'Intro &amp; Setup'!$CA$4:$CA$23, IF(AL158='Intro &amp; Setup'!$BA$9, 'Intro &amp; Setup'!$CB$4:$CB$23)))-IF(S158=$AH$2, 0.5, 0))</f>
        <v/>
      </c>
      <c r="X158" s="156"/>
      <c r="Y158" s="157" t="str">
        <f>IF(OR(P158="", Q158="", R158=""), "", IFERROR($AN158+$AO158-SUMIF($C$8:$C158, $C158, $K$8:$K158)-SUMIF($P$8:$P158, $P158, $W$8:$W158), ""))</f>
        <v/>
      </c>
      <c r="Z158" s="75"/>
      <c r="AH158" s="10">
        <v>151</v>
      </c>
      <c r="AL158" s="10" t="str">
        <f>IF(P158="", IF(C158="", "", IFERROR(INDEX('Intro &amp; Setup'!$BD$4:$BD$23, MATCH(C158, 'Intro &amp; Setup'!$BC$4:$BC$23, 0)), "")), IFERROR(INDEX('Intro &amp; Setup'!$BD$4:$BD$23, MATCH(P158, 'Intro &amp; Setup'!$BC$4:$BC$23, 0)), ""))</f>
        <v/>
      </c>
      <c r="AN158" s="42" t="str">
        <f>IF(P158="", IF($C158="", "", IFERROR(INDEX('Intro &amp; Setup'!$BE$4:$BE$23, MATCH($C158, 'Intro &amp; Setup'!$BC$4:$BC$23, 0)), "")-$AS158), IFERROR(INDEX('Intro &amp; Setup'!$BE$4:$BE$23, MATCH($P158, 'Intro &amp; Setup'!$BC$4:$BC$23, 0)), "")-$AS158)</f>
        <v/>
      </c>
      <c r="AO158" s="44" t="str">
        <f>IF(P158="", IF($C158="", "", IFERROR(INDEX('Intro &amp; Setup'!$BF$4:$BF$23, MATCH($C158, 'Intro &amp; Setup'!$BC$4:$BC$23, 0)), "")), IFERROR(INDEX('Intro &amp; Setup'!$BF$4:$BF$23, MATCH($P158, 'Intro &amp; Setup'!$BC$4:$BC$23, 0)), ""))</f>
        <v/>
      </c>
      <c r="AS158" s="10" t="str">
        <f>IF($C158="", "", IFERROR(INDEX('Intro &amp; Setup'!$BG$70:$BG$109, MATCH($C158, 'Intro &amp; Setup'!$BA$70:$BA$109, 0)), ""))</f>
        <v/>
      </c>
    </row>
    <row r="159" spans="1:45" x14ac:dyDescent="0.25">
      <c r="A159" s="75"/>
      <c r="B159" s="176"/>
      <c r="C159" s="158"/>
      <c r="D159" s="160"/>
      <c r="E159" s="161"/>
      <c r="F159" s="177"/>
      <c r="G159" s="160"/>
      <c r="H159" s="163"/>
      <c r="I159" s="156"/>
      <c r="J159" s="157" t="str">
        <f t="shared" si="2"/>
        <v/>
      </c>
      <c r="K159" s="158" t="str">
        <f>IF(O159="", IF(W159="", IF(OR(D159="", E159="", C159=""), "", NETWORKDAYS(D159, E159, IF(AL159='Intro &amp; Setup'!$BA$8, 'Intro &amp; Setup'!$CA$4:$CA$23, IF(AL159='Intro &amp; Setup'!$BA$9, 'Intro &amp; Setup'!$CB$4:$CB$23)))-IF(F159=$AH$2, 0.5, 0)), ""), "")</f>
        <v/>
      </c>
      <c r="L159" s="156"/>
      <c r="M159" s="157" t="str">
        <f>IF(O159="", IFERROR(IF($W159="", $AN159+$AO159-SUMIF($C$8:$C159, $C159, $K$8:$K159)-SUMIF($C$8:$C159, $C159, $W$8:$W159), ""), ""), "")</f>
        <v/>
      </c>
      <c r="N159" s="156"/>
      <c r="O159" s="157" t="str">
        <f>IF(AND(P159="", Q159="", R159=""), "", IF(OR(NOT(C159=P159), NOT(D159=Q159), NOT(E159=R159), NOT(F159=S159), NOT(G159=T159), NOT(H159=U159)), $O$4, 'Leave Approval'!L158))</f>
        <v/>
      </c>
      <c r="P159" s="159" t="str">
        <f>IF('Leave Approval'!M158="", "", 'Leave Approval'!M158)</f>
        <v/>
      </c>
      <c r="Q159" s="160" t="str">
        <f>IF('Leave Approval'!N158="", "", 'Leave Approval'!N158)</f>
        <v/>
      </c>
      <c r="R159" s="161" t="str">
        <f>IF('Leave Approval'!O158="", "", 'Leave Approval'!O158)</f>
        <v/>
      </c>
      <c r="S159" s="162" t="str">
        <f>IF('Leave Approval'!P158="", "", 'Leave Approval'!P158)</f>
        <v/>
      </c>
      <c r="T159" s="163" t="str">
        <f>IF('Leave Approval'!Q158="", "", 'Leave Approval'!Q158)</f>
        <v/>
      </c>
      <c r="U159" s="164" t="str">
        <f>IF('Leave Approval'!R158="", "", 'Leave Approval'!R158)</f>
        <v/>
      </c>
      <c r="V159" s="156"/>
      <c r="W159" s="157" t="str">
        <f>IF(OR(P159="", Q159="", R159=""), "", NETWORKDAYS(Q159, R159, IF(AL159='Intro &amp; Setup'!$BA$8, 'Intro &amp; Setup'!$CA$4:$CA$23, IF(AL159='Intro &amp; Setup'!$BA$9, 'Intro &amp; Setup'!$CB$4:$CB$23)))-IF(S159=$AH$2, 0.5, 0))</f>
        <v/>
      </c>
      <c r="X159" s="156"/>
      <c r="Y159" s="157" t="str">
        <f>IF(OR(P159="", Q159="", R159=""), "", IFERROR($AN159+$AO159-SUMIF($C$8:$C159, $C159, $K$8:$K159)-SUMIF($P$8:$P159, $P159, $W$8:$W159), ""))</f>
        <v/>
      </c>
      <c r="Z159" s="75"/>
      <c r="AH159" s="10">
        <v>152</v>
      </c>
      <c r="AL159" s="10" t="str">
        <f>IF(P159="", IF(C159="", "", IFERROR(INDEX('Intro &amp; Setup'!$BD$4:$BD$23, MATCH(C159, 'Intro &amp; Setup'!$BC$4:$BC$23, 0)), "")), IFERROR(INDEX('Intro &amp; Setup'!$BD$4:$BD$23, MATCH(P159, 'Intro &amp; Setup'!$BC$4:$BC$23, 0)), ""))</f>
        <v/>
      </c>
      <c r="AN159" s="42" t="str">
        <f>IF(P159="", IF($C159="", "", IFERROR(INDEX('Intro &amp; Setup'!$BE$4:$BE$23, MATCH($C159, 'Intro &amp; Setup'!$BC$4:$BC$23, 0)), "")-$AS159), IFERROR(INDEX('Intro &amp; Setup'!$BE$4:$BE$23, MATCH($P159, 'Intro &amp; Setup'!$BC$4:$BC$23, 0)), "")-$AS159)</f>
        <v/>
      </c>
      <c r="AO159" s="44" t="str">
        <f>IF(P159="", IF($C159="", "", IFERROR(INDEX('Intro &amp; Setup'!$BF$4:$BF$23, MATCH($C159, 'Intro &amp; Setup'!$BC$4:$BC$23, 0)), "")), IFERROR(INDEX('Intro &amp; Setup'!$BF$4:$BF$23, MATCH($P159, 'Intro &amp; Setup'!$BC$4:$BC$23, 0)), ""))</f>
        <v/>
      </c>
      <c r="AS159" s="10" t="str">
        <f>IF($C159="", "", IFERROR(INDEX('Intro &amp; Setup'!$BG$70:$BG$109, MATCH($C159, 'Intro &amp; Setup'!$BA$70:$BA$109, 0)), ""))</f>
        <v/>
      </c>
    </row>
    <row r="160" spans="1:45" x14ac:dyDescent="0.25">
      <c r="A160" s="75"/>
      <c r="B160" s="176"/>
      <c r="C160" s="158"/>
      <c r="D160" s="160"/>
      <c r="E160" s="161"/>
      <c r="F160" s="177"/>
      <c r="G160" s="160"/>
      <c r="H160" s="163"/>
      <c r="I160" s="156"/>
      <c r="J160" s="157" t="str">
        <f t="shared" si="2"/>
        <v/>
      </c>
      <c r="K160" s="158" t="str">
        <f>IF(O160="", IF(W160="", IF(OR(D160="", E160="", C160=""), "", NETWORKDAYS(D160, E160, IF(AL160='Intro &amp; Setup'!$BA$8, 'Intro &amp; Setup'!$CA$4:$CA$23, IF(AL160='Intro &amp; Setup'!$BA$9, 'Intro &amp; Setup'!$CB$4:$CB$23)))-IF(F160=$AH$2, 0.5, 0)), ""), "")</f>
        <v/>
      </c>
      <c r="L160" s="156"/>
      <c r="M160" s="157" t="str">
        <f>IF(O160="", IFERROR(IF($W160="", $AN160+$AO160-SUMIF($C$8:$C160, $C160, $K$8:$K160)-SUMIF($C$8:$C160, $C160, $W$8:$W160), ""), ""), "")</f>
        <v/>
      </c>
      <c r="N160" s="156"/>
      <c r="O160" s="157" t="str">
        <f>IF(AND(P160="", Q160="", R160=""), "", IF(OR(NOT(C160=P160), NOT(D160=Q160), NOT(E160=R160), NOT(F160=S160), NOT(G160=T160), NOT(H160=U160)), $O$4, 'Leave Approval'!L159))</f>
        <v/>
      </c>
      <c r="P160" s="159" t="str">
        <f>IF('Leave Approval'!M159="", "", 'Leave Approval'!M159)</f>
        <v/>
      </c>
      <c r="Q160" s="160" t="str">
        <f>IF('Leave Approval'!N159="", "", 'Leave Approval'!N159)</f>
        <v/>
      </c>
      <c r="R160" s="161" t="str">
        <f>IF('Leave Approval'!O159="", "", 'Leave Approval'!O159)</f>
        <v/>
      </c>
      <c r="S160" s="162" t="str">
        <f>IF('Leave Approval'!P159="", "", 'Leave Approval'!P159)</f>
        <v/>
      </c>
      <c r="T160" s="163" t="str">
        <f>IF('Leave Approval'!Q159="", "", 'Leave Approval'!Q159)</f>
        <v/>
      </c>
      <c r="U160" s="164" t="str">
        <f>IF('Leave Approval'!R159="", "", 'Leave Approval'!R159)</f>
        <v/>
      </c>
      <c r="V160" s="156"/>
      <c r="W160" s="157" t="str">
        <f>IF(OR(P160="", Q160="", R160=""), "", NETWORKDAYS(Q160, R160, IF(AL160='Intro &amp; Setup'!$BA$8, 'Intro &amp; Setup'!$CA$4:$CA$23, IF(AL160='Intro &amp; Setup'!$BA$9, 'Intro &amp; Setup'!$CB$4:$CB$23)))-IF(S160=$AH$2, 0.5, 0))</f>
        <v/>
      </c>
      <c r="X160" s="156"/>
      <c r="Y160" s="157" t="str">
        <f>IF(OR(P160="", Q160="", R160=""), "", IFERROR($AN160+$AO160-SUMIF($C$8:$C160, $C160, $K$8:$K160)-SUMIF($P$8:$P160, $P160, $W$8:$W160), ""))</f>
        <v/>
      </c>
      <c r="Z160" s="75"/>
      <c r="AH160" s="10">
        <v>153</v>
      </c>
      <c r="AL160" s="10" t="str">
        <f>IF(P160="", IF(C160="", "", IFERROR(INDEX('Intro &amp; Setup'!$BD$4:$BD$23, MATCH(C160, 'Intro &amp; Setup'!$BC$4:$BC$23, 0)), "")), IFERROR(INDEX('Intro &amp; Setup'!$BD$4:$BD$23, MATCH(P160, 'Intro &amp; Setup'!$BC$4:$BC$23, 0)), ""))</f>
        <v/>
      </c>
      <c r="AN160" s="42" t="str">
        <f>IF(P160="", IF($C160="", "", IFERROR(INDEX('Intro &amp; Setup'!$BE$4:$BE$23, MATCH($C160, 'Intro &amp; Setup'!$BC$4:$BC$23, 0)), "")-$AS160), IFERROR(INDEX('Intro &amp; Setup'!$BE$4:$BE$23, MATCH($P160, 'Intro &amp; Setup'!$BC$4:$BC$23, 0)), "")-$AS160)</f>
        <v/>
      </c>
      <c r="AO160" s="44" t="str">
        <f>IF(P160="", IF($C160="", "", IFERROR(INDEX('Intro &amp; Setup'!$BF$4:$BF$23, MATCH($C160, 'Intro &amp; Setup'!$BC$4:$BC$23, 0)), "")), IFERROR(INDEX('Intro &amp; Setup'!$BF$4:$BF$23, MATCH($P160, 'Intro &amp; Setup'!$BC$4:$BC$23, 0)), ""))</f>
        <v/>
      </c>
      <c r="AS160" s="10" t="str">
        <f>IF($C160="", "", IFERROR(INDEX('Intro &amp; Setup'!$BG$70:$BG$109, MATCH($C160, 'Intro &amp; Setup'!$BA$70:$BA$109, 0)), ""))</f>
        <v/>
      </c>
    </row>
    <row r="161" spans="1:45" x14ac:dyDescent="0.25">
      <c r="A161" s="75"/>
      <c r="B161" s="176"/>
      <c r="C161" s="158"/>
      <c r="D161" s="160"/>
      <c r="E161" s="161"/>
      <c r="F161" s="177"/>
      <c r="G161" s="160"/>
      <c r="H161" s="163"/>
      <c r="I161" s="156"/>
      <c r="J161" s="157" t="str">
        <f t="shared" si="2"/>
        <v/>
      </c>
      <c r="K161" s="158" t="str">
        <f>IF(O161="", IF(W161="", IF(OR(D161="", E161="", C161=""), "", NETWORKDAYS(D161, E161, IF(AL161='Intro &amp; Setup'!$BA$8, 'Intro &amp; Setup'!$CA$4:$CA$23, IF(AL161='Intro &amp; Setup'!$BA$9, 'Intro &amp; Setup'!$CB$4:$CB$23)))-IF(F161=$AH$2, 0.5, 0)), ""), "")</f>
        <v/>
      </c>
      <c r="L161" s="156"/>
      <c r="M161" s="157" t="str">
        <f>IF(O161="", IFERROR(IF($W161="", $AN161+$AO161-SUMIF($C$8:$C161, $C161, $K$8:$K161)-SUMIF($C$8:$C161, $C161, $W$8:$W161), ""), ""), "")</f>
        <v/>
      </c>
      <c r="N161" s="156"/>
      <c r="O161" s="157" t="str">
        <f>IF(AND(P161="", Q161="", R161=""), "", IF(OR(NOT(C161=P161), NOT(D161=Q161), NOT(E161=R161), NOT(F161=S161), NOT(G161=T161), NOT(H161=U161)), $O$4, 'Leave Approval'!L160))</f>
        <v/>
      </c>
      <c r="P161" s="159" t="str">
        <f>IF('Leave Approval'!M160="", "", 'Leave Approval'!M160)</f>
        <v/>
      </c>
      <c r="Q161" s="160" t="str">
        <f>IF('Leave Approval'!N160="", "", 'Leave Approval'!N160)</f>
        <v/>
      </c>
      <c r="R161" s="161" t="str">
        <f>IF('Leave Approval'!O160="", "", 'Leave Approval'!O160)</f>
        <v/>
      </c>
      <c r="S161" s="162" t="str">
        <f>IF('Leave Approval'!P160="", "", 'Leave Approval'!P160)</f>
        <v/>
      </c>
      <c r="T161" s="163" t="str">
        <f>IF('Leave Approval'!Q160="", "", 'Leave Approval'!Q160)</f>
        <v/>
      </c>
      <c r="U161" s="164" t="str">
        <f>IF('Leave Approval'!R160="", "", 'Leave Approval'!R160)</f>
        <v/>
      </c>
      <c r="V161" s="156"/>
      <c r="W161" s="157" t="str">
        <f>IF(OR(P161="", Q161="", R161=""), "", NETWORKDAYS(Q161, R161, IF(AL161='Intro &amp; Setup'!$BA$8, 'Intro &amp; Setup'!$CA$4:$CA$23, IF(AL161='Intro &amp; Setup'!$BA$9, 'Intro &amp; Setup'!$CB$4:$CB$23)))-IF(S161=$AH$2, 0.5, 0))</f>
        <v/>
      </c>
      <c r="X161" s="156"/>
      <c r="Y161" s="157" t="str">
        <f>IF(OR(P161="", Q161="", R161=""), "", IFERROR($AN161+$AO161-SUMIF($C$8:$C161, $C161, $K$8:$K161)-SUMIF($P$8:$P161, $P161, $W$8:$W161), ""))</f>
        <v/>
      </c>
      <c r="Z161" s="75"/>
      <c r="AH161" s="10">
        <v>154</v>
      </c>
      <c r="AL161" s="10" t="str">
        <f>IF(P161="", IF(C161="", "", IFERROR(INDEX('Intro &amp; Setup'!$BD$4:$BD$23, MATCH(C161, 'Intro &amp; Setup'!$BC$4:$BC$23, 0)), "")), IFERROR(INDEX('Intro &amp; Setup'!$BD$4:$BD$23, MATCH(P161, 'Intro &amp; Setup'!$BC$4:$BC$23, 0)), ""))</f>
        <v/>
      </c>
      <c r="AN161" s="42" t="str">
        <f>IF(P161="", IF($C161="", "", IFERROR(INDEX('Intro &amp; Setup'!$BE$4:$BE$23, MATCH($C161, 'Intro &amp; Setup'!$BC$4:$BC$23, 0)), "")-$AS161), IFERROR(INDEX('Intro &amp; Setup'!$BE$4:$BE$23, MATCH($P161, 'Intro &amp; Setup'!$BC$4:$BC$23, 0)), "")-$AS161)</f>
        <v/>
      </c>
      <c r="AO161" s="44" t="str">
        <f>IF(P161="", IF($C161="", "", IFERROR(INDEX('Intro &amp; Setup'!$BF$4:$BF$23, MATCH($C161, 'Intro &amp; Setup'!$BC$4:$BC$23, 0)), "")), IFERROR(INDEX('Intro &amp; Setup'!$BF$4:$BF$23, MATCH($P161, 'Intro &amp; Setup'!$BC$4:$BC$23, 0)), ""))</f>
        <v/>
      </c>
      <c r="AS161" s="10" t="str">
        <f>IF($C161="", "", IFERROR(INDEX('Intro &amp; Setup'!$BG$70:$BG$109, MATCH($C161, 'Intro &amp; Setup'!$BA$70:$BA$109, 0)), ""))</f>
        <v/>
      </c>
    </row>
    <row r="162" spans="1:45" x14ac:dyDescent="0.25">
      <c r="A162" s="75"/>
      <c r="B162" s="176"/>
      <c r="C162" s="158"/>
      <c r="D162" s="160"/>
      <c r="E162" s="161"/>
      <c r="F162" s="177"/>
      <c r="G162" s="160"/>
      <c r="H162" s="163"/>
      <c r="I162" s="156"/>
      <c r="J162" s="157" t="str">
        <f t="shared" si="2"/>
        <v/>
      </c>
      <c r="K162" s="158" t="str">
        <f>IF(O162="", IF(W162="", IF(OR(D162="", E162="", C162=""), "", NETWORKDAYS(D162, E162, IF(AL162='Intro &amp; Setup'!$BA$8, 'Intro &amp; Setup'!$CA$4:$CA$23, IF(AL162='Intro &amp; Setup'!$BA$9, 'Intro &amp; Setup'!$CB$4:$CB$23)))-IF(F162=$AH$2, 0.5, 0)), ""), "")</f>
        <v/>
      </c>
      <c r="L162" s="156"/>
      <c r="M162" s="157" t="str">
        <f>IF(O162="", IFERROR(IF($W162="", $AN162+$AO162-SUMIF($C$8:$C162, $C162, $K$8:$K162)-SUMIF($C$8:$C162, $C162, $W$8:$W162), ""), ""), "")</f>
        <v/>
      </c>
      <c r="N162" s="156"/>
      <c r="O162" s="157" t="str">
        <f>IF(AND(P162="", Q162="", R162=""), "", IF(OR(NOT(C162=P162), NOT(D162=Q162), NOT(E162=R162), NOT(F162=S162), NOT(G162=T162), NOT(H162=U162)), $O$4, 'Leave Approval'!L161))</f>
        <v/>
      </c>
      <c r="P162" s="159" t="str">
        <f>IF('Leave Approval'!M161="", "", 'Leave Approval'!M161)</f>
        <v/>
      </c>
      <c r="Q162" s="160" t="str">
        <f>IF('Leave Approval'!N161="", "", 'Leave Approval'!N161)</f>
        <v/>
      </c>
      <c r="R162" s="161" t="str">
        <f>IF('Leave Approval'!O161="", "", 'Leave Approval'!O161)</f>
        <v/>
      </c>
      <c r="S162" s="162" t="str">
        <f>IF('Leave Approval'!P161="", "", 'Leave Approval'!P161)</f>
        <v/>
      </c>
      <c r="T162" s="163" t="str">
        <f>IF('Leave Approval'!Q161="", "", 'Leave Approval'!Q161)</f>
        <v/>
      </c>
      <c r="U162" s="164" t="str">
        <f>IF('Leave Approval'!R161="", "", 'Leave Approval'!R161)</f>
        <v/>
      </c>
      <c r="V162" s="156"/>
      <c r="W162" s="157" t="str">
        <f>IF(OR(P162="", Q162="", R162=""), "", NETWORKDAYS(Q162, R162, IF(AL162='Intro &amp; Setup'!$BA$8, 'Intro &amp; Setup'!$CA$4:$CA$23, IF(AL162='Intro &amp; Setup'!$BA$9, 'Intro &amp; Setup'!$CB$4:$CB$23)))-IF(S162=$AH$2, 0.5, 0))</f>
        <v/>
      </c>
      <c r="X162" s="156"/>
      <c r="Y162" s="157" t="str">
        <f>IF(OR(P162="", Q162="", R162=""), "", IFERROR($AN162+$AO162-SUMIF($C$8:$C162, $C162, $K$8:$K162)-SUMIF($P$8:$P162, $P162, $W$8:$W162), ""))</f>
        <v/>
      </c>
      <c r="Z162" s="75"/>
      <c r="AH162" s="10">
        <v>155</v>
      </c>
      <c r="AL162" s="10" t="str">
        <f>IF(P162="", IF(C162="", "", IFERROR(INDEX('Intro &amp; Setup'!$BD$4:$BD$23, MATCH(C162, 'Intro &amp; Setup'!$BC$4:$BC$23, 0)), "")), IFERROR(INDEX('Intro &amp; Setup'!$BD$4:$BD$23, MATCH(P162, 'Intro &amp; Setup'!$BC$4:$BC$23, 0)), ""))</f>
        <v/>
      </c>
      <c r="AN162" s="42" t="str">
        <f>IF(P162="", IF($C162="", "", IFERROR(INDEX('Intro &amp; Setup'!$BE$4:$BE$23, MATCH($C162, 'Intro &amp; Setup'!$BC$4:$BC$23, 0)), "")-$AS162), IFERROR(INDEX('Intro &amp; Setup'!$BE$4:$BE$23, MATCH($P162, 'Intro &amp; Setup'!$BC$4:$BC$23, 0)), "")-$AS162)</f>
        <v/>
      </c>
      <c r="AO162" s="44" t="str">
        <f>IF(P162="", IF($C162="", "", IFERROR(INDEX('Intro &amp; Setup'!$BF$4:$BF$23, MATCH($C162, 'Intro &amp; Setup'!$BC$4:$BC$23, 0)), "")), IFERROR(INDEX('Intro &amp; Setup'!$BF$4:$BF$23, MATCH($P162, 'Intro &amp; Setup'!$BC$4:$BC$23, 0)), ""))</f>
        <v/>
      </c>
      <c r="AS162" s="10" t="str">
        <f>IF($C162="", "", IFERROR(INDEX('Intro &amp; Setup'!$BG$70:$BG$109, MATCH($C162, 'Intro &amp; Setup'!$BA$70:$BA$109, 0)), ""))</f>
        <v/>
      </c>
    </row>
    <row r="163" spans="1:45" x14ac:dyDescent="0.25">
      <c r="A163" s="75"/>
      <c r="B163" s="176"/>
      <c r="C163" s="158"/>
      <c r="D163" s="160"/>
      <c r="E163" s="161"/>
      <c r="F163" s="177"/>
      <c r="G163" s="160"/>
      <c r="H163" s="163"/>
      <c r="I163" s="156"/>
      <c r="J163" s="157" t="str">
        <f t="shared" si="2"/>
        <v/>
      </c>
      <c r="K163" s="158" t="str">
        <f>IF(O163="", IF(W163="", IF(OR(D163="", E163="", C163=""), "", NETWORKDAYS(D163, E163, IF(AL163='Intro &amp; Setup'!$BA$8, 'Intro &amp; Setup'!$CA$4:$CA$23, IF(AL163='Intro &amp; Setup'!$BA$9, 'Intro &amp; Setup'!$CB$4:$CB$23)))-IF(F163=$AH$2, 0.5, 0)), ""), "")</f>
        <v/>
      </c>
      <c r="L163" s="156"/>
      <c r="M163" s="157" t="str">
        <f>IF(O163="", IFERROR(IF($W163="", $AN163+$AO163-SUMIF($C$8:$C163, $C163, $K$8:$K163)-SUMIF($C$8:$C163, $C163, $W$8:$W163), ""), ""), "")</f>
        <v/>
      </c>
      <c r="N163" s="156"/>
      <c r="O163" s="157" t="str">
        <f>IF(AND(P163="", Q163="", R163=""), "", IF(OR(NOT(C163=P163), NOT(D163=Q163), NOT(E163=R163), NOT(F163=S163), NOT(G163=T163), NOT(H163=U163)), $O$4, 'Leave Approval'!L162))</f>
        <v/>
      </c>
      <c r="P163" s="159" t="str">
        <f>IF('Leave Approval'!M162="", "", 'Leave Approval'!M162)</f>
        <v/>
      </c>
      <c r="Q163" s="160" t="str">
        <f>IF('Leave Approval'!N162="", "", 'Leave Approval'!N162)</f>
        <v/>
      </c>
      <c r="R163" s="161" t="str">
        <f>IF('Leave Approval'!O162="", "", 'Leave Approval'!O162)</f>
        <v/>
      </c>
      <c r="S163" s="162" t="str">
        <f>IF('Leave Approval'!P162="", "", 'Leave Approval'!P162)</f>
        <v/>
      </c>
      <c r="T163" s="163" t="str">
        <f>IF('Leave Approval'!Q162="", "", 'Leave Approval'!Q162)</f>
        <v/>
      </c>
      <c r="U163" s="164" t="str">
        <f>IF('Leave Approval'!R162="", "", 'Leave Approval'!R162)</f>
        <v/>
      </c>
      <c r="V163" s="156"/>
      <c r="W163" s="157" t="str">
        <f>IF(OR(P163="", Q163="", R163=""), "", NETWORKDAYS(Q163, R163, IF(AL163='Intro &amp; Setup'!$BA$8, 'Intro &amp; Setup'!$CA$4:$CA$23, IF(AL163='Intro &amp; Setup'!$BA$9, 'Intro &amp; Setup'!$CB$4:$CB$23)))-IF(S163=$AH$2, 0.5, 0))</f>
        <v/>
      </c>
      <c r="X163" s="156"/>
      <c r="Y163" s="157" t="str">
        <f>IF(OR(P163="", Q163="", R163=""), "", IFERROR($AN163+$AO163-SUMIF($C$8:$C163, $C163, $K$8:$K163)-SUMIF($P$8:$P163, $P163, $W$8:$W163), ""))</f>
        <v/>
      </c>
      <c r="Z163" s="75"/>
      <c r="AH163" s="10">
        <v>156</v>
      </c>
      <c r="AL163" s="10" t="str">
        <f>IF(P163="", IF(C163="", "", IFERROR(INDEX('Intro &amp; Setup'!$BD$4:$BD$23, MATCH(C163, 'Intro &amp; Setup'!$BC$4:$BC$23, 0)), "")), IFERROR(INDEX('Intro &amp; Setup'!$BD$4:$BD$23, MATCH(P163, 'Intro &amp; Setup'!$BC$4:$BC$23, 0)), ""))</f>
        <v/>
      </c>
      <c r="AN163" s="42" t="str">
        <f>IF(P163="", IF($C163="", "", IFERROR(INDEX('Intro &amp; Setup'!$BE$4:$BE$23, MATCH($C163, 'Intro &amp; Setup'!$BC$4:$BC$23, 0)), "")-$AS163), IFERROR(INDEX('Intro &amp; Setup'!$BE$4:$BE$23, MATCH($P163, 'Intro &amp; Setup'!$BC$4:$BC$23, 0)), "")-$AS163)</f>
        <v/>
      </c>
      <c r="AO163" s="44" t="str">
        <f>IF(P163="", IF($C163="", "", IFERROR(INDEX('Intro &amp; Setup'!$BF$4:$BF$23, MATCH($C163, 'Intro &amp; Setup'!$BC$4:$BC$23, 0)), "")), IFERROR(INDEX('Intro &amp; Setup'!$BF$4:$BF$23, MATCH($P163, 'Intro &amp; Setup'!$BC$4:$BC$23, 0)), ""))</f>
        <v/>
      </c>
      <c r="AS163" s="10" t="str">
        <f>IF($C163="", "", IFERROR(INDEX('Intro &amp; Setup'!$BG$70:$BG$109, MATCH($C163, 'Intro &amp; Setup'!$BA$70:$BA$109, 0)), ""))</f>
        <v/>
      </c>
    </row>
    <row r="164" spans="1:45" x14ac:dyDescent="0.25">
      <c r="A164" s="75"/>
      <c r="B164" s="176"/>
      <c r="C164" s="158"/>
      <c r="D164" s="160"/>
      <c r="E164" s="161"/>
      <c r="F164" s="177"/>
      <c r="G164" s="160"/>
      <c r="H164" s="163"/>
      <c r="I164" s="156"/>
      <c r="J164" s="157" t="str">
        <f t="shared" si="2"/>
        <v/>
      </c>
      <c r="K164" s="158" t="str">
        <f>IF(O164="", IF(W164="", IF(OR(D164="", E164="", C164=""), "", NETWORKDAYS(D164, E164, IF(AL164='Intro &amp; Setup'!$BA$8, 'Intro &amp; Setup'!$CA$4:$CA$23, IF(AL164='Intro &amp; Setup'!$BA$9, 'Intro &amp; Setup'!$CB$4:$CB$23)))-IF(F164=$AH$2, 0.5, 0)), ""), "")</f>
        <v/>
      </c>
      <c r="L164" s="156"/>
      <c r="M164" s="157" t="str">
        <f>IF(O164="", IFERROR(IF($W164="", $AN164+$AO164-SUMIF($C$8:$C164, $C164, $K$8:$K164)-SUMIF($C$8:$C164, $C164, $W$8:$W164), ""), ""), "")</f>
        <v/>
      </c>
      <c r="N164" s="156"/>
      <c r="O164" s="157" t="str">
        <f>IF(AND(P164="", Q164="", R164=""), "", IF(OR(NOT(C164=P164), NOT(D164=Q164), NOT(E164=R164), NOT(F164=S164), NOT(G164=T164), NOT(H164=U164)), $O$4, 'Leave Approval'!L163))</f>
        <v/>
      </c>
      <c r="P164" s="159" t="str">
        <f>IF('Leave Approval'!M163="", "", 'Leave Approval'!M163)</f>
        <v/>
      </c>
      <c r="Q164" s="160" t="str">
        <f>IF('Leave Approval'!N163="", "", 'Leave Approval'!N163)</f>
        <v/>
      </c>
      <c r="R164" s="161" t="str">
        <f>IF('Leave Approval'!O163="", "", 'Leave Approval'!O163)</f>
        <v/>
      </c>
      <c r="S164" s="162" t="str">
        <f>IF('Leave Approval'!P163="", "", 'Leave Approval'!P163)</f>
        <v/>
      </c>
      <c r="T164" s="163" t="str">
        <f>IF('Leave Approval'!Q163="", "", 'Leave Approval'!Q163)</f>
        <v/>
      </c>
      <c r="U164" s="164" t="str">
        <f>IF('Leave Approval'!R163="", "", 'Leave Approval'!R163)</f>
        <v/>
      </c>
      <c r="V164" s="156"/>
      <c r="W164" s="157" t="str">
        <f>IF(OR(P164="", Q164="", R164=""), "", NETWORKDAYS(Q164, R164, IF(AL164='Intro &amp; Setup'!$BA$8, 'Intro &amp; Setup'!$CA$4:$CA$23, IF(AL164='Intro &amp; Setup'!$BA$9, 'Intro &amp; Setup'!$CB$4:$CB$23)))-IF(S164=$AH$2, 0.5, 0))</f>
        <v/>
      </c>
      <c r="X164" s="156"/>
      <c r="Y164" s="157" t="str">
        <f>IF(OR(P164="", Q164="", R164=""), "", IFERROR($AN164+$AO164-SUMIF($C$8:$C164, $C164, $K$8:$K164)-SUMIF($P$8:$P164, $P164, $W$8:$W164), ""))</f>
        <v/>
      </c>
      <c r="Z164" s="75"/>
      <c r="AH164" s="10">
        <v>157</v>
      </c>
      <c r="AL164" s="10" t="str">
        <f>IF(P164="", IF(C164="", "", IFERROR(INDEX('Intro &amp; Setup'!$BD$4:$BD$23, MATCH(C164, 'Intro &amp; Setup'!$BC$4:$BC$23, 0)), "")), IFERROR(INDEX('Intro &amp; Setup'!$BD$4:$BD$23, MATCH(P164, 'Intro &amp; Setup'!$BC$4:$BC$23, 0)), ""))</f>
        <v/>
      </c>
      <c r="AN164" s="42" t="str">
        <f>IF(P164="", IF($C164="", "", IFERROR(INDEX('Intro &amp; Setup'!$BE$4:$BE$23, MATCH($C164, 'Intro &amp; Setup'!$BC$4:$BC$23, 0)), "")-$AS164), IFERROR(INDEX('Intro &amp; Setup'!$BE$4:$BE$23, MATCH($P164, 'Intro &amp; Setup'!$BC$4:$BC$23, 0)), "")-$AS164)</f>
        <v/>
      </c>
      <c r="AO164" s="44" t="str">
        <f>IF(P164="", IF($C164="", "", IFERROR(INDEX('Intro &amp; Setup'!$BF$4:$BF$23, MATCH($C164, 'Intro &amp; Setup'!$BC$4:$BC$23, 0)), "")), IFERROR(INDEX('Intro &amp; Setup'!$BF$4:$BF$23, MATCH($P164, 'Intro &amp; Setup'!$BC$4:$BC$23, 0)), ""))</f>
        <v/>
      </c>
      <c r="AS164" s="10" t="str">
        <f>IF($C164="", "", IFERROR(INDEX('Intro &amp; Setup'!$BG$70:$BG$109, MATCH($C164, 'Intro &amp; Setup'!$BA$70:$BA$109, 0)), ""))</f>
        <v/>
      </c>
    </row>
    <row r="165" spans="1:45" x14ac:dyDescent="0.25">
      <c r="A165" s="75"/>
      <c r="B165" s="176"/>
      <c r="C165" s="158"/>
      <c r="D165" s="160"/>
      <c r="E165" s="161"/>
      <c r="F165" s="177"/>
      <c r="G165" s="160"/>
      <c r="H165" s="163"/>
      <c r="I165" s="156"/>
      <c r="J165" s="157" t="str">
        <f t="shared" si="2"/>
        <v/>
      </c>
      <c r="K165" s="158" t="str">
        <f>IF(O165="", IF(W165="", IF(OR(D165="", E165="", C165=""), "", NETWORKDAYS(D165, E165, IF(AL165='Intro &amp; Setup'!$BA$8, 'Intro &amp; Setup'!$CA$4:$CA$23, IF(AL165='Intro &amp; Setup'!$BA$9, 'Intro &amp; Setup'!$CB$4:$CB$23)))-IF(F165=$AH$2, 0.5, 0)), ""), "")</f>
        <v/>
      </c>
      <c r="L165" s="156"/>
      <c r="M165" s="157" t="str">
        <f>IF(O165="", IFERROR(IF($W165="", $AN165+$AO165-SUMIF($C$8:$C165, $C165, $K$8:$K165)-SUMIF($C$8:$C165, $C165, $W$8:$W165), ""), ""), "")</f>
        <v/>
      </c>
      <c r="N165" s="156"/>
      <c r="O165" s="157" t="str">
        <f>IF(AND(P165="", Q165="", R165=""), "", IF(OR(NOT(C165=P165), NOT(D165=Q165), NOT(E165=R165), NOT(F165=S165), NOT(G165=T165), NOT(H165=U165)), $O$4, 'Leave Approval'!L164))</f>
        <v/>
      </c>
      <c r="P165" s="159" t="str">
        <f>IF('Leave Approval'!M164="", "", 'Leave Approval'!M164)</f>
        <v/>
      </c>
      <c r="Q165" s="160" t="str">
        <f>IF('Leave Approval'!N164="", "", 'Leave Approval'!N164)</f>
        <v/>
      </c>
      <c r="R165" s="161" t="str">
        <f>IF('Leave Approval'!O164="", "", 'Leave Approval'!O164)</f>
        <v/>
      </c>
      <c r="S165" s="162" t="str">
        <f>IF('Leave Approval'!P164="", "", 'Leave Approval'!P164)</f>
        <v/>
      </c>
      <c r="T165" s="163" t="str">
        <f>IF('Leave Approval'!Q164="", "", 'Leave Approval'!Q164)</f>
        <v/>
      </c>
      <c r="U165" s="164" t="str">
        <f>IF('Leave Approval'!R164="", "", 'Leave Approval'!R164)</f>
        <v/>
      </c>
      <c r="V165" s="156"/>
      <c r="W165" s="157" t="str">
        <f>IF(OR(P165="", Q165="", R165=""), "", NETWORKDAYS(Q165, R165, IF(AL165='Intro &amp; Setup'!$BA$8, 'Intro &amp; Setup'!$CA$4:$CA$23, IF(AL165='Intro &amp; Setup'!$BA$9, 'Intro &amp; Setup'!$CB$4:$CB$23)))-IF(S165=$AH$2, 0.5, 0))</f>
        <v/>
      </c>
      <c r="X165" s="156"/>
      <c r="Y165" s="157" t="str">
        <f>IF(OR(P165="", Q165="", R165=""), "", IFERROR($AN165+$AO165-SUMIF($C$8:$C165, $C165, $K$8:$K165)-SUMIF($P$8:$P165, $P165, $W$8:$W165), ""))</f>
        <v/>
      </c>
      <c r="Z165" s="75"/>
      <c r="AH165" s="10">
        <v>158</v>
      </c>
      <c r="AL165" s="10" t="str">
        <f>IF(P165="", IF(C165="", "", IFERROR(INDEX('Intro &amp; Setup'!$BD$4:$BD$23, MATCH(C165, 'Intro &amp; Setup'!$BC$4:$BC$23, 0)), "")), IFERROR(INDEX('Intro &amp; Setup'!$BD$4:$BD$23, MATCH(P165, 'Intro &amp; Setup'!$BC$4:$BC$23, 0)), ""))</f>
        <v/>
      </c>
      <c r="AN165" s="42" t="str">
        <f>IF(P165="", IF($C165="", "", IFERROR(INDEX('Intro &amp; Setup'!$BE$4:$BE$23, MATCH($C165, 'Intro &amp; Setup'!$BC$4:$BC$23, 0)), "")-$AS165), IFERROR(INDEX('Intro &amp; Setup'!$BE$4:$BE$23, MATCH($P165, 'Intro &amp; Setup'!$BC$4:$BC$23, 0)), "")-$AS165)</f>
        <v/>
      </c>
      <c r="AO165" s="44" t="str">
        <f>IF(P165="", IF($C165="", "", IFERROR(INDEX('Intro &amp; Setup'!$BF$4:$BF$23, MATCH($C165, 'Intro &amp; Setup'!$BC$4:$BC$23, 0)), "")), IFERROR(INDEX('Intro &amp; Setup'!$BF$4:$BF$23, MATCH($P165, 'Intro &amp; Setup'!$BC$4:$BC$23, 0)), ""))</f>
        <v/>
      </c>
      <c r="AS165" s="10" t="str">
        <f>IF($C165="", "", IFERROR(INDEX('Intro &amp; Setup'!$BG$70:$BG$109, MATCH($C165, 'Intro &amp; Setup'!$BA$70:$BA$109, 0)), ""))</f>
        <v/>
      </c>
    </row>
    <row r="166" spans="1:45" x14ac:dyDescent="0.25">
      <c r="A166" s="75"/>
      <c r="B166" s="176"/>
      <c r="C166" s="158"/>
      <c r="D166" s="160"/>
      <c r="E166" s="161"/>
      <c r="F166" s="177"/>
      <c r="G166" s="160"/>
      <c r="H166" s="163"/>
      <c r="I166" s="156"/>
      <c r="J166" s="157" t="str">
        <f t="shared" si="2"/>
        <v/>
      </c>
      <c r="K166" s="158" t="str">
        <f>IF(O166="", IF(W166="", IF(OR(D166="", E166="", C166=""), "", NETWORKDAYS(D166, E166, IF(AL166='Intro &amp; Setup'!$BA$8, 'Intro &amp; Setup'!$CA$4:$CA$23, IF(AL166='Intro &amp; Setup'!$BA$9, 'Intro &amp; Setup'!$CB$4:$CB$23)))-IF(F166=$AH$2, 0.5, 0)), ""), "")</f>
        <v/>
      </c>
      <c r="L166" s="156"/>
      <c r="M166" s="157" t="str">
        <f>IF(O166="", IFERROR(IF($W166="", $AN166+$AO166-SUMIF($C$8:$C166, $C166, $K$8:$K166)-SUMIF($C$8:$C166, $C166, $W$8:$W166), ""), ""), "")</f>
        <v/>
      </c>
      <c r="N166" s="156"/>
      <c r="O166" s="157" t="str">
        <f>IF(AND(P166="", Q166="", R166=""), "", IF(OR(NOT(C166=P166), NOT(D166=Q166), NOT(E166=R166), NOT(F166=S166), NOT(G166=T166), NOT(H166=U166)), $O$4, 'Leave Approval'!L165))</f>
        <v/>
      </c>
      <c r="P166" s="159" t="str">
        <f>IF('Leave Approval'!M165="", "", 'Leave Approval'!M165)</f>
        <v/>
      </c>
      <c r="Q166" s="160" t="str">
        <f>IF('Leave Approval'!N165="", "", 'Leave Approval'!N165)</f>
        <v/>
      </c>
      <c r="R166" s="161" t="str">
        <f>IF('Leave Approval'!O165="", "", 'Leave Approval'!O165)</f>
        <v/>
      </c>
      <c r="S166" s="162" t="str">
        <f>IF('Leave Approval'!P165="", "", 'Leave Approval'!P165)</f>
        <v/>
      </c>
      <c r="T166" s="163" t="str">
        <f>IF('Leave Approval'!Q165="", "", 'Leave Approval'!Q165)</f>
        <v/>
      </c>
      <c r="U166" s="164" t="str">
        <f>IF('Leave Approval'!R165="", "", 'Leave Approval'!R165)</f>
        <v/>
      </c>
      <c r="V166" s="156"/>
      <c r="W166" s="157" t="str">
        <f>IF(OR(P166="", Q166="", R166=""), "", NETWORKDAYS(Q166, R166, IF(AL166='Intro &amp; Setup'!$BA$8, 'Intro &amp; Setup'!$CA$4:$CA$23, IF(AL166='Intro &amp; Setup'!$BA$9, 'Intro &amp; Setup'!$CB$4:$CB$23)))-IF(S166=$AH$2, 0.5, 0))</f>
        <v/>
      </c>
      <c r="X166" s="156"/>
      <c r="Y166" s="157" t="str">
        <f>IF(OR(P166="", Q166="", R166=""), "", IFERROR($AN166+$AO166-SUMIF($C$8:$C166, $C166, $K$8:$K166)-SUMIF($P$8:$P166, $P166, $W$8:$W166), ""))</f>
        <v/>
      </c>
      <c r="Z166" s="75"/>
      <c r="AH166" s="10">
        <v>159</v>
      </c>
      <c r="AL166" s="10" t="str">
        <f>IF(P166="", IF(C166="", "", IFERROR(INDEX('Intro &amp; Setup'!$BD$4:$BD$23, MATCH(C166, 'Intro &amp; Setup'!$BC$4:$BC$23, 0)), "")), IFERROR(INDEX('Intro &amp; Setup'!$BD$4:$BD$23, MATCH(P166, 'Intro &amp; Setup'!$BC$4:$BC$23, 0)), ""))</f>
        <v/>
      </c>
      <c r="AN166" s="42" t="str">
        <f>IF(P166="", IF($C166="", "", IFERROR(INDEX('Intro &amp; Setup'!$BE$4:$BE$23, MATCH($C166, 'Intro &amp; Setup'!$BC$4:$BC$23, 0)), "")-$AS166), IFERROR(INDEX('Intro &amp; Setup'!$BE$4:$BE$23, MATCH($P166, 'Intro &amp; Setup'!$BC$4:$BC$23, 0)), "")-$AS166)</f>
        <v/>
      </c>
      <c r="AO166" s="44" t="str">
        <f>IF(P166="", IF($C166="", "", IFERROR(INDEX('Intro &amp; Setup'!$BF$4:$BF$23, MATCH($C166, 'Intro &amp; Setup'!$BC$4:$BC$23, 0)), "")), IFERROR(INDEX('Intro &amp; Setup'!$BF$4:$BF$23, MATCH($P166, 'Intro &amp; Setup'!$BC$4:$BC$23, 0)), ""))</f>
        <v/>
      </c>
      <c r="AS166" s="10" t="str">
        <f>IF($C166="", "", IFERROR(INDEX('Intro &amp; Setup'!$BG$70:$BG$109, MATCH($C166, 'Intro &amp; Setup'!$BA$70:$BA$109, 0)), ""))</f>
        <v/>
      </c>
    </row>
    <row r="167" spans="1:45" x14ac:dyDescent="0.25">
      <c r="A167" s="75"/>
      <c r="B167" s="176"/>
      <c r="C167" s="158"/>
      <c r="D167" s="160"/>
      <c r="E167" s="161"/>
      <c r="F167" s="177"/>
      <c r="G167" s="160"/>
      <c r="H167" s="163"/>
      <c r="I167" s="156"/>
      <c r="J167" s="157" t="str">
        <f t="shared" si="2"/>
        <v/>
      </c>
      <c r="K167" s="158" t="str">
        <f>IF(O167="", IF(W167="", IF(OR(D167="", E167="", C167=""), "", NETWORKDAYS(D167, E167, IF(AL167='Intro &amp; Setup'!$BA$8, 'Intro &amp; Setup'!$CA$4:$CA$23, IF(AL167='Intro &amp; Setup'!$BA$9, 'Intro &amp; Setup'!$CB$4:$CB$23)))-IF(F167=$AH$2, 0.5, 0)), ""), "")</f>
        <v/>
      </c>
      <c r="L167" s="156"/>
      <c r="M167" s="157" t="str">
        <f>IF(O167="", IFERROR(IF($W167="", $AN167+$AO167-SUMIF($C$8:$C167, $C167, $K$8:$K167)-SUMIF($C$8:$C167, $C167, $W$8:$W167), ""), ""), "")</f>
        <v/>
      </c>
      <c r="N167" s="156"/>
      <c r="O167" s="157" t="str">
        <f>IF(AND(P167="", Q167="", R167=""), "", IF(OR(NOT(C167=P167), NOT(D167=Q167), NOT(E167=R167), NOT(F167=S167), NOT(G167=T167), NOT(H167=U167)), $O$4, 'Leave Approval'!L166))</f>
        <v/>
      </c>
      <c r="P167" s="159" t="str">
        <f>IF('Leave Approval'!M166="", "", 'Leave Approval'!M166)</f>
        <v/>
      </c>
      <c r="Q167" s="160" t="str">
        <f>IF('Leave Approval'!N166="", "", 'Leave Approval'!N166)</f>
        <v/>
      </c>
      <c r="R167" s="161" t="str">
        <f>IF('Leave Approval'!O166="", "", 'Leave Approval'!O166)</f>
        <v/>
      </c>
      <c r="S167" s="162" t="str">
        <f>IF('Leave Approval'!P166="", "", 'Leave Approval'!P166)</f>
        <v/>
      </c>
      <c r="T167" s="163" t="str">
        <f>IF('Leave Approval'!Q166="", "", 'Leave Approval'!Q166)</f>
        <v/>
      </c>
      <c r="U167" s="164" t="str">
        <f>IF('Leave Approval'!R166="", "", 'Leave Approval'!R166)</f>
        <v/>
      </c>
      <c r="V167" s="156"/>
      <c r="W167" s="157" t="str">
        <f>IF(OR(P167="", Q167="", R167=""), "", NETWORKDAYS(Q167, R167, IF(AL167='Intro &amp; Setup'!$BA$8, 'Intro &amp; Setup'!$CA$4:$CA$23, IF(AL167='Intro &amp; Setup'!$BA$9, 'Intro &amp; Setup'!$CB$4:$CB$23)))-IF(S167=$AH$2, 0.5, 0))</f>
        <v/>
      </c>
      <c r="X167" s="156"/>
      <c r="Y167" s="157" t="str">
        <f>IF(OR(P167="", Q167="", R167=""), "", IFERROR($AN167+$AO167-SUMIF($C$8:$C167, $C167, $K$8:$K167)-SUMIF($P$8:$P167, $P167, $W$8:$W167), ""))</f>
        <v/>
      </c>
      <c r="Z167" s="75"/>
      <c r="AH167" s="10">
        <v>160</v>
      </c>
      <c r="AL167" s="10" t="str">
        <f>IF(P167="", IF(C167="", "", IFERROR(INDEX('Intro &amp; Setup'!$BD$4:$BD$23, MATCH(C167, 'Intro &amp; Setup'!$BC$4:$BC$23, 0)), "")), IFERROR(INDEX('Intro &amp; Setup'!$BD$4:$BD$23, MATCH(P167, 'Intro &amp; Setup'!$BC$4:$BC$23, 0)), ""))</f>
        <v/>
      </c>
      <c r="AN167" s="42" t="str">
        <f>IF(P167="", IF($C167="", "", IFERROR(INDEX('Intro &amp; Setup'!$BE$4:$BE$23, MATCH($C167, 'Intro &amp; Setup'!$BC$4:$BC$23, 0)), "")-$AS167), IFERROR(INDEX('Intro &amp; Setup'!$BE$4:$BE$23, MATCH($P167, 'Intro &amp; Setup'!$BC$4:$BC$23, 0)), "")-$AS167)</f>
        <v/>
      </c>
      <c r="AO167" s="44" t="str">
        <f>IF(P167="", IF($C167="", "", IFERROR(INDEX('Intro &amp; Setup'!$BF$4:$BF$23, MATCH($C167, 'Intro &amp; Setup'!$BC$4:$BC$23, 0)), "")), IFERROR(INDEX('Intro &amp; Setup'!$BF$4:$BF$23, MATCH($P167, 'Intro &amp; Setup'!$BC$4:$BC$23, 0)), ""))</f>
        <v/>
      </c>
      <c r="AS167" s="10" t="str">
        <f>IF($C167="", "", IFERROR(INDEX('Intro &amp; Setup'!$BG$70:$BG$109, MATCH($C167, 'Intro &amp; Setup'!$BA$70:$BA$109, 0)), ""))</f>
        <v/>
      </c>
    </row>
    <row r="168" spans="1:45" x14ac:dyDescent="0.25">
      <c r="A168" s="75"/>
      <c r="B168" s="176"/>
      <c r="C168" s="158"/>
      <c r="D168" s="160"/>
      <c r="E168" s="161"/>
      <c r="F168" s="177"/>
      <c r="G168" s="160"/>
      <c r="H168" s="163"/>
      <c r="I168" s="156"/>
      <c r="J168" s="157" t="str">
        <f t="shared" si="2"/>
        <v/>
      </c>
      <c r="K168" s="158" t="str">
        <f>IF(O168="", IF(W168="", IF(OR(D168="", E168="", C168=""), "", NETWORKDAYS(D168, E168, IF(AL168='Intro &amp; Setup'!$BA$8, 'Intro &amp; Setup'!$CA$4:$CA$23, IF(AL168='Intro &amp; Setup'!$BA$9, 'Intro &amp; Setup'!$CB$4:$CB$23)))-IF(F168=$AH$2, 0.5, 0)), ""), "")</f>
        <v/>
      </c>
      <c r="L168" s="156"/>
      <c r="M168" s="157" t="str">
        <f>IF(O168="", IFERROR(IF($W168="", $AN168+$AO168-SUMIF($C$8:$C168, $C168, $K$8:$K168)-SUMIF($C$8:$C168, $C168, $W$8:$W168), ""), ""), "")</f>
        <v/>
      </c>
      <c r="N168" s="156"/>
      <c r="O168" s="157" t="str">
        <f>IF(AND(P168="", Q168="", R168=""), "", IF(OR(NOT(C168=P168), NOT(D168=Q168), NOT(E168=R168), NOT(F168=S168), NOT(G168=T168), NOT(H168=U168)), $O$4, 'Leave Approval'!L167))</f>
        <v/>
      </c>
      <c r="P168" s="159" t="str">
        <f>IF('Leave Approval'!M167="", "", 'Leave Approval'!M167)</f>
        <v/>
      </c>
      <c r="Q168" s="160" t="str">
        <f>IF('Leave Approval'!N167="", "", 'Leave Approval'!N167)</f>
        <v/>
      </c>
      <c r="R168" s="161" t="str">
        <f>IF('Leave Approval'!O167="", "", 'Leave Approval'!O167)</f>
        <v/>
      </c>
      <c r="S168" s="162" t="str">
        <f>IF('Leave Approval'!P167="", "", 'Leave Approval'!P167)</f>
        <v/>
      </c>
      <c r="T168" s="163" t="str">
        <f>IF('Leave Approval'!Q167="", "", 'Leave Approval'!Q167)</f>
        <v/>
      </c>
      <c r="U168" s="164" t="str">
        <f>IF('Leave Approval'!R167="", "", 'Leave Approval'!R167)</f>
        <v/>
      </c>
      <c r="V168" s="156"/>
      <c r="W168" s="157" t="str">
        <f>IF(OR(P168="", Q168="", R168=""), "", NETWORKDAYS(Q168, R168, IF(AL168='Intro &amp; Setup'!$BA$8, 'Intro &amp; Setup'!$CA$4:$CA$23, IF(AL168='Intro &amp; Setup'!$BA$9, 'Intro &amp; Setup'!$CB$4:$CB$23)))-IF(S168=$AH$2, 0.5, 0))</f>
        <v/>
      </c>
      <c r="X168" s="156"/>
      <c r="Y168" s="157" t="str">
        <f>IF(OR(P168="", Q168="", R168=""), "", IFERROR($AN168+$AO168-SUMIF($C$8:$C168, $C168, $K$8:$K168)-SUMIF($P$8:$P168, $P168, $W$8:$W168), ""))</f>
        <v/>
      </c>
      <c r="Z168" s="75"/>
      <c r="AH168" s="10">
        <v>161</v>
      </c>
      <c r="AL168" s="10" t="str">
        <f>IF(P168="", IF(C168="", "", IFERROR(INDEX('Intro &amp; Setup'!$BD$4:$BD$23, MATCH(C168, 'Intro &amp; Setup'!$BC$4:$BC$23, 0)), "")), IFERROR(INDEX('Intro &amp; Setup'!$BD$4:$BD$23, MATCH(P168, 'Intro &amp; Setup'!$BC$4:$BC$23, 0)), ""))</f>
        <v/>
      </c>
      <c r="AN168" s="42" t="str">
        <f>IF(P168="", IF($C168="", "", IFERROR(INDEX('Intro &amp; Setup'!$BE$4:$BE$23, MATCH($C168, 'Intro &amp; Setup'!$BC$4:$BC$23, 0)), "")-$AS168), IFERROR(INDEX('Intro &amp; Setup'!$BE$4:$BE$23, MATCH($P168, 'Intro &amp; Setup'!$BC$4:$BC$23, 0)), "")-$AS168)</f>
        <v/>
      </c>
      <c r="AO168" s="44" t="str">
        <f>IF(P168="", IF($C168="", "", IFERROR(INDEX('Intro &amp; Setup'!$BF$4:$BF$23, MATCH($C168, 'Intro &amp; Setup'!$BC$4:$BC$23, 0)), "")), IFERROR(INDEX('Intro &amp; Setup'!$BF$4:$BF$23, MATCH($P168, 'Intro &amp; Setup'!$BC$4:$BC$23, 0)), ""))</f>
        <v/>
      </c>
      <c r="AS168" s="10" t="str">
        <f>IF($C168="", "", IFERROR(INDEX('Intro &amp; Setup'!$BG$70:$BG$109, MATCH($C168, 'Intro &amp; Setup'!$BA$70:$BA$109, 0)), ""))</f>
        <v/>
      </c>
    </row>
    <row r="169" spans="1:45" x14ac:dyDescent="0.25">
      <c r="A169" s="75"/>
      <c r="B169" s="176"/>
      <c r="C169" s="158"/>
      <c r="D169" s="160"/>
      <c r="E169" s="161"/>
      <c r="F169" s="177"/>
      <c r="G169" s="160"/>
      <c r="H169" s="163"/>
      <c r="I169" s="156"/>
      <c r="J169" s="157" t="str">
        <f t="shared" si="2"/>
        <v/>
      </c>
      <c r="K169" s="158" t="str">
        <f>IF(O169="", IF(W169="", IF(OR(D169="", E169="", C169=""), "", NETWORKDAYS(D169, E169, IF(AL169='Intro &amp; Setup'!$BA$8, 'Intro &amp; Setup'!$CA$4:$CA$23, IF(AL169='Intro &amp; Setup'!$BA$9, 'Intro &amp; Setup'!$CB$4:$CB$23)))-IF(F169=$AH$2, 0.5, 0)), ""), "")</f>
        <v/>
      </c>
      <c r="L169" s="156"/>
      <c r="M169" s="157" t="str">
        <f>IF(O169="", IFERROR(IF($W169="", $AN169+$AO169-SUMIF($C$8:$C169, $C169, $K$8:$K169)-SUMIF($C$8:$C169, $C169, $W$8:$W169), ""), ""), "")</f>
        <v/>
      </c>
      <c r="N169" s="156"/>
      <c r="O169" s="157" t="str">
        <f>IF(AND(P169="", Q169="", R169=""), "", IF(OR(NOT(C169=P169), NOT(D169=Q169), NOT(E169=R169), NOT(F169=S169), NOT(G169=T169), NOT(H169=U169)), $O$4, 'Leave Approval'!L168))</f>
        <v/>
      </c>
      <c r="P169" s="159" t="str">
        <f>IF('Leave Approval'!M168="", "", 'Leave Approval'!M168)</f>
        <v/>
      </c>
      <c r="Q169" s="160" t="str">
        <f>IF('Leave Approval'!N168="", "", 'Leave Approval'!N168)</f>
        <v/>
      </c>
      <c r="R169" s="161" t="str">
        <f>IF('Leave Approval'!O168="", "", 'Leave Approval'!O168)</f>
        <v/>
      </c>
      <c r="S169" s="162" t="str">
        <f>IF('Leave Approval'!P168="", "", 'Leave Approval'!P168)</f>
        <v/>
      </c>
      <c r="T169" s="163" t="str">
        <f>IF('Leave Approval'!Q168="", "", 'Leave Approval'!Q168)</f>
        <v/>
      </c>
      <c r="U169" s="164" t="str">
        <f>IF('Leave Approval'!R168="", "", 'Leave Approval'!R168)</f>
        <v/>
      </c>
      <c r="V169" s="156"/>
      <c r="W169" s="157" t="str">
        <f>IF(OR(P169="", Q169="", R169=""), "", NETWORKDAYS(Q169, R169, IF(AL169='Intro &amp; Setup'!$BA$8, 'Intro &amp; Setup'!$CA$4:$CA$23, IF(AL169='Intro &amp; Setup'!$BA$9, 'Intro &amp; Setup'!$CB$4:$CB$23)))-IF(S169=$AH$2, 0.5, 0))</f>
        <v/>
      </c>
      <c r="X169" s="156"/>
      <c r="Y169" s="157" t="str">
        <f>IF(OR(P169="", Q169="", R169=""), "", IFERROR($AN169+$AO169-SUMIF($C$8:$C169, $C169, $K$8:$K169)-SUMIF($P$8:$P169, $P169, $W$8:$W169), ""))</f>
        <v/>
      </c>
      <c r="Z169" s="75"/>
      <c r="AH169" s="10">
        <v>162</v>
      </c>
      <c r="AL169" s="10" t="str">
        <f>IF(P169="", IF(C169="", "", IFERROR(INDEX('Intro &amp; Setup'!$BD$4:$BD$23, MATCH(C169, 'Intro &amp; Setup'!$BC$4:$BC$23, 0)), "")), IFERROR(INDEX('Intro &amp; Setup'!$BD$4:$BD$23, MATCH(P169, 'Intro &amp; Setup'!$BC$4:$BC$23, 0)), ""))</f>
        <v/>
      </c>
      <c r="AN169" s="42" t="str">
        <f>IF(P169="", IF($C169="", "", IFERROR(INDEX('Intro &amp; Setup'!$BE$4:$BE$23, MATCH($C169, 'Intro &amp; Setup'!$BC$4:$BC$23, 0)), "")-$AS169), IFERROR(INDEX('Intro &amp; Setup'!$BE$4:$BE$23, MATCH($P169, 'Intro &amp; Setup'!$BC$4:$BC$23, 0)), "")-$AS169)</f>
        <v/>
      </c>
      <c r="AO169" s="44" t="str">
        <f>IF(P169="", IF($C169="", "", IFERROR(INDEX('Intro &amp; Setup'!$BF$4:$BF$23, MATCH($C169, 'Intro &amp; Setup'!$BC$4:$BC$23, 0)), "")), IFERROR(INDEX('Intro &amp; Setup'!$BF$4:$BF$23, MATCH($P169, 'Intro &amp; Setup'!$BC$4:$BC$23, 0)), ""))</f>
        <v/>
      </c>
      <c r="AS169" s="10" t="str">
        <f>IF($C169="", "", IFERROR(INDEX('Intro &amp; Setup'!$BG$70:$BG$109, MATCH($C169, 'Intro &amp; Setup'!$BA$70:$BA$109, 0)), ""))</f>
        <v/>
      </c>
    </row>
    <row r="170" spans="1:45" x14ac:dyDescent="0.25">
      <c r="A170" s="75"/>
      <c r="B170" s="176"/>
      <c r="C170" s="158"/>
      <c r="D170" s="160"/>
      <c r="E170" s="161"/>
      <c r="F170" s="177"/>
      <c r="G170" s="160"/>
      <c r="H170" s="163"/>
      <c r="I170" s="156"/>
      <c r="J170" s="157" t="str">
        <f t="shared" si="2"/>
        <v/>
      </c>
      <c r="K170" s="158" t="str">
        <f>IF(O170="", IF(W170="", IF(OR(D170="", E170="", C170=""), "", NETWORKDAYS(D170, E170, IF(AL170='Intro &amp; Setup'!$BA$8, 'Intro &amp; Setup'!$CA$4:$CA$23, IF(AL170='Intro &amp; Setup'!$BA$9, 'Intro &amp; Setup'!$CB$4:$CB$23)))-IF(F170=$AH$2, 0.5, 0)), ""), "")</f>
        <v/>
      </c>
      <c r="L170" s="156"/>
      <c r="M170" s="157" t="str">
        <f>IF(O170="", IFERROR(IF($W170="", $AN170+$AO170-SUMIF($C$8:$C170, $C170, $K$8:$K170)-SUMIF($C$8:$C170, $C170, $W$8:$W170), ""), ""), "")</f>
        <v/>
      </c>
      <c r="N170" s="156"/>
      <c r="O170" s="157" t="str">
        <f>IF(AND(P170="", Q170="", R170=""), "", IF(OR(NOT(C170=P170), NOT(D170=Q170), NOT(E170=R170), NOT(F170=S170), NOT(G170=T170), NOT(H170=U170)), $O$4, 'Leave Approval'!L169))</f>
        <v/>
      </c>
      <c r="P170" s="159" t="str">
        <f>IF('Leave Approval'!M169="", "", 'Leave Approval'!M169)</f>
        <v/>
      </c>
      <c r="Q170" s="160" t="str">
        <f>IF('Leave Approval'!N169="", "", 'Leave Approval'!N169)</f>
        <v/>
      </c>
      <c r="R170" s="161" t="str">
        <f>IF('Leave Approval'!O169="", "", 'Leave Approval'!O169)</f>
        <v/>
      </c>
      <c r="S170" s="162" t="str">
        <f>IF('Leave Approval'!P169="", "", 'Leave Approval'!P169)</f>
        <v/>
      </c>
      <c r="T170" s="163" t="str">
        <f>IF('Leave Approval'!Q169="", "", 'Leave Approval'!Q169)</f>
        <v/>
      </c>
      <c r="U170" s="164" t="str">
        <f>IF('Leave Approval'!R169="", "", 'Leave Approval'!R169)</f>
        <v/>
      </c>
      <c r="V170" s="156"/>
      <c r="W170" s="157" t="str">
        <f>IF(OR(P170="", Q170="", R170=""), "", NETWORKDAYS(Q170, R170, IF(AL170='Intro &amp; Setup'!$BA$8, 'Intro &amp; Setup'!$CA$4:$CA$23, IF(AL170='Intro &amp; Setup'!$BA$9, 'Intro &amp; Setup'!$CB$4:$CB$23)))-IF(S170=$AH$2, 0.5, 0))</f>
        <v/>
      </c>
      <c r="X170" s="156"/>
      <c r="Y170" s="157" t="str">
        <f>IF(OR(P170="", Q170="", R170=""), "", IFERROR($AN170+$AO170-SUMIF($C$8:$C170, $C170, $K$8:$K170)-SUMIF($P$8:$P170, $P170, $W$8:$W170), ""))</f>
        <v/>
      </c>
      <c r="Z170" s="75"/>
      <c r="AH170" s="10">
        <v>163</v>
      </c>
      <c r="AL170" s="10" t="str">
        <f>IF(P170="", IF(C170="", "", IFERROR(INDEX('Intro &amp; Setup'!$BD$4:$BD$23, MATCH(C170, 'Intro &amp; Setup'!$BC$4:$BC$23, 0)), "")), IFERROR(INDEX('Intro &amp; Setup'!$BD$4:$BD$23, MATCH(P170, 'Intro &amp; Setup'!$BC$4:$BC$23, 0)), ""))</f>
        <v/>
      </c>
      <c r="AN170" s="42" t="str">
        <f>IF(P170="", IF($C170="", "", IFERROR(INDEX('Intro &amp; Setup'!$BE$4:$BE$23, MATCH($C170, 'Intro &amp; Setup'!$BC$4:$BC$23, 0)), "")-$AS170), IFERROR(INDEX('Intro &amp; Setup'!$BE$4:$BE$23, MATCH($P170, 'Intro &amp; Setup'!$BC$4:$BC$23, 0)), "")-$AS170)</f>
        <v/>
      </c>
      <c r="AO170" s="44" t="str">
        <f>IF(P170="", IF($C170="", "", IFERROR(INDEX('Intro &amp; Setup'!$BF$4:$BF$23, MATCH($C170, 'Intro &amp; Setup'!$BC$4:$BC$23, 0)), "")), IFERROR(INDEX('Intro &amp; Setup'!$BF$4:$BF$23, MATCH($P170, 'Intro &amp; Setup'!$BC$4:$BC$23, 0)), ""))</f>
        <v/>
      </c>
      <c r="AS170" s="10" t="str">
        <f>IF($C170="", "", IFERROR(INDEX('Intro &amp; Setup'!$BG$70:$BG$109, MATCH($C170, 'Intro &amp; Setup'!$BA$70:$BA$109, 0)), ""))</f>
        <v/>
      </c>
    </row>
    <row r="171" spans="1:45" x14ac:dyDescent="0.25">
      <c r="A171" s="75"/>
      <c r="B171" s="176"/>
      <c r="C171" s="158"/>
      <c r="D171" s="160"/>
      <c r="E171" s="161"/>
      <c r="F171" s="177"/>
      <c r="G171" s="160"/>
      <c r="H171" s="163"/>
      <c r="I171" s="156"/>
      <c r="J171" s="157" t="str">
        <f t="shared" si="2"/>
        <v/>
      </c>
      <c r="K171" s="158" t="str">
        <f>IF(O171="", IF(W171="", IF(OR(D171="", E171="", C171=""), "", NETWORKDAYS(D171, E171, IF(AL171='Intro &amp; Setup'!$BA$8, 'Intro &amp; Setup'!$CA$4:$CA$23, IF(AL171='Intro &amp; Setup'!$BA$9, 'Intro &amp; Setup'!$CB$4:$CB$23)))-IF(F171=$AH$2, 0.5, 0)), ""), "")</f>
        <v/>
      </c>
      <c r="L171" s="156"/>
      <c r="M171" s="157" t="str">
        <f>IF(O171="", IFERROR(IF($W171="", $AN171+$AO171-SUMIF($C$8:$C171, $C171, $K$8:$K171)-SUMIF($C$8:$C171, $C171, $W$8:$W171), ""), ""), "")</f>
        <v/>
      </c>
      <c r="N171" s="156"/>
      <c r="O171" s="157" t="str">
        <f>IF(AND(P171="", Q171="", R171=""), "", IF(OR(NOT(C171=P171), NOT(D171=Q171), NOT(E171=R171), NOT(F171=S171), NOT(G171=T171), NOT(H171=U171)), $O$4, 'Leave Approval'!L170))</f>
        <v/>
      </c>
      <c r="P171" s="159" t="str">
        <f>IF('Leave Approval'!M170="", "", 'Leave Approval'!M170)</f>
        <v/>
      </c>
      <c r="Q171" s="160" t="str">
        <f>IF('Leave Approval'!N170="", "", 'Leave Approval'!N170)</f>
        <v/>
      </c>
      <c r="R171" s="161" t="str">
        <f>IF('Leave Approval'!O170="", "", 'Leave Approval'!O170)</f>
        <v/>
      </c>
      <c r="S171" s="162" t="str">
        <f>IF('Leave Approval'!P170="", "", 'Leave Approval'!P170)</f>
        <v/>
      </c>
      <c r="T171" s="163" t="str">
        <f>IF('Leave Approval'!Q170="", "", 'Leave Approval'!Q170)</f>
        <v/>
      </c>
      <c r="U171" s="164" t="str">
        <f>IF('Leave Approval'!R170="", "", 'Leave Approval'!R170)</f>
        <v/>
      </c>
      <c r="V171" s="156"/>
      <c r="W171" s="157" t="str">
        <f>IF(OR(P171="", Q171="", R171=""), "", NETWORKDAYS(Q171, R171, IF(AL171='Intro &amp; Setup'!$BA$8, 'Intro &amp; Setup'!$CA$4:$CA$23, IF(AL171='Intro &amp; Setup'!$BA$9, 'Intro &amp; Setup'!$CB$4:$CB$23)))-IF(S171=$AH$2, 0.5, 0))</f>
        <v/>
      </c>
      <c r="X171" s="156"/>
      <c r="Y171" s="157" t="str">
        <f>IF(OR(P171="", Q171="", R171=""), "", IFERROR($AN171+$AO171-SUMIF($C$8:$C171, $C171, $K$8:$K171)-SUMIF($P$8:$P171, $P171, $W$8:$W171), ""))</f>
        <v/>
      </c>
      <c r="Z171" s="75"/>
      <c r="AH171" s="10">
        <v>164</v>
      </c>
      <c r="AL171" s="10" t="str">
        <f>IF(P171="", IF(C171="", "", IFERROR(INDEX('Intro &amp; Setup'!$BD$4:$BD$23, MATCH(C171, 'Intro &amp; Setup'!$BC$4:$BC$23, 0)), "")), IFERROR(INDEX('Intro &amp; Setup'!$BD$4:$BD$23, MATCH(P171, 'Intro &amp; Setup'!$BC$4:$BC$23, 0)), ""))</f>
        <v/>
      </c>
      <c r="AN171" s="42" t="str">
        <f>IF(P171="", IF($C171="", "", IFERROR(INDEX('Intro &amp; Setup'!$BE$4:$BE$23, MATCH($C171, 'Intro &amp; Setup'!$BC$4:$BC$23, 0)), "")-$AS171), IFERROR(INDEX('Intro &amp; Setup'!$BE$4:$BE$23, MATCH($P171, 'Intro &amp; Setup'!$BC$4:$BC$23, 0)), "")-$AS171)</f>
        <v/>
      </c>
      <c r="AO171" s="44" t="str">
        <f>IF(P171="", IF($C171="", "", IFERROR(INDEX('Intro &amp; Setup'!$BF$4:$BF$23, MATCH($C171, 'Intro &amp; Setup'!$BC$4:$BC$23, 0)), "")), IFERROR(INDEX('Intro &amp; Setup'!$BF$4:$BF$23, MATCH($P171, 'Intro &amp; Setup'!$BC$4:$BC$23, 0)), ""))</f>
        <v/>
      </c>
      <c r="AS171" s="10" t="str">
        <f>IF($C171="", "", IFERROR(INDEX('Intro &amp; Setup'!$BG$70:$BG$109, MATCH($C171, 'Intro &amp; Setup'!$BA$70:$BA$109, 0)), ""))</f>
        <v/>
      </c>
    </row>
    <row r="172" spans="1:45" x14ac:dyDescent="0.25">
      <c r="A172" s="75"/>
      <c r="B172" s="176"/>
      <c r="C172" s="158"/>
      <c r="D172" s="160"/>
      <c r="E172" s="161"/>
      <c r="F172" s="177"/>
      <c r="G172" s="160"/>
      <c r="H172" s="163"/>
      <c r="I172" s="156"/>
      <c r="J172" s="157" t="str">
        <f t="shared" si="2"/>
        <v/>
      </c>
      <c r="K172" s="158" t="str">
        <f>IF(O172="", IF(W172="", IF(OR(D172="", E172="", C172=""), "", NETWORKDAYS(D172, E172, IF(AL172='Intro &amp; Setup'!$BA$8, 'Intro &amp; Setup'!$CA$4:$CA$23, IF(AL172='Intro &amp; Setup'!$BA$9, 'Intro &amp; Setup'!$CB$4:$CB$23)))-IF(F172=$AH$2, 0.5, 0)), ""), "")</f>
        <v/>
      </c>
      <c r="L172" s="156"/>
      <c r="M172" s="157" t="str">
        <f>IF(O172="", IFERROR(IF($W172="", $AN172+$AO172-SUMIF($C$8:$C172, $C172, $K$8:$K172)-SUMIF($C$8:$C172, $C172, $W$8:$W172), ""), ""), "")</f>
        <v/>
      </c>
      <c r="N172" s="156"/>
      <c r="O172" s="157" t="str">
        <f>IF(AND(P172="", Q172="", R172=""), "", IF(OR(NOT(C172=P172), NOT(D172=Q172), NOT(E172=R172), NOT(F172=S172), NOT(G172=T172), NOT(H172=U172)), $O$4, 'Leave Approval'!L171))</f>
        <v/>
      </c>
      <c r="P172" s="159" t="str">
        <f>IF('Leave Approval'!M171="", "", 'Leave Approval'!M171)</f>
        <v/>
      </c>
      <c r="Q172" s="160" t="str">
        <f>IF('Leave Approval'!N171="", "", 'Leave Approval'!N171)</f>
        <v/>
      </c>
      <c r="R172" s="161" t="str">
        <f>IF('Leave Approval'!O171="", "", 'Leave Approval'!O171)</f>
        <v/>
      </c>
      <c r="S172" s="162" t="str">
        <f>IF('Leave Approval'!P171="", "", 'Leave Approval'!P171)</f>
        <v/>
      </c>
      <c r="T172" s="163" t="str">
        <f>IF('Leave Approval'!Q171="", "", 'Leave Approval'!Q171)</f>
        <v/>
      </c>
      <c r="U172" s="164" t="str">
        <f>IF('Leave Approval'!R171="", "", 'Leave Approval'!R171)</f>
        <v/>
      </c>
      <c r="V172" s="156"/>
      <c r="W172" s="157" t="str">
        <f>IF(OR(P172="", Q172="", R172=""), "", NETWORKDAYS(Q172, R172, IF(AL172='Intro &amp; Setup'!$BA$8, 'Intro &amp; Setup'!$CA$4:$CA$23, IF(AL172='Intro &amp; Setup'!$BA$9, 'Intro &amp; Setup'!$CB$4:$CB$23)))-IF(S172=$AH$2, 0.5, 0))</f>
        <v/>
      </c>
      <c r="X172" s="156"/>
      <c r="Y172" s="157" t="str">
        <f>IF(OR(P172="", Q172="", R172=""), "", IFERROR($AN172+$AO172-SUMIF($C$8:$C172, $C172, $K$8:$K172)-SUMIF($P$8:$P172, $P172, $W$8:$W172), ""))</f>
        <v/>
      </c>
      <c r="Z172" s="75"/>
      <c r="AH172" s="10">
        <v>165</v>
      </c>
      <c r="AL172" s="10" t="str">
        <f>IF(P172="", IF(C172="", "", IFERROR(INDEX('Intro &amp; Setup'!$BD$4:$BD$23, MATCH(C172, 'Intro &amp; Setup'!$BC$4:$BC$23, 0)), "")), IFERROR(INDEX('Intro &amp; Setup'!$BD$4:$BD$23, MATCH(P172, 'Intro &amp; Setup'!$BC$4:$BC$23, 0)), ""))</f>
        <v/>
      </c>
      <c r="AN172" s="42" t="str">
        <f>IF(P172="", IF($C172="", "", IFERROR(INDEX('Intro &amp; Setup'!$BE$4:$BE$23, MATCH($C172, 'Intro &amp; Setup'!$BC$4:$BC$23, 0)), "")-$AS172), IFERROR(INDEX('Intro &amp; Setup'!$BE$4:$BE$23, MATCH($P172, 'Intro &amp; Setup'!$BC$4:$BC$23, 0)), "")-$AS172)</f>
        <v/>
      </c>
      <c r="AO172" s="44" t="str">
        <f>IF(P172="", IF($C172="", "", IFERROR(INDEX('Intro &amp; Setup'!$BF$4:$BF$23, MATCH($C172, 'Intro &amp; Setup'!$BC$4:$BC$23, 0)), "")), IFERROR(INDEX('Intro &amp; Setup'!$BF$4:$BF$23, MATCH($P172, 'Intro &amp; Setup'!$BC$4:$BC$23, 0)), ""))</f>
        <v/>
      </c>
      <c r="AS172" s="10" t="str">
        <f>IF($C172="", "", IFERROR(INDEX('Intro &amp; Setup'!$BG$70:$BG$109, MATCH($C172, 'Intro &amp; Setup'!$BA$70:$BA$109, 0)), ""))</f>
        <v/>
      </c>
    </row>
    <row r="173" spans="1:45" x14ac:dyDescent="0.25">
      <c r="A173" s="75"/>
      <c r="B173" s="176"/>
      <c r="C173" s="158"/>
      <c r="D173" s="160"/>
      <c r="E173" s="161"/>
      <c r="F173" s="177"/>
      <c r="G173" s="160"/>
      <c r="H173" s="163"/>
      <c r="I173" s="156"/>
      <c r="J173" s="157" t="str">
        <f t="shared" si="2"/>
        <v/>
      </c>
      <c r="K173" s="158" t="str">
        <f>IF(O173="", IF(W173="", IF(OR(D173="", E173="", C173=""), "", NETWORKDAYS(D173, E173, IF(AL173='Intro &amp; Setup'!$BA$8, 'Intro &amp; Setup'!$CA$4:$CA$23, IF(AL173='Intro &amp; Setup'!$BA$9, 'Intro &amp; Setup'!$CB$4:$CB$23)))-IF(F173=$AH$2, 0.5, 0)), ""), "")</f>
        <v/>
      </c>
      <c r="L173" s="156"/>
      <c r="M173" s="157" t="str">
        <f>IF(O173="", IFERROR(IF($W173="", $AN173+$AO173-SUMIF($C$8:$C173, $C173, $K$8:$K173)-SUMIF($C$8:$C173, $C173, $W$8:$W173), ""), ""), "")</f>
        <v/>
      </c>
      <c r="N173" s="156"/>
      <c r="O173" s="157" t="str">
        <f>IF(AND(P173="", Q173="", R173=""), "", IF(OR(NOT(C173=P173), NOT(D173=Q173), NOT(E173=R173), NOT(F173=S173), NOT(G173=T173), NOT(H173=U173)), $O$4, 'Leave Approval'!L172))</f>
        <v/>
      </c>
      <c r="P173" s="159" t="str">
        <f>IF('Leave Approval'!M172="", "", 'Leave Approval'!M172)</f>
        <v/>
      </c>
      <c r="Q173" s="160" t="str">
        <f>IF('Leave Approval'!N172="", "", 'Leave Approval'!N172)</f>
        <v/>
      </c>
      <c r="R173" s="161" t="str">
        <f>IF('Leave Approval'!O172="", "", 'Leave Approval'!O172)</f>
        <v/>
      </c>
      <c r="S173" s="162" t="str">
        <f>IF('Leave Approval'!P172="", "", 'Leave Approval'!P172)</f>
        <v/>
      </c>
      <c r="T173" s="163" t="str">
        <f>IF('Leave Approval'!Q172="", "", 'Leave Approval'!Q172)</f>
        <v/>
      </c>
      <c r="U173" s="164" t="str">
        <f>IF('Leave Approval'!R172="", "", 'Leave Approval'!R172)</f>
        <v/>
      </c>
      <c r="V173" s="156"/>
      <c r="W173" s="157" t="str">
        <f>IF(OR(P173="", Q173="", R173=""), "", NETWORKDAYS(Q173, R173, IF(AL173='Intro &amp; Setup'!$BA$8, 'Intro &amp; Setup'!$CA$4:$CA$23, IF(AL173='Intro &amp; Setup'!$BA$9, 'Intro &amp; Setup'!$CB$4:$CB$23)))-IF(S173=$AH$2, 0.5, 0))</f>
        <v/>
      </c>
      <c r="X173" s="156"/>
      <c r="Y173" s="157" t="str">
        <f>IF(OR(P173="", Q173="", R173=""), "", IFERROR($AN173+$AO173-SUMIF($C$8:$C173, $C173, $K$8:$K173)-SUMIF($P$8:$P173, $P173, $W$8:$W173), ""))</f>
        <v/>
      </c>
      <c r="Z173" s="75"/>
      <c r="AH173" s="10">
        <v>166</v>
      </c>
      <c r="AL173" s="10" t="str">
        <f>IF(P173="", IF(C173="", "", IFERROR(INDEX('Intro &amp; Setup'!$BD$4:$BD$23, MATCH(C173, 'Intro &amp; Setup'!$BC$4:$BC$23, 0)), "")), IFERROR(INDEX('Intro &amp; Setup'!$BD$4:$BD$23, MATCH(P173, 'Intro &amp; Setup'!$BC$4:$BC$23, 0)), ""))</f>
        <v/>
      </c>
      <c r="AN173" s="42" t="str">
        <f>IF(P173="", IF($C173="", "", IFERROR(INDEX('Intro &amp; Setup'!$BE$4:$BE$23, MATCH($C173, 'Intro &amp; Setup'!$BC$4:$BC$23, 0)), "")-$AS173), IFERROR(INDEX('Intro &amp; Setup'!$BE$4:$BE$23, MATCH($P173, 'Intro &amp; Setup'!$BC$4:$BC$23, 0)), "")-$AS173)</f>
        <v/>
      </c>
      <c r="AO173" s="44" t="str">
        <f>IF(P173="", IF($C173="", "", IFERROR(INDEX('Intro &amp; Setup'!$BF$4:$BF$23, MATCH($C173, 'Intro &amp; Setup'!$BC$4:$BC$23, 0)), "")), IFERROR(INDEX('Intro &amp; Setup'!$BF$4:$BF$23, MATCH($P173, 'Intro &amp; Setup'!$BC$4:$BC$23, 0)), ""))</f>
        <v/>
      </c>
      <c r="AS173" s="10" t="str">
        <f>IF($C173="", "", IFERROR(INDEX('Intro &amp; Setup'!$BG$70:$BG$109, MATCH($C173, 'Intro &amp; Setup'!$BA$70:$BA$109, 0)), ""))</f>
        <v/>
      </c>
    </row>
    <row r="174" spans="1:45" x14ac:dyDescent="0.25">
      <c r="A174" s="75"/>
      <c r="B174" s="176"/>
      <c r="C174" s="158"/>
      <c r="D174" s="160"/>
      <c r="E174" s="161"/>
      <c r="F174" s="177"/>
      <c r="G174" s="160"/>
      <c r="H174" s="163"/>
      <c r="I174" s="156"/>
      <c r="J174" s="157" t="str">
        <f t="shared" si="2"/>
        <v/>
      </c>
      <c r="K174" s="158" t="str">
        <f>IF(O174="", IF(W174="", IF(OR(D174="", E174="", C174=""), "", NETWORKDAYS(D174, E174, IF(AL174='Intro &amp; Setup'!$BA$8, 'Intro &amp; Setup'!$CA$4:$CA$23, IF(AL174='Intro &amp; Setup'!$BA$9, 'Intro &amp; Setup'!$CB$4:$CB$23)))-IF(F174=$AH$2, 0.5, 0)), ""), "")</f>
        <v/>
      </c>
      <c r="L174" s="156"/>
      <c r="M174" s="157" t="str">
        <f>IF(O174="", IFERROR(IF($W174="", $AN174+$AO174-SUMIF($C$8:$C174, $C174, $K$8:$K174)-SUMIF($C$8:$C174, $C174, $W$8:$W174), ""), ""), "")</f>
        <v/>
      </c>
      <c r="N174" s="156"/>
      <c r="O174" s="157" t="str">
        <f>IF(AND(P174="", Q174="", R174=""), "", IF(OR(NOT(C174=P174), NOT(D174=Q174), NOT(E174=R174), NOT(F174=S174), NOT(G174=T174), NOT(H174=U174)), $O$4, 'Leave Approval'!L173))</f>
        <v/>
      </c>
      <c r="P174" s="159" t="str">
        <f>IF('Leave Approval'!M173="", "", 'Leave Approval'!M173)</f>
        <v/>
      </c>
      <c r="Q174" s="160" t="str">
        <f>IF('Leave Approval'!N173="", "", 'Leave Approval'!N173)</f>
        <v/>
      </c>
      <c r="R174" s="161" t="str">
        <f>IF('Leave Approval'!O173="", "", 'Leave Approval'!O173)</f>
        <v/>
      </c>
      <c r="S174" s="162" t="str">
        <f>IF('Leave Approval'!P173="", "", 'Leave Approval'!P173)</f>
        <v/>
      </c>
      <c r="T174" s="163" t="str">
        <f>IF('Leave Approval'!Q173="", "", 'Leave Approval'!Q173)</f>
        <v/>
      </c>
      <c r="U174" s="164" t="str">
        <f>IF('Leave Approval'!R173="", "", 'Leave Approval'!R173)</f>
        <v/>
      </c>
      <c r="V174" s="156"/>
      <c r="W174" s="157" t="str">
        <f>IF(OR(P174="", Q174="", R174=""), "", NETWORKDAYS(Q174, R174, IF(AL174='Intro &amp; Setup'!$BA$8, 'Intro &amp; Setup'!$CA$4:$CA$23, IF(AL174='Intro &amp; Setup'!$BA$9, 'Intro &amp; Setup'!$CB$4:$CB$23)))-IF(S174=$AH$2, 0.5, 0))</f>
        <v/>
      </c>
      <c r="X174" s="156"/>
      <c r="Y174" s="157" t="str">
        <f>IF(OR(P174="", Q174="", R174=""), "", IFERROR($AN174+$AO174-SUMIF($C$8:$C174, $C174, $K$8:$K174)-SUMIF($P$8:$P174, $P174, $W$8:$W174), ""))</f>
        <v/>
      </c>
      <c r="Z174" s="75"/>
      <c r="AH174" s="10">
        <v>167</v>
      </c>
      <c r="AL174" s="10" t="str">
        <f>IF(P174="", IF(C174="", "", IFERROR(INDEX('Intro &amp; Setup'!$BD$4:$BD$23, MATCH(C174, 'Intro &amp; Setup'!$BC$4:$BC$23, 0)), "")), IFERROR(INDEX('Intro &amp; Setup'!$BD$4:$BD$23, MATCH(P174, 'Intro &amp; Setup'!$BC$4:$BC$23, 0)), ""))</f>
        <v/>
      </c>
      <c r="AN174" s="42" t="str">
        <f>IF(P174="", IF($C174="", "", IFERROR(INDEX('Intro &amp; Setup'!$BE$4:$BE$23, MATCH($C174, 'Intro &amp; Setup'!$BC$4:$BC$23, 0)), "")-$AS174), IFERROR(INDEX('Intro &amp; Setup'!$BE$4:$BE$23, MATCH($P174, 'Intro &amp; Setup'!$BC$4:$BC$23, 0)), "")-$AS174)</f>
        <v/>
      </c>
      <c r="AO174" s="44" t="str">
        <f>IF(P174="", IF($C174="", "", IFERROR(INDEX('Intro &amp; Setup'!$BF$4:$BF$23, MATCH($C174, 'Intro &amp; Setup'!$BC$4:$BC$23, 0)), "")), IFERROR(INDEX('Intro &amp; Setup'!$BF$4:$BF$23, MATCH($P174, 'Intro &amp; Setup'!$BC$4:$BC$23, 0)), ""))</f>
        <v/>
      </c>
      <c r="AS174" s="10" t="str">
        <f>IF($C174="", "", IFERROR(INDEX('Intro &amp; Setup'!$BG$70:$BG$109, MATCH($C174, 'Intro &amp; Setup'!$BA$70:$BA$109, 0)), ""))</f>
        <v/>
      </c>
    </row>
    <row r="175" spans="1:45" x14ac:dyDescent="0.25">
      <c r="A175" s="75"/>
      <c r="B175" s="176"/>
      <c r="C175" s="158"/>
      <c r="D175" s="160"/>
      <c r="E175" s="161"/>
      <c r="F175" s="177"/>
      <c r="G175" s="160"/>
      <c r="H175" s="163"/>
      <c r="I175" s="156"/>
      <c r="J175" s="157" t="str">
        <f t="shared" si="2"/>
        <v/>
      </c>
      <c r="K175" s="158" t="str">
        <f>IF(O175="", IF(W175="", IF(OR(D175="", E175="", C175=""), "", NETWORKDAYS(D175, E175, IF(AL175='Intro &amp; Setup'!$BA$8, 'Intro &amp; Setup'!$CA$4:$CA$23, IF(AL175='Intro &amp; Setup'!$BA$9, 'Intro &amp; Setup'!$CB$4:$CB$23)))-IF(F175=$AH$2, 0.5, 0)), ""), "")</f>
        <v/>
      </c>
      <c r="L175" s="156"/>
      <c r="M175" s="157" t="str">
        <f>IF(O175="", IFERROR(IF($W175="", $AN175+$AO175-SUMIF($C$8:$C175, $C175, $K$8:$K175)-SUMIF($C$8:$C175, $C175, $W$8:$W175), ""), ""), "")</f>
        <v/>
      </c>
      <c r="N175" s="156"/>
      <c r="O175" s="157" t="str">
        <f>IF(AND(P175="", Q175="", R175=""), "", IF(OR(NOT(C175=P175), NOT(D175=Q175), NOT(E175=R175), NOT(F175=S175), NOT(G175=T175), NOT(H175=U175)), $O$4, 'Leave Approval'!L174))</f>
        <v/>
      </c>
      <c r="P175" s="159" t="str">
        <f>IF('Leave Approval'!M174="", "", 'Leave Approval'!M174)</f>
        <v/>
      </c>
      <c r="Q175" s="160" t="str">
        <f>IF('Leave Approval'!N174="", "", 'Leave Approval'!N174)</f>
        <v/>
      </c>
      <c r="R175" s="161" t="str">
        <f>IF('Leave Approval'!O174="", "", 'Leave Approval'!O174)</f>
        <v/>
      </c>
      <c r="S175" s="162" t="str">
        <f>IF('Leave Approval'!P174="", "", 'Leave Approval'!P174)</f>
        <v/>
      </c>
      <c r="T175" s="163" t="str">
        <f>IF('Leave Approval'!Q174="", "", 'Leave Approval'!Q174)</f>
        <v/>
      </c>
      <c r="U175" s="164" t="str">
        <f>IF('Leave Approval'!R174="", "", 'Leave Approval'!R174)</f>
        <v/>
      </c>
      <c r="V175" s="156"/>
      <c r="W175" s="157" t="str">
        <f>IF(OR(P175="", Q175="", R175=""), "", NETWORKDAYS(Q175, R175, IF(AL175='Intro &amp; Setup'!$BA$8, 'Intro &amp; Setup'!$CA$4:$CA$23, IF(AL175='Intro &amp; Setup'!$BA$9, 'Intro &amp; Setup'!$CB$4:$CB$23)))-IF(S175=$AH$2, 0.5, 0))</f>
        <v/>
      </c>
      <c r="X175" s="156"/>
      <c r="Y175" s="157" t="str">
        <f>IF(OR(P175="", Q175="", R175=""), "", IFERROR($AN175+$AO175-SUMIF($C$8:$C175, $C175, $K$8:$K175)-SUMIF($P$8:$P175, $P175, $W$8:$W175), ""))</f>
        <v/>
      </c>
      <c r="Z175" s="75"/>
      <c r="AH175" s="10">
        <v>168</v>
      </c>
      <c r="AL175" s="10" t="str">
        <f>IF(P175="", IF(C175="", "", IFERROR(INDEX('Intro &amp; Setup'!$BD$4:$BD$23, MATCH(C175, 'Intro &amp; Setup'!$BC$4:$BC$23, 0)), "")), IFERROR(INDEX('Intro &amp; Setup'!$BD$4:$BD$23, MATCH(P175, 'Intro &amp; Setup'!$BC$4:$BC$23, 0)), ""))</f>
        <v/>
      </c>
      <c r="AN175" s="42" t="str">
        <f>IF(P175="", IF($C175="", "", IFERROR(INDEX('Intro &amp; Setup'!$BE$4:$BE$23, MATCH($C175, 'Intro &amp; Setup'!$BC$4:$BC$23, 0)), "")-$AS175), IFERROR(INDEX('Intro &amp; Setup'!$BE$4:$BE$23, MATCH($P175, 'Intro &amp; Setup'!$BC$4:$BC$23, 0)), "")-$AS175)</f>
        <v/>
      </c>
      <c r="AO175" s="44" t="str">
        <f>IF(P175="", IF($C175="", "", IFERROR(INDEX('Intro &amp; Setup'!$BF$4:$BF$23, MATCH($C175, 'Intro &amp; Setup'!$BC$4:$BC$23, 0)), "")), IFERROR(INDEX('Intro &amp; Setup'!$BF$4:$BF$23, MATCH($P175, 'Intro &amp; Setup'!$BC$4:$BC$23, 0)), ""))</f>
        <v/>
      </c>
      <c r="AS175" s="10" t="str">
        <f>IF($C175="", "", IFERROR(INDEX('Intro &amp; Setup'!$BG$70:$BG$109, MATCH($C175, 'Intro &amp; Setup'!$BA$70:$BA$109, 0)), ""))</f>
        <v/>
      </c>
    </row>
    <row r="176" spans="1:45" x14ac:dyDescent="0.25">
      <c r="A176" s="75"/>
      <c r="B176" s="176"/>
      <c r="C176" s="158"/>
      <c r="D176" s="160"/>
      <c r="E176" s="161"/>
      <c r="F176" s="177"/>
      <c r="G176" s="160"/>
      <c r="H176" s="163"/>
      <c r="I176" s="156"/>
      <c r="J176" s="157" t="str">
        <f t="shared" si="2"/>
        <v/>
      </c>
      <c r="K176" s="158" t="str">
        <f>IF(O176="", IF(W176="", IF(OR(D176="", E176="", C176=""), "", NETWORKDAYS(D176, E176, IF(AL176='Intro &amp; Setup'!$BA$8, 'Intro &amp; Setup'!$CA$4:$CA$23, IF(AL176='Intro &amp; Setup'!$BA$9, 'Intro &amp; Setup'!$CB$4:$CB$23)))-IF(F176=$AH$2, 0.5, 0)), ""), "")</f>
        <v/>
      </c>
      <c r="L176" s="156"/>
      <c r="M176" s="157" t="str">
        <f>IF(O176="", IFERROR(IF($W176="", $AN176+$AO176-SUMIF($C$8:$C176, $C176, $K$8:$K176)-SUMIF($C$8:$C176, $C176, $W$8:$W176), ""), ""), "")</f>
        <v/>
      </c>
      <c r="N176" s="156"/>
      <c r="O176" s="157" t="str">
        <f>IF(AND(P176="", Q176="", R176=""), "", IF(OR(NOT(C176=P176), NOT(D176=Q176), NOT(E176=R176), NOT(F176=S176), NOT(G176=T176), NOT(H176=U176)), $O$4, 'Leave Approval'!L175))</f>
        <v/>
      </c>
      <c r="P176" s="159" t="str">
        <f>IF('Leave Approval'!M175="", "", 'Leave Approval'!M175)</f>
        <v/>
      </c>
      <c r="Q176" s="160" t="str">
        <f>IF('Leave Approval'!N175="", "", 'Leave Approval'!N175)</f>
        <v/>
      </c>
      <c r="R176" s="161" t="str">
        <f>IF('Leave Approval'!O175="", "", 'Leave Approval'!O175)</f>
        <v/>
      </c>
      <c r="S176" s="162" t="str">
        <f>IF('Leave Approval'!P175="", "", 'Leave Approval'!P175)</f>
        <v/>
      </c>
      <c r="T176" s="163" t="str">
        <f>IF('Leave Approval'!Q175="", "", 'Leave Approval'!Q175)</f>
        <v/>
      </c>
      <c r="U176" s="164" t="str">
        <f>IF('Leave Approval'!R175="", "", 'Leave Approval'!R175)</f>
        <v/>
      </c>
      <c r="V176" s="156"/>
      <c r="W176" s="157" t="str">
        <f>IF(OR(P176="", Q176="", R176=""), "", NETWORKDAYS(Q176, R176, IF(AL176='Intro &amp; Setup'!$BA$8, 'Intro &amp; Setup'!$CA$4:$CA$23, IF(AL176='Intro &amp; Setup'!$BA$9, 'Intro &amp; Setup'!$CB$4:$CB$23)))-IF(S176=$AH$2, 0.5, 0))</f>
        <v/>
      </c>
      <c r="X176" s="156"/>
      <c r="Y176" s="157" t="str">
        <f>IF(OR(P176="", Q176="", R176=""), "", IFERROR($AN176+$AO176-SUMIF($C$8:$C176, $C176, $K$8:$K176)-SUMIF($P$8:$P176, $P176, $W$8:$W176), ""))</f>
        <v/>
      </c>
      <c r="Z176" s="75"/>
      <c r="AH176" s="10">
        <v>169</v>
      </c>
      <c r="AL176" s="10" t="str">
        <f>IF(P176="", IF(C176="", "", IFERROR(INDEX('Intro &amp; Setup'!$BD$4:$BD$23, MATCH(C176, 'Intro &amp; Setup'!$BC$4:$BC$23, 0)), "")), IFERROR(INDEX('Intro &amp; Setup'!$BD$4:$BD$23, MATCH(P176, 'Intro &amp; Setup'!$BC$4:$BC$23, 0)), ""))</f>
        <v/>
      </c>
      <c r="AN176" s="42" t="str">
        <f>IF(P176="", IF($C176="", "", IFERROR(INDEX('Intro &amp; Setup'!$BE$4:$BE$23, MATCH($C176, 'Intro &amp; Setup'!$BC$4:$BC$23, 0)), "")-$AS176), IFERROR(INDEX('Intro &amp; Setup'!$BE$4:$BE$23, MATCH($P176, 'Intro &amp; Setup'!$BC$4:$BC$23, 0)), "")-$AS176)</f>
        <v/>
      </c>
      <c r="AO176" s="44" t="str">
        <f>IF(P176="", IF($C176="", "", IFERROR(INDEX('Intro &amp; Setup'!$BF$4:$BF$23, MATCH($C176, 'Intro &amp; Setup'!$BC$4:$BC$23, 0)), "")), IFERROR(INDEX('Intro &amp; Setup'!$BF$4:$BF$23, MATCH($P176, 'Intro &amp; Setup'!$BC$4:$BC$23, 0)), ""))</f>
        <v/>
      </c>
      <c r="AS176" s="10" t="str">
        <f>IF($C176="", "", IFERROR(INDEX('Intro &amp; Setup'!$BG$70:$BG$109, MATCH($C176, 'Intro &amp; Setup'!$BA$70:$BA$109, 0)), ""))</f>
        <v/>
      </c>
    </row>
    <row r="177" spans="1:45" x14ac:dyDescent="0.25">
      <c r="A177" s="75"/>
      <c r="B177" s="176"/>
      <c r="C177" s="158"/>
      <c r="D177" s="160"/>
      <c r="E177" s="161"/>
      <c r="F177" s="177"/>
      <c r="G177" s="160"/>
      <c r="H177" s="163"/>
      <c r="I177" s="156"/>
      <c r="J177" s="157" t="str">
        <f t="shared" si="2"/>
        <v/>
      </c>
      <c r="K177" s="158" t="str">
        <f>IF(O177="", IF(W177="", IF(OR(D177="", E177="", C177=""), "", NETWORKDAYS(D177, E177, IF(AL177='Intro &amp; Setup'!$BA$8, 'Intro &amp; Setup'!$CA$4:$CA$23, IF(AL177='Intro &amp; Setup'!$BA$9, 'Intro &amp; Setup'!$CB$4:$CB$23)))-IF(F177=$AH$2, 0.5, 0)), ""), "")</f>
        <v/>
      </c>
      <c r="L177" s="156"/>
      <c r="M177" s="157" t="str">
        <f>IF(O177="", IFERROR(IF($W177="", $AN177+$AO177-SUMIF($C$8:$C177, $C177, $K$8:$K177)-SUMIF($C$8:$C177, $C177, $W$8:$W177), ""), ""), "")</f>
        <v/>
      </c>
      <c r="N177" s="156"/>
      <c r="O177" s="157" t="str">
        <f>IF(AND(P177="", Q177="", R177=""), "", IF(OR(NOT(C177=P177), NOT(D177=Q177), NOT(E177=R177), NOT(F177=S177), NOT(G177=T177), NOT(H177=U177)), $O$4, 'Leave Approval'!L176))</f>
        <v/>
      </c>
      <c r="P177" s="159" t="str">
        <f>IF('Leave Approval'!M176="", "", 'Leave Approval'!M176)</f>
        <v/>
      </c>
      <c r="Q177" s="160" t="str">
        <f>IF('Leave Approval'!N176="", "", 'Leave Approval'!N176)</f>
        <v/>
      </c>
      <c r="R177" s="161" t="str">
        <f>IF('Leave Approval'!O176="", "", 'Leave Approval'!O176)</f>
        <v/>
      </c>
      <c r="S177" s="162" t="str">
        <f>IF('Leave Approval'!P176="", "", 'Leave Approval'!P176)</f>
        <v/>
      </c>
      <c r="T177" s="163" t="str">
        <f>IF('Leave Approval'!Q176="", "", 'Leave Approval'!Q176)</f>
        <v/>
      </c>
      <c r="U177" s="164" t="str">
        <f>IF('Leave Approval'!R176="", "", 'Leave Approval'!R176)</f>
        <v/>
      </c>
      <c r="V177" s="156"/>
      <c r="W177" s="157" t="str">
        <f>IF(OR(P177="", Q177="", R177=""), "", NETWORKDAYS(Q177, R177, IF(AL177='Intro &amp; Setup'!$BA$8, 'Intro &amp; Setup'!$CA$4:$CA$23, IF(AL177='Intro &amp; Setup'!$BA$9, 'Intro &amp; Setup'!$CB$4:$CB$23)))-IF(S177=$AH$2, 0.5, 0))</f>
        <v/>
      </c>
      <c r="X177" s="156"/>
      <c r="Y177" s="157" t="str">
        <f>IF(OR(P177="", Q177="", R177=""), "", IFERROR($AN177+$AO177-SUMIF($C$8:$C177, $C177, $K$8:$K177)-SUMIF($P$8:$P177, $P177, $W$8:$W177), ""))</f>
        <v/>
      </c>
      <c r="Z177" s="75"/>
      <c r="AH177" s="10">
        <v>170</v>
      </c>
      <c r="AL177" s="10" t="str">
        <f>IF(P177="", IF(C177="", "", IFERROR(INDEX('Intro &amp; Setup'!$BD$4:$BD$23, MATCH(C177, 'Intro &amp; Setup'!$BC$4:$BC$23, 0)), "")), IFERROR(INDEX('Intro &amp; Setup'!$BD$4:$BD$23, MATCH(P177, 'Intro &amp; Setup'!$BC$4:$BC$23, 0)), ""))</f>
        <v/>
      </c>
      <c r="AN177" s="42" t="str">
        <f>IF(P177="", IF($C177="", "", IFERROR(INDEX('Intro &amp; Setup'!$BE$4:$BE$23, MATCH($C177, 'Intro &amp; Setup'!$BC$4:$BC$23, 0)), "")-$AS177), IFERROR(INDEX('Intro &amp; Setup'!$BE$4:$BE$23, MATCH($P177, 'Intro &amp; Setup'!$BC$4:$BC$23, 0)), "")-$AS177)</f>
        <v/>
      </c>
      <c r="AO177" s="44" t="str">
        <f>IF(P177="", IF($C177="", "", IFERROR(INDEX('Intro &amp; Setup'!$BF$4:$BF$23, MATCH($C177, 'Intro &amp; Setup'!$BC$4:$BC$23, 0)), "")), IFERROR(INDEX('Intro &amp; Setup'!$BF$4:$BF$23, MATCH($P177, 'Intro &amp; Setup'!$BC$4:$BC$23, 0)), ""))</f>
        <v/>
      </c>
      <c r="AS177" s="10" t="str">
        <f>IF($C177="", "", IFERROR(INDEX('Intro &amp; Setup'!$BG$70:$BG$109, MATCH($C177, 'Intro &amp; Setup'!$BA$70:$BA$109, 0)), ""))</f>
        <v/>
      </c>
    </row>
    <row r="178" spans="1:45" x14ac:dyDescent="0.25">
      <c r="A178" s="75"/>
      <c r="B178" s="176"/>
      <c r="C178" s="158"/>
      <c r="D178" s="160"/>
      <c r="E178" s="161"/>
      <c r="F178" s="177"/>
      <c r="G178" s="160"/>
      <c r="H178" s="163"/>
      <c r="I178" s="156"/>
      <c r="J178" s="157" t="str">
        <f t="shared" si="2"/>
        <v/>
      </c>
      <c r="K178" s="158" t="str">
        <f>IF(O178="", IF(W178="", IF(OR(D178="", E178="", C178=""), "", NETWORKDAYS(D178, E178, IF(AL178='Intro &amp; Setup'!$BA$8, 'Intro &amp; Setup'!$CA$4:$CA$23, IF(AL178='Intro &amp; Setup'!$BA$9, 'Intro &amp; Setup'!$CB$4:$CB$23)))-IF(F178=$AH$2, 0.5, 0)), ""), "")</f>
        <v/>
      </c>
      <c r="L178" s="156"/>
      <c r="M178" s="157" t="str">
        <f>IF(O178="", IFERROR(IF($W178="", $AN178+$AO178-SUMIF($C$8:$C178, $C178, $K$8:$K178)-SUMIF($C$8:$C178, $C178, $W$8:$W178), ""), ""), "")</f>
        <v/>
      </c>
      <c r="N178" s="156"/>
      <c r="O178" s="157" t="str">
        <f>IF(AND(P178="", Q178="", R178=""), "", IF(OR(NOT(C178=P178), NOT(D178=Q178), NOT(E178=R178), NOT(F178=S178), NOT(G178=T178), NOT(H178=U178)), $O$4, 'Leave Approval'!L177))</f>
        <v/>
      </c>
      <c r="P178" s="159" t="str">
        <f>IF('Leave Approval'!M177="", "", 'Leave Approval'!M177)</f>
        <v/>
      </c>
      <c r="Q178" s="160" t="str">
        <f>IF('Leave Approval'!N177="", "", 'Leave Approval'!N177)</f>
        <v/>
      </c>
      <c r="R178" s="161" t="str">
        <f>IF('Leave Approval'!O177="", "", 'Leave Approval'!O177)</f>
        <v/>
      </c>
      <c r="S178" s="162" t="str">
        <f>IF('Leave Approval'!P177="", "", 'Leave Approval'!P177)</f>
        <v/>
      </c>
      <c r="T178" s="163" t="str">
        <f>IF('Leave Approval'!Q177="", "", 'Leave Approval'!Q177)</f>
        <v/>
      </c>
      <c r="U178" s="164" t="str">
        <f>IF('Leave Approval'!R177="", "", 'Leave Approval'!R177)</f>
        <v/>
      </c>
      <c r="V178" s="156"/>
      <c r="W178" s="157" t="str">
        <f>IF(OR(P178="", Q178="", R178=""), "", NETWORKDAYS(Q178, R178, IF(AL178='Intro &amp; Setup'!$BA$8, 'Intro &amp; Setup'!$CA$4:$CA$23, IF(AL178='Intro &amp; Setup'!$BA$9, 'Intro &amp; Setup'!$CB$4:$CB$23)))-IF(S178=$AH$2, 0.5, 0))</f>
        <v/>
      </c>
      <c r="X178" s="156"/>
      <c r="Y178" s="157" t="str">
        <f>IF(OR(P178="", Q178="", R178=""), "", IFERROR($AN178+$AO178-SUMIF($C$8:$C178, $C178, $K$8:$K178)-SUMIF($P$8:$P178, $P178, $W$8:$W178), ""))</f>
        <v/>
      </c>
      <c r="Z178" s="75"/>
      <c r="AH178" s="10">
        <v>171</v>
      </c>
      <c r="AL178" s="10" t="str">
        <f>IF(P178="", IF(C178="", "", IFERROR(INDEX('Intro &amp; Setup'!$BD$4:$BD$23, MATCH(C178, 'Intro &amp; Setup'!$BC$4:$BC$23, 0)), "")), IFERROR(INDEX('Intro &amp; Setup'!$BD$4:$BD$23, MATCH(P178, 'Intro &amp; Setup'!$BC$4:$BC$23, 0)), ""))</f>
        <v/>
      </c>
      <c r="AN178" s="42" t="str">
        <f>IF(P178="", IF($C178="", "", IFERROR(INDEX('Intro &amp; Setup'!$BE$4:$BE$23, MATCH($C178, 'Intro &amp; Setup'!$BC$4:$BC$23, 0)), "")-$AS178), IFERROR(INDEX('Intro &amp; Setup'!$BE$4:$BE$23, MATCH($P178, 'Intro &amp; Setup'!$BC$4:$BC$23, 0)), "")-$AS178)</f>
        <v/>
      </c>
      <c r="AO178" s="44" t="str">
        <f>IF(P178="", IF($C178="", "", IFERROR(INDEX('Intro &amp; Setup'!$BF$4:$BF$23, MATCH($C178, 'Intro &amp; Setup'!$BC$4:$BC$23, 0)), "")), IFERROR(INDEX('Intro &amp; Setup'!$BF$4:$BF$23, MATCH($P178, 'Intro &amp; Setup'!$BC$4:$BC$23, 0)), ""))</f>
        <v/>
      </c>
      <c r="AS178" s="10" t="str">
        <f>IF($C178="", "", IFERROR(INDEX('Intro &amp; Setup'!$BG$70:$BG$109, MATCH($C178, 'Intro &amp; Setup'!$BA$70:$BA$109, 0)), ""))</f>
        <v/>
      </c>
    </row>
    <row r="179" spans="1:45" x14ac:dyDescent="0.25">
      <c r="A179" s="75"/>
      <c r="B179" s="176"/>
      <c r="C179" s="158"/>
      <c r="D179" s="160"/>
      <c r="E179" s="161"/>
      <c r="F179" s="177"/>
      <c r="G179" s="160"/>
      <c r="H179" s="163"/>
      <c r="I179" s="156"/>
      <c r="J179" s="157" t="str">
        <f t="shared" si="2"/>
        <v/>
      </c>
      <c r="K179" s="158" t="str">
        <f>IF(O179="", IF(W179="", IF(OR(D179="", E179="", C179=""), "", NETWORKDAYS(D179, E179, IF(AL179='Intro &amp; Setup'!$BA$8, 'Intro &amp; Setup'!$CA$4:$CA$23, IF(AL179='Intro &amp; Setup'!$BA$9, 'Intro &amp; Setup'!$CB$4:$CB$23)))-IF(F179=$AH$2, 0.5, 0)), ""), "")</f>
        <v/>
      </c>
      <c r="L179" s="156"/>
      <c r="M179" s="157" t="str">
        <f>IF(O179="", IFERROR(IF($W179="", $AN179+$AO179-SUMIF($C$8:$C179, $C179, $K$8:$K179)-SUMIF($C$8:$C179, $C179, $W$8:$W179), ""), ""), "")</f>
        <v/>
      </c>
      <c r="N179" s="156"/>
      <c r="O179" s="157" t="str">
        <f>IF(AND(P179="", Q179="", R179=""), "", IF(OR(NOT(C179=P179), NOT(D179=Q179), NOT(E179=R179), NOT(F179=S179), NOT(G179=T179), NOT(H179=U179)), $O$4, 'Leave Approval'!L178))</f>
        <v/>
      </c>
      <c r="P179" s="159" t="str">
        <f>IF('Leave Approval'!M178="", "", 'Leave Approval'!M178)</f>
        <v/>
      </c>
      <c r="Q179" s="160" t="str">
        <f>IF('Leave Approval'!N178="", "", 'Leave Approval'!N178)</f>
        <v/>
      </c>
      <c r="R179" s="161" t="str">
        <f>IF('Leave Approval'!O178="", "", 'Leave Approval'!O178)</f>
        <v/>
      </c>
      <c r="S179" s="162" t="str">
        <f>IF('Leave Approval'!P178="", "", 'Leave Approval'!P178)</f>
        <v/>
      </c>
      <c r="T179" s="163" t="str">
        <f>IF('Leave Approval'!Q178="", "", 'Leave Approval'!Q178)</f>
        <v/>
      </c>
      <c r="U179" s="164" t="str">
        <f>IF('Leave Approval'!R178="", "", 'Leave Approval'!R178)</f>
        <v/>
      </c>
      <c r="V179" s="156"/>
      <c r="W179" s="157" t="str">
        <f>IF(OR(P179="", Q179="", R179=""), "", NETWORKDAYS(Q179, R179, IF(AL179='Intro &amp; Setup'!$BA$8, 'Intro &amp; Setup'!$CA$4:$CA$23, IF(AL179='Intro &amp; Setup'!$BA$9, 'Intro &amp; Setup'!$CB$4:$CB$23)))-IF(S179=$AH$2, 0.5, 0))</f>
        <v/>
      </c>
      <c r="X179" s="156"/>
      <c r="Y179" s="157" t="str">
        <f>IF(OR(P179="", Q179="", R179=""), "", IFERROR($AN179+$AO179-SUMIF($C$8:$C179, $C179, $K$8:$K179)-SUMIF($P$8:$P179, $P179, $W$8:$W179), ""))</f>
        <v/>
      </c>
      <c r="Z179" s="75"/>
      <c r="AH179" s="10">
        <v>172</v>
      </c>
      <c r="AL179" s="10" t="str">
        <f>IF(P179="", IF(C179="", "", IFERROR(INDEX('Intro &amp; Setup'!$BD$4:$BD$23, MATCH(C179, 'Intro &amp; Setup'!$BC$4:$BC$23, 0)), "")), IFERROR(INDEX('Intro &amp; Setup'!$BD$4:$BD$23, MATCH(P179, 'Intro &amp; Setup'!$BC$4:$BC$23, 0)), ""))</f>
        <v/>
      </c>
      <c r="AN179" s="42" t="str">
        <f>IF(P179="", IF($C179="", "", IFERROR(INDEX('Intro &amp; Setup'!$BE$4:$BE$23, MATCH($C179, 'Intro &amp; Setup'!$BC$4:$BC$23, 0)), "")-$AS179), IFERROR(INDEX('Intro &amp; Setup'!$BE$4:$BE$23, MATCH($P179, 'Intro &amp; Setup'!$BC$4:$BC$23, 0)), "")-$AS179)</f>
        <v/>
      </c>
      <c r="AO179" s="44" t="str">
        <f>IF(P179="", IF($C179="", "", IFERROR(INDEX('Intro &amp; Setup'!$BF$4:$BF$23, MATCH($C179, 'Intro &amp; Setup'!$BC$4:$BC$23, 0)), "")), IFERROR(INDEX('Intro &amp; Setup'!$BF$4:$BF$23, MATCH($P179, 'Intro &amp; Setup'!$BC$4:$BC$23, 0)), ""))</f>
        <v/>
      </c>
      <c r="AS179" s="10" t="str">
        <f>IF($C179="", "", IFERROR(INDEX('Intro &amp; Setup'!$BG$70:$BG$109, MATCH($C179, 'Intro &amp; Setup'!$BA$70:$BA$109, 0)), ""))</f>
        <v/>
      </c>
    </row>
    <row r="180" spans="1:45" x14ac:dyDescent="0.25">
      <c r="A180" s="75"/>
      <c r="B180" s="176"/>
      <c r="C180" s="158"/>
      <c r="D180" s="160"/>
      <c r="E180" s="161"/>
      <c r="F180" s="177"/>
      <c r="G180" s="160"/>
      <c r="H180" s="163"/>
      <c r="I180" s="156"/>
      <c r="J180" s="157" t="str">
        <f t="shared" si="2"/>
        <v/>
      </c>
      <c r="K180" s="158" t="str">
        <f>IF(O180="", IF(W180="", IF(OR(D180="", E180="", C180=""), "", NETWORKDAYS(D180, E180, IF(AL180='Intro &amp; Setup'!$BA$8, 'Intro &amp; Setup'!$CA$4:$CA$23, IF(AL180='Intro &amp; Setup'!$BA$9, 'Intro &amp; Setup'!$CB$4:$CB$23)))-IF(F180=$AH$2, 0.5, 0)), ""), "")</f>
        <v/>
      </c>
      <c r="L180" s="156"/>
      <c r="M180" s="157" t="str">
        <f>IF(O180="", IFERROR(IF($W180="", $AN180+$AO180-SUMIF($C$8:$C180, $C180, $K$8:$K180)-SUMIF($C$8:$C180, $C180, $W$8:$W180), ""), ""), "")</f>
        <v/>
      </c>
      <c r="N180" s="156"/>
      <c r="O180" s="157" t="str">
        <f>IF(AND(P180="", Q180="", R180=""), "", IF(OR(NOT(C180=P180), NOT(D180=Q180), NOT(E180=R180), NOT(F180=S180), NOT(G180=T180), NOT(H180=U180)), $O$4, 'Leave Approval'!L179))</f>
        <v/>
      </c>
      <c r="P180" s="159" t="str">
        <f>IF('Leave Approval'!M179="", "", 'Leave Approval'!M179)</f>
        <v/>
      </c>
      <c r="Q180" s="160" t="str">
        <f>IF('Leave Approval'!N179="", "", 'Leave Approval'!N179)</f>
        <v/>
      </c>
      <c r="R180" s="161" t="str">
        <f>IF('Leave Approval'!O179="", "", 'Leave Approval'!O179)</f>
        <v/>
      </c>
      <c r="S180" s="162" t="str">
        <f>IF('Leave Approval'!P179="", "", 'Leave Approval'!P179)</f>
        <v/>
      </c>
      <c r="T180" s="163" t="str">
        <f>IF('Leave Approval'!Q179="", "", 'Leave Approval'!Q179)</f>
        <v/>
      </c>
      <c r="U180" s="164" t="str">
        <f>IF('Leave Approval'!R179="", "", 'Leave Approval'!R179)</f>
        <v/>
      </c>
      <c r="V180" s="156"/>
      <c r="W180" s="157" t="str">
        <f>IF(OR(P180="", Q180="", R180=""), "", NETWORKDAYS(Q180, R180, IF(AL180='Intro &amp; Setup'!$BA$8, 'Intro &amp; Setup'!$CA$4:$CA$23, IF(AL180='Intro &amp; Setup'!$BA$9, 'Intro &amp; Setup'!$CB$4:$CB$23)))-IF(S180=$AH$2, 0.5, 0))</f>
        <v/>
      </c>
      <c r="X180" s="156"/>
      <c r="Y180" s="157" t="str">
        <f>IF(OR(P180="", Q180="", R180=""), "", IFERROR($AN180+$AO180-SUMIF($C$8:$C180, $C180, $K$8:$K180)-SUMIF($P$8:$P180, $P180, $W$8:$W180), ""))</f>
        <v/>
      </c>
      <c r="Z180" s="75"/>
      <c r="AH180" s="10">
        <v>173</v>
      </c>
      <c r="AL180" s="10" t="str">
        <f>IF(P180="", IF(C180="", "", IFERROR(INDEX('Intro &amp; Setup'!$BD$4:$BD$23, MATCH(C180, 'Intro &amp; Setup'!$BC$4:$BC$23, 0)), "")), IFERROR(INDEX('Intro &amp; Setup'!$BD$4:$BD$23, MATCH(P180, 'Intro &amp; Setup'!$BC$4:$BC$23, 0)), ""))</f>
        <v/>
      </c>
      <c r="AN180" s="42" t="str">
        <f>IF(P180="", IF($C180="", "", IFERROR(INDEX('Intro &amp; Setup'!$BE$4:$BE$23, MATCH($C180, 'Intro &amp; Setup'!$BC$4:$BC$23, 0)), "")-$AS180), IFERROR(INDEX('Intro &amp; Setup'!$BE$4:$BE$23, MATCH($P180, 'Intro &amp; Setup'!$BC$4:$BC$23, 0)), "")-$AS180)</f>
        <v/>
      </c>
      <c r="AO180" s="44" t="str">
        <f>IF(P180="", IF($C180="", "", IFERROR(INDEX('Intro &amp; Setup'!$BF$4:$BF$23, MATCH($C180, 'Intro &amp; Setup'!$BC$4:$BC$23, 0)), "")), IFERROR(INDEX('Intro &amp; Setup'!$BF$4:$BF$23, MATCH($P180, 'Intro &amp; Setup'!$BC$4:$BC$23, 0)), ""))</f>
        <v/>
      </c>
      <c r="AS180" s="10" t="str">
        <f>IF($C180="", "", IFERROR(INDEX('Intro &amp; Setup'!$BG$70:$BG$109, MATCH($C180, 'Intro &amp; Setup'!$BA$70:$BA$109, 0)), ""))</f>
        <v/>
      </c>
    </row>
    <row r="181" spans="1:45" x14ac:dyDescent="0.25">
      <c r="A181" s="75"/>
      <c r="B181" s="176"/>
      <c r="C181" s="158"/>
      <c r="D181" s="160"/>
      <c r="E181" s="161"/>
      <c r="F181" s="177"/>
      <c r="G181" s="160"/>
      <c r="H181" s="163"/>
      <c r="I181" s="156"/>
      <c r="J181" s="157" t="str">
        <f t="shared" si="2"/>
        <v/>
      </c>
      <c r="K181" s="158" t="str">
        <f>IF(O181="", IF(W181="", IF(OR(D181="", E181="", C181=""), "", NETWORKDAYS(D181, E181, IF(AL181='Intro &amp; Setup'!$BA$8, 'Intro &amp; Setup'!$CA$4:$CA$23, IF(AL181='Intro &amp; Setup'!$BA$9, 'Intro &amp; Setup'!$CB$4:$CB$23)))-IF(F181=$AH$2, 0.5, 0)), ""), "")</f>
        <v/>
      </c>
      <c r="L181" s="156"/>
      <c r="M181" s="157" t="str">
        <f>IF(O181="", IFERROR(IF($W181="", $AN181+$AO181-SUMIF($C$8:$C181, $C181, $K$8:$K181)-SUMIF($C$8:$C181, $C181, $W$8:$W181), ""), ""), "")</f>
        <v/>
      </c>
      <c r="N181" s="156"/>
      <c r="O181" s="157" t="str">
        <f>IF(AND(P181="", Q181="", R181=""), "", IF(OR(NOT(C181=P181), NOT(D181=Q181), NOT(E181=R181), NOT(F181=S181), NOT(G181=T181), NOT(H181=U181)), $O$4, 'Leave Approval'!L180))</f>
        <v/>
      </c>
      <c r="P181" s="159" t="str">
        <f>IF('Leave Approval'!M180="", "", 'Leave Approval'!M180)</f>
        <v/>
      </c>
      <c r="Q181" s="160" t="str">
        <f>IF('Leave Approval'!N180="", "", 'Leave Approval'!N180)</f>
        <v/>
      </c>
      <c r="R181" s="161" t="str">
        <f>IF('Leave Approval'!O180="", "", 'Leave Approval'!O180)</f>
        <v/>
      </c>
      <c r="S181" s="162" t="str">
        <f>IF('Leave Approval'!P180="", "", 'Leave Approval'!P180)</f>
        <v/>
      </c>
      <c r="T181" s="163" t="str">
        <f>IF('Leave Approval'!Q180="", "", 'Leave Approval'!Q180)</f>
        <v/>
      </c>
      <c r="U181" s="164" t="str">
        <f>IF('Leave Approval'!R180="", "", 'Leave Approval'!R180)</f>
        <v/>
      </c>
      <c r="V181" s="156"/>
      <c r="W181" s="157" t="str">
        <f>IF(OR(P181="", Q181="", R181=""), "", NETWORKDAYS(Q181, R181, IF(AL181='Intro &amp; Setup'!$BA$8, 'Intro &amp; Setup'!$CA$4:$CA$23, IF(AL181='Intro &amp; Setup'!$BA$9, 'Intro &amp; Setup'!$CB$4:$CB$23)))-IF(S181=$AH$2, 0.5, 0))</f>
        <v/>
      </c>
      <c r="X181" s="156"/>
      <c r="Y181" s="157" t="str">
        <f>IF(OR(P181="", Q181="", R181=""), "", IFERROR($AN181+$AO181-SUMIF($C$8:$C181, $C181, $K$8:$K181)-SUMIF($P$8:$P181, $P181, $W$8:$W181), ""))</f>
        <v/>
      </c>
      <c r="Z181" s="75"/>
      <c r="AH181" s="10">
        <v>174</v>
      </c>
      <c r="AL181" s="10" t="str">
        <f>IF(P181="", IF(C181="", "", IFERROR(INDEX('Intro &amp; Setup'!$BD$4:$BD$23, MATCH(C181, 'Intro &amp; Setup'!$BC$4:$BC$23, 0)), "")), IFERROR(INDEX('Intro &amp; Setup'!$BD$4:$BD$23, MATCH(P181, 'Intro &amp; Setup'!$BC$4:$BC$23, 0)), ""))</f>
        <v/>
      </c>
      <c r="AN181" s="42" t="str">
        <f>IF(P181="", IF($C181="", "", IFERROR(INDEX('Intro &amp; Setup'!$BE$4:$BE$23, MATCH($C181, 'Intro &amp; Setup'!$BC$4:$BC$23, 0)), "")-$AS181), IFERROR(INDEX('Intro &amp; Setup'!$BE$4:$BE$23, MATCH($P181, 'Intro &amp; Setup'!$BC$4:$BC$23, 0)), "")-$AS181)</f>
        <v/>
      </c>
      <c r="AO181" s="44" t="str">
        <f>IF(P181="", IF($C181="", "", IFERROR(INDEX('Intro &amp; Setup'!$BF$4:$BF$23, MATCH($C181, 'Intro &amp; Setup'!$BC$4:$BC$23, 0)), "")), IFERROR(INDEX('Intro &amp; Setup'!$BF$4:$BF$23, MATCH($P181, 'Intro &amp; Setup'!$BC$4:$BC$23, 0)), ""))</f>
        <v/>
      </c>
      <c r="AS181" s="10" t="str">
        <f>IF($C181="", "", IFERROR(INDEX('Intro &amp; Setup'!$BG$70:$BG$109, MATCH($C181, 'Intro &amp; Setup'!$BA$70:$BA$109, 0)), ""))</f>
        <v/>
      </c>
    </row>
    <row r="182" spans="1:45" x14ac:dyDescent="0.25">
      <c r="A182" s="75"/>
      <c r="B182" s="176"/>
      <c r="C182" s="158"/>
      <c r="D182" s="160"/>
      <c r="E182" s="161"/>
      <c r="F182" s="177"/>
      <c r="G182" s="160"/>
      <c r="H182" s="163"/>
      <c r="I182" s="156"/>
      <c r="J182" s="157" t="str">
        <f t="shared" si="2"/>
        <v/>
      </c>
      <c r="K182" s="158" t="str">
        <f>IF(O182="", IF(W182="", IF(OR(D182="", E182="", C182=""), "", NETWORKDAYS(D182, E182, IF(AL182='Intro &amp; Setup'!$BA$8, 'Intro &amp; Setup'!$CA$4:$CA$23, IF(AL182='Intro &amp; Setup'!$BA$9, 'Intro &amp; Setup'!$CB$4:$CB$23)))-IF(F182=$AH$2, 0.5, 0)), ""), "")</f>
        <v/>
      </c>
      <c r="L182" s="156"/>
      <c r="M182" s="157" t="str">
        <f>IF(O182="", IFERROR(IF($W182="", $AN182+$AO182-SUMIF($C$8:$C182, $C182, $K$8:$K182)-SUMIF($C$8:$C182, $C182, $W$8:$W182), ""), ""), "")</f>
        <v/>
      </c>
      <c r="N182" s="156"/>
      <c r="O182" s="157" t="str">
        <f>IF(AND(P182="", Q182="", R182=""), "", IF(OR(NOT(C182=P182), NOT(D182=Q182), NOT(E182=R182), NOT(F182=S182), NOT(G182=T182), NOT(H182=U182)), $O$4, 'Leave Approval'!L181))</f>
        <v/>
      </c>
      <c r="P182" s="159" t="str">
        <f>IF('Leave Approval'!M181="", "", 'Leave Approval'!M181)</f>
        <v/>
      </c>
      <c r="Q182" s="160" t="str">
        <f>IF('Leave Approval'!N181="", "", 'Leave Approval'!N181)</f>
        <v/>
      </c>
      <c r="R182" s="161" t="str">
        <f>IF('Leave Approval'!O181="", "", 'Leave Approval'!O181)</f>
        <v/>
      </c>
      <c r="S182" s="162" t="str">
        <f>IF('Leave Approval'!P181="", "", 'Leave Approval'!P181)</f>
        <v/>
      </c>
      <c r="T182" s="163" t="str">
        <f>IF('Leave Approval'!Q181="", "", 'Leave Approval'!Q181)</f>
        <v/>
      </c>
      <c r="U182" s="164" t="str">
        <f>IF('Leave Approval'!R181="", "", 'Leave Approval'!R181)</f>
        <v/>
      </c>
      <c r="V182" s="156"/>
      <c r="W182" s="157" t="str">
        <f>IF(OR(P182="", Q182="", R182=""), "", NETWORKDAYS(Q182, R182, IF(AL182='Intro &amp; Setup'!$BA$8, 'Intro &amp; Setup'!$CA$4:$CA$23, IF(AL182='Intro &amp; Setup'!$BA$9, 'Intro &amp; Setup'!$CB$4:$CB$23)))-IF(S182=$AH$2, 0.5, 0))</f>
        <v/>
      </c>
      <c r="X182" s="156"/>
      <c r="Y182" s="157" t="str">
        <f>IF(OR(P182="", Q182="", R182=""), "", IFERROR($AN182+$AO182-SUMIF($C$8:$C182, $C182, $K$8:$K182)-SUMIF($P$8:$P182, $P182, $W$8:$W182), ""))</f>
        <v/>
      </c>
      <c r="Z182" s="75"/>
      <c r="AH182" s="10">
        <v>175</v>
      </c>
      <c r="AL182" s="10" t="str">
        <f>IF(P182="", IF(C182="", "", IFERROR(INDEX('Intro &amp; Setup'!$BD$4:$BD$23, MATCH(C182, 'Intro &amp; Setup'!$BC$4:$BC$23, 0)), "")), IFERROR(INDEX('Intro &amp; Setup'!$BD$4:$BD$23, MATCH(P182, 'Intro &amp; Setup'!$BC$4:$BC$23, 0)), ""))</f>
        <v/>
      </c>
      <c r="AN182" s="42" t="str">
        <f>IF(P182="", IF($C182="", "", IFERROR(INDEX('Intro &amp; Setup'!$BE$4:$BE$23, MATCH($C182, 'Intro &amp; Setup'!$BC$4:$BC$23, 0)), "")-$AS182), IFERROR(INDEX('Intro &amp; Setup'!$BE$4:$BE$23, MATCH($P182, 'Intro &amp; Setup'!$BC$4:$BC$23, 0)), "")-$AS182)</f>
        <v/>
      </c>
      <c r="AO182" s="44" t="str">
        <f>IF(P182="", IF($C182="", "", IFERROR(INDEX('Intro &amp; Setup'!$BF$4:$BF$23, MATCH($C182, 'Intro &amp; Setup'!$BC$4:$BC$23, 0)), "")), IFERROR(INDEX('Intro &amp; Setup'!$BF$4:$BF$23, MATCH($P182, 'Intro &amp; Setup'!$BC$4:$BC$23, 0)), ""))</f>
        <v/>
      </c>
      <c r="AS182" s="10" t="str">
        <f>IF($C182="", "", IFERROR(INDEX('Intro &amp; Setup'!$BG$70:$BG$109, MATCH($C182, 'Intro &amp; Setup'!$BA$70:$BA$109, 0)), ""))</f>
        <v/>
      </c>
    </row>
    <row r="183" spans="1:45" x14ac:dyDescent="0.25">
      <c r="A183" s="75"/>
      <c r="B183" s="176"/>
      <c r="C183" s="158"/>
      <c r="D183" s="160"/>
      <c r="E183" s="161"/>
      <c r="F183" s="177"/>
      <c r="G183" s="160"/>
      <c r="H183" s="163"/>
      <c r="I183" s="156"/>
      <c r="J183" s="157" t="str">
        <f t="shared" si="2"/>
        <v/>
      </c>
      <c r="K183" s="158" t="str">
        <f>IF(O183="", IF(W183="", IF(OR(D183="", E183="", C183=""), "", NETWORKDAYS(D183, E183, IF(AL183='Intro &amp; Setup'!$BA$8, 'Intro &amp; Setup'!$CA$4:$CA$23, IF(AL183='Intro &amp; Setup'!$BA$9, 'Intro &amp; Setup'!$CB$4:$CB$23)))-IF(F183=$AH$2, 0.5, 0)), ""), "")</f>
        <v/>
      </c>
      <c r="L183" s="156"/>
      <c r="M183" s="157" t="str">
        <f>IF(O183="", IFERROR(IF($W183="", $AN183+$AO183-SUMIF($C$8:$C183, $C183, $K$8:$K183)-SUMIF($C$8:$C183, $C183, $W$8:$W183), ""), ""), "")</f>
        <v/>
      </c>
      <c r="N183" s="156"/>
      <c r="O183" s="157" t="str">
        <f>IF(AND(P183="", Q183="", R183=""), "", IF(OR(NOT(C183=P183), NOT(D183=Q183), NOT(E183=R183), NOT(F183=S183), NOT(G183=T183), NOT(H183=U183)), $O$4, 'Leave Approval'!L182))</f>
        <v/>
      </c>
      <c r="P183" s="159" t="str">
        <f>IF('Leave Approval'!M182="", "", 'Leave Approval'!M182)</f>
        <v/>
      </c>
      <c r="Q183" s="160" t="str">
        <f>IF('Leave Approval'!N182="", "", 'Leave Approval'!N182)</f>
        <v/>
      </c>
      <c r="R183" s="161" t="str">
        <f>IF('Leave Approval'!O182="", "", 'Leave Approval'!O182)</f>
        <v/>
      </c>
      <c r="S183" s="162" t="str">
        <f>IF('Leave Approval'!P182="", "", 'Leave Approval'!P182)</f>
        <v/>
      </c>
      <c r="T183" s="163" t="str">
        <f>IF('Leave Approval'!Q182="", "", 'Leave Approval'!Q182)</f>
        <v/>
      </c>
      <c r="U183" s="164" t="str">
        <f>IF('Leave Approval'!R182="", "", 'Leave Approval'!R182)</f>
        <v/>
      </c>
      <c r="V183" s="156"/>
      <c r="W183" s="157" t="str">
        <f>IF(OR(P183="", Q183="", R183=""), "", NETWORKDAYS(Q183, R183, IF(AL183='Intro &amp; Setup'!$BA$8, 'Intro &amp; Setup'!$CA$4:$CA$23, IF(AL183='Intro &amp; Setup'!$BA$9, 'Intro &amp; Setup'!$CB$4:$CB$23)))-IF(S183=$AH$2, 0.5, 0))</f>
        <v/>
      </c>
      <c r="X183" s="156"/>
      <c r="Y183" s="157" t="str">
        <f>IF(OR(P183="", Q183="", R183=""), "", IFERROR($AN183+$AO183-SUMIF($C$8:$C183, $C183, $K$8:$K183)-SUMIF($P$8:$P183, $P183, $W$8:$W183), ""))</f>
        <v/>
      </c>
      <c r="Z183" s="75"/>
      <c r="AH183" s="10">
        <v>176</v>
      </c>
      <c r="AL183" s="10" t="str">
        <f>IF(P183="", IF(C183="", "", IFERROR(INDEX('Intro &amp; Setup'!$BD$4:$BD$23, MATCH(C183, 'Intro &amp; Setup'!$BC$4:$BC$23, 0)), "")), IFERROR(INDEX('Intro &amp; Setup'!$BD$4:$BD$23, MATCH(P183, 'Intro &amp; Setup'!$BC$4:$BC$23, 0)), ""))</f>
        <v/>
      </c>
      <c r="AN183" s="42" t="str">
        <f>IF(P183="", IF($C183="", "", IFERROR(INDEX('Intro &amp; Setup'!$BE$4:$BE$23, MATCH($C183, 'Intro &amp; Setup'!$BC$4:$BC$23, 0)), "")-$AS183), IFERROR(INDEX('Intro &amp; Setup'!$BE$4:$BE$23, MATCH($P183, 'Intro &amp; Setup'!$BC$4:$BC$23, 0)), "")-$AS183)</f>
        <v/>
      </c>
      <c r="AO183" s="44" t="str">
        <f>IF(P183="", IF($C183="", "", IFERROR(INDEX('Intro &amp; Setup'!$BF$4:$BF$23, MATCH($C183, 'Intro &amp; Setup'!$BC$4:$BC$23, 0)), "")), IFERROR(INDEX('Intro &amp; Setup'!$BF$4:$BF$23, MATCH($P183, 'Intro &amp; Setup'!$BC$4:$BC$23, 0)), ""))</f>
        <v/>
      </c>
      <c r="AS183" s="10" t="str">
        <f>IF($C183="", "", IFERROR(INDEX('Intro &amp; Setup'!$BG$70:$BG$109, MATCH($C183, 'Intro &amp; Setup'!$BA$70:$BA$109, 0)), ""))</f>
        <v/>
      </c>
    </row>
    <row r="184" spans="1:45" x14ac:dyDescent="0.25">
      <c r="A184" s="75"/>
      <c r="B184" s="176"/>
      <c r="C184" s="158"/>
      <c r="D184" s="160"/>
      <c r="E184" s="161"/>
      <c r="F184" s="177"/>
      <c r="G184" s="160"/>
      <c r="H184" s="163"/>
      <c r="I184" s="156"/>
      <c r="J184" s="157" t="str">
        <f t="shared" si="2"/>
        <v/>
      </c>
      <c r="K184" s="158" t="str">
        <f>IF(O184="", IF(W184="", IF(OR(D184="", E184="", C184=""), "", NETWORKDAYS(D184, E184, IF(AL184='Intro &amp; Setup'!$BA$8, 'Intro &amp; Setup'!$CA$4:$CA$23, IF(AL184='Intro &amp; Setup'!$BA$9, 'Intro &amp; Setup'!$CB$4:$CB$23)))-IF(F184=$AH$2, 0.5, 0)), ""), "")</f>
        <v/>
      </c>
      <c r="L184" s="156"/>
      <c r="M184" s="157" t="str">
        <f>IF(O184="", IFERROR(IF($W184="", $AN184+$AO184-SUMIF($C$8:$C184, $C184, $K$8:$K184)-SUMIF($C$8:$C184, $C184, $W$8:$W184), ""), ""), "")</f>
        <v/>
      </c>
      <c r="N184" s="156"/>
      <c r="O184" s="157" t="str">
        <f>IF(AND(P184="", Q184="", R184=""), "", IF(OR(NOT(C184=P184), NOT(D184=Q184), NOT(E184=R184), NOT(F184=S184), NOT(G184=T184), NOT(H184=U184)), $O$4, 'Leave Approval'!L183))</f>
        <v/>
      </c>
      <c r="P184" s="159" t="str">
        <f>IF('Leave Approval'!M183="", "", 'Leave Approval'!M183)</f>
        <v/>
      </c>
      <c r="Q184" s="160" t="str">
        <f>IF('Leave Approval'!N183="", "", 'Leave Approval'!N183)</f>
        <v/>
      </c>
      <c r="R184" s="161" t="str">
        <f>IF('Leave Approval'!O183="", "", 'Leave Approval'!O183)</f>
        <v/>
      </c>
      <c r="S184" s="162" t="str">
        <f>IF('Leave Approval'!P183="", "", 'Leave Approval'!P183)</f>
        <v/>
      </c>
      <c r="T184" s="163" t="str">
        <f>IF('Leave Approval'!Q183="", "", 'Leave Approval'!Q183)</f>
        <v/>
      </c>
      <c r="U184" s="164" t="str">
        <f>IF('Leave Approval'!R183="", "", 'Leave Approval'!R183)</f>
        <v/>
      </c>
      <c r="V184" s="156"/>
      <c r="W184" s="157" t="str">
        <f>IF(OR(P184="", Q184="", R184=""), "", NETWORKDAYS(Q184, R184, IF(AL184='Intro &amp; Setup'!$BA$8, 'Intro &amp; Setup'!$CA$4:$CA$23, IF(AL184='Intro &amp; Setup'!$BA$9, 'Intro &amp; Setup'!$CB$4:$CB$23)))-IF(S184=$AH$2, 0.5, 0))</f>
        <v/>
      </c>
      <c r="X184" s="156"/>
      <c r="Y184" s="157" t="str">
        <f>IF(OR(P184="", Q184="", R184=""), "", IFERROR($AN184+$AO184-SUMIF($C$8:$C184, $C184, $K$8:$K184)-SUMIF($P$8:$P184, $P184, $W$8:$W184), ""))</f>
        <v/>
      </c>
      <c r="Z184" s="75"/>
      <c r="AH184" s="10">
        <v>177</v>
      </c>
      <c r="AL184" s="10" t="str">
        <f>IF(P184="", IF(C184="", "", IFERROR(INDEX('Intro &amp; Setup'!$BD$4:$BD$23, MATCH(C184, 'Intro &amp; Setup'!$BC$4:$BC$23, 0)), "")), IFERROR(INDEX('Intro &amp; Setup'!$BD$4:$BD$23, MATCH(P184, 'Intro &amp; Setup'!$BC$4:$BC$23, 0)), ""))</f>
        <v/>
      </c>
      <c r="AN184" s="42" t="str">
        <f>IF(P184="", IF($C184="", "", IFERROR(INDEX('Intro &amp; Setup'!$BE$4:$BE$23, MATCH($C184, 'Intro &amp; Setup'!$BC$4:$BC$23, 0)), "")-$AS184), IFERROR(INDEX('Intro &amp; Setup'!$BE$4:$BE$23, MATCH($P184, 'Intro &amp; Setup'!$BC$4:$BC$23, 0)), "")-$AS184)</f>
        <v/>
      </c>
      <c r="AO184" s="44" t="str">
        <f>IF(P184="", IF($C184="", "", IFERROR(INDEX('Intro &amp; Setup'!$BF$4:$BF$23, MATCH($C184, 'Intro &amp; Setup'!$BC$4:$BC$23, 0)), "")), IFERROR(INDEX('Intro &amp; Setup'!$BF$4:$BF$23, MATCH($P184, 'Intro &amp; Setup'!$BC$4:$BC$23, 0)), ""))</f>
        <v/>
      </c>
      <c r="AS184" s="10" t="str">
        <f>IF($C184="", "", IFERROR(INDEX('Intro &amp; Setup'!$BG$70:$BG$109, MATCH($C184, 'Intro &amp; Setup'!$BA$70:$BA$109, 0)), ""))</f>
        <v/>
      </c>
    </row>
    <row r="185" spans="1:45" x14ac:dyDescent="0.25">
      <c r="A185" s="75"/>
      <c r="B185" s="176"/>
      <c r="C185" s="158"/>
      <c r="D185" s="160"/>
      <c r="E185" s="161"/>
      <c r="F185" s="177"/>
      <c r="G185" s="160"/>
      <c r="H185" s="163"/>
      <c r="I185" s="156"/>
      <c r="J185" s="157" t="str">
        <f t="shared" si="2"/>
        <v/>
      </c>
      <c r="K185" s="158" t="str">
        <f>IF(O185="", IF(W185="", IF(OR(D185="", E185="", C185=""), "", NETWORKDAYS(D185, E185, IF(AL185='Intro &amp; Setup'!$BA$8, 'Intro &amp; Setup'!$CA$4:$CA$23, IF(AL185='Intro &amp; Setup'!$BA$9, 'Intro &amp; Setup'!$CB$4:$CB$23)))-IF(F185=$AH$2, 0.5, 0)), ""), "")</f>
        <v/>
      </c>
      <c r="L185" s="156"/>
      <c r="M185" s="157" t="str">
        <f>IF(O185="", IFERROR(IF($W185="", $AN185+$AO185-SUMIF($C$8:$C185, $C185, $K$8:$K185)-SUMIF($C$8:$C185, $C185, $W$8:$W185), ""), ""), "")</f>
        <v/>
      </c>
      <c r="N185" s="156"/>
      <c r="O185" s="157" t="str">
        <f>IF(AND(P185="", Q185="", R185=""), "", IF(OR(NOT(C185=P185), NOT(D185=Q185), NOT(E185=R185), NOT(F185=S185), NOT(G185=T185), NOT(H185=U185)), $O$4, 'Leave Approval'!L184))</f>
        <v/>
      </c>
      <c r="P185" s="159" t="str">
        <f>IF('Leave Approval'!M184="", "", 'Leave Approval'!M184)</f>
        <v/>
      </c>
      <c r="Q185" s="160" t="str">
        <f>IF('Leave Approval'!N184="", "", 'Leave Approval'!N184)</f>
        <v/>
      </c>
      <c r="R185" s="161" t="str">
        <f>IF('Leave Approval'!O184="", "", 'Leave Approval'!O184)</f>
        <v/>
      </c>
      <c r="S185" s="162" t="str">
        <f>IF('Leave Approval'!P184="", "", 'Leave Approval'!P184)</f>
        <v/>
      </c>
      <c r="T185" s="163" t="str">
        <f>IF('Leave Approval'!Q184="", "", 'Leave Approval'!Q184)</f>
        <v/>
      </c>
      <c r="U185" s="164" t="str">
        <f>IF('Leave Approval'!R184="", "", 'Leave Approval'!R184)</f>
        <v/>
      </c>
      <c r="V185" s="156"/>
      <c r="W185" s="157" t="str">
        <f>IF(OR(P185="", Q185="", R185=""), "", NETWORKDAYS(Q185, R185, IF(AL185='Intro &amp; Setup'!$BA$8, 'Intro &amp; Setup'!$CA$4:$CA$23, IF(AL185='Intro &amp; Setup'!$BA$9, 'Intro &amp; Setup'!$CB$4:$CB$23)))-IF(S185=$AH$2, 0.5, 0))</f>
        <v/>
      </c>
      <c r="X185" s="156"/>
      <c r="Y185" s="157" t="str">
        <f>IF(OR(P185="", Q185="", R185=""), "", IFERROR($AN185+$AO185-SUMIF($C$8:$C185, $C185, $K$8:$K185)-SUMIF($P$8:$P185, $P185, $W$8:$W185), ""))</f>
        <v/>
      </c>
      <c r="Z185" s="75"/>
      <c r="AH185" s="10">
        <v>178</v>
      </c>
      <c r="AL185" s="10" t="str">
        <f>IF(P185="", IF(C185="", "", IFERROR(INDEX('Intro &amp; Setup'!$BD$4:$BD$23, MATCH(C185, 'Intro &amp; Setup'!$BC$4:$BC$23, 0)), "")), IFERROR(INDEX('Intro &amp; Setup'!$BD$4:$BD$23, MATCH(P185, 'Intro &amp; Setup'!$BC$4:$BC$23, 0)), ""))</f>
        <v/>
      </c>
      <c r="AN185" s="42" t="str">
        <f>IF(P185="", IF($C185="", "", IFERROR(INDEX('Intro &amp; Setup'!$BE$4:$BE$23, MATCH($C185, 'Intro &amp; Setup'!$BC$4:$BC$23, 0)), "")-$AS185), IFERROR(INDEX('Intro &amp; Setup'!$BE$4:$BE$23, MATCH($P185, 'Intro &amp; Setup'!$BC$4:$BC$23, 0)), "")-$AS185)</f>
        <v/>
      </c>
      <c r="AO185" s="44" t="str">
        <f>IF(P185="", IF($C185="", "", IFERROR(INDEX('Intro &amp; Setup'!$BF$4:$BF$23, MATCH($C185, 'Intro &amp; Setup'!$BC$4:$BC$23, 0)), "")), IFERROR(INDEX('Intro &amp; Setup'!$BF$4:$BF$23, MATCH($P185, 'Intro &amp; Setup'!$BC$4:$BC$23, 0)), ""))</f>
        <v/>
      </c>
      <c r="AS185" s="10" t="str">
        <f>IF($C185="", "", IFERROR(INDEX('Intro &amp; Setup'!$BG$70:$BG$109, MATCH($C185, 'Intro &amp; Setup'!$BA$70:$BA$109, 0)), ""))</f>
        <v/>
      </c>
    </row>
    <row r="186" spans="1:45" x14ac:dyDescent="0.25">
      <c r="A186" s="75"/>
      <c r="B186" s="176"/>
      <c r="C186" s="158"/>
      <c r="D186" s="160"/>
      <c r="E186" s="161"/>
      <c r="F186" s="177"/>
      <c r="G186" s="160"/>
      <c r="H186" s="163"/>
      <c r="I186" s="156"/>
      <c r="J186" s="157" t="str">
        <f t="shared" si="2"/>
        <v/>
      </c>
      <c r="K186" s="158" t="str">
        <f>IF(O186="", IF(W186="", IF(OR(D186="", E186="", C186=""), "", NETWORKDAYS(D186, E186, IF(AL186='Intro &amp; Setup'!$BA$8, 'Intro &amp; Setup'!$CA$4:$CA$23, IF(AL186='Intro &amp; Setup'!$BA$9, 'Intro &amp; Setup'!$CB$4:$CB$23)))-IF(F186=$AH$2, 0.5, 0)), ""), "")</f>
        <v/>
      </c>
      <c r="L186" s="156"/>
      <c r="M186" s="157" t="str">
        <f>IF(O186="", IFERROR(IF($W186="", $AN186+$AO186-SUMIF($C$8:$C186, $C186, $K$8:$K186)-SUMIF($C$8:$C186, $C186, $W$8:$W186), ""), ""), "")</f>
        <v/>
      </c>
      <c r="N186" s="156"/>
      <c r="O186" s="157" t="str">
        <f>IF(AND(P186="", Q186="", R186=""), "", IF(OR(NOT(C186=P186), NOT(D186=Q186), NOT(E186=R186), NOT(F186=S186), NOT(G186=T186), NOT(H186=U186)), $O$4, 'Leave Approval'!L185))</f>
        <v/>
      </c>
      <c r="P186" s="159" t="str">
        <f>IF('Leave Approval'!M185="", "", 'Leave Approval'!M185)</f>
        <v/>
      </c>
      <c r="Q186" s="160" t="str">
        <f>IF('Leave Approval'!N185="", "", 'Leave Approval'!N185)</f>
        <v/>
      </c>
      <c r="R186" s="161" t="str">
        <f>IF('Leave Approval'!O185="", "", 'Leave Approval'!O185)</f>
        <v/>
      </c>
      <c r="S186" s="162" t="str">
        <f>IF('Leave Approval'!P185="", "", 'Leave Approval'!P185)</f>
        <v/>
      </c>
      <c r="T186" s="163" t="str">
        <f>IF('Leave Approval'!Q185="", "", 'Leave Approval'!Q185)</f>
        <v/>
      </c>
      <c r="U186" s="164" t="str">
        <f>IF('Leave Approval'!R185="", "", 'Leave Approval'!R185)</f>
        <v/>
      </c>
      <c r="V186" s="156"/>
      <c r="W186" s="157" t="str">
        <f>IF(OR(P186="", Q186="", R186=""), "", NETWORKDAYS(Q186, R186, IF(AL186='Intro &amp; Setup'!$BA$8, 'Intro &amp; Setup'!$CA$4:$CA$23, IF(AL186='Intro &amp; Setup'!$BA$9, 'Intro &amp; Setup'!$CB$4:$CB$23)))-IF(S186=$AH$2, 0.5, 0))</f>
        <v/>
      </c>
      <c r="X186" s="156"/>
      <c r="Y186" s="157" t="str">
        <f>IF(OR(P186="", Q186="", R186=""), "", IFERROR($AN186+$AO186-SUMIF($C$8:$C186, $C186, $K$8:$K186)-SUMIF($P$8:$P186, $P186, $W$8:$W186), ""))</f>
        <v/>
      </c>
      <c r="Z186" s="75"/>
      <c r="AH186" s="10">
        <v>179</v>
      </c>
      <c r="AL186" s="10" t="str">
        <f>IF(P186="", IF(C186="", "", IFERROR(INDEX('Intro &amp; Setup'!$BD$4:$BD$23, MATCH(C186, 'Intro &amp; Setup'!$BC$4:$BC$23, 0)), "")), IFERROR(INDEX('Intro &amp; Setup'!$BD$4:$BD$23, MATCH(P186, 'Intro &amp; Setup'!$BC$4:$BC$23, 0)), ""))</f>
        <v/>
      </c>
      <c r="AN186" s="42" t="str">
        <f>IF(P186="", IF($C186="", "", IFERROR(INDEX('Intro &amp; Setup'!$BE$4:$BE$23, MATCH($C186, 'Intro &amp; Setup'!$BC$4:$BC$23, 0)), "")-$AS186), IFERROR(INDEX('Intro &amp; Setup'!$BE$4:$BE$23, MATCH($P186, 'Intro &amp; Setup'!$BC$4:$BC$23, 0)), "")-$AS186)</f>
        <v/>
      </c>
      <c r="AO186" s="44" t="str">
        <f>IF(P186="", IF($C186="", "", IFERROR(INDEX('Intro &amp; Setup'!$BF$4:$BF$23, MATCH($C186, 'Intro &amp; Setup'!$BC$4:$BC$23, 0)), "")), IFERROR(INDEX('Intro &amp; Setup'!$BF$4:$BF$23, MATCH($P186, 'Intro &amp; Setup'!$BC$4:$BC$23, 0)), ""))</f>
        <v/>
      </c>
      <c r="AS186" s="10" t="str">
        <f>IF($C186="", "", IFERROR(INDEX('Intro &amp; Setup'!$BG$70:$BG$109, MATCH($C186, 'Intro &amp; Setup'!$BA$70:$BA$109, 0)), ""))</f>
        <v/>
      </c>
    </row>
    <row r="187" spans="1:45" x14ac:dyDescent="0.25">
      <c r="A187" s="75"/>
      <c r="B187" s="176"/>
      <c r="C187" s="158"/>
      <c r="D187" s="160"/>
      <c r="E187" s="161"/>
      <c r="F187" s="177"/>
      <c r="G187" s="160"/>
      <c r="H187" s="163"/>
      <c r="I187" s="156"/>
      <c r="J187" s="157" t="str">
        <f t="shared" si="2"/>
        <v/>
      </c>
      <c r="K187" s="158" t="str">
        <f>IF(O187="", IF(W187="", IF(OR(D187="", E187="", C187=""), "", NETWORKDAYS(D187, E187, IF(AL187='Intro &amp; Setup'!$BA$8, 'Intro &amp; Setup'!$CA$4:$CA$23, IF(AL187='Intro &amp; Setup'!$BA$9, 'Intro &amp; Setup'!$CB$4:$CB$23)))-IF(F187=$AH$2, 0.5, 0)), ""), "")</f>
        <v/>
      </c>
      <c r="L187" s="156"/>
      <c r="M187" s="157" t="str">
        <f>IF(O187="", IFERROR(IF($W187="", $AN187+$AO187-SUMIF($C$8:$C187, $C187, $K$8:$K187)-SUMIF($C$8:$C187, $C187, $W$8:$W187), ""), ""), "")</f>
        <v/>
      </c>
      <c r="N187" s="156"/>
      <c r="O187" s="157" t="str">
        <f>IF(AND(P187="", Q187="", R187=""), "", IF(OR(NOT(C187=P187), NOT(D187=Q187), NOT(E187=R187), NOT(F187=S187), NOT(G187=T187), NOT(H187=U187)), $O$4, 'Leave Approval'!L186))</f>
        <v/>
      </c>
      <c r="P187" s="159" t="str">
        <f>IF('Leave Approval'!M186="", "", 'Leave Approval'!M186)</f>
        <v/>
      </c>
      <c r="Q187" s="160" t="str">
        <f>IF('Leave Approval'!N186="", "", 'Leave Approval'!N186)</f>
        <v/>
      </c>
      <c r="R187" s="161" t="str">
        <f>IF('Leave Approval'!O186="", "", 'Leave Approval'!O186)</f>
        <v/>
      </c>
      <c r="S187" s="162" t="str">
        <f>IF('Leave Approval'!P186="", "", 'Leave Approval'!P186)</f>
        <v/>
      </c>
      <c r="T187" s="163" t="str">
        <f>IF('Leave Approval'!Q186="", "", 'Leave Approval'!Q186)</f>
        <v/>
      </c>
      <c r="U187" s="164" t="str">
        <f>IF('Leave Approval'!R186="", "", 'Leave Approval'!R186)</f>
        <v/>
      </c>
      <c r="V187" s="156"/>
      <c r="W187" s="157" t="str">
        <f>IF(OR(P187="", Q187="", R187=""), "", NETWORKDAYS(Q187, R187, IF(AL187='Intro &amp; Setup'!$BA$8, 'Intro &amp; Setup'!$CA$4:$CA$23, IF(AL187='Intro &amp; Setup'!$BA$9, 'Intro &amp; Setup'!$CB$4:$CB$23)))-IF(S187=$AH$2, 0.5, 0))</f>
        <v/>
      </c>
      <c r="X187" s="156"/>
      <c r="Y187" s="157" t="str">
        <f>IF(OR(P187="", Q187="", R187=""), "", IFERROR($AN187+$AO187-SUMIF($C$8:$C187, $C187, $K$8:$K187)-SUMIF($P$8:$P187, $P187, $W$8:$W187), ""))</f>
        <v/>
      </c>
      <c r="Z187" s="75"/>
      <c r="AH187" s="10">
        <v>180</v>
      </c>
      <c r="AL187" s="10" t="str">
        <f>IF(P187="", IF(C187="", "", IFERROR(INDEX('Intro &amp; Setup'!$BD$4:$BD$23, MATCH(C187, 'Intro &amp; Setup'!$BC$4:$BC$23, 0)), "")), IFERROR(INDEX('Intro &amp; Setup'!$BD$4:$BD$23, MATCH(P187, 'Intro &amp; Setup'!$BC$4:$BC$23, 0)), ""))</f>
        <v/>
      </c>
      <c r="AN187" s="42" t="str">
        <f>IF(P187="", IF($C187="", "", IFERROR(INDEX('Intro &amp; Setup'!$BE$4:$BE$23, MATCH($C187, 'Intro &amp; Setup'!$BC$4:$BC$23, 0)), "")-$AS187), IFERROR(INDEX('Intro &amp; Setup'!$BE$4:$BE$23, MATCH($P187, 'Intro &amp; Setup'!$BC$4:$BC$23, 0)), "")-$AS187)</f>
        <v/>
      </c>
      <c r="AO187" s="44" t="str">
        <f>IF(P187="", IF($C187="", "", IFERROR(INDEX('Intro &amp; Setup'!$BF$4:$BF$23, MATCH($C187, 'Intro &amp; Setup'!$BC$4:$BC$23, 0)), "")), IFERROR(INDEX('Intro &amp; Setup'!$BF$4:$BF$23, MATCH($P187, 'Intro &amp; Setup'!$BC$4:$BC$23, 0)), ""))</f>
        <v/>
      </c>
      <c r="AS187" s="10" t="str">
        <f>IF($C187="", "", IFERROR(INDEX('Intro &amp; Setup'!$BG$70:$BG$109, MATCH($C187, 'Intro &amp; Setup'!$BA$70:$BA$109, 0)), ""))</f>
        <v/>
      </c>
    </row>
    <row r="188" spans="1:45" x14ac:dyDescent="0.25">
      <c r="A188" s="75"/>
      <c r="B188" s="176"/>
      <c r="C188" s="158"/>
      <c r="D188" s="160"/>
      <c r="E188" s="161"/>
      <c r="F188" s="177"/>
      <c r="G188" s="160"/>
      <c r="H188" s="163"/>
      <c r="I188" s="156"/>
      <c r="J188" s="157" t="str">
        <f t="shared" si="2"/>
        <v/>
      </c>
      <c r="K188" s="158" t="str">
        <f>IF(O188="", IF(W188="", IF(OR(D188="", E188="", C188=""), "", NETWORKDAYS(D188, E188, IF(AL188='Intro &amp; Setup'!$BA$8, 'Intro &amp; Setup'!$CA$4:$CA$23, IF(AL188='Intro &amp; Setup'!$BA$9, 'Intro &amp; Setup'!$CB$4:$CB$23)))-IF(F188=$AH$2, 0.5, 0)), ""), "")</f>
        <v/>
      </c>
      <c r="L188" s="156"/>
      <c r="M188" s="157" t="str">
        <f>IF(O188="", IFERROR(IF($W188="", $AN188+$AO188-SUMIF($C$8:$C188, $C188, $K$8:$K188)-SUMIF($C$8:$C188, $C188, $W$8:$W188), ""), ""), "")</f>
        <v/>
      </c>
      <c r="N188" s="156"/>
      <c r="O188" s="157" t="str">
        <f>IF(AND(P188="", Q188="", R188=""), "", IF(OR(NOT(C188=P188), NOT(D188=Q188), NOT(E188=R188), NOT(F188=S188), NOT(G188=T188), NOT(H188=U188)), $O$4, 'Leave Approval'!L187))</f>
        <v/>
      </c>
      <c r="P188" s="159" t="str">
        <f>IF('Leave Approval'!M187="", "", 'Leave Approval'!M187)</f>
        <v/>
      </c>
      <c r="Q188" s="160" t="str">
        <f>IF('Leave Approval'!N187="", "", 'Leave Approval'!N187)</f>
        <v/>
      </c>
      <c r="R188" s="161" t="str">
        <f>IF('Leave Approval'!O187="", "", 'Leave Approval'!O187)</f>
        <v/>
      </c>
      <c r="S188" s="162" t="str">
        <f>IF('Leave Approval'!P187="", "", 'Leave Approval'!P187)</f>
        <v/>
      </c>
      <c r="T188" s="163" t="str">
        <f>IF('Leave Approval'!Q187="", "", 'Leave Approval'!Q187)</f>
        <v/>
      </c>
      <c r="U188" s="164" t="str">
        <f>IF('Leave Approval'!R187="", "", 'Leave Approval'!R187)</f>
        <v/>
      </c>
      <c r="V188" s="156"/>
      <c r="W188" s="157" t="str">
        <f>IF(OR(P188="", Q188="", R188=""), "", NETWORKDAYS(Q188, R188, IF(AL188='Intro &amp; Setup'!$BA$8, 'Intro &amp; Setup'!$CA$4:$CA$23, IF(AL188='Intro &amp; Setup'!$BA$9, 'Intro &amp; Setup'!$CB$4:$CB$23)))-IF(S188=$AH$2, 0.5, 0))</f>
        <v/>
      </c>
      <c r="X188" s="156"/>
      <c r="Y188" s="157" t="str">
        <f>IF(OR(P188="", Q188="", R188=""), "", IFERROR($AN188+$AO188-SUMIF($C$8:$C188, $C188, $K$8:$K188)-SUMIF($P$8:$P188, $P188, $W$8:$W188), ""))</f>
        <v/>
      </c>
      <c r="Z188" s="75"/>
      <c r="AH188" s="10">
        <v>181</v>
      </c>
      <c r="AL188" s="10" t="str">
        <f>IF(P188="", IF(C188="", "", IFERROR(INDEX('Intro &amp; Setup'!$BD$4:$BD$23, MATCH(C188, 'Intro &amp; Setup'!$BC$4:$BC$23, 0)), "")), IFERROR(INDEX('Intro &amp; Setup'!$BD$4:$BD$23, MATCH(P188, 'Intro &amp; Setup'!$BC$4:$BC$23, 0)), ""))</f>
        <v/>
      </c>
      <c r="AN188" s="42" t="str">
        <f>IF(P188="", IF($C188="", "", IFERROR(INDEX('Intro &amp; Setup'!$BE$4:$BE$23, MATCH($C188, 'Intro &amp; Setup'!$BC$4:$BC$23, 0)), "")-$AS188), IFERROR(INDEX('Intro &amp; Setup'!$BE$4:$BE$23, MATCH($P188, 'Intro &amp; Setup'!$BC$4:$BC$23, 0)), "")-$AS188)</f>
        <v/>
      </c>
      <c r="AO188" s="44" t="str">
        <f>IF(P188="", IF($C188="", "", IFERROR(INDEX('Intro &amp; Setup'!$BF$4:$BF$23, MATCH($C188, 'Intro &amp; Setup'!$BC$4:$BC$23, 0)), "")), IFERROR(INDEX('Intro &amp; Setup'!$BF$4:$BF$23, MATCH($P188, 'Intro &amp; Setup'!$BC$4:$BC$23, 0)), ""))</f>
        <v/>
      </c>
      <c r="AS188" s="10" t="str">
        <f>IF($C188="", "", IFERROR(INDEX('Intro &amp; Setup'!$BG$70:$BG$109, MATCH($C188, 'Intro &amp; Setup'!$BA$70:$BA$109, 0)), ""))</f>
        <v/>
      </c>
    </row>
    <row r="189" spans="1:45" x14ac:dyDescent="0.25">
      <c r="A189" s="75"/>
      <c r="B189" s="176"/>
      <c r="C189" s="158"/>
      <c r="D189" s="160"/>
      <c r="E189" s="161"/>
      <c r="F189" s="177"/>
      <c r="G189" s="160"/>
      <c r="H189" s="163"/>
      <c r="I189" s="156"/>
      <c r="J189" s="157" t="str">
        <f t="shared" si="2"/>
        <v/>
      </c>
      <c r="K189" s="158" t="str">
        <f>IF(O189="", IF(W189="", IF(OR(D189="", E189="", C189=""), "", NETWORKDAYS(D189, E189, IF(AL189='Intro &amp; Setup'!$BA$8, 'Intro &amp; Setup'!$CA$4:$CA$23, IF(AL189='Intro &amp; Setup'!$BA$9, 'Intro &amp; Setup'!$CB$4:$CB$23)))-IF(F189=$AH$2, 0.5, 0)), ""), "")</f>
        <v/>
      </c>
      <c r="L189" s="156"/>
      <c r="M189" s="157" t="str">
        <f>IF(O189="", IFERROR(IF($W189="", $AN189+$AO189-SUMIF($C$8:$C189, $C189, $K$8:$K189)-SUMIF($C$8:$C189, $C189, $W$8:$W189), ""), ""), "")</f>
        <v/>
      </c>
      <c r="N189" s="156"/>
      <c r="O189" s="157" t="str">
        <f>IF(AND(P189="", Q189="", R189=""), "", IF(OR(NOT(C189=P189), NOT(D189=Q189), NOT(E189=R189), NOT(F189=S189), NOT(G189=T189), NOT(H189=U189)), $O$4, 'Leave Approval'!L188))</f>
        <v/>
      </c>
      <c r="P189" s="159" t="str">
        <f>IF('Leave Approval'!M188="", "", 'Leave Approval'!M188)</f>
        <v/>
      </c>
      <c r="Q189" s="160" t="str">
        <f>IF('Leave Approval'!N188="", "", 'Leave Approval'!N188)</f>
        <v/>
      </c>
      <c r="R189" s="161" t="str">
        <f>IF('Leave Approval'!O188="", "", 'Leave Approval'!O188)</f>
        <v/>
      </c>
      <c r="S189" s="162" t="str">
        <f>IF('Leave Approval'!P188="", "", 'Leave Approval'!P188)</f>
        <v/>
      </c>
      <c r="T189" s="163" t="str">
        <f>IF('Leave Approval'!Q188="", "", 'Leave Approval'!Q188)</f>
        <v/>
      </c>
      <c r="U189" s="164" t="str">
        <f>IF('Leave Approval'!R188="", "", 'Leave Approval'!R188)</f>
        <v/>
      </c>
      <c r="V189" s="156"/>
      <c r="W189" s="157" t="str">
        <f>IF(OR(P189="", Q189="", R189=""), "", NETWORKDAYS(Q189, R189, IF(AL189='Intro &amp; Setup'!$BA$8, 'Intro &amp; Setup'!$CA$4:$CA$23, IF(AL189='Intro &amp; Setup'!$BA$9, 'Intro &amp; Setup'!$CB$4:$CB$23)))-IF(S189=$AH$2, 0.5, 0))</f>
        <v/>
      </c>
      <c r="X189" s="156"/>
      <c r="Y189" s="157" t="str">
        <f>IF(OR(P189="", Q189="", R189=""), "", IFERROR($AN189+$AO189-SUMIF($C$8:$C189, $C189, $K$8:$K189)-SUMIF($P$8:$P189, $P189, $W$8:$W189), ""))</f>
        <v/>
      </c>
      <c r="Z189" s="75"/>
      <c r="AH189" s="10">
        <v>182</v>
      </c>
      <c r="AL189" s="10" t="str">
        <f>IF(P189="", IF(C189="", "", IFERROR(INDEX('Intro &amp; Setup'!$BD$4:$BD$23, MATCH(C189, 'Intro &amp; Setup'!$BC$4:$BC$23, 0)), "")), IFERROR(INDEX('Intro &amp; Setup'!$BD$4:$BD$23, MATCH(P189, 'Intro &amp; Setup'!$BC$4:$BC$23, 0)), ""))</f>
        <v/>
      </c>
      <c r="AN189" s="42" t="str">
        <f>IF(P189="", IF($C189="", "", IFERROR(INDEX('Intro &amp; Setup'!$BE$4:$BE$23, MATCH($C189, 'Intro &amp; Setup'!$BC$4:$BC$23, 0)), "")-$AS189), IFERROR(INDEX('Intro &amp; Setup'!$BE$4:$BE$23, MATCH($P189, 'Intro &amp; Setup'!$BC$4:$BC$23, 0)), "")-$AS189)</f>
        <v/>
      </c>
      <c r="AO189" s="44" t="str">
        <f>IF(P189="", IF($C189="", "", IFERROR(INDEX('Intro &amp; Setup'!$BF$4:$BF$23, MATCH($C189, 'Intro &amp; Setup'!$BC$4:$BC$23, 0)), "")), IFERROR(INDEX('Intro &amp; Setup'!$BF$4:$BF$23, MATCH($P189, 'Intro &amp; Setup'!$BC$4:$BC$23, 0)), ""))</f>
        <v/>
      </c>
      <c r="AS189" s="10" t="str">
        <f>IF($C189="", "", IFERROR(INDEX('Intro &amp; Setup'!$BG$70:$BG$109, MATCH($C189, 'Intro &amp; Setup'!$BA$70:$BA$109, 0)), ""))</f>
        <v/>
      </c>
    </row>
    <row r="190" spans="1:45" x14ac:dyDescent="0.25">
      <c r="A190" s="75"/>
      <c r="B190" s="176"/>
      <c r="C190" s="158"/>
      <c r="D190" s="160"/>
      <c r="E190" s="161"/>
      <c r="F190" s="177"/>
      <c r="G190" s="160"/>
      <c r="H190" s="163"/>
      <c r="I190" s="156"/>
      <c r="J190" s="157" t="str">
        <f t="shared" si="2"/>
        <v/>
      </c>
      <c r="K190" s="158" t="str">
        <f>IF(O190="", IF(W190="", IF(OR(D190="", E190="", C190=""), "", NETWORKDAYS(D190, E190, IF(AL190='Intro &amp; Setup'!$BA$8, 'Intro &amp; Setup'!$CA$4:$CA$23, IF(AL190='Intro &amp; Setup'!$BA$9, 'Intro &amp; Setup'!$CB$4:$CB$23)))-IF(F190=$AH$2, 0.5, 0)), ""), "")</f>
        <v/>
      </c>
      <c r="L190" s="156"/>
      <c r="M190" s="157" t="str">
        <f>IF(O190="", IFERROR(IF($W190="", $AN190+$AO190-SUMIF($C$8:$C190, $C190, $K$8:$K190)-SUMIF($C$8:$C190, $C190, $W$8:$W190), ""), ""), "")</f>
        <v/>
      </c>
      <c r="N190" s="156"/>
      <c r="O190" s="157" t="str">
        <f>IF(AND(P190="", Q190="", R190=""), "", IF(OR(NOT(C190=P190), NOT(D190=Q190), NOT(E190=R190), NOT(F190=S190), NOT(G190=T190), NOT(H190=U190)), $O$4, 'Leave Approval'!L189))</f>
        <v/>
      </c>
      <c r="P190" s="159" t="str">
        <f>IF('Leave Approval'!M189="", "", 'Leave Approval'!M189)</f>
        <v/>
      </c>
      <c r="Q190" s="160" t="str">
        <f>IF('Leave Approval'!N189="", "", 'Leave Approval'!N189)</f>
        <v/>
      </c>
      <c r="R190" s="161" t="str">
        <f>IF('Leave Approval'!O189="", "", 'Leave Approval'!O189)</f>
        <v/>
      </c>
      <c r="S190" s="162" t="str">
        <f>IF('Leave Approval'!P189="", "", 'Leave Approval'!P189)</f>
        <v/>
      </c>
      <c r="T190" s="163" t="str">
        <f>IF('Leave Approval'!Q189="", "", 'Leave Approval'!Q189)</f>
        <v/>
      </c>
      <c r="U190" s="164" t="str">
        <f>IF('Leave Approval'!R189="", "", 'Leave Approval'!R189)</f>
        <v/>
      </c>
      <c r="V190" s="156"/>
      <c r="W190" s="157" t="str">
        <f>IF(OR(P190="", Q190="", R190=""), "", NETWORKDAYS(Q190, R190, IF(AL190='Intro &amp; Setup'!$BA$8, 'Intro &amp; Setup'!$CA$4:$CA$23, IF(AL190='Intro &amp; Setup'!$BA$9, 'Intro &amp; Setup'!$CB$4:$CB$23)))-IF(S190=$AH$2, 0.5, 0))</f>
        <v/>
      </c>
      <c r="X190" s="156"/>
      <c r="Y190" s="157" t="str">
        <f>IF(OR(P190="", Q190="", R190=""), "", IFERROR($AN190+$AO190-SUMIF($C$8:$C190, $C190, $K$8:$K190)-SUMIF($P$8:$P190, $P190, $W$8:$W190), ""))</f>
        <v/>
      </c>
      <c r="Z190" s="75"/>
      <c r="AH190" s="10">
        <v>183</v>
      </c>
      <c r="AL190" s="10" t="str">
        <f>IF(P190="", IF(C190="", "", IFERROR(INDEX('Intro &amp; Setup'!$BD$4:$BD$23, MATCH(C190, 'Intro &amp; Setup'!$BC$4:$BC$23, 0)), "")), IFERROR(INDEX('Intro &amp; Setup'!$BD$4:$BD$23, MATCH(P190, 'Intro &amp; Setup'!$BC$4:$BC$23, 0)), ""))</f>
        <v/>
      </c>
      <c r="AN190" s="42" t="str">
        <f>IF(P190="", IF($C190="", "", IFERROR(INDEX('Intro &amp; Setup'!$BE$4:$BE$23, MATCH($C190, 'Intro &amp; Setup'!$BC$4:$BC$23, 0)), "")-$AS190), IFERROR(INDEX('Intro &amp; Setup'!$BE$4:$BE$23, MATCH($P190, 'Intro &amp; Setup'!$BC$4:$BC$23, 0)), "")-$AS190)</f>
        <v/>
      </c>
      <c r="AO190" s="44" t="str">
        <f>IF(P190="", IF($C190="", "", IFERROR(INDEX('Intro &amp; Setup'!$BF$4:$BF$23, MATCH($C190, 'Intro &amp; Setup'!$BC$4:$BC$23, 0)), "")), IFERROR(INDEX('Intro &amp; Setup'!$BF$4:$BF$23, MATCH($P190, 'Intro &amp; Setup'!$BC$4:$BC$23, 0)), ""))</f>
        <v/>
      </c>
      <c r="AS190" s="10" t="str">
        <f>IF($C190="", "", IFERROR(INDEX('Intro &amp; Setup'!$BG$70:$BG$109, MATCH($C190, 'Intro &amp; Setup'!$BA$70:$BA$109, 0)), ""))</f>
        <v/>
      </c>
    </row>
    <row r="191" spans="1:45" x14ac:dyDescent="0.25">
      <c r="A191" s="75"/>
      <c r="B191" s="176"/>
      <c r="C191" s="158"/>
      <c r="D191" s="160"/>
      <c r="E191" s="161"/>
      <c r="F191" s="177"/>
      <c r="G191" s="160"/>
      <c r="H191" s="163"/>
      <c r="I191" s="156"/>
      <c r="J191" s="157" t="str">
        <f t="shared" si="2"/>
        <v/>
      </c>
      <c r="K191" s="158" t="str">
        <f>IF(O191="", IF(W191="", IF(OR(D191="", E191="", C191=""), "", NETWORKDAYS(D191, E191, IF(AL191='Intro &amp; Setup'!$BA$8, 'Intro &amp; Setup'!$CA$4:$CA$23, IF(AL191='Intro &amp; Setup'!$BA$9, 'Intro &amp; Setup'!$CB$4:$CB$23)))-IF(F191=$AH$2, 0.5, 0)), ""), "")</f>
        <v/>
      </c>
      <c r="L191" s="156"/>
      <c r="M191" s="157" t="str">
        <f>IF(O191="", IFERROR(IF($W191="", $AN191+$AO191-SUMIF($C$8:$C191, $C191, $K$8:$K191)-SUMIF($C$8:$C191, $C191, $W$8:$W191), ""), ""), "")</f>
        <v/>
      </c>
      <c r="N191" s="156"/>
      <c r="O191" s="157" t="str">
        <f>IF(AND(P191="", Q191="", R191=""), "", IF(OR(NOT(C191=P191), NOT(D191=Q191), NOT(E191=R191), NOT(F191=S191), NOT(G191=T191), NOT(H191=U191)), $O$4, 'Leave Approval'!L190))</f>
        <v/>
      </c>
      <c r="P191" s="159" t="str">
        <f>IF('Leave Approval'!M190="", "", 'Leave Approval'!M190)</f>
        <v/>
      </c>
      <c r="Q191" s="160" t="str">
        <f>IF('Leave Approval'!N190="", "", 'Leave Approval'!N190)</f>
        <v/>
      </c>
      <c r="R191" s="161" t="str">
        <f>IF('Leave Approval'!O190="", "", 'Leave Approval'!O190)</f>
        <v/>
      </c>
      <c r="S191" s="162" t="str">
        <f>IF('Leave Approval'!P190="", "", 'Leave Approval'!P190)</f>
        <v/>
      </c>
      <c r="T191" s="163" t="str">
        <f>IF('Leave Approval'!Q190="", "", 'Leave Approval'!Q190)</f>
        <v/>
      </c>
      <c r="U191" s="164" t="str">
        <f>IF('Leave Approval'!R190="", "", 'Leave Approval'!R190)</f>
        <v/>
      </c>
      <c r="V191" s="156"/>
      <c r="W191" s="157" t="str">
        <f>IF(OR(P191="", Q191="", R191=""), "", NETWORKDAYS(Q191, R191, IF(AL191='Intro &amp; Setup'!$BA$8, 'Intro &amp; Setup'!$CA$4:$CA$23, IF(AL191='Intro &amp; Setup'!$BA$9, 'Intro &amp; Setup'!$CB$4:$CB$23)))-IF(S191=$AH$2, 0.5, 0))</f>
        <v/>
      </c>
      <c r="X191" s="156"/>
      <c r="Y191" s="157" t="str">
        <f>IF(OR(P191="", Q191="", R191=""), "", IFERROR($AN191+$AO191-SUMIF($C$8:$C191, $C191, $K$8:$K191)-SUMIF($P$8:$P191, $P191, $W$8:$W191), ""))</f>
        <v/>
      </c>
      <c r="Z191" s="75"/>
      <c r="AH191" s="10">
        <v>184</v>
      </c>
      <c r="AL191" s="10" t="str">
        <f>IF(P191="", IF(C191="", "", IFERROR(INDEX('Intro &amp; Setup'!$BD$4:$BD$23, MATCH(C191, 'Intro &amp; Setup'!$BC$4:$BC$23, 0)), "")), IFERROR(INDEX('Intro &amp; Setup'!$BD$4:$BD$23, MATCH(P191, 'Intro &amp; Setup'!$BC$4:$BC$23, 0)), ""))</f>
        <v/>
      </c>
      <c r="AN191" s="42" t="str">
        <f>IF(P191="", IF($C191="", "", IFERROR(INDEX('Intro &amp; Setup'!$BE$4:$BE$23, MATCH($C191, 'Intro &amp; Setup'!$BC$4:$BC$23, 0)), "")-$AS191), IFERROR(INDEX('Intro &amp; Setup'!$BE$4:$BE$23, MATCH($P191, 'Intro &amp; Setup'!$BC$4:$BC$23, 0)), "")-$AS191)</f>
        <v/>
      </c>
      <c r="AO191" s="44" t="str">
        <f>IF(P191="", IF($C191="", "", IFERROR(INDEX('Intro &amp; Setup'!$BF$4:$BF$23, MATCH($C191, 'Intro &amp; Setup'!$BC$4:$BC$23, 0)), "")), IFERROR(INDEX('Intro &amp; Setup'!$BF$4:$BF$23, MATCH($P191, 'Intro &amp; Setup'!$BC$4:$BC$23, 0)), ""))</f>
        <v/>
      </c>
      <c r="AS191" s="10" t="str">
        <f>IF($C191="", "", IFERROR(INDEX('Intro &amp; Setup'!$BG$70:$BG$109, MATCH($C191, 'Intro &amp; Setup'!$BA$70:$BA$109, 0)), ""))</f>
        <v/>
      </c>
    </row>
    <row r="192" spans="1:45" x14ac:dyDescent="0.25">
      <c r="A192" s="75"/>
      <c r="B192" s="176"/>
      <c r="C192" s="158"/>
      <c r="D192" s="160"/>
      <c r="E192" s="161"/>
      <c r="F192" s="177"/>
      <c r="G192" s="160"/>
      <c r="H192" s="163"/>
      <c r="I192" s="156"/>
      <c r="J192" s="157" t="str">
        <f t="shared" si="2"/>
        <v/>
      </c>
      <c r="K192" s="158" t="str">
        <f>IF(O192="", IF(W192="", IF(OR(D192="", E192="", C192=""), "", NETWORKDAYS(D192, E192, IF(AL192='Intro &amp; Setup'!$BA$8, 'Intro &amp; Setup'!$CA$4:$CA$23, IF(AL192='Intro &amp; Setup'!$BA$9, 'Intro &amp; Setup'!$CB$4:$CB$23)))-IF(F192=$AH$2, 0.5, 0)), ""), "")</f>
        <v/>
      </c>
      <c r="L192" s="156"/>
      <c r="M192" s="157" t="str">
        <f>IF(O192="", IFERROR(IF($W192="", $AN192+$AO192-SUMIF($C$8:$C192, $C192, $K$8:$K192)-SUMIF($C$8:$C192, $C192, $W$8:$W192), ""), ""), "")</f>
        <v/>
      </c>
      <c r="N192" s="156"/>
      <c r="O192" s="157" t="str">
        <f>IF(AND(P192="", Q192="", R192=""), "", IF(OR(NOT(C192=P192), NOT(D192=Q192), NOT(E192=R192), NOT(F192=S192), NOT(G192=T192), NOT(H192=U192)), $O$4, 'Leave Approval'!L191))</f>
        <v/>
      </c>
      <c r="P192" s="159" t="str">
        <f>IF('Leave Approval'!M191="", "", 'Leave Approval'!M191)</f>
        <v/>
      </c>
      <c r="Q192" s="160" t="str">
        <f>IF('Leave Approval'!N191="", "", 'Leave Approval'!N191)</f>
        <v/>
      </c>
      <c r="R192" s="161" t="str">
        <f>IF('Leave Approval'!O191="", "", 'Leave Approval'!O191)</f>
        <v/>
      </c>
      <c r="S192" s="162" t="str">
        <f>IF('Leave Approval'!P191="", "", 'Leave Approval'!P191)</f>
        <v/>
      </c>
      <c r="T192" s="163" t="str">
        <f>IF('Leave Approval'!Q191="", "", 'Leave Approval'!Q191)</f>
        <v/>
      </c>
      <c r="U192" s="164" t="str">
        <f>IF('Leave Approval'!R191="", "", 'Leave Approval'!R191)</f>
        <v/>
      </c>
      <c r="V192" s="156"/>
      <c r="W192" s="157" t="str">
        <f>IF(OR(P192="", Q192="", R192=""), "", NETWORKDAYS(Q192, R192, IF(AL192='Intro &amp; Setup'!$BA$8, 'Intro &amp; Setup'!$CA$4:$CA$23, IF(AL192='Intro &amp; Setup'!$BA$9, 'Intro &amp; Setup'!$CB$4:$CB$23)))-IF(S192=$AH$2, 0.5, 0))</f>
        <v/>
      </c>
      <c r="X192" s="156"/>
      <c r="Y192" s="157" t="str">
        <f>IF(OR(P192="", Q192="", R192=""), "", IFERROR($AN192+$AO192-SUMIF($C$8:$C192, $C192, $K$8:$K192)-SUMIF($P$8:$P192, $P192, $W$8:$W192), ""))</f>
        <v/>
      </c>
      <c r="Z192" s="75"/>
      <c r="AH192" s="10">
        <v>185</v>
      </c>
      <c r="AL192" s="10" t="str">
        <f>IF(P192="", IF(C192="", "", IFERROR(INDEX('Intro &amp; Setup'!$BD$4:$BD$23, MATCH(C192, 'Intro &amp; Setup'!$BC$4:$BC$23, 0)), "")), IFERROR(INDEX('Intro &amp; Setup'!$BD$4:$BD$23, MATCH(P192, 'Intro &amp; Setup'!$BC$4:$BC$23, 0)), ""))</f>
        <v/>
      </c>
      <c r="AN192" s="42" t="str">
        <f>IF(P192="", IF($C192="", "", IFERROR(INDEX('Intro &amp; Setup'!$BE$4:$BE$23, MATCH($C192, 'Intro &amp; Setup'!$BC$4:$BC$23, 0)), "")-$AS192), IFERROR(INDEX('Intro &amp; Setup'!$BE$4:$BE$23, MATCH($P192, 'Intro &amp; Setup'!$BC$4:$BC$23, 0)), "")-$AS192)</f>
        <v/>
      </c>
      <c r="AO192" s="44" t="str">
        <f>IF(P192="", IF($C192="", "", IFERROR(INDEX('Intro &amp; Setup'!$BF$4:$BF$23, MATCH($C192, 'Intro &amp; Setup'!$BC$4:$BC$23, 0)), "")), IFERROR(INDEX('Intro &amp; Setup'!$BF$4:$BF$23, MATCH($P192, 'Intro &amp; Setup'!$BC$4:$BC$23, 0)), ""))</f>
        <v/>
      </c>
      <c r="AS192" s="10" t="str">
        <f>IF($C192="", "", IFERROR(INDEX('Intro &amp; Setup'!$BG$70:$BG$109, MATCH($C192, 'Intro &amp; Setup'!$BA$70:$BA$109, 0)), ""))</f>
        <v/>
      </c>
    </row>
    <row r="193" spans="1:45" x14ac:dyDescent="0.25">
      <c r="A193" s="75"/>
      <c r="B193" s="176"/>
      <c r="C193" s="158"/>
      <c r="D193" s="160"/>
      <c r="E193" s="161"/>
      <c r="F193" s="177"/>
      <c r="G193" s="160"/>
      <c r="H193" s="163"/>
      <c r="I193" s="156"/>
      <c r="J193" s="157" t="str">
        <f t="shared" si="2"/>
        <v/>
      </c>
      <c r="K193" s="158" t="str">
        <f>IF(O193="", IF(W193="", IF(OR(D193="", E193="", C193=""), "", NETWORKDAYS(D193, E193, IF(AL193='Intro &amp; Setup'!$BA$8, 'Intro &amp; Setup'!$CA$4:$CA$23, IF(AL193='Intro &amp; Setup'!$BA$9, 'Intro &amp; Setup'!$CB$4:$CB$23)))-IF(F193=$AH$2, 0.5, 0)), ""), "")</f>
        <v/>
      </c>
      <c r="L193" s="156"/>
      <c r="M193" s="157" t="str">
        <f>IF(O193="", IFERROR(IF($W193="", $AN193+$AO193-SUMIF($C$8:$C193, $C193, $K$8:$K193)-SUMIF($C$8:$C193, $C193, $W$8:$W193), ""), ""), "")</f>
        <v/>
      </c>
      <c r="N193" s="156"/>
      <c r="O193" s="157" t="str">
        <f>IF(AND(P193="", Q193="", R193=""), "", IF(OR(NOT(C193=P193), NOT(D193=Q193), NOT(E193=R193), NOT(F193=S193), NOT(G193=T193), NOT(H193=U193)), $O$4, 'Leave Approval'!L192))</f>
        <v/>
      </c>
      <c r="P193" s="159" t="str">
        <f>IF('Leave Approval'!M192="", "", 'Leave Approval'!M192)</f>
        <v/>
      </c>
      <c r="Q193" s="160" t="str">
        <f>IF('Leave Approval'!N192="", "", 'Leave Approval'!N192)</f>
        <v/>
      </c>
      <c r="R193" s="161" t="str">
        <f>IF('Leave Approval'!O192="", "", 'Leave Approval'!O192)</f>
        <v/>
      </c>
      <c r="S193" s="162" t="str">
        <f>IF('Leave Approval'!P192="", "", 'Leave Approval'!P192)</f>
        <v/>
      </c>
      <c r="T193" s="163" t="str">
        <f>IF('Leave Approval'!Q192="", "", 'Leave Approval'!Q192)</f>
        <v/>
      </c>
      <c r="U193" s="164" t="str">
        <f>IF('Leave Approval'!R192="", "", 'Leave Approval'!R192)</f>
        <v/>
      </c>
      <c r="V193" s="156"/>
      <c r="W193" s="157" t="str">
        <f>IF(OR(P193="", Q193="", R193=""), "", NETWORKDAYS(Q193, R193, IF(AL193='Intro &amp; Setup'!$BA$8, 'Intro &amp; Setup'!$CA$4:$CA$23, IF(AL193='Intro &amp; Setup'!$BA$9, 'Intro &amp; Setup'!$CB$4:$CB$23)))-IF(S193=$AH$2, 0.5, 0))</f>
        <v/>
      </c>
      <c r="X193" s="156"/>
      <c r="Y193" s="157" t="str">
        <f>IF(OR(P193="", Q193="", R193=""), "", IFERROR($AN193+$AO193-SUMIF($C$8:$C193, $C193, $K$8:$K193)-SUMIF($P$8:$P193, $P193, $W$8:$W193), ""))</f>
        <v/>
      </c>
      <c r="Z193" s="75"/>
      <c r="AH193" s="10">
        <v>186</v>
      </c>
      <c r="AL193" s="10" t="str">
        <f>IF(P193="", IF(C193="", "", IFERROR(INDEX('Intro &amp; Setup'!$BD$4:$BD$23, MATCH(C193, 'Intro &amp; Setup'!$BC$4:$BC$23, 0)), "")), IFERROR(INDEX('Intro &amp; Setup'!$BD$4:$BD$23, MATCH(P193, 'Intro &amp; Setup'!$BC$4:$BC$23, 0)), ""))</f>
        <v/>
      </c>
      <c r="AN193" s="42" t="str">
        <f>IF(P193="", IF($C193="", "", IFERROR(INDEX('Intro &amp; Setup'!$BE$4:$BE$23, MATCH($C193, 'Intro &amp; Setup'!$BC$4:$BC$23, 0)), "")-$AS193), IFERROR(INDEX('Intro &amp; Setup'!$BE$4:$BE$23, MATCH($P193, 'Intro &amp; Setup'!$BC$4:$BC$23, 0)), "")-$AS193)</f>
        <v/>
      </c>
      <c r="AO193" s="44" t="str">
        <f>IF(P193="", IF($C193="", "", IFERROR(INDEX('Intro &amp; Setup'!$BF$4:$BF$23, MATCH($C193, 'Intro &amp; Setup'!$BC$4:$BC$23, 0)), "")), IFERROR(INDEX('Intro &amp; Setup'!$BF$4:$BF$23, MATCH($P193, 'Intro &amp; Setup'!$BC$4:$BC$23, 0)), ""))</f>
        <v/>
      </c>
      <c r="AS193" s="10" t="str">
        <f>IF($C193="", "", IFERROR(INDEX('Intro &amp; Setup'!$BG$70:$BG$109, MATCH($C193, 'Intro &amp; Setup'!$BA$70:$BA$109, 0)), ""))</f>
        <v/>
      </c>
    </row>
    <row r="194" spans="1:45" x14ac:dyDescent="0.25">
      <c r="A194" s="75"/>
      <c r="B194" s="176"/>
      <c r="C194" s="158"/>
      <c r="D194" s="160"/>
      <c r="E194" s="161"/>
      <c r="F194" s="177"/>
      <c r="G194" s="160"/>
      <c r="H194" s="163"/>
      <c r="I194" s="156"/>
      <c r="J194" s="157" t="str">
        <f t="shared" si="2"/>
        <v/>
      </c>
      <c r="K194" s="158" t="str">
        <f>IF(O194="", IF(W194="", IF(OR(D194="", E194="", C194=""), "", NETWORKDAYS(D194, E194, IF(AL194='Intro &amp; Setup'!$BA$8, 'Intro &amp; Setup'!$CA$4:$CA$23, IF(AL194='Intro &amp; Setup'!$BA$9, 'Intro &amp; Setup'!$CB$4:$CB$23)))-IF(F194=$AH$2, 0.5, 0)), ""), "")</f>
        <v/>
      </c>
      <c r="L194" s="156"/>
      <c r="M194" s="157" t="str">
        <f>IF(O194="", IFERROR(IF($W194="", $AN194+$AO194-SUMIF($C$8:$C194, $C194, $K$8:$K194)-SUMIF($C$8:$C194, $C194, $W$8:$W194), ""), ""), "")</f>
        <v/>
      </c>
      <c r="N194" s="156"/>
      <c r="O194" s="157" t="str">
        <f>IF(AND(P194="", Q194="", R194=""), "", IF(OR(NOT(C194=P194), NOT(D194=Q194), NOT(E194=R194), NOT(F194=S194), NOT(G194=T194), NOT(H194=U194)), $O$4, 'Leave Approval'!L193))</f>
        <v/>
      </c>
      <c r="P194" s="159" t="str">
        <f>IF('Leave Approval'!M193="", "", 'Leave Approval'!M193)</f>
        <v/>
      </c>
      <c r="Q194" s="160" t="str">
        <f>IF('Leave Approval'!N193="", "", 'Leave Approval'!N193)</f>
        <v/>
      </c>
      <c r="R194" s="161" t="str">
        <f>IF('Leave Approval'!O193="", "", 'Leave Approval'!O193)</f>
        <v/>
      </c>
      <c r="S194" s="162" t="str">
        <f>IF('Leave Approval'!P193="", "", 'Leave Approval'!P193)</f>
        <v/>
      </c>
      <c r="T194" s="163" t="str">
        <f>IF('Leave Approval'!Q193="", "", 'Leave Approval'!Q193)</f>
        <v/>
      </c>
      <c r="U194" s="164" t="str">
        <f>IF('Leave Approval'!R193="", "", 'Leave Approval'!R193)</f>
        <v/>
      </c>
      <c r="V194" s="156"/>
      <c r="W194" s="157" t="str">
        <f>IF(OR(P194="", Q194="", R194=""), "", NETWORKDAYS(Q194, R194, IF(AL194='Intro &amp; Setup'!$BA$8, 'Intro &amp; Setup'!$CA$4:$CA$23, IF(AL194='Intro &amp; Setup'!$BA$9, 'Intro &amp; Setup'!$CB$4:$CB$23)))-IF(S194=$AH$2, 0.5, 0))</f>
        <v/>
      </c>
      <c r="X194" s="156"/>
      <c r="Y194" s="157" t="str">
        <f>IF(OR(P194="", Q194="", R194=""), "", IFERROR($AN194+$AO194-SUMIF($C$8:$C194, $C194, $K$8:$K194)-SUMIF($P$8:$P194, $P194, $W$8:$W194), ""))</f>
        <v/>
      </c>
      <c r="Z194" s="75"/>
      <c r="AH194" s="10">
        <v>187</v>
      </c>
      <c r="AL194" s="10" t="str">
        <f>IF(P194="", IF(C194="", "", IFERROR(INDEX('Intro &amp; Setup'!$BD$4:$BD$23, MATCH(C194, 'Intro &amp; Setup'!$BC$4:$BC$23, 0)), "")), IFERROR(INDEX('Intro &amp; Setup'!$BD$4:$BD$23, MATCH(P194, 'Intro &amp; Setup'!$BC$4:$BC$23, 0)), ""))</f>
        <v/>
      </c>
      <c r="AN194" s="42" t="str">
        <f>IF(P194="", IF($C194="", "", IFERROR(INDEX('Intro &amp; Setup'!$BE$4:$BE$23, MATCH($C194, 'Intro &amp; Setup'!$BC$4:$BC$23, 0)), "")-$AS194), IFERROR(INDEX('Intro &amp; Setup'!$BE$4:$BE$23, MATCH($P194, 'Intro &amp; Setup'!$BC$4:$BC$23, 0)), "")-$AS194)</f>
        <v/>
      </c>
      <c r="AO194" s="44" t="str">
        <f>IF(P194="", IF($C194="", "", IFERROR(INDEX('Intro &amp; Setup'!$BF$4:$BF$23, MATCH($C194, 'Intro &amp; Setup'!$BC$4:$BC$23, 0)), "")), IFERROR(INDEX('Intro &amp; Setup'!$BF$4:$BF$23, MATCH($P194, 'Intro &amp; Setup'!$BC$4:$BC$23, 0)), ""))</f>
        <v/>
      </c>
      <c r="AS194" s="10" t="str">
        <f>IF($C194="", "", IFERROR(INDEX('Intro &amp; Setup'!$BG$70:$BG$109, MATCH($C194, 'Intro &amp; Setup'!$BA$70:$BA$109, 0)), ""))</f>
        <v/>
      </c>
    </row>
    <row r="195" spans="1:45" x14ac:dyDescent="0.25">
      <c r="A195" s="75"/>
      <c r="B195" s="176"/>
      <c r="C195" s="158"/>
      <c r="D195" s="160"/>
      <c r="E195" s="161"/>
      <c r="F195" s="177"/>
      <c r="G195" s="160"/>
      <c r="H195" s="163"/>
      <c r="I195" s="156"/>
      <c r="J195" s="157" t="str">
        <f t="shared" si="2"/>
        <v/>
      </c>
      <c r="K195" s="158" t="str">
        <f>IF(O195="", IF(W195="", IF(OR(D195="", E195="", C195=""), "", NETWORKDAYS(D195, E195, IF(AL195='Intro &amp; Setup'!$BA$8, 'Intro &amp; Setup'!$CA$4:$CA$23, IF(AL195='Intro &amp; Setup'!$BA$9, 'Intro &amp; Setup'!$CB$4:$CB$23)))-IF(F195=$AH$2, 0.5, 0)), ""), "")</f>
        <v/>
      </c>
      <c r="L195" s="156"/>
      <c r="M195" s="157" t="str">
        <f>IF(O195="", IFERROR(IF($W195="", $AN195+$AO195-SUMIF($C$8:$C195, $C195, $K$8:$K195)-SUMIF($C$8:$C195, $C195, $W$8:$W195), ""), ""), "")</f>
        <v/>
      </c>
      <c r="N195" s="156"/>
      <c r="O195" s="157" t="str">
        <f>IF(AND(P195="", Q195="", R195=""), "", IF(OR(NOT(C195=P195), NOT(D195=Q195), NOT(E195=R195), NOT(F195=S195), NOT(G195=T195), NOT(H195=U195)), $O$4, 'Leave Approval'!L194))</f>
        <v/>
      </c>
      <c r="P195" s="159" t="str">
        <f>IF('Leave Approval'!M194="", "", 'Leave Approval'!M194)</f>
        <v/>
      </c>
      <c r="Q195" s="160" t="str">
        <f>IF('Leave Approval'!N194="", "", 'Leave Approval'!N194)</f>
        <v/>
      </c>
      <c r="R195" s="161" t="str">
        <f>IF('Leave Approval'!O194="", "", 'Leave Approval'!O194)</f>
        <v/>
      </c>
      <c r="S195" s="162" t="str">
        <f>IF('Leave Approval'!P194="", "", 'Leave Approval'!P194)</f>
        <v/>
      </c>
      <c r="T195" s="163" t="str">
        <f>IF('Leave Approval'!Q194="", "", 'Leave Approval'!Q194)</f>
        <v/>
      </c>
      <c r="U195" s="164" t="str">
        <f>IF('Leave Approval'!R194="", "", 'Leave Approval'!R194)</f>
        <v/>
      </c>
      <c r="V195" s="156"/>
      <c r="W195" s="157" t="str">
        <f>IF(OR(P195="", Q195="", R195=""), "", NETWORKDAYS(Q195, R195, IF(AL195='Intro &amp; Setup'!$BA$8, 'Intro &amp; Setup'!$CA$4:$CA$23, IF(AL195='Intro &amp; Setup'!$BA$9, 'Intro &amp; Setup'!$CB$4:$CB$23)))-IF(S195=$AH$2, 0.5, 0))</f>
        <v/>
      </c>
      <c r="X195" s="156"/>
      <c r="Y195" s="157" t="str">
        <f>IF(OR(P195="", Q195="", R195=""), "", IFERROR($AN195+$AO195-SUMIF($C$8:$C195, $C195, $K$8:$K195)-SUMIF($P$8:$P195, $P195, $W$8:$W195), ""))</f>
        <v/>
      </c>
      <c r="Z195" s="75"/>
      <c r="AH195" s="10">
        <v>188</v>
      </c>
      <c r="AL195" s="10" t="str">
        <f>IF(P195="", IF(C195="", "", IFERROR(INDEX('Intro &amp; Setup'!$BD$4:$BD$23, MATCH(C195, 'Intro &amp; Setup'!$BC$4:$BC$23, 0)), "")), IFERROR(INDEX('Intro &amp; Setup'!$BD$4:$BD$23, MATCH(P195, 'Intro &amp; Setup'!$BC$4:$BC$23, 0)), ""))</f>
        <v/>
      </c>
      <c r="AN195" s="42" t="str">
        <f>IF(P195="", IF($C195="", "", IFERROR(INDEX('Intro &amp; Setup'!$BE$4:$BE$23, MATCH($C195, 'Intro &amp; Setup'!$BC$4:$BC$23, 0)), "")-$AS195), IFERROR(INDEX('Intro &amp; Setup'!$BE$4:$BE$23, MATCH($P195, 'Intro &amp; Setup'!$BC$4:$BC$23, 0)), "")-$AS195)</f>
        <v/>
      </c>
      <c r="AO195" s="44" t="str">
        <f>IF(P195="", IF($C195="", "", IFERROR(INDEX('Intro &amp; Setup'!$BF$4:$BF$23, MATCH($C195, 'Intro &amp; Setup'!$BC$4:$BC$23, 0)), "")), IFERROR(INDEX('Intro &amp; Setup'!$BF$4:$BF$23, MATCH($P195, 'Intro &amp; Setup'!$BC$4:$BC$23, 0)), ""))</f>
        <v/>
      </c>
      <c r="AS195" s="10" t="str">
        <f>IF($C195="", "", IFERROR(INDEX('Intro &amp; Setup'!$BG$70:$BG$109, MATCH($C195, 'Intro &amp; Setup'!$BA$70:$BA$109, 0)), ""))</f>
        <v/>
      </c>
    </row>
    <row r="196" spans="1:45" x14ac:dyDescent="0.25">
      <c r="A196" s="75"/>
      <c r="B196" s="176"/>
      <c r="C196" s="158"/>
      <c r="D196" s="160"/>
      <c r="E196" s="161"/>
      <c r="F196" s="177"/>
      <c r="G196" s="160"/>
      <c r="H196" s="163"/>
      <c r="I196" s="156"/>
      <c r="J196" s="157" t="str">
        <f t="shared" si="2"/>
        <v/>
      </c>
      <c r="K196" s="158" t="str">
        <f>IF(O196="", IF(W196="", IF(OR(D196="", E196="", C196=""), "", NETWORKDAYS(D196, E196, IF(AL196='Intro &amp; Setup'!$BA$8, 'Intro &amp; Setup'!$CA$4:$CA$23, IF(AL196='Intro &amp; Setup'!$BA$9, 'Intro &amp; Setup'!$CB$4:$CB$23)))-IF(F196=$AH$2, 0.5, 0)), ""), "")</f>
        <v/>
      </c>
      <c r="L196" s="156"/>
      <c r="M196" s="157" t="str">
        <f>IF(O196="", IFERROR(IF($W196="", $AN196+$AO196-SUMIF($C$8:$C196, $C196, $K$8:$K196)-SUMIF($C$8:$C196, $C196, $W$8:$W196), ""), ""), "")</f>
        <v/>
      </c>
      <c r="N196" s="156"/>
      <c r="O196" s="157" t="str">
        <f>IF(AND(P196="", Q196="", R196=""), "", IF(OR(NOT(C196=P196), NOT(D196=Q196), NOT(E196=R196), NOT(F196=S196), NOT(G196=T196), NOT(H196=U196)), $O$4, 'Leave Approval'!L195))</f>
        <v/>
      </c>
      <c r="P196" s="159" t="str">
        <f>IF('Leave Approval'!M195="", "", 'Leave Approval'!M195)</f>
        <v/>
      </c>
      <c r="Q196" s="160" t="str">
        <f>IF('Leave Approval'!N195="", "", 'Leave Approval'!N195)</f>
        <v/>
      </c>
      <c r="R196" s="161" t="str">
        <f>IF('Leave Approval'!O195="", "", 'Leave Approval'!O195)</f>
        <v/>
      </c>
      <c r="S196" s="162" t="str">
        <f>IF('Leave Approval'!P195="", "", 'Leave Approval'!P195)</f>
        <v/>
      </c>
      <c r="T196" s="163" t="str">
        <f>IF('Leave Approval'!Q195="", "", 'Leave Approval'!Q195)</f>
        <v/>
      </c>
      <c r="U196" s="164" t="str">
        <f>IF('Leave Approval'!R195="", "", 'Leave Approval'!R195)</f>
        <v/>
      </c>
      <c r="V196" s="156"/>
      <c r="W196" s="157" t="str">
        <f>IF(OR(P196="", Q196="", R196=""), "", NETWORKDAYS(Q196, R196, IF(AL196='Intro &amp; Setup'!$BA$8, 'Intro &amp; Setup'!$CA$4:$CA$23, IF(AL196='Intro &amp; Setup'!$BA$9, 'Intro &amp; Setup'!$CB$4:$CB$23)))-IF(S196=$AH$2, 0.5, 0))</f>
        <v/>
      </c>
      <c r="X196" s="156"/>
      <c r="Y196" s="157" t="str">
        <f>IF(OR(P196="", Q196="", R196=""), "", IFERROR($AN196+$AO196-SUMIF($C$8:$C196, $C196, $K$8:$K196)-SUMIF($P$8:$P196, $P196, $W$8:$W196), ""))</f>
        <v/>
      </c>
      <c r="Z196" s="75"/>
      <c r="AH196" s="10">
        <v>189</v>
      </c>
      <c r="AL196" s="10" t="str">
        <f>IF(P196="", IF(C196="", "", IFERROR(INDEX('Intro &amp; Setup'!$BD$4:$BD$23, MATCH(C196, 'Intro &amp; Setup'!$BC$4:$BC$23, 0)), "")), IFERROR(INDEX('Intro &amp; Setup'!$BD$4:$BD$23, MATCH(P196, 'Intro &amp; Setup'!$BC$4:$BC$23, 0)), ""))</f>
        <v/>
      </c>
      <c r="AN196" s="42" t="str">
        <f>IF(P196="", IF($C196="", "", IFERROR(INDEX('Intro &amp; Setup'!$BE$4:$BE$23, MATCH($C196, 'Intro &amp; Setup'!$BC$4:$BC$23, 0)), "")-$AS196), IFERROR(INDEX('Intro &amp; Setup'!$BE$4:$BE$23, MATCH($P196, 'Intro &amp; Setup'!$BC$4:$BC$23, 0)), "")-$AS196)</f>
        <v/>
      </c>
      <c r="AO196" s="44" t="str">
        <f>IF(P196="", IF($C196="", "", IFERROR(INDEX('Intro &amp; Setup'!$BF$4:$BF$23, MATCH($C196, 'Intro &amp; Setup'!$BC$4:$BC$23, 0)), "")), IFERROR(INDEX('Intro &amp; Setup'!$BF$4:$BF$23, MATCH($P196, 'Intro &amp; Setup'!$BC$4:$BC$23, 0)), ""))</f>
        <v/>
      </c>
      <c r="AS196" s="10" t="str">
        <f>IF($C196="", "", IFERROR(INDEX('Intro &amp; Setup'!$BG$70:$BG$109, MATCH($C196, 'Intro &amp; Setup'!$BA$70:$BA$109, 0)), ""))</f>
        <v/>
      </c>
    </row>
    <row r="197" spans="1:45" x14ac:dyDescent="0.25">
      <c r="A197" s="75"/>
      <c r="B197" s="176"/>
      <c r="C197" s="158"/>
      <c r="D197" s="160"/>
      <c r="E197" s="161"/>
      <c r="F197" s="177"/>
      <c r="G197" s="160"/>
      <c r="H197" s="163"/>
      <c r="I197" s="156"/>
      <c r="J197" s="157" t="str">
        <f t="shared" si="2"/>
        <v/>
      </c>
      <c r="K197" s="158" t="str">
        <f>IF(O197="", IF(W197="", IF(OR(D197="", E197="", C197=""), "", NETWORKDAYS(D197, E197, IF(AL197='Intro &amp; Setup'!$BA$8, 'Intro &amp; Setup'!$CA$4:$CA$23, IF(AL197='Intro &amp; Setup'!$BA$9, 'Intro &amp; Setup'!$CB$4:$CB$23)))-IF(F197=$AH$2, 0.5, 0)), ""), "")</f>
        <v/>
      </c>
      <c r="L197" s="156"/>
      <c r="M197" s="157" t="str">
        <f>IF(O197="", IFERROR(IF($W197="", $AN197+$AO197-SUMIF($C$8:$C197, $C197, $K$8:$K197)-SUMIF($C$8:$C197, $C197, $W$8:$W197), ""), ""), "")</f>
        <v/>
      </c>
      <c r="N197" s="156"/>
      <c r="O197" s="157" t="str">
        <f>IF(AND(P197="", Q197="", R197=""), "", IF(OR(NOT(C197=P197), NOT(D197=Q197), NOT(E197=R197), NOT(F197=S197), NOT(G197=T197), NOT(H197=U197)), $O$4, 'Leave Approval'!L196))</f>
        <v/>
      </c>
      <c r="P197" s="159" t="str">
        <f>IF('Leave Approval'!M196="", "", 'Leave Approval'!M196)</f>
        <v/>
      </c>
      <c r="Q197" s="160" t="str">
        <f>IF('Leave Approval'!N196="", "", 'Leave Approval'!N196)</f>
        <v/>
      </c>
      <c r="R197" s="161" t="str">
        <f>IF('Leave Approval'!O196="", "", 'Leave Approval'!O196)</f>
        <v/>
      </c>
      <c r="S197" s="162" t="str">
        <f>IF('Leave Approval'!P196="", "", 'Leave Approval'!P196)</f>
        <v/>
      </c>
      <c r="T197" s="163" t="str">
        <f>IF('Leave Approval'!Q196="", "", 'Leave Approval'!Q196)</f>
        <v/>
      </c>
      <c r="U197" s="164" t="str">
        <f>IF('Leave Approval'!R196="", "", 'Leave Approval'!R196)</f>
        <v/>
      </c>
      <c r="V197" s="156"/>
      <c r="W197" s="157" t="str">
        <f>IF(OR(P197="", Q197="", R197=""), "", NETWORKDAYS(Q197, R197, IF(AL197='Intro &amp; Setup'!$BA$8, 'Intro &amp; Setup'!$CA$4:$CA$23, IF(AL197='Intro &amp; Setup'!$BA$9, 'Intro &amp; Setup'!$CB$4:$CB$23)))-IF(S197=$AH$2, 0.5, 0))</f>
        <v/>
      </c>
      <c r="X197" s="156"/>
      <c r="Y197" s="157" t="str">
        <f>IF(OR(P197="", Q197="", R197=""), "", IFERROR($AN197+$AO197-SUMIF($C$8:$C197, $C197, $K$8:$K197)-SUMIF($P$8:$P197, $P197, $W$8:$W197), ""))</f>
        <v/>
      </c>
      <c r="Z197" s="75"/>
      <c r="AH197" s="10">
        <v>190</v>
      </c>
      <c r="AL197" s="10" t="str">
        <f>IF(P197="", IF(C197="", "", IFERROR(INDEX('Intro &amp; Setup'!$BD$4:$BD$23, MATCH(C197, 'Intro &amp; Setup'!$BC$4:$BC$23, 0)), "")), IFERROR(INDEX('Intro &amp; Setup'!$BD$4:$BD$23, MATCH(P197, 'Intro &amp; Setup'!$BC$4:$BC$23, 0)), ""))</f>
        <v/>
      </c>
      <c r="AN197" s="42" t="str">
        <f>IF(P197="", IF($C197="", "", IFERROR(INDEX('Intro &amp; Setup'!$BE$4:$BE$23, MATCH($C197, 'Intro &amp; Setup'!$BC$4:$BC$23, 0)), "")-$AS197), IFERROR(INDEX('Intro &amp; Setup'!$BE$4:$BE$23, MATCH($P197, 'Intro &amp; Setup'!$BC$4:$BC$23, 0)), "")-$AS197)</f>
        <v/>
      </c>
      <c r="AO197" s="44" t="str">
        <f>IF(P197="", IF($C197="", "", IFERROR(INDEX('Intro &amp; Setup'!$BF$4:$BF$23, MATCH($C197, 'Intro &amp; Setup'!$BC$4:$BC$23, 0)), "")), IFERROR(INDEX('Intro &amp; Setup'!$BF$4:$BF$23, MATCH($P197, 'Intro &amp; Setup'!$BC$4:$BC$23, 0)), ""))</f>
        <v/>
      </c>
      <c r="AS197" s="10" t="str">
        <f>IF($C197="", "", IFERROR(INDEX('Intro &amp; Setup'!$BG$70:$BG$109, MATCH($C197, 'Intro &amp; Setup'!$BA$70:$BA$109, 0)), ""))</f>
        <v/>
      </c>
    </row>
    <row r="198" spans="1:45" x14ac:dyDescent="0.25">
      <c r="A198" s="75"/>
      <c r="B198" s="176"/>
      <c r="C198" s="158"/>
      <c r="D198" s="160"/>
      <c r="E198" s="161"/>
      <c r="F198" s="177"/>
      <c r="G198" s="160"/>
      <c r="H198" s="163"/>
      <c r="I198" s="156"/>
      <c r="J198" s="157" t="str">
        <f t="shared" si="2"/>
        <v/>
      </c>
      <c r="K198" s="158" t="str">
        <f>IF(O198="", IF(W198="", IF(OR(D198="", E198="", C198=""), "", NETWORKDAYS(D198, E198, IF(AL198='Intro &amp; Setup'!$BA$8, 'Intro &amp; Setup'!$CA$4:$CA$23, IF(AL198='Intro &amp; Setup'!$BA$9, 'Intro &amp; Setup'!$CB$4:$CB$23)))-IF(F198=$AH$2, 0.5, 0)), ""), "")</f>
        <v/>
      </c>
      <c r="L198" s="156"/>
      <c r="M198" s="157" t="str">
        <f>IF(O198="", IFERROR(IF($W198="", $AN198+$AO198-SUMIF($C$8:$C198, $C198, $K$8:$K198)-SUMIF($C$8:$C198, $C198, $W$8:$W198), ""), ""), "")</f>
        <v/>
      </c>
      <c r="N198" s="156"/>
      <c r="O198" s="157" t="str">
        <f>IF(AND(P198="", Q198="", R198=""), "", IF(OR(NOT(C198=P198), NOT(D198=Q198), NOT(E198=R198), NOT(F198=S198), NOT(G198=T198), NOT(H198=U198)), $O$4, 'Leave Approval'!L197))</f>
        <v/>
      </c>
      <c r="P198" s="159" t="str">
        <f>IF('Leave Approval'!M197="", "", 'Leave Approval'!M197)</f>
        <v/>
      </c>
      <c r="Q198" s="160" t="str">
        <f>IF('Leave Approval'!N197="", "", 'Leave Approval'!N197)</f>
        <v/>
      </c>
      <c r="R198" s="161" t="str">
        <f>IF('Leave Approval'!O197="", "", 'Leave Approval'!O197)</f>
        <v/>
      </c>
      <c r="S198" s="162" t="str">
        <f>IF('Leave Approval'!P197="", "", 'Leave Approval'!P197)</f>
        <v/>
      </c>
      <c r="T198" s="163" t="str">
        <f>IF('Leave Approval'!Q197="", "", 'Leave Approval'!Q197)</f>
        <v/>
      </c>
      <c r="U198" s="164" t="str">
        <f>IF('Leave Approval'!R197="", "", 'Leave Approval'!R197)</f>
        <v/>
      </c>
      <c r="V198" s="156"/>
      <c r="W198" s="157" t="str">
        <f>IF(OR(P198="", Q198="", R198=""), "", NETWORKDAYS(Q198, R198, IF(AL198='Intro &amp; Setup'!$BA$8, 'Intro &amp; Setup'!$CA$4:$CA$23, IF(AL198='Intro &amp; Setup'!$BA$9, 'Intro &amp; Setup'!$CB$4:$CB$23)))-IF(S198=$AH$2, 0.5, 0))</f>
        <v/>
      </c>
      <c r="X198" s="156"/>
      <c r="Y198" s="157" t="str">
        <f>IF(OR(P198="", Q198="", R198=""), "", IFERROR($AN198+$AO198-SUMIF($C$8:$C198, $C198, $K$8:$K198)-SUMIF($P$8:$P198, $P198, $W$8:$W198), ""))</f>
        <v/>
      </c>
      <c r="Z198" s="75"/>
      <c r="AH198" s="10">
        <v>191</v>
      </c>
      <c r="AL198" s="10" t="str">
        <f>IF(P198="", IF(C198="", "", IFERROR(INDEX('Intro &amp; Setup'!$BD$4:$BD$23, MATCH(C198, 'Intro &amp; Setup'!$BC$4:$BC$23, 0)), "")), IFERROR(INDEX('Intro &amp; Setup'!$BD$4:$BD$23, MATCH(P198, 'Intro &amp; Setup'!$BC$4:$BC$23, 0)), ""))</f>
        <v/>
      </c>
      <c r="AN198" s="42" t="str">
        <f>IF(P198="", IF($C198="", "", IFERROR(INDEX('Intro &amp; Setup'!$BE$4:$BE$23, MATCH($C198, 'Intro &amp; Setup'!$BC$4:$BC$23, 0)), "")-$AS198), IFERROR(INDEX('Intro &amp; Setup'!$BE$4:$BE$23, MATCH($P198, 'Intro &amp; Setup'!$BC$4:$BC$23, 0)), "")-$AS198)</f>
        <v/>
      </c>
      <c r="AO198" s="44" t="str">
        <f>IF(P198="", IF($C198="", "", IFERROR(INDEX('Intro &amp; Setup'!$BF$4:$BF$23, MATCH($C198, 'Intro &amp; Setup'!$BC$4:$BC$23, 0)), "")), IFERROR(INDEX('Intro &amp; Setup'!$BF$4:$BF$23, MATCH($P198, 'Intro &amp; Setup'!$BC$4:$BC$23, 0)), ""))</f>
        <v/>
      </c>
      <c r="AS198" s="10" t="str">
        <f>IF($C198="", "", IFERROR(INDEX('Intro &amp; Setup'!$BG$70:$BG$109, MATCH($C198, 'Intro &amp; Setup'!$BA$70:$BA$109, 0)), ""))</f>
        <v/>
      </c>
    </row>
    <row r="199" spans="1:45" x14ac:dyDescent="0.25">
      <c r="A199" s="75"/>
      <c r="B199" s="176"/>
      <c r="C199" s="158"/>
      <c r="D199" s="160"/>
      <c r="E199" s="161"/>
      <c r="F199" s="177"/>
      <c r="G199" s="160"/>
      <c r="H199" s="163"/>
      <c r="I199" s="156"/>
      <c r="J199" s="157" t="str">
        <f t="shared" si="2"/>
        <v/>
      </c>
      <c r="K199" s="158" t="str">
        <f>IF(O199="", IF(W199="", IF(OR(D199="", E199="", C199=""), "", NETWORKDAYS(D199, E199, IF(AL199='Intro &amp; Setup'!$BA$8, 'Intro &amp; Setup'!$CA$4:$CA$23, IF(AL199='Intro &amp; Setup'!$BA$9, 'Intro &amp; Setup'!$CB$4:$CB$23)))-IF(F199=$AH$2, 0.5, 0)), ""), "")</f>
        <v/>
      </c>
      <c r="L199" s="156"/>
      <c r="M199" s="157" t="str">
        <f>IF(O199="", IFERROR(IF($W199="", $AN199+$AO199-SUMIF($C$8:$C199, $C199, $K$8:$K199)-SUMIF($C$8:$C199, $C199, $W$8:$W199), ""), ""), "")</f>
        <v/>
      </c>
      <c r="N199" s="156"/>
      <c r="O199" s="157" t="str">
        <f>IF(AND(P199="", Q199="", R199=""), "", IF(OR(NOT(C199=P199), NOT(D199=Q199), NOT(E199=R199), NOT(F199=S199), NOT(G199=T199), NOT(H199=U199)), $O$4, 'Leave Approval'!L198))</f>
        <v/>
      </c>
      <c r="P199" s="159" t="str">
        <f>IF('Leave Approval'!M198="", "", 'Leave Approval'!M198)</f>
        <v/>
      </c>
      <c r="Q199" s="160" t="str">
        <f>IF('Leave Approval'!N198="", "", 'Leave Approval'!N198)</f>
        <v/>
      </c>
      <c r="R199" s="161" t="str">
        <f>IF('Leave Approval'!O198="", "", 'Leave Approval'!O198)</f>
        <v/>
      </c>
      <c r="S199" s="162" t="str">
        <f>IF('Leave Approval'!P198="", "", 'Leave Approval'!P198)</f>
        <v/>
      </c>
      <c r="T199" s="163" t="str">
        <f>IF('Leave Approval'!Q198="", "", 'Leave Approval'!Q198)</f>
        <v/>
      </c>
      <c r="U199" s="164" t="str">
        <f>IF('Leave Approval'!R198="", "", 'Leave Approval'!R198)</f>
        <v/>
      </c>
      <c r="V199" s="156"/>
      <c r="W199" s="157" t="str">
        <f>IF(OR(P199="", Q199="", R199=""), "", NETWORKDAYS(Q199, R199, IF(AL199='Intro &amp; Setup'!$BA$8, 'Intro &amp; Setup'!$CA$4:$CA$23, IF(AL199='Intro &amp; Setup'!$BA$9, 'Intro &amp; Setup'!$CB$4:$CB$23)))-IF(S199=$AH$2, 0.5, 0))</f>
        <v/>
      </c>
      <c r="X199" s="156"/>
      <c r="Y199" s="157" t="str">
        <f>IF(OR(P199="", Q199="", R199=""), "", IFERROR($AN199+$AO199-SUMIF($C$8:$C199, $C199, $K$8:$K199)-SUMIF($P$8:$P199, $P199, $W$8:$W199), ""))</f>
        <v/>
      </c>
      <c r="Z199" s="75"/>
      <c r="AH199" s="10">
        <v>192</v>
      </c>
      <c r="AL199" s="10" t="str">
        <f>IF(P199="", IF(C199="", "", IFERROR(INDEX('Intro &amp; Setup'!$BD$4:$BD$23, MATCH(C199, 'Intro &amp; Setup'!$BC$4:$BC$23, 0)), "")), IFERROR(INDEX('Intro &amp; Setup'!$BD$4:$BD$23, MATCH(P199, 'Intro &amp; Setup'!$BC$4:$BC$23, 0)), ""))</f>
        <v/>
      </c>
      <c r="AN199" s="42" t="str">
        <f>IF(P199="", IF($C199="", "", IFERROR(INDEX('Intro &amp; Setup'!$BE$4:$BE$23, MATCH($C199, 'Intro &amp; Setup'!$BC$4:$BC$23, 0)), "")-$AS199), IFERROR(INDEX('Intro &amp; Setup'!$BE$4:$BE$23, MATCH($P199, 'Intro &amp; Setup'!$BC$4:$BC$23, 0)), "")-$AS199)</f>
        <v/>
      </c>
      <c r="AO199" s="44" t="str">
        <f>IF(P199="", IF($C199="", "", IFERROR(INDEX('Intro &amp; Setup'!$BF$4:$BF$23, MATCH($C199, 'Intro &amp; Setup'!$BC$4:$BC$23, 0)), "")), IFERROR(INDEX('Intro &amp; Setup'!$BF$4:$BF$23, MATCH($P199, 'Intro &amp; Setup'!$BC$4:$BC$23, 0)), ""))</f>
        <v/>
      </c>
      <c r="AS199" s="10" t="str">
        <f>IF($C199="", "", IFERROR(INDEX('Intro &amp; Setup'!$BG$70:$BG$109, MATCH($C199, 'Intro &amp; Setup'!$BA$70:$BA$109, 0)), ""))</f>
        <v/>
      </c>
    </row>
    <row r="200" spans="1:45" x14ac:dyDescent="0.25">
      <c r="A200" s="75"/>
      <c r="B200" s="176"/>
      <c r="C200" s="158"/>
      <c r="D200" s="160"/>
      <c r="E200" s="161"/>
      <c r="F200" s="177"/>
      <c r="G200" s="160"/>
      <c r="H200" s="163"/>
      <c r="I200" s="156"/>
      <c r="J200" s="157" t="str">
        <f t="shared" si="2"/>
        <v/>
      </c>
      <c r="K200" s="158" t="str">
        <f>IF(O200="", IF(W200="", IF(OR(D200="", E200="", C200=""), "", NETWORKDAYS(D200, E200, IF(AL200='Intro &amp; Setup'!$BA$8, 'Intro &amp; Setup'!$CA$4:$CA$23, IF(AL200='Intro &amp; Setup'!$BA$9, 'Intro &amp; Setup'!$CB$4:$CB$23)))-IF(F200=$AH$2, 0.5, 0)), ""), "")</f>
        <v/>
      </c>
      <c r="L200" s="156"/>
      <c r="M200" s="157" t="str">
        <f>IF(O200="", IFERROR(IF($W200="", $AN200+$AO200-SUMIF($C$8:$C200, $C200, $K$8:$K200)-SUMIF($C$8:$C200, $C200, $W$8:$W200), ""), ""), "")</f>
        <v/>
      </c>
      <c r="N200" s="156"/>
      <c r="O200" s="157" t="str">
        <f>IF(AND(P200="", Q200="", R200=""), "", IF(OR(NOT(C200=P200), NOT(D200=Q200), NOT(E200=R200), NOT(F200=S200), NOT(G200=T200), NOT(H200=U200)), $O$4, 'Leave Approval'!L199))</f>
        <v/>
      </c>
      <c r="P200" s="159" t="str">
        <f>IF('Leave Approval'!M199="", "", 'Leave Approval'!M199)</f>
        <v/>
      </c>
      <c r="Q200" s="160" t="str">
        <f>IF('Leave Approval'!N199="", "", 'Leave Approval'!N199)</f>
        <v/>
      </c>
      <c r="R200" s="161" t="str">
        <f>IF('Leave Approval'!O199="", "", 'Leave Approval'!O199)</f>
        <v/>
      </c>
      <c r="S200" s="162" t="str">
        <f>IF('Leave Approval'!P199="", "", 'Leave Approval'!P199)</f>
        <v/>
      </c>
      <c r="T200" s="163" t="str">
        <f>IF('Leave Approval'!Q199="", "", 'Leave Approval'!Q199)</f>
        <v/>
      </c>
      <c r="U200" s="164" t="str">
        <f>IF('Leave Approval'!R199="", "", 'Leave Approval'!R199)</f>
        <v/>
      </c>
      <c r="V200" s="156"/>
      <c r="W200" s="157" t="str">
        <f>IF(OR(P200="", Q200="", R200=""), "", NETWORKDAYS(Q200, R200, IF(AL200='Intro &amp; Setup'!$BA$8, 'Intro &amp; Setup'!$CA$4:$CA$23, IF(AL200='Intro &amp; Setup'!$BA$9, 'Intro &amp; Setup'!$CB$4:$CB$23)))-IF(S200=$AH$2, 0.5, 0))</f>
        <v/>
      </c>
      <c r="X200" s="156"/>
      <c r="Y200" s="157" t="str">
        <f>IF(OR(P200="", Q200="", R200=""), "", IFERROR($AN200+$AO200-SUMIF($C$8:$C200, $C200, $K$8:$K200)-SUMIF($P$8:$P200, $P200, $W$8:$W200), ""))</f>
        <v/>
      </c>
      <c r="Z200" s="75"/>
      <c r="AH200" s="10">
        <v>193</v>
      </c>
      <c r="AL200" s="10" t="str">
        <f>IF(P200="", IF(C200="", "", IFERROR(INDEX('Intro &amp; Setup'!$BD$4:$BD$23, MATCH(C200, 'Intro &amp; Setup'!$BC$4:$BC$23, 0)), "")), IFERROR(INDEX('Intro &amp; Setup'!$BD$4:$BD$23, MATCH(P200, 'Intro &amp; Setup'!$BC$4:$BC$23, 0)), ""))</f>
        <v/>
      </c>
      <c r="AN200" s="42" t="str">
        <f>IF(P200="", IF($C200="", "", IFERROR(INDEX('Intro &amp; Setup'!$BE$4:$BE$23, MATCH($C200, 'Intro &amp; Setup'!$BC$4:$BC$23, 0)), "")-$AS200), IFERROR(INDEX('Intro &amp; Setup'!$BE$4:$BE$23, MATCH($P200, 'Intro &amp; Setup'!$BC$4:$BC$23, 0)), "")-$AS200)</f>
        <v/>
      </c>
      <c r="AO200" s="44" t="str">
        <f>IF(P200="", IF($C200="", "", IFERROR(INDEX('Intro &amp; Setup'!$BF$4:$BF$23, MATCH($C200, 'Intro &amp; Setup'!$BC$4:$BC$23, 0)), "")), IFERROR(INDEX('Intro &amp; Setup'!$BF$4:$BF$23, MATCH($P200, 'Intro &amp; Setup'!$BC$4:$BC$23, 0)), ""))</f>
        <v/>
      </c>
      <c r="AS200" s="10" t="str">
        <f>IF($C200="", "", IFERROR(INDEX('Intro &amp; Setup'!$BG$70:$BG$109, MATCH($C200, 'Intro &amp; Setup'!$BA$70:$BA$109, 0)), ""))</f>
        <v/>
      </c>
    </row>
    <row r="201" spans="1:45" x14ac:dyDescent="0.25">
      <c r="A201" s="75"/>
      <c r="B201" s="176"/>
      <c r="C201" s="158"/>
      <c r="D201" s="160"/>
      <c r="E201" s="161"/>
      <c r="F201" s="177"/>
      <c r="G201" s="160"/>
      <c r="H201" s="163"/>
      <c r="I201" s="156"/>
      <c r="J201" s="157" t="str">
        <f t="shared" ref="J201:J264" si="3">IF(OR(D201="", E201=""), "", E201-D201+1)</f>
        <v/>
      </c>
      <c r="K201" s="158" t="str">
        <f>IF(O201="", IF(W201="", IF(OR(D201="", E201="", C201=""), "", NETWORKDAYS(D201, E201, IF(AL201='Intro &amp; Setup'!$BA$8, 'Intro &amp; Setup'!$CA$4:$CA$23, IF(AL201='Intro &amp; Setup'!$BA$9, 'Intro &amp; Setup'!$CB$4:$CB$23)))-IF(F201=$AH$2, 0.5, 0)), ""), "")</f>
        <v/>
      </c>
      <c r="L201" s="156"/>
      <c r="M201" s="157" t="str">
        <f>IF(O201="", IFERROR(IF($W201="", $AN201+$AO201-SUMIF($C$8:$C201, $C201, $K$8:$K201)-SUMIF($C$8:$C201, $C201, $W$8:$W201), ""), ""), "")</f>
        <v/>
      </c>
      <c r="N201" s="156"/>
      <c r="O201" s="157" t="str">
        <f>IF(AND(P201="", Q201="", R201=""), "", IF(OR(NOT(C201=P201), NOT(D201=Q201), NOT(E201=R201), NOT(F201=S201), NOT(G201=T201), NOT(H201=U201)), $O$4, 'Leave Approval'!L200))</f>
        <v/>
      </c>
      <c r="P201" s="159" t="str">
        <f>IF('Leave Approval'!M200="", "", 'Leave Approval'!M200)</f>
        <v/>
      </c>
      <c r="Q201" s="160" t="str">
        <f>IF('Leave Approval'!N200="", "", 'Leave Approval'!N200)</f>
        <v/>
      </c>
      <c r="R201" s="161" t="str">
        <f>IF('Leave Approval'!O200="", "", 'Leave Approval'!O200)</f>
        <v/>
      </c>
      <c r="S201" s="162" t="str">
        <f>IF('Leave Approval'!P200="", "", 'Leave Approval'!P200)</f>
        <v/>
      </c>
      <c r="T201" s="163" t="str">
        <f>IF('Leave Approval'!Q200="", "", 'Leave Approval'!Q200)</f>
        <v/>
      </c>
      <c r="U201" s="164" t="str">
        <f>IF('Leave Approval'!R200="", "", 'Leave Approval'!R200)</f>
        <v/>
      </c>
      <c r="V201" s="156"/>
      <c r="W201" s="157" t="str">
        <f>IF(OR(P201="", Q201="", R201=""), "", NETWORKDAYS(Q201, R201, IF(AL201='Intro &amp; Setup'!$BA$8, 'Intro &amp; Setup'!$CA$4:$CA$23, IF(AL201='Intro &amp; Setup'!$BA$9, 'Intro &amp; Setup'!$CB$4:$CB$23)))-IF(S201=$AH$2, 0.5, 0))</f>
        <v/>
      </c>
      <c r="X201" s="156"/>
      <c r="Y201" s="157" t="str">
        <f>IF(OR(P201="", Q201="", R201=""), "", IFERROR($AN201+$AO201-SUMIF($C$8:$C201, $C201, $K$8:$K201)-SUMIF($P$8:$P201, $P201, $W$8:$W201), ""))</f>
        <v/>
      </c>
      <c r="Z201" s="75"/>
      <c r="AH201" s="10">
        <v>194</v>
      </c>
      <c r="AL201" s="10" t="str">
        <f>IF(P201="", IF(C201="", "", IFERROR(INDEX('Intro &amp; Setup'!$BD$4:$BD$23, MATCH(C201, 'Intro &amp; Setup'!$BC$4:$BC$23, 0)), "")), IFERROR(INDEX('Intro &amp; Setup'!$BD$4:$BD$23, MATCH(P201, 'Intro &amp; Setup'!$BC$4:$BC$23, 0)), ""))</f>
        <v/>
      </c>
      <c r="AN201" s="42" t="str">
        <f>IF(P201="", IF($C201="", "", IFERROR(INDEX('Intro &amp; Setup'!$BE$4:$BE$23, MATCH($C201, 'Intro &amp; Setup'!$BC$4:$BC$23, 0)), "")-$AS201), IFERROR(INDEX('Intro &amp; Setup'!$BE$4:$BE$23, MATCH($P201, 'Intro &amp; Setup'!$BC$4:$BC$23, 0)), "")-$AS201)</f>
        <v/>
      </c>
      <c r="AO201" s="44" t="str">
        <f>IF(P201="", IF($C201="", "", IFERROR(INDEX('Intro &amp; Setup'!$BF$4:$BF$23, MATCH($C201, 'Intro &amp; Setup'!$BC$4:$BC$23, 0)), "")), IFERROR(INDEX('Intro &amp; Setup'!$BF$4:$BF$23, MATCH($P201, 'Intro &amp; Setup'!$BC$4:$BC$23, 0)), ""))</f>
        <v/>
      </c>
      <c r="AS201" s="10" t="str">
        <f>IF($C201="", "", IFERROR(INDEX('Intro &amp; Setup'!$BG$70:$BG$109, MATCH($C201, 'Intro &amp; Setup'!$BA$70:$BA$109, 0)), ""))</f>
        <v/>
      </c>
    </row>
    <row r="202" spans="1:45" x14ac:dyDescent="0.25">
      <c r="A202" s="75"/>
      <c r="B202" s="176"/>
      <c r="C202" s="158"/>
      <c r="D202" s="160"/>
      <c r="E202" s="161"/>
      <c r="F202" s="177"/>
      <c r="G202" s="160"/>
      <c r="H202" s="163"/>
      <c r="I202" s="156"/>
      <c r="J202" s="157" t="str">
        <f t="shared" si="3"/>
        <v/>
      </c>
      <c r="K202" s="158" t="str">
        <f>IF(O202="", IF(W202="", IF(OR(D202="", E202="", C202=""), "", NETWORKDAYS(D202, E202, IF(AL202='Intro &amp; Setup'!$BA$8, 'Intro &amp; Setup'!$CA$4:$CA$23, IF(AL202='Intro &amp; Setup'!$BA$9, 'Intro &amp; Setup'!$CB$4:$CB$23)))-IF(F202=$AH$2, 0.5, 0)), ""), "")</f>
        <v/>
      </c>
      <c r="L202" s="156"/>
      <c r="M202" s="157" t="str">
        <f>IF(O202="", IFERROR(IF($W202="", $AN202+$AO202-SUMIF($C$8:$C202, $C202, $K$8:$K202)-SUMIF($C$8:$C202, $C202, $W$8:$W202), ""), ""), "")</f>
        <v/>
      </c>
      <c r="N202" s="156"/>
      <c r="O202" s="157" t="str">
        <f>IF(AND(P202="", Q202="", R202=""), "", IF(OR(NOT(C202=P202), NOT(D202=Q202), NOT(E202=R202), NOT(F202=S202), NOT(G202=T202), NOT(H202=U202)), $O$4, 'Leave Approval'!L201))</f>
        <v/>
      </c>
      <c r="P202" s="159" t="str">
        <f>IF('Leave Approval'!M201="", "", 'Leave Approval'!M201)</f>
        <v/>
      </c>
      <c r="Q202" s="160" t="str">
        <f>IF('Leave Approval'!N201="", "", 'Leave Approval'!N201)</f>
        <v/>
      </c>
      <c r="R202" s="161" t="str">
        <f>IF('Leave Approval'!O201="", "", 'Leave Approval'!O201)</f>
        <v/>
      </c>
      <c r="S202" s="162" t="str">
        <f>IF('Leave Approval'!P201="", "", 'Leave Approval'!P201)</f>
        <v/>
      </c>
      <c r="T202" s="163" t="str">
        <f>IF('Leave Approval'!Q201="", "", 'Leave Approval'!Q201)</f>
        <v/>
      </c>
      <c r="U202" s="164" t="str">
        <f>IF('Leave Approval'!R201="", "", 'Leave Approval'!R201)</f>
        <v/>
      </c>
      <c r="V202" s="156"/>
      <c r="W202" s="157" t="str">
        <f>IF(OR(P202="", Q202="", R202=""), "", NETWORKDAYS(Q202, R202, IF(AL202='Intro &amp; Setup'!$BA$8, 'Intro &amp; Setup'!$CA$4:$CA$23, IF(AL202='Intro &amp; Setup'!$BA$9, 'Intro &amp; Setup'!$CB$4:$CB$23)))-IF(S202=$AH$2, 0.5, 0))</f>
        <v/>
      </c>
      <c r="X202" s="156"/>
      <c r="Y202" s="157" t="str">
        <f>IF(OR(P202="", Q202="", R202=""), "", IFERROR($AN202+$AO202-SUMIF($C$8:$C202, $C202, $K$8:$K202)-SUMIF($P$8:$P202, $P202, $W$8:$W202), ""))</f>
        <v/>
      </c>
      <c r="Z202" s="75"/>
      <c r="AH202" s="10">
        <v>195</v>
      </c>
      <c r="AL202" s="10" t="str">
        <f>IF(P202="", IF(C202="", "", IFERROR(INDEX('Intro &amp; Setup'!$BD$4:$BD$23, MATCH(C202, 'Intro &amp; Setup'!$BC$4:$BC$23, 0)), "")), IFERROR(INDEX('Intro &amp; Setup'!$BD$4:$BD$23, MATCH(P202, 'Intro &amp; Setup'!$BC$4:$BC$23, 0)), ""))</f>
        <v/>
      </c>
      <c r="AN202" s="42" t="str">
        <f>IF(P202="", IF($C202="", "", IFERROR(INDEX('Intro &amp; Setup'!$BE$4:$BE$23, MATCH($C202, 'Intro &amp; Setup'!$BC$4:$BC$23, 0)), "")-$AS202), IFERROR(INDEX('Intro &amp; Setup'!$BE$4:$BE$23, MATCH($P202, 'Intro &amp; Setup'!$BC$4:$BC$23, 0)), "")-$AS202)</f>
        <v/>
      </c>
      <c r="AO202" s="44" t="str">
        <f>IF(P202="", IF($C202="", "", IFERROR(INDEX('Intro &amp; Setup'!$BF$4:$BF$23, MATCH($C202, 'Intro &amp; Setup'!$BC$4:$BC$23, 0)), "")), IFERROR(INDEX('Intro &amp; Setup'!$BF$4:$BF$23, MATCH($P202, 'Intro &amp; Setup'!$BC$4:$BC$23, 0)), ""))</f>
        <v/>
      </c>
      <c r="AS202" s="10" t="str">
        <f>IF($C202="", "", IFERROR(INDEX('Intro &amp; Setup'!$BG$70:$BG$109, MATCH($C202, 'Intro &amp; Setup'!$BA$70:$BA$109, 0)), ""))</f>
        <v/>
      </c>
    </row>
    <row r="203" spans="1:45" x14ac:dyDescent="0.25">
      <c r="A203" s="75"/>
      <c r="B203" s="176"/>
      <c r="C203" s="158"/>
      <c r="D203" s="160"/>
      <c r="E203" s="161"/>
      <c r="F203" s="177"/>
      <c r="G203" s="160"/>
      <c r="H203" s="163"/>
      <c r="I203" s="156"/>
      <c r="J203" s="157" t="str">
        <f t="shared" si="3"/>
        <v/>
      </c>
      <c r="K203" s="158" t="str">
        <f>IF(O203="", IF(W203="", IF(OR(D203="", E203="", C203=""), "", NETWORKDAYS(D203, E203, IF(AL203='Intro &amp; Setup'!$BA$8, 'Intro &amp; Setup'!$CA$4:$CA$23, IF(AL203='Intro &amp; Setup'!$BA$9, 'Intro &amp; Setup'!$CB$4:$CB$23)))-IF(F203=$AH$2, 0.5, 0)), ""), "")</f>
        <v/>
      </c>
      <c r="L203" s="156"/>
      <c r="M203" s="157" t="str">
        <f>IF(O203="", IFERROR(IF($W203="", $AN203+$AO203-SUMIF($C$8:$C203, $C203, $K$8:$K203)-SUMIF($C$8:$C203, $C203, $W$8:$W203), ""), ""), "")</f>
        <v/>
      </c>
      <c r="N203" s="156"/>
      <c r="O203" s="157" t="str">
        <f>IF(AND(P203="", Q203="", R203=""), "", IF(OR(NOT(C203=P203), NOT(D203=Q203), NOT(E203=R203), NOT(F203=S203), NOT(G203=T203), NOT(H203=U203)), $O$4, 'Leave Approval'!L202))</f>
        <v/>
      </c>
      <c r="P203" s="159" t="str">
        <f>IF('Leave Approval'!M202="", "", 'Leave Approval'!M202)</f>
        <v/>
      </c>
      <c r="Q203" s="160" t="str">
        <f>IF('Leave Approval'!N202="", "", 'Leave Approval'!N202)</f>
        <v/>
      </c>
      <c r="R203" s="161" t="str">
        <f>IF('Leave Approval'!O202="", "", 'Leave Approval'!O202)</f>
        <v/>
      </c>
      <c r="S203" s="162" t="str">
        <f>IF('Leave Approval'!P202="", "", 'Leave Approval'!P202)</f>
        <v/>
      </c>
      <c r="T203" s="163" t="str">
        <f>IF('Leave Approval'!Q202="", "", 'Leave Approval'!Q202)</f>
        <v/>
      </c>
      <c r="U203" s="164" t="str">
        <f>IF('Leave Approval'!R202="", "", 'Leave Approval'!R202)</f>
        <v/>
      </c>
      <c r="V203" s="156"/>
      <c r="W203" s="157" t="str">
        <f>IF(OR(P203="", Q203="", R203=""), "", NETWORKDAYS(Q203, R203, IF(AL203='Intro &amp; Setup'!$BA$8, 'Intro &amp; Setup'!$CA$4:$CA$23, IF(AL203='Intro &amp; Setup'!$BA$9, 'Intro &amp; Setup'!$CB$4:$CB$23)))-IF(S203=$AH$2, 0.5, 0))</f>
        <v/>
      </c>
      <c r="X203" s="156"/>
      <c r="Y203" s="157" t="str">
        <f>IF(OR(P203="", Q203="", R203=""), "", IFERROR($AN203+$AO203-SUMIF($C$8:$C203, $C203, $K$8:$K203)-SUMIF($P$8:$P203, $P203, $W$8:$W203), ""))</f>
        <v/>
      </c>
      <c r="Z203" s="75"/>
      <c r="AH203" s="10">
        <v>196</v>
      </c>
      <c r="AL203" s="10" t="str">
        <f>IF(P203="", IF(C203="", "", IFERROR(INDEX('Intro &amp; Setup'!$BD$4:$BD$23, MATCH(C203, 'Intro &amp; Setup'!$BC$4:$BC$23, 0)), "")), IFERROR(INDEX('Intro &amp; Setup'!$BD$4:$BD$23, MATCH(P203, 'Intro &amp; Setup'!$BC$4:$BC$23, 0)), ""))</f>
        <v/>
      </c>
      <c r="AN203" s="42" t="str">
        <f>IF(P203="", IF($C203="", "", IFERROR(INDEX('Intro &amp; Setup'!$BE$4:$BE$23, MATCH($C203, 'Intro &amp; Setup'!$BC$4:$BC$23, 0)), "")-$AS203), IFERROR(INDEX('Intro &amp; Setup'!$BE$4:$BE$23, MATCH($P203, 'Intro &amp; Setup'!$BC$4:$BC$23, 0)), "")-$AS203)</f>
        <v/>
      </c>
      <c r="AO203" s="44" t="str">
        <f>IF(P203="", IF($C203="", "", IFERROR(INDEX('Intro &amp; Setup'!$BF$4:$BF$23, MATCH($C203, 'Intro &amp; Setup'!$BC$4:$BC$23, 0)), "")), IFERROR(INDEX('Intro &amp; Setup'!$BF$4:$BF$23, MATCH($P203, 'Intro &amp; Setup'!$BC$4:$BC$23, 0)), ""))</f>
        <v/>
      </c>
      <c r="AS203" s="10" t="str">
        <f>IF($C203="", "", IFERROR(INDEX('Intro &amp; Setup'!$BG$70:$BG$109, MATCH($C203, 'Intro &amp; Setup'!$BA$70:$BA$109, 0)), ""))</f>
        <v/>
      </c>
    </row>
    <row r="204" spans="1:45" x14ac:dyDescent="0.25">
      <c r="A204" s="75"/>
      <c r="B204" s="176"/>
      <c r="C204" s="158"/>
      <c r="D204" s="160"/>
      <c r="E204" s="161"/>
      <c r="F204" s="177"/>
      <c r="G204" s="160"/>
      <c r="H204" s="163"/>
      <c r="I204" s="156"/>
      <c r="J204" s="157" t="str">
        <f t="shared" si="3"/>
        <v/>
      </c>
      <c r="K204" s="158" t="str">
        <f>IF(O204="", IF(W204="", IF(OR(D204="", E204="", C204=""), "", NETWORKDAYS(D204, E204, IF(AL204='Intro &amp; Setup'!$BA$8, 'Intro &amp; Setup'!$CA$4:$CA$23, IF(AL204='Intro &amp; Setup'!$BA$9, 'Intro &amp; Setup'!$CB$4:$CB$23)))-IF(F204=$AH$2, 0.5, 0)), ""), "")</f>
        <v/>
      </c>
      <c r="L204" s="156"/>
      <c r="M204" s="157" t="str">
        <f>IF(O204="", IFERROR(IF($W204="", $AN204+$AO204-SUMIF($C$8:$C204, $C204, $K$8:$K204)-SUMIF($C$8:$C204, $C204, $W$8:$W204), ""), ""), "")</f>
        <v/>
      </c>
      <c r="N204" s="156"/>
      <c r="O204" s="157" t="str">
        <f>IF(AND(P204="", Q204="", R204=""), "", IF(OR(NOT(C204=P204), NOT(D204=Q204), NOT(E204=R204), NOT(F204=S204), NOT(G204=T204), NOT(H204=U204)), $O$4, 'Leave Approval'!L203))</f>
        <v/>
      </c>
      <c r="P204" s="159" t="str">
        <f>IF('Leave Approval'!M203="", "", 'Leave Approval'!M203)</f>
        <v/>
      </c>
      <c r="Q204" s="160" t="str">
        <f>IF('Leave Approval'!N203="", "", 'Leave Approval'!N203)</f>
        <v/>
      </c>
      <c r="R204" s="161" t="str">
        <f>IF('Leave Approval'!O203="", "", 'Leave Approval'!O203)</f>
        <v/>
      </c>
      <c r="S204" s="162" t="str">
        <f>IF('Leave Approval'!P203="", "", 'Leave Approval'!P203)</f>
        <v/>
      </c>
      <c r="T204" s="163" t="str">
        <f>IF('Leave Approval'!Q203="", "", 'Leave Approval'!Q203)</f>
        <v/>
      </c>
      <c r="U204" s="164" t="str">
        <f>IF('Leave Approval'!R203="", "", 'Leave Approval'!R203)</f>
        <v/>
      </c>
      <c r="V204" s="156"/>
      <c r="W204" s="157" t="str">
        <f>IF(OR(P204="", Q204="", R204=""), "", NETWORKDAYS(Q204, R204, IF(AL204='Intro &amp; Setup'!$BA$8, 'Intro &amp; Setup'!$CA$4:$CA$23, IF(AL204='Intro &amp; Setup'!$BA$9, 'Intro &amp; Setup'!$CB$4:$CB$23)))-IF(S204=$AH$2, 0.5, 0))</f>
        <v/>
      </c>
      <c r="X204" s="156"/>
      <c r="Y204" s="157" t="str">
        <f>IF(OR(P204="", Q204="", R204=""), "", IFERROR($AN204+$AO204-SUMIF($C$8:$C204, $C204, $K$8:$K204)-SUMIF($P$8:$P204, $P204, $W$8:$W204), ""))</f>
        <v/>
      </c>
      <c r="Z204" s="75"/>
      <c r="AH204" s="10">
        <v>197</v>
      </c>
      <c r="AL204" s="10" t="str">
        <f>IF(P204="", IF(C204="", "", IFERROR(INDEX('Intro &amp; Setup'!$BD$4:$BD$23, MATCH(C204, 'Intro &amp; Setup'!$BC$4:$BC$23, 0)), "")), IFERROR(INDEX('Intro &amp; Setup'!$BD$4:$BD$23, MATCH(P204, 'Intro &amp; Setup'!$BC$4:$BC$23, 0)), ""))</f>
        <v/>
      </c>
      <c r="AN204" s="42" t="str">
        <f>IF(P204="", IF($C204="", "", IFERROR(INDEX('Intro &amp; Setup'!$BE$4:$BE$23, MATCH($C204, 'Intro &amp; Setup'!$BC$4:$BC$23, 0)), "")-$AS204), IFERROR(INDEX('Intro &amp; Setup'!$BE$4:$BE$23, MATCH($P204, 'Intro &amp; Setup'!$BC$4:$BC$23, 0)), "")-$AS204)</f>
        <v/>
      </c>
      <c r="AO204" s="44" t="str">
        <f>IF(P204="", IF($C204="", "", IFERROR(INDEX('Intro &amp; Setup'!$BF$4:$BF$23, MATCH($C204, 'Intro &amp; Setup'!$BC$4:$BC$23, 0)), "")), IFERROR(INDEX('Intro &amp; Setup'!$BF$4:$BF$23, MATCH($P204, 'Intro &amp; Setup'!$BC$4:$BC$23, 0)), ""))</f>
        <v/>
      </c>
      <c r="AS204" s="10" t="str">
        <f>IF($C204="", "", IFERROR(INDEX('Intro &amp; Setup'!$BG$70:$BG$109, MATCH($C204, 'Intro &amp; Setup'!$BA$70:$BA$109, 0)), ""))</f>
        <v/>
      </c>
    </row>
    <row r="205" spans="1:45" x14ac:dyDescent="0.25">
      <c r="A205" s="75"/>
      <c r="B205" s="176"/>
      <c r="C205" s="158"/>
      <c r="D205" s="160"/>
      <c r="E205" s="161"/>
      <c r="F205" s="177"/>
      <c r="G205" s="160"/>
      <c r="H205" s="163"/>
      <c r="I205" s="156"/>
      <c r="J205" s="157" t="str">
        <f t="shared" si="3"/>
        <v/>
      </c>
      <c r="K205" s="158" t="str">
        <f>IF(O205="", IF(W205="", IF(OR(D205="", E205="", C205=""), "", NETWORKDAYS(D205, E205, IF(AL205='Intro &amp; Setup'!$BA$8, 'Intro &amp; Setup'!$CA$4:$CA$23, IF(AL205='Intro &amp; Setup'!$BA$9, 'Intro &amp; Setup'!$CB$4:$CB$23)))-IF(F205=$AH$2, 0.5, 0)), ""), "")</f>
        <v/>
      </c>
      <c r="L205" s="156"/>
      <c r="M205" s="157" t="str">
        <f>IF(O205="", IFERROR(IF($W205="", $AN205+$AO205-SUMIF($C$8:$C205, $C205, $K$8:$K205)-SUMIF($C$8:$C205, $C205, $W$8:$W205), ""), ""), "")</f>
        <v/>
      </c>
      <c r="N205" s="156"/>
      <c r="O205" s="157" t="str">
        <f>IF(AND(P205="", Q205="", R205=""), "", IF(OR(NOT(C205=P205), NOT(D205=Q205), NOT(E205=R205), NOT(F205=S205), NOT(G205=T205), NOT(H205=U205)), $O$4, 'Leave Approval'!L204))</f>
        <v/>
      </c>
      <c r="P205" s="159" t="str">
        <f>IF('Leave Approval'!M204="", "", 'Leave Approval'!M204)</f>
        <v/>
      </c>
      <c r="Q205" s="160" t="str">
        <f>IF('Leave Approval'!N204="", "", 'Leave Approval'!N204)</f>
        <v/>
      </c>
      <c r="R205" s="161" t="str">
        <f>IF('Leave Approval'!O204="", "", 'Leave Approval'!O204)</f>
        <v/>
      </c>
      <c r="S205" s="162" t="str">
        <f>IF('Leave Approval'!P204="", "", 'Leave Approval'!P204)</f>
        <v/>
      </c>
      <c r="T205" s="163" t="str">
        <f>IF('Leave Approval'!Q204="", "", 'Leave Approval'!Q204)</f>
        <v/>
      </c>
      <c r="U205" s="164" t="str">
        <f>IF('Leave Approval'!R204="", "", 'Leave Approval'!R204)</f>
        <v/>
      </c>
      <c r="V205" s="156"/>
      <c r="W205" s="157" t="str">
        <f>IF(OR(P205="", Q205="", R205=""), "", NETWORKDAYS(Q205, R205, IF(AL205='Intro &amp; Setup'!$BA$8, 'Intro &amp; Setup'!$CA$4:$CA$23, IF(AL205='Intro &amp; Setup'!$BA$9, 'Intro &amp; Setup'!$CB$4:$CB$23)))-IF(S205=$AH$2, 0.5, 0))</f>
        <v/>
      </c>
      <c r="X205" s="156"/>
      <c r="Y205" s="157" t="str">
        <f>IF(OR(P205="", Q205="", R205=""), "", IFERROR($AN205+$AO205-SUMIF($C$8:$C205, $C205, $K$8:$K205)-SUMIF($P$8:$P205, $P205, $W$8:$W205), ""))</f>
        <v/>
      </c>
      <c r="Z205" s="75"/>
      <c r="AH205" s="10">
        <v>198</v>
      </c>
      <c r="AL205" s="10" t="str">
        <f>IF(P205="", IF(C205="", "", IFERROR(INDEX('Intro &amp; Setup'!$BD$4:$BD$23, MATCH(C205, 'Intro &amp; Setup'!$BC$4:$BC$23, 0)), "")), IFERROR(INDEX('Intro &amp; Setup'!$BD$4:$BD$23, MATCH(P205, 'Intro &amp; Setup'!$BC$4:$BC$23, 0)), ""))</f>
        <v/>
      </c>
      <c r="AN205" s="42" t="str">
        <f>IF(P205="", IF($C205="", "", IFERROR(INDEX('Intro &amp; Setup'!$BE$4:$BE$23, MATCH($C205, 'Intro &amp; Setup'!$BC$4:$BC$23, 0)), "")-$AS205), IFERROR(INDEX('Intro &amp; Setup'!$BE$4:$BE$23, MATCH($P205, 'Intro &amp; Setup'!$BC$4:$BC$23, 0)), "")-$AS205)</f>
        <v/>
      </c>
      <c r="AO205" s="44" t="str">
        <f>IF(P205="", IF($C205="", "", IFERROR(INDEX('Intro &amp; Setup'!$BF$4:$BF$23, MATCH($C205, 'Intro &amp; Setup'!$BC$4:$BC$23, 0)), "")), IFERROR(INDEX('Intro &amp; Setup'!$BF$4:$BF$23, MATCH($P205, 'Intro &amp; Setup'!$BC$4:$BC$23, 0)), ""))</f>
        <v/>
      </c>
      <c r="AS205" s="10" t="str">
        <f>IF($C205="", "", IFERROR(INDEX('Intro &amp; Setup'!$BG$70:$BG$109, MATCH($C205, 'Intro &amp; Setup'!$BA$70:$BA$109, 0)), ""))</f>
        <v/>
      </c>
    </row>
    <row r="206" spans="1:45" x14ac:dyDescent="0.25">
      <c r="A206" s="75"/>
      <c r="B206" s="176"/>
      <c r="C206" s="158"/>
      <c r="D206" s="160"/>
      <c r="E206" s="161"/>
      <c r="F206" s="177"/>
      <c r="G206" s="160"/>
      <c r="H206" s="163"/>
      <c r="I206" s="156"/>
      <c r="J206" s="157" t="str">
        <f t="shared" si="3"/>
        <v/>
      </c>
      <c r="K206" s="158" t="str">
        <f>IF(O206="", IF(W206="", IF(OR(D206="", E206="", C206=""), "", NETWORKDAYS(D206, E206, IF(AL206='Intro &amp; Setup'!$BA$8, 'Intro &amp; Setup'!$CA$4:$CA$23, IF(AL206='Intro &amp; Setup'!$BA$9, 'Intro &amp; Setup'!$CB$4:$CB$23)))-IF(F206=$AH$2, 0.5, 0)), ""), "")</f>
        <v/>
      </c>
      <c r="L206" s="156"/>
      <c r="M206" s="157" t="str">
        <f>IF(O206="", IFERROR(IF($W206="", $AN206+$AO206-SUMIF($C$8:$C206, $C206, $K$8:$K206)-SUMIF($C$8:$C206, $C206, $W$8:$W206), ""), ""), "")</f>
        <v/>
      </c>
      <c r="N206" s="156"/>
      <c r="O206" s="157" t="str">
        <f>IF(AND(P206="", Q206="", R206=""), "", IF(OR(NOT(C206=P206), NOT(D206=Q206), NOT(E206=R206), NOT(F206=S206), NOT(G206=T206), NOT(H206=U206)), $O$4, 'Leave Approval'!L205))</f>
        <v/>
      </c>
      <c r="P206" s="159" t="str">
        <f>IF('Leave Approval'!M205="", "", 'Leave Approval'!M205)</f>
        <v/>
      </c>
      <c r="Q206" s="160" t="str">
        <f>IF('Leave Approval'!N205="", "", 'Leave Approval'!N205)</f>
        <v/>
      </c>
      <c r="R206" s="161" t="str">
        <f>IF('Leave Approval'!O205="", "", 'Leave Approval'!O205)</f>
        <v/>
      </c>
      <c r="S206" s="162" t="str">
        <f>IF('Leave Approval'!P205="", "", 'Leave Approval'!P205)</f>
        <v/>
      </c>
      <c r="T206" s="163" t="str">
        <f>IF('Leave Approval'!Q205="", "", 'Leave Approval'!Q205)</f>
        <v/>
      </c>
      <c r="U206" s="164" t="str">
        <f>IF('Leave Approval'!R205="", "", 'Leave Approval'!R205)</f>
        <v/>
      </c>
      <c r="V206" s="156"/>
      <c r="W206" s="157" t="str">
        <f>IF(OR(P206="", Q206="", R206=""), "", NETWORKDAYS(Q206, R206, IF(AL206='Intro &amp; Setup'!$BA$8, 'Intro &amp; Setup'!$CA$4:$CA$23, IF(AL206='Intro &amp; Setup'!$BA$9, 'Intro &amp; Setup'!$CB$4:$CB$23)))-IF(S206=$AH$2, 0.5, 0))</f>
        <v/>
      </c>
      <c r="X206" s="156"/>
      <c r="Y206" s="157" t="str">
        <f>IF(OR(P206="", Q206="", R206=""), "", IFERROR($AN206+$AO206-SUMIF($C$8:$C206, $C206, $K$8:$K206)-SUMIF($P$8:$P206, $P206, $W$8:$W206), ""))</f>
        <v/>
      </c>
      <c r="Z206" s="75"/>
      <c r="AH206" s="10">
        <v>199</v>
      </c>
      <c r="AL206" s="10" t="str">
        <f>IF(P206="", IF(C206="", "", IFERROR(INDEX('Intro &amp; Setup'!$BD$4:$BD$23, MATCH(C206, 'Intro &amp; Setup'!$BC$4:$BC$23, 0)), "")), IFERROR(INDEX('Intro &amp; Setup'!$BD$4:$BD$23, MATCH(P206, 'Intro &amp; Setup'!$BC$4:$BC$23, 0)), ""))</f>
        <v/>
      </c>
      <c r="AN206" s="42" t="str">
        <f>IF(P206="", IF($C206="", "", IFERROR(INDEX('Intro &amp; Setup'!$BE$4:$BE$23, MATCH($C206, 'Intro &amp; Setup'!$BC$4:$BC$23, 0)), "")-$AS206), IFERROR(INDEX('Intro &amp; Setup'!$BE$4:$BE$23, MATCH($P206, 'Intro &amp; Setup'!$BC$4:$BC$23, 0)), "")-$AS206)</f>
        <v/>
      </c>
      <c r="AO206" s="44" t="str">
        <f>IF(P206="", IF($C206="", "", IFERROR(INDEX('Intro &amp; Setup'!$BF$4:$BF$23, MATCH($C206, 'Intro &amp; Setup'!$BC$4:$BC$23, 0)), "")), IFERROR(INDEX('Intro &amp; Setup'!$BF$4:$BF$23, MATCH($P206, 'Intro &amp; Setup'!$BC$4:$BC$23, 0)), ""))</f>
        <v/>
      </c>
      <c r="AS206" s="10" t="str">
        <f>IF($C206="", "", IFERROR(INDEX('Intro &amp; Setup'!$BG$70:$BG$109, MATCH($C206, 'Intro &amp; Setup'!$BA$70:$BA$109, 0)), ""))</f>
        <v/>
      </c>
    </row>
    <row r="207" spans="1:45" x14ac:dyDescent="0.25">
      <c r="A207" s="75"/>
      <c r="B207" s="176"/>
      <c r="C207" s="158"/>
      <c r="D207" s="160"/>
      <c r="E207" s="161"/>
      <c r="F207" s="177"/>
      <c r="G207" s="160"/>
      <c r="H207" s="163"/>
      <c r="I207" s="156"/>
      <c r="J207" s="157" t="str">
        <f t="shared" si="3"/>
        <v/>
      </c>
      <c r="K207" s="158" t="str">
        <f>IF(O207="", IF(W207="", IF(OR(D207="", E207="", C207=""), "", NETWORKDAYS(D207, E207, IF(AL207='Intro &amp; Setup'!$BA$8, 'Intro &amp; Setup'!$CA$4:$CA$23, IF(AL207='Intro &amp; Setup'!$BA$9, 'Intro &amp; Setup'!$CB$4:$CB$23)))-IF(F207=$AH$2, 0.5, 0)), ""), "")</f>
        <v/>
      </c>
      <c r="L207" s="156"/>
      <c r="M207" s="157" t="str">
        <f>IF(O207="", IFERROR(IF($W207="", $AN207+$AO207-SUMIF($C$8:$C207, $C207, $K$8:$K207)-SUMIF($C$8:$C207, $C207, $W$8:$W207), ""), ""), "")</f>
        <v/>
      </c>
      <c r="N207" s="156"/>
      <c r="O207" s="157" t="str">
        <f>IF(AND(P207="", Q207="", R207=""), "", IF(OR(NOT(C207=P207), NOT(D207=Q207), NOT(E207=R207), NOT(F207=S207), NOT(G207=T207), NOT(H207=U207)), $O$4, 'Leave Approval'!L206))</f>
        <v/>
      </c>
      <c r="P207" s="159" t="str">
        <f>IF('Leave Approval'!M206="", "", 'Leave Approval'!M206)</f>
        <v/>
      </c>
      <c r="Q207" s="160" t="str">
        <f>IF('Leave Approval'!N206="", "", 'Leave Approval'!N206)</f>
        <v/>
      </c>
      <c r="R207" s="161" t="str">
        <f>IF('Leave Approval'!O206="", "", 'Leave Approval'!O206)</f>
        <v/>
      </c>
      <c r="S207" s="162" t="str">
        <f>IF('Leave Approval'!P206="", "", 'Leave Approval'!P206)</f>
        <v/>
      </c>
      <c r="T207" s="163" t="str">
        <f>IF('Leave Approval'!Q206="", "", 'Leave Approval'!Q206)</f>
        <v/>
      </c>
      <c r="U207" s="164" t="str">
        <f>IF('Leave Approval'!R206="", "", 'Leave Approval'!R206)</f>
        <v/>
      </c>
      <c r="V207" s="156"/>
      <c r="W207" s="157" t="str">
        <f>IF(OR(P207="", Q207="", R207=""), "", NETWORKDAYS(Q207, R207, IF(AL207='Intro &amp; Setup'!$BA$8, 'Intro &amp; Setup'!$CA$4:$CA$23, IF(AL207='Intro &amp; Setup'!$BA$9, 'Intro &amp; Setup'!$CB$4:$CB$23)))-IF(S207=$AH$2, 0.5, 0))</f>
        <v/>
      </c>
      <c r="X207" s="156"/>
      <c r="Y207" s="157" t="str">
        <f>IF(OR(P207="", Q207="", R207=""), "", IFERROR($AN207+$AO207-SUMIF($C$8:$C207, $C207, $K$8:$K207)-SUMIF($P$8:$P207, $P207, $W$8:$W207), ""))</f>
        <v/>
      </c>
      <c r="Z207" s="75"/>
      <c r="AH207" s="10">
        <v>200</v>
      </c>
      <c r="AL207" s="10" t="str">
        <f>IF(P207="", IF(C207="", "", IFERROR(INDEX('Intro &amp; Setup'!$BD$4:$BD$23, MATCH(C207, 'Intro &amp; Setup'!$BC$4:$BC$23, 0)), "")), IFERROR(INDEX('Intro &amp; Setup'!$BD$4:$BD$23, MATCH(P207, 'Intro &amp; Setup'!$BC$4:$BC$23, 0)), ""))</f>
        <v/>
      </c>
      <c r="AN207" s="42" t="str">
        <f>IF(P207="", IF($C207="", "", IFERROR(INDEX('Intro &amp; Setup'!$BE$4:$BE$23, MATCH($C207, 'Intro &amp; Setup'!$BC$4:$BC$23, 0)), "")-$AS207), IFERROR(INDEX('Intro &amp; Setup'!$BE$4:$BE$23, MATCH($P207, 'Intro &amp; Setup'!$BC$4:$BC$23, 0)), "")-$AS207)</f>
        <v/>
      </c>
      <c r="AO207" s="44" t="str">
        <f>IF(P207="", IF($C207="", "", IFERROR(INDEX('Intro &amp; Setup'!$BF$4:$BF$23, MATCH($C207, 'Intro &amp; Setup'!$BC$4:$BC$23, 0)), "")), IFERROR(INDEX('Intro &amp; Setup'!$BF$4:$BF$23, MATCH($P207, 'Intro &amp; Setup'!$BC$4:$BC$23, 0)), ""))</f>
        <v/>
      </c>
      <c r="AS207" s="10" t="str">
        <f>IF($C207="", "", IFERROR(INDEX('Intro &amp; Setup'!$BG$70:$BG$109, MATCH($C207, 'Intro &amp; Setup'!$BA$70:$BA$109, 0)), ""))</f>
        <v/>
      </c>
    </row>
    <row r="208" spans="1:45" x14ac:dyDescent="0.25">
      <c r="A208" s="75"/>
      <c r="B208" s="176"/>
      <c r="C208" s="158"/>
      <c r="D208" s="160"/>
      <c r="E208" s="161"/>
      <c r="F208" s="177"/>
      <c r="G208" s="160"/>
      <c r="H208" s="163"/>
      <c r="I208" s="156"/>
      <c r="J208" s="157" t="str">
        <f t="shared" si="3"/>
        <v/>
      </c>
      <c r="K208" s="158" t="str">
        <f>IF(O208="", IF(W208="", IF(OR(D208="", E208="", C208=""), "", NETWORKDAYS(D208, E208, IF(AL208='Intro &amp; Setup'!$BA$8, 'Intro &amp; Setup'!$CA$4:$CA$23, IF(AL208='Intro &amp; Setup'!$BA$9, 'Intro &amp; Setup'!$CB$4:$CB$23)))-IF(F208=$AH$2, 0.5, 0)), ""), "")</f>
        <v/>
      </c>
      <c r="L208" s="156"/>
      <c r="M208" s="157" t="str">
        <f>IF(O208="", IFERROR(IF($W208="", $AN208+$AO208-SUMIF($C$8:$C208, $C208, $K$8:$K208)-SUMIF($C$8:$C208, $C208, $W$8:$W208), ""), ""), "")</f>
        <v/>
      </c>
      <c r="N208" s="156"/>
      <c r="O208" s="157" t="str">
        <f>IF(AND(P208="", Q208="", R208=""), "", IF(OR(NOT(C208=P208), NOT(D208=Q208), NOT(E208=R208), NOT(F208=S208), NOT(G208=T208), NOT(H208=U208)), $O$4, 'Leave Approval'!L207))</f>
        <v/>
      </c>
      <c r="P208" s="159" t="str">
        <f>IF('Leave Approval'!M207="", "", 'Leave Approval'!M207)</f>
        <v/>
      </c>
      <c r="Q208" s="160" t="str">
        <f>IF('Leave Approval'!N207="", "", 'Leave Approval'!N207)</f>
        <v/>
      </c>
      <c r="R208" s="161" t="str">
        <f>IF('Leave Approval'!O207="", "", 'Leave Approval'!O207)</f>
        <v/>
      </c>
      <c r="S208" s="162" t="str">
        <f>IF('Leave Approval'!P207="", "", 'Leave Approval'!P207)</f>
        <v/>
      </c>
      <c r="T208" s="163" t="str">
        <f>IF('Leave Approval'!Q207="", "", 'Leave Approval'!Q207)</f>
        <v/>
      </c>
      <c r="U208" s="164" t="str">
        <f>IF('Leave Approval'!R207="", "", 'Leave Approval'!R207)</f>
        <v/>
      </c>
      <c r="V208" s="156"/>
      <c r="W208" s="157" t="str">
        <f>IF(OR(P208="", Q208="", R208=""), "", NETWORKDAYS(Q208, R208, IF(AL208='Intro &amp; Setup'!$BA$8, 'Intro &amp; Setup'!$CA$4:$CA$23, IF(AL208='Intro &amp; Setup'!$BA$9, 'Intro &amp; Setup'!$CB$4:$CB$23)))-IF(S208=$AH$2, 0.5, 0))</f>
        <v/>
      </c>
      <c r="X208" s="156"/>
      <c r="Y208" s="157" t="str">
        <f>IF(OR(P208="", Q208="", R208=""), "", IFERROR($AN208+$AO208-SUMIF($C$8:$C208, $C208, $K$8:$K208)-SUMIF($P$8:$P208, $P208, $W$8:$W208), ""))</f>
        <v/>
      </c>
      <c r="Z208" s="75"/>
      <c r="AH208" s="10">
        <v>201</v>
      </c>
      <c r="AL208" s="10" t="str">
        <f>IF(P208="", IF(C208="", "", IFERROR(INDEX('Intro &amp; Setup'!$BD$4:$BD$23, MATCH(C208, 'Intro &amp; Setup'!$BC$4:$BC$23, 0)), "")), IFERROR(INDEX('Intro &amp; Setup'!$BD$4:$BD$23, MATCH(P208, 'Intro &amp; Setup'!$BC$4:$BC$23, 0)), ""))</f>
        <v/>
      </c>
      <c r="AN208" s="42" t="str">
        <f>IF(P208="", IF($C208="", "", IFERROR(INDEX('Intro &amp; Setup'!$BE$4:$BE$23, MATCH($C208, 'Intro &amp; Setup'!$BC$4:$BC$23, 0)), "")-$AS208), IFERROR(INDEX('Intro &amp; Setup'!$BE$4:$BE$23, MATCH($P208, 'Intro &amp; Setup'!$BC$4:$BC$23, 0)), "")-$AS208)</f>
        <v/>
      </c>
      <c r="AO208" s="44" t="str">
        <f>IF(P208="", IF($C208="", "", IFERROR(INDEX('Intro &amp; Setup'!$BF$4:$BF$23, MATCH($C208, 'Intro &amp; Setup'!$BC$4:$BC$23, 0)), "")), IFERROR(INDEX('Intro &amp; Setup'!$BF$4:$BF$23, MATCH($P208, 'Intro &amp; Setup'!$BC$4:$BC$23, 0)), ""))</f>
        <v/>
      </c>
      <c r="AS208" s="10" t="str">
        <f>IF($C208="", "", IFERROR(INDEX('Intro &amp; Setup'!$BG$70:$BG$109, MATCH($C208, 'Intro &amp; Setup'!$BA$70:$BA$109, 0)), ""))</f>
        <v/>
      </c>
    </row>
    <row r="209" spans="1:45" x14ac:dyDescent="0.25">
      <c r="A209" s="75"/>
      <c r="B209" s="176"/>
      <c r="C209" s="158"/>
      <c r="D209" s="160"/>
      <c r="E209" s="161"/>
      <c r="F209" s="177"/>
      <c r="G209" s="160"/>
      <c r="H209" s="163"/>
      <c r="I209" s="156"/>
      <c r="J209" s="157" t="str">
        <f t="shared" si="3"/>
        <v/>
      </c>
      <c r="K209" s="158" t="str">
        <f>IF(O209="", IF(W209="", IF(OR(D209="", E209="", C209=""), "", NETWORKDAYS(D209, E209, IF(AL209='Intro &amp; Setup'!$BA$8, 'Intro &amp; Setup'!$CA$4:$CA$23, IF(AL209='Intro &amp; Setup'!$BA$9, 'Intro &amp; Setup'!$CB$4:$CB$23)))-IF(F209=$AH$2, 0.5, 0)), ""), "")</f>
        <v/>
      </c>
      <c r="L209" s="156"/>
      <c r="M209" s="157" t="str">
        <f>IF(O209="", IFERROR(IF($W209="", $AN209+$AO209-SUMIF($C$8:$C209, $C209, $K$8:$K209)-SUMIF($C$8:$C209, $C209, $W$8:$W209), ""), ""), "")</f>
        <v/>
      </c>
      <c r="N209" s="156"/>
      <c r="O209" s="157" t="str">
        <f>IF(AND(P209="", Q209="", R209=""), "", IF(OR(NOT(C209=P209), NOT(D209=Q209), NOT(E209=R209), NOT(F209=S209), NOT(G209=T209), NOT(H209=U209)), $O$4, 'Leave Approval'!L208))</f>
        <v/>
      </c>
      <c r="P209" s="159" t="str">
        <f>IF('Leave Approval'!M208="", "", 'Leave Approval'!M208)</f>
        <v/>
      </c>
      <c r="Q209" s="160" t="str">
        <f>IF('Leave Approval'!N208="", "", 'Leave Approval'!N208)</f>
        <v/>
      </c>
      <c r="R209" s="161" t="str">
        <f>IF('Leave Approval'!O208="", "", 'Leave Approval'!O208)</f>
        <v/>
      </c>
      <c r="S209" s="162" t="str">
        <f>IF('Leave Approval'!P208="", "", 'Leave Approval'!P208)</f>
        <v/>
      </c>
      <c r="T209" s="163" t="str">
        <f>IF('Leave Approval'!Q208="", "", 'Leave Approval'!Q208)</f>
        <v/>
      </c>
      <c r="U209" s="164" t="str">
        <f>IF('Leave Approval'!R208="", "", 'Leave Approval'!R208)</f>
        <v/>
      </c>
      <c r="V209" s="156"/>
      <c r="W209" s="157" t="str">
        <f>IF(OR(P209="", Q209="", R209=""), "", NETWORKDAYS(Q209, R209, IF(AL209='Intro &amp; Setup'!$BA$8, 'Intro &amp; Setup'!$CA$4:$CA$23, IF(AL209='Intro &amp; Setup'!$BA$9, 'Intro &amp; Setup'!$CB$4:$CB$23)))-IF(S209=$AH$2, 0.5, 0))</f>
        <v/>
      </c>
      <c r="X209" s="156"/>
      <c r="Y209" s="157" t="str">
        <f>IF(OR(P209="", Q209="", R209=""), "", IFERROR($AN209+$AO209-SUMIF($C$8:$C209, $C209, $K$8:$K209)-SUMIF($P$8:$P209, $P209, $W$8:$W209), ""))</f>
        <v/>
      </c>
      <c r="Z209" s="75"/>
      <c r="AH209" s="10">
        <v>202</v>
      </c>
      <c r="AL209" s="10" t="str">
        <f>IF(P209="", IF(C209="", "", IFERROR(INDEX('Intro &amp; Setup'!$BD$4:$BD$23, MATCH(C209, 'Intro &amp; Setup'!$BC$4:$BC$23, 0)), "")), IFERROR(INDEX('Intro &amp; Setup'!$BD$4:$BD$23, MATCH(P209, 'Intro &amp; Setup'!$BC$4:$BC$23, 0)), ""))</f>
        <v/>
      </c>
      <c r="AN209" s="42" t="str">
        <f>IF(P209="", IF($C209="", "", IFERROR(INDEX('Intro &amp; Setup'!$BE$4:$BE$23, MATCH($C209, 'Intro &amp; Setup'!$BC$4:$BC$23, 0)), "")-$AS209), IFERROR(INDEX('Intro &amp; Setup'!$BE$4:$BE$23, MATCH($P209, 'Intro &amp; Setup'!$BC$4:$BC$23, 0)), "")-$AS209)</f>
        <v/>
      </c>
      <c r="AO209" s="44" t="str">
        <f>IF(P209="", IF($C209="", "", IFERROR(INDEX('Intro &amp; Setup'!$BF$4:$BF$23, MATCH($C209, 'Intro &amp; Setup'!$BC$4:$BC$23, 0)), "")), IFERROR(INDEX('Intro &amp; Setup'!$BF$4:$BF$23, MATCH($P209, 'Intro &amp; Setup'!$BC$4:$BC$23, 0)), ""))</f>
        <v/>
      </c>
      <c r="AS209" s="10" t="str">
        <f>IF($C209="", "", IFERROR(INDEX('Intro &amp; Setup'!$BG$70:$BG$109, MATCH($C209, 'Intro &amp; Setup'!$BA$70:$BA$109, 0)), ""))</f>
        <v/>
      </c>
    </row>
    <row r="210" spans="1:45" x14ac:dyDescent="0.25">
      <c r="A210" s="75"/>
      <c r="B210" s="176"/>
      <c r="C210" s="158"/>
      <c r="D210" s="160"/>
      <c r="E210" s="161"/>
      <c r="F210" s="177"/>
      <c r="G210" s="160"/>
      <c r="H210" s="163"/>
      <c r="I210" s="156"/>
      <c r="J210" s="157" t="str">
        <f t="shared" si="3"/>
        <v/>
      </c>
      <c r="K210" s="158" t="str">
        <f>IF(O210="", IF(W210="", IF(OR(D210="", E210="", C210=""), "", NETWORKDAYS(D210, E210, IF(AL210='Intro &amp; Setup'!$BA$8, 'Intro &amp; Setup'!$CA$4:$CA$23, IF(AL210='Intro &amp; Setup'!$BA$9, 'Intro &amp; Setup'!$CB$4:$CB$23)))-IF(F210=$AH$2, 0.5, 0)), ""), "")</f>
        <v/>
      </c>
      <c r="L210" s="156"/>
      <c r="M210" s="157" t="str">
        <f>IF(O210="", IFERROR(IF($W210="", $AN210+$AO210-SUMIF($C$8:$C210, $C210, $K$8:$K210)-SUMIF($C$8:$C210, $C210, $W$8:$W210), ""), ""), "")</f>
        <v/>
      </c>
      <c r="N210" s="156"/>
      <c r="O210" s="157" t="str">
        <f>IF(AND(P210="", Q210="", R210=""), "", IF(OR(NOT(C210=P210), NOT(D210=Q210), NOT(E210=R210), NOT(F210=S210), NOT(G210=T210), NOT(H210=U210)), $O$4, 'Leave Approval'!L209))</f>
        <v/>
      </c>
      <c r="P210" s="159" t="str">
        <f>IF('Leave Approval'!M209="", "", 'Leave Approval'!M209)</f>
        <v/>
      </c>
      <c r="Q210" s="160" t="str">
        <f>IF('Leave Approval'!N209="", "", 'Leave Approval'!N209)</f>
        <v/>
      </c>
      <c r="R210" s="161" t="str">
        <f>IF('Leave Approval'!O209="", "", 'Leave Approval'!O209)</f>
        <v/>
      </c>
      <c r="S210" s="162" t="str">
        <f>IF('Leave Approval'!P209="", "", 'Leave Approval'!P209)</f>
        <v/>
      </c>
      <c r="T210" s="163" t="str">
        <f>IF('Leave Approval'!Q209="", "", 'Leave Approval'!Q209)</f>
        <v/>
      </c>
      <c r="U210" s="164" t="str">
        <f>IF('Leave Approval'!R209="", "", 'Leave Approval'!R209)</f>
        <v/>
      </c>
      <c r="V210" s="156"/>
      <c r="W210" s="157" t="str">
        <f>IF(OR(P210="", Q210="", R210=""), "", NETWORKDAYS(Q210, R210, IF(AL210='Intro &amp; Setup'!$BA$8, 'Intro &amp; Setup'!$CA$4:$CA$23, IF(AL210='Intro &amp; Setup'!$BA$9, 'Intro &amp; Setup'!$CB$4:$CB$23)))-IF(S210=$AH$2, 0.5, 0))</f>
        <v/>
      </c>
      <c r="X210" s="156"/>
      <c r="Y210" s="157" t="str">
        <f>IF(OR(P210="", Q210="", R210=""), "", IFERROR($AN210+$AO210-SUMIF($C$8:$C210, $C210, $K$8:$K210)-SUMIF($P$8:$P210, $P210, $W$8:$W210), ""))</f>
        <v/>
      </c>
      <c r="Z210" s="75"/>
      <c r="AH210" s="10">
        <v>203</v>
      </c>
      <c r="AL210" s="10" t="str">
        <f>IF(P210="", IF(C210="", "", IFERROR(INDEX('Intro &amp; Setup'!$BD$4:$BD$23, MATCH(C210, 'Intro &amp; Setup'!$BC$4:$BC$23, 0)), "")), IFERROR(INDEX('Intro &amp; Setup'!$BD$4:$BD$23, MATCH(P210, 'Intro &amp; Setup'!$BC$4:$BC$23, 0)), ""))</f>
        <v/>
      </c>
      <c r="AN210" s="42" t="str">
        <f>IF(P210="", IF($C210="", "", IFERROR(INDEX('Intro &amp; Setup'!$BE$4:$BE$23, MATCH($C210, 'Intro &amp; Setup'!$BC$4:$BC$23, 0)), "")-$AS210), IFERROR(INDEX('Intro &amp; Setup'!$BE$4:$BE$23, MATCH($P210, 'Intro &amp; Setup'!$BC$4:$BC$23, 0)), "")-$AS210)</f>
        <v/>
      </c>
      <c r="AO210" s="44" t="str">
        <f>IF(P210="", IF($C210="", "", IFERROR(INDEX('Intro &amp; Setup'!$BF$4:$BF$23, MATCH($C210, 'Intro &amp; Setup'!$BC$4:$BC$23, 0)), "")), IFERROR(INDEX('Intro &amp; Setup'!$BF$4:$BF$23, MATCH($P210, 'Intro &amp; Setup'!$BC$4:$BC$23, 0)), ""))</f>
        <v/>
      </c>
      <c r="AS210" s="10" t="str">
        <f>IF($C210="", "", IFERROR(INDEX('Intro &amp; Setup'!$BG$70:$BG$109, MATCH($C210, 'Intro &amp; Setup'!$BA$70:$BA$109, 0)), ""))</f>
        <v/>
      </c>
    </row>
    <row r="211" spans="1:45" x14ac:dyDescent="0.25">
      <c r="A211" s="75"/>
      <c r="B211" s="176"/>
      <c r="C211" s="158"/>
      <c r="D211" s="160"/>
      <c r="E211" s="161"/>
      <c r="F211" s="177"/>
      <c r="G211" s="160"/>
      <c r="H211" s="163"/>
      <c r="I211" s="156"/>
      <c r="J211" s="157" t="str">
        <f t="shared" si="3"/>
        <v/>
      </c>
      <c r="K211" s="158" t="str">
        <f>IF(O211="", IF(W211="", IF(OR(D211="", E211="", C211=""), "", NETWORKDAYS(D211, E211, IF(AL211='Intro &amp; Setup'!$BA$8, 'Intro &amp; Setup'!$CA$4:$CA$23, IF(AL211='Intro &amp; Setup'!$BA$9, 'Intro &amp; Setup'!$CB$4:$CB$23)))-IF(F211=$AH$2, 0.5, 0)), ""), "")</f>
        <v/>
      </c>
      <c r="L211" s="156"/>
      <c r="M211" s="157" t="str">
        <f>IF(O211="", IFERROR(IF($W211="", $AN211+$AO211-SUMIF($C$8:$C211, $C211, $K$8:$K211)-SUMIF($C$8:$C211, $C211, $W$8:$W211), ""), ""), "")</f>
        <v/>
      </c>
      <c r="N211" s="156"/>
      <c r="O211" s="157" t="str">
        <f>IF(AND(P211="", Q211="", R211=""), "", IF(OR(NOT(C211=P211), NOT(D211=Q211), NOT(E211=R211), NOT(F211=S211), NOT(G211=T211), NOT(H211=U211)), $O$4, 'Leave Approval'!L210))</f>
        <v/>
      </c>
      <c r="P211" s="159" t="str">
        <f>IF('Leave Approval'!M210="", "", 'Leave Approval'!M210)</f>
        <v/>
      </c>
      <c r="Q211" s="160" t="str">
        <f>IF('Leave Approval'!N210="", "", 'Leave Approval'!N210)</f>
        <v/>
      </c>
      <c r="R211" s="161" t="str">
        <f>IF('Leave Approval'!O210="", "", 'Leave Approval'!O210)</f>
        <v/>
      </c>
      <c r="S211" s="162" t="str">
        <f>IF('Leave Approval'!P210="", "", 'Leave Approval'!P210)</f>
        <v/>
      </c>
      <c r="T211" s="163" t="str">
        <f>IF('Leave Approval'!Q210="", "", 'Leave Approval'!Q210)</f>
        <v/>
      </c>
      <c r="U211" s="164" t="str">
        <f>IF('Leave Approval'!R210="", "", 'Leave Approval'!R210)</f>
        <v/>
      </c>
      <c r="V211" s="156"/>
      <c r="W211" s="157" t="str">
        <f>IF(OR(P211="", Q211="", R211=""), "", NETWORKDAYS(Q211, R211, IF(AL211='Intro &amp; Setup'!$BA$8, 'Intro &amp; Setup'!$CA$4:$CA$23, IF(AL211='Intro &amp; Setup'!$BA$9, 'Intro &amp; Setup'!$CB$4:$CB$23)))-IF(S211=$AH$2, 0.5, 0))</f>
        <v/>
      </c>
      <c r="X211" s="156"/>
      <c r="Y211" s="157" t="str">
        <f>IF(OR(P211="", Q211="", R211=""), "", IFERROR($AN211+$AO211-SUMIF($C$8:$C211, $C211, $K$8:$K211)-SUMIF($P$8:$P211, $P211, $W$8:$W211), ""))</f>
        <v/>
      </c>
      <c r="Z211" s="75"/>
      <c r="AH211" s="10">
        <v>204</v>
      </c>
      <c r="AL211" s="10" t="str">
        <f>IF(P211="", IF(C211="", "", IFERROR(INDEX('Intro &amp; Setup'!$BD$4:$BD$23, MATCH(C211, 'Intro &amp; Setup'!$BC$4:$BC$23, 0)), "")), IFERROR(INDEX('Intro &amp; Setup'!$BD$4:$BD$23, MATCH(P211, 'Intro &amp; Setup'!$BC$4:$BC$23, 0)), ""))</f>
        <v/>
      </c>
      <c r="AN211" s="42" t="str">
        <f>IF(P211="", IF($C211="", "", IFERROR(INDEX('Intro &amp; Setup'!$BE$4:$BE$23, MATCH($C211, 'Intro &amp; Setup'!$BC$4:$BC$23, 0)), "")-$AS211), IFERROR(INDEX('Intro &amp; Setup'!$BE$4:$BE$23, MATCH($P211, 'Intro &amp; Setup'!$BC$4:$BC$23, 0)), "")-$AS211)</f>
        <v/>
      </c>
      <c r="AO211" s="44" t="str">
        <f>IF(P211="", IF($C211="", "", IFERROR(INDEX('Intro &amp; Setup'!$BF$4:$BF$23, MATCH($C211, 'Intro &amp; Setup'!$BC$4:$BC$23, 0)), "")), IFERROR(INDEX('Intro &amp; Setup'!$BF$4:$BF$23, MATCH($P211, 'Intro &amp; Setup'!$BC$4:$BC$23, 0)), ""))</f>
        <v/>
      </c>
      <c r="AS211" s="10" t="str">
        <f>IF($C211="", "", IFERROR(INDEX('Intro &amp; Setup'!$BG$70:$BG$109, MATCH($C211, 'Intro &amp; Setup'!$BA$70:$BA$109, 0)), ""))</f>
        <v/>
      </c>
    </row>
    <row r="212" spans="1:45" x14ac:dyDescent="0.25">
      <c r="A212" s="75"/>
      <c r="B212" s="176"/>
      <c r="C212" s="158"/>
      <c r="D212" s="160"/>
      <c r="E212" s="161"/>
      <c r="F212" s="177"/>
      <c r="G212" s="160"/>
      <c r="H212" s="163"/>
      <c r="I212" s="156"/>
      <c r="J212" s="157" t="str">
        <f t="shared" si="3"/>
        <v/>
      </c>
      <c r="K212" s="158" t="str">
        <f>IF(O212="", IF(W212="", IF(OR(D212="", E212="", C212=""), "", NETWORKDAYS(D212, E212, IF(AL212='Intro &amp; Setup'!$BA$8, 'Intro &amp; Setup'!$CA$4:$CA$23, IF(AL212='Intro &amp; Setup'!$BA$9, 'Intro &amp; Setup'!$CB$4:$CB$23)))-IF(F212=$AH$2, 0.5, 0)), ""), "")</f>
        <v/>
      </c>
      <c r="L212" s="156"/>
      <c r="M212" s="157" t="str">
        <f>IF(O212="", IFERROR(IF($W212="", $AN212+$AO212-SUMIF($C$8:$C212, $C212, $K$8:$K212)-SUMIF($C$8:$C212, $C212, $W$8:$W212), ""), ""), "")</f>
        <v/>
      </c>
      <c r="N212" s="156"/>
      <c r="O212" s="157" t="str">
        <f>IF(AND(P212="", Q212="", R212=""), "", IF(OR(NOT(C212=P212), NOT(D212=Q212), NOT(E212=R212), NOT(F212=S212), NOT(G212=T212), NOT(H212=U212)), $O$4, 'Leave Approval'!L211))</f>
        <v/>
      </c>
      <c r="P212" s="159" t="str">
        <f>IF('Leave Approval'!M211="", "", 'Leave Approval'!M211)</f>
        <v/>
      </c>
      <c r="Q212" s="160" t="str">
        <f>IF('Leave Approval'!N211="", "", 'Leave Approval'!N211)</f>
        <v/>
      </c>
      <c r="R212" s="161" t="str">
        <f>IF('Leave Approval'!O211="", "", 'Leave Approval'!O211)</f>
        <v/>
      </c>
      <c r="S212" s="162" t="str">
        <f>IF('Leave Approval'!P211="", "", 'Leave Approval'!P211)</f>
        <v/>
      </c>
      <c r="T212" s="163" t="str">
        <f>IF('Leave Approval'!Q211="", "", 'Leave Approval'!Q211)</f>
        <v/>
      </c>
      <c r="U212" s="164" t="str">
        <f>IF('Leave Approval'!R211="", "", 'Leave Approval'!R211)</f>
        <v/>
      </c>
      <c r="V212" s="156"/>
      <c r="W212" s="157" t="str">
        <f>IF(OR(P212="", Q212="", R212=""), "", NETWORKDAYS(Q212, R212, IF(AL212='Intro &amp; Setup'!$BA$8, 'Intro &amp; Setup'!$CA$4:$CA$23, IF(AL212='Intro &amp; Setup'!$BA$9, 'Intro &amp; Setup'!$CB$4:$CB$23)))-IF(S212=$AH$2, 0.5, 0))</f>
        <v/>
      </c>
      <c r="X212" s="156"/>
      <c r="Y212" s="157" t="str">
        <f>IF(OR(P212="", Q212="", R212=""), "", IFERROR($AN212+$AO212-SUMIF($C$8:$C212, $C212, $K$8:$K212)-SUMIF($P$8:$P212, $P212, $W$8:$W212), ""))</f>
        <v/>
      </c>
      <c r="Z212" s="75"/>
      <c r="AH212" s="10">
        <v>205</v>
      </c>
      <c r="AL212" s="10" t="str">
        <f>IF(P212="", IF(C212="", "", IFERROR(INDEX('Intro &amp; Setup'!$BD$4:$BD$23, MATCH(C212, 'Intro &amp; Setup'!$BC$4:$BC$23, 0)), "")), IFERROR(INDEX('Intro &amp; Setup'!$BD$4:$BD$23, MATCH(P212, 'Intro &amp; Setup'!$BC$4:$BC$23, 0)), ""))</f>
        <v/>
      </c>
      <c r="AN212" s="42" t="str">
        <f>IF(P212="", IF($C212="", "", IFERROR(INDEX('Intro &amp; Setup'!$BE$4:$BE$23, MATCH($C212, 'Intro &amp; Setup'!$BC$4:$BC$23, 0)), "")-$AS212), IFERROR(INDEX('Intro &amp; Setup'!$BE$4:$BE$23, MATCH($P212, 'Intro &amp; Setup'!$BC$4:$BC$23, 0)), "")-$AS212)</f>
        <v/>
      </c>
      <c r="AO212" s="44" t="str">
        <f>IF(P212="", IF($C212="", "", IFERROR(INDEX('Intro &amp; Setup'!$BF$4:$BF$23, MATCH($C212, 'Intro &amp; Setup'!$BC$4:$BC$23, 0)), "")), IFERROR(INDEX('Intro &amp; Setup'!$BF$4:$BF$23, MATCH($P212, 'Intro &amp; Setup'!$BC$4:$BC$23, 0)), ""))</f>
        <v/>
      </c>
      <c r="AS212" s="10" t="str">
        <f>IF($C212="", "", IFERROR(INDEX('Intro &amp; Setup'!$BG$70:$BG$109, MATCH($C212, 'Intro &amp; Setup'!$BA$70:$BA$109, 0)), ""))</f>
        <v/>
      </c>
    </row>
    <row r="213" spans="1:45" x14ac:dyDescent="0.25">
      <c r="A213" s="75"/>
      <c r="B213" s="176"/>
      <c r="C213" s="158"/>
      <c r="D213" s="160"/>
      <c r="E213" s="161"/>
      <c r="F213" s="177"/>
      <c r="G213" s="160"/>
      <c r="H213" s="163"/>
      <c r="I213" s="156"/>
      <c r="J213" s="157" t="str">
        <f t="shared" si="3"/>
        <v/>
      </c>
      <c r="K213" s="158" t="str">
        <f>IF(O213="", IF(W213="", IF(OR(D213="", E213="", C213=""), "", NETWORKDAYS(D213, E213, IF(AL213='Intro &amp; Setup'!$BA$8, 'Intro &amp; Setup'!$CA$4:$CA$23, IF(AL213='Intro &amp; Setup'!$BA$9, 'Intro &amp; Setup'!$CB$4:$CB$23)))-IF(F213=$AH$2, 0.5, 0)), ""), "")</f>
        <v/>
      </c>
      <c r="L213" s="156"/>
      <c r="M213" s="157" t="str">
        <f>IF(O213="", IFERROR(IF($W213="", $AN213+$AO213-SUMIF($C$8:$C213, $C213, $K$8:$K213)-SUMIF($C$8:$C213, $C213, $W$8:$W213), ""), ""), "")</f>
        <v/>
      </c>
      <c r="N213" s="156"/>
      <c r="O213" s="157" t="str">
        <f>IF(AND(P213="", Q213="", R213=""), "", IF(OR(NOT(C213=P213), NOT(D213=Q213), NOT(E213=R213), NOT(F213=S213), NOT(G213=T213), NOT(H213=U213)), $O$4, 'Leave Approval'!L212))</f>
        <v/>
      </c>
      <c r="P213" s="159" t="str">
        <f>IF('Leave Approval'!M212="", "", 'Leave Approval'!M212)</f>
        <v/>
      </c>
      <c r="Q213" s="160" t="str">
        <f>IF('Leave Approval'!N212="", "", 'Leave Approval'!N212)</f>
        <v/>
      </c>
      <c r="R213" s="161" t="str">
        <f>IF('Leave Approval'!O212="", "", 'Leave Approval'!O212)</f>
        <v/>
      </c>
      <c r="S213" s="162" t="str">
        <f>IF('Leave Approval'!P212="", "", 'Leave Approval'!P212)</f>
        <v/>
      </c>
      <c r="T213" s="163" t="str">
        <f>IF('Leave Approval'!Q212="", "", 'Leave Approval'!Q212)</f>
        <v/>
      </c>
      <c r="U213" s="164" t="str">
        <f>IF('Leave Approval'!R212="", "", 'Leave Approval'!R212)</f>
        <v/>
      </c>
      <c r="V213" s="156"/>
      <c r="W213" s="157" t="str">
        <f>IF(OR(P213="", Q213="", R213=""), "", NETWORKDAYS(Q213, R213, IF(AL213='Intro &amp; Setup'!$BA$8, 'Intro &amp; Setup'!$CA$4:$CA$23, IF(AL213='Intro &amp; Setup'!$BA$9, 'Intro &amp; Setup'!$CB$4:$CB$23)))-IF(S213=$AH$2, 0.5, 0))</f>
        <v/>
      </c>
      <c r="X213" s="156"/>
      <c r="Y213" s="157" t="str">
        <f>IF(OR(P213="", Q213="", R213=""), "", IFERROR($AN213+$AO213-SUMIF($C$8:$C213, $C213, $K$8:$K213)-SUMIF($P$8:$P213, $P213, $W$8:$W213), ""))</f>
        <v/>
      </c>
      <c r="Z213" s="75"/>
      <c r="AH213" s="10">
        <v>206</v>
      </c>
      <c r="AL213" s="10" t="str">
        <f>IF(P213="", IF(C213="", "", IFERROR(INDEX('Intro &amp; Setup'!$BD$4:$BD$23, MATCH(C213, 'Intro &amp; Setup'!$BC$4:$BC$23, 0)), "")), IFERROR(INDEX('Intro &amp; Setup'!$BD$4:$BD$23, MATCH(P213, 'Intro &amp; Setup'!$BC$4:$BC$23, 0)), ""))</f>
        <v/>
      </c>
      <c r="AN213" s="42" t="str">
        <f>IF(P213="", IF($C213="", "", IFERROR(INDEX('Intro &amp; Setup'!$BE$4:$BE$23, MATCH($C213, 'Intro &amp; Setup'!$BC$4:$BC$23, 0)), "")-$AS213), IFERROR(INDEX('Intro &amp; Setup'!$BE$4:$BE$23, MATCH($P213, 'Intro &amp; Setup'!$BC$4:$BC$23, 0)), "")-$AS213)</f>
        <v/>
      </c>
      <c r="AO213" s="44" t="str">
        <f>IF(P213="", IF($C213="", "", IFERROR(INDEX('Intro &amp; Setup'!$BF$4:$BF$23, MATCH($C213, 'Intro &amp; Setup'!$BC$4:$BC$23, 0)), "")), IFERROR(INDEX('Intro &amp; Setup'!$BF$4:$BF$23, MATCH($P213, 'Intro &amp; Setup'!$BC$4:$BC$23, 0)), ""))</f>
        <v/>
      </c>
      <c r="AS213" s="10" t="str">
        <f>IF($C213="", "", IFERROR(INDEX('Intro &amp; Setup'!$BG$70:$BG$109, MATCH($C213, 'Intro &amp; Setup'!$BA$70:$BA$109, 0)), ""))</f>
        <v/>
      </c>
    </row>
    <row r="214" spans="1:45" x14ac:dyDescent="0.25">
      <c r="A214" s="75"/>
      <c r="B214" s="176"/>
      <c r="C214" s="158"/>
      <c r="D214" s="160"/>
      <c r="E214" s="161"/>
      <c r="F214" s="177"/>
      <c r="G214" s="160"/>
      <c r="H214" s="163"/>
      <c r="I214" s="156"/>
      <c r="J214" s="157" t="str">
        <f t="shared" si="3"/>
        <v/>
      </c>
      <c r="K214" s="158" t="str">
        <f>IF(O214="", IF(W214="", IF(OR(D214="", E214="", C214=""), "", NETWORKDAYS(D214, E214, IF(AL214='Intro &amp; Setup'!$BA$8, 'Intro &amp; Setup'!$CA$4:$CA$23, IF(AL214='Intro &amp; Setup'!$BA$9, 'Intro &amp; Setup'!$CB$4:$CB$23)))-IF(F214=$AH$2, 0.5, 0)), ""), "")</f>
        <v/>
      </c>
      <c r="L214" s="156"/>
      <c r="M214" s="157" t="str">
        <f>IF(O214="", IFERROR(IF($W214="", $AN214+$AO214-SUMIF($C$8:$C214, $C214, $K$8:$K214)-SUMIF($C$8:$C214, $C214, $W$8:$W214), ""), ""), "")</f>
        <v/>
      </c>
      <c r="N214" s="156"/>
      <c r="O214" s="157" t="str">
        <f>IF(AND(P214="", Q214="", R214=""), "", IF(OR(NOT(C214=P214), NOT(D214=Q214), NOT(E214=R214), NOT(F214=S214), NOT(G214=T214), NOT(H214=U214)), $O$4, 'Leave Approval'!L213))</f>
        <v/>
      </c>
      <c r="P214" s="159" t="str">
        <f>IF('Leave Approval'!M213="", "", 'Leave Approval'!M213)</f>
        <v/>
      </c>
      <c r="Q214" s="160" t="str">
        <f>IF('Leave Approval'!N213="", "", 'Leave Approval'!N213)</f>
        <v/>
      </c>
      <c r="R214" s="161" t="str">
        <f>IF('Leave Approval'!O213="", "", 'Leave Approval'!O213)</f>
        <v/>
      </c>
      <c r="S214" s="162" t="str">
        <f>IF('Leave Approval'!P213="", "", 'Leave Approval'!P213)</f>
        <v/>
      </c>
      <c r="T214" s="163" t="str">
        <f>IF('Leave Approval'!Q213="", "", 'Leave Approval'!Q213)</f>
        <v/>
      </c>
      <c r="U214" s="164" t="str">
        <f>IF('Leave Approval'!R213="", "", 'Leave Approval'!R213)</f>
        <v/>
      </c>
      <c r="V214" s="156"/>
      <c r="W214" s="157" t="str">
        <f>IF(OR(P214="", Q214="", R214=""), "", NETWORKDAYS(Q214, R214, IF(AL214='Intro &amp; Setup'!$BA$8, 'Intro &amp; Setup'!$CA$4:$CA$23, IF(AL214='Intro &amp; Setup'!$BA$9, 'Intro &amp; Setup'!$CB$4:$CB$23)))-IF(S214=$AH$2, 0.5, 0))</f>
        <v/>
      </c>
      <c r="X214" s="156"/>
      <c r="Y214" s="157" t="str">
        <f>IF(OR(P214="", Q214="", R214=""), "", IFERROR($AN214+$AO214-SUMIF($C$8:$C214, $C214, $K$8:$K214)-SUMIF($P$8:$P214, $P214, $W$8:$W214), ""))</f>
        <v/>
      </c>
      <c r="Z214" s="75"/>
      <c r="AH214" s="10">
        <v>207</v>
      </c>
      <c r="AL214" s="10" t="str">
        <f>IF(P214="", IF(C214="", "", IFERROR(INDEX('Intro &amp; Setup'!$BD$4:$BD$23, MATCH(C214, 'Intro &amp; Setup'!$BC$4:$BC$23, 0)), "")), IFERROR(INDEX('Intro &amp; Setup'!$BD$4:$BD$23, MATCH(P214, 'Intro &amp; Setup'!$BC$4:$BC$23, 0)), ""))</f>
        <v/>
      </c>
      <c r="AN214" s="42" t="str">
        <f>IF(P214="", IF($C214="", "", IFERROR(INDEX('Intro &amp; Setup'!$BE$4:$BE$23, MATCH($C214, 'Intro &amp; Setup'!$BC$4:$BC$23, 0)), "")-$AS214), IFERROR(INDEX('Intro &amp; Setup'!$BE$4:$BE$23, MATCH($P214, 'Intro &amp; Setup'!$BC$4:$BC$23, 0)), "")-$AS214)</f>
        <v/>
      </c>
      <c r="AO214" s="44" t="str">
        <f>IF(P214="", IF($C214="", "", IFERROR(INDEX('Intro &amp; Setup'!$BF$4:$BF$23, MATCH($C214, 'Intro &amp; Setup'!$BC$4:$BC$23, 0)), "")), IFERROR(INDEX('Intro &amp; Setup'!$BF$4:$BF$23, MATCH($P214, 'Intro &amp; Setup'!$BC$4:$BC$23, 0)), ""))</f>
        <v/>
      </c>
      <c r="AS214" s="10" t="str">
        <f>IF($C214="", "", IFERROR(INDEX('Intro &amp; Setup'!$BG$70:$BG$109, MATCH($C214, 'Intro &amp; Setup'!$BA$70:$BA$109, 0)), ""))</f>
        <v/>
      </c>
    </row>
    <row r="215" spans="1:45" x14ac:dyDescent="0.25">
      <c r="A215" s="75"/>
      <c r="B215" s="176"/>
      <c r="C215" s="158"/>
      <c r="D215" s="160"/>
      <c r="E215" s="161"/>
      <c r="F215" s="177"/>
      <c r="G215" s="160"/>
      <c r="H215" s="163"/>
      <c r="I215" s="156"/>
      <c r="J215" s="157" t="str">
        <f t="shared" si="3"/>
        <v/>
      </c>
      <c r="K215" s="158" t="str">
        <f>IF(O215="", IF(W215="", IF(OR(D215="", E215="", C215=""), "", NETWORKDAYS(D215, E215, IF(AL215='Intro &amp; Setup'!$BA$8, 'Intro &amp; Setup'!$CA$4:$CA$23, IF(AL215='Intro &amp; Setup'!$BA$9, 'Intro &amp; Setup'!$CB$4:$CB$23)))-IF(F215=$AH$2, 0.5, 0)), ""), "")</f>
        <v/>
      </c>
      <c r="L215" s="156"/>
      <c r="M215" s="157" t="str">
        <f>IF(O215="", IFERROR(IF($W215="", $AN215+$AO215-SUMIF($C$8:$C215, $C215, $K$8:$K215)-SUMIF($C$8:$C215, $C215, $W$8:$W215), ""), ""), "")</f>
        <v/>
      </c>
      <c r="N215" s="156"/>
      <c r="O215" s="157" t="str">
        <f>IF(AND(P215="", Q215="", R215=""), "", IF(OR(NOT(C215=P215), NOT(D215=Q215), NOT(E215=R215), NOT(F215=S215), NOT(G215=T215), NOT(H215=U215)), $O$4, 'Leave Approval'!L214))</f>
        <v/>
      </c>
      <c r="P215" s="159" t="str">
        <f>IF('Leave Approval'!M214="", "", 'Leave Approval'!M214)</f>
        <v/>
      </c>
      <c r="Q215" s="160" t="str">
        <f>IF('Leave Approval'!N214="", "", 'Leave Approval'!N214)</f>
        <v/>
      </c>
      <c r="R215" s="161" t="str">
        <f>IF('Leave Approval'!O214="", "", 'Leave Approval'!O214)</f>
        <v/>
      </c>
      <c r="S215" s="162" t="str">
        <f>IF('Leave Approval'!P214="", "", 'Leave Approval'!P214)</f>
        <v/>
      </c>
      <c r="T215" s="163" t="str">
        <f>IF('Leave Approval'!Q214="", "", 'Leave Approval'!Q214)</f>
        <v/>
      </c>
      <c r="U215" s="164" t="str">
        <f>IF('Leave Approval'!R214="", "", 'Leave Approval'!R214)</f>
        <v/>
      </c>
      <c r="V215" s="156"/>
      <c r="W215" s="157" t="str">
        <f>IF(OR(P215="", Q215="", R215=""), "", NETWORKDAYS(Q215, R215, IF(AL215='Intro &amp; Setup'!$BA$8, 'Intro &amp; Setup'!$CA$4:$CA$23, IF(AL215='Intro &amp; Setup'!$BA$9, 'Intro &amp; Setup'!$CB$4:$CB$23)))-IF(S215=$AH$2, 0.5, 0))</f>
        <v/>
      </c>
      <c r="X215" s="156"/>
      <c r="Y215" s="157" t="str">
        <f>IF(OR(P215="", Q215="", R215=""), "", IFERROR($AN215+$AO215-SUMIF($C$8:$C215, $C215, $K$8:$K215)-SUMIF($P$8:$P215, $P215, $W$8:$W215), ""))</f>
        <v/>
      </c>
      <c r="Z215" s="75"/>
      <c r="AH215" s="10">
        <v>208</v>
      </c>
      <c r="AL215" s="10" t="str">
        <f>IF(P215="", IF(C215="", "", IFERROR(INDEX('Intro &amp; Setup'!$BD$4:$BD$23, MATCH(C215, 'Intro &amp; Setup'!$BC$4:$BC$23, 0)), "")), IFERROR(INDEX('Intro &amp; Setup'!$BD$4:$BD$23, MATCH(P215, 'Intro &amp; Setup'!$BC$4:$BC$23, 0)), ""))</f>
        <v/>
      </c>
      <c r="AN215" s="42" t="str">
        <f>IF(P215="", IF($C215="", "", IFERROR(INDEX('Intro &amp; Setup'!$BE$4:$BE$23, MATCH($C215, 'Intro &amp; Setup'!$BC$4:$BC$23, 0)), "")-$AS215), IFERROR(INDEX('Intro &amp; Setup'!$BE$4:$BE$23, MATCH($P215, 'Intro &amp; Setup'!$BC$4:$BC$23, 0)), "")-$AS215)</f>
        <v/>
      </c>
      <c r="AO215" s="44" t="str">
        <f>IF(P215="", IF($C215="", "", IFERROR(INDEX('Intro &amp; Setup'!$BF$4:$BF$23, MATCH($C215, 'Intro &amp; Setup'!$BC$4:$BC$23, 0)), "")), IFERROR(INDEX('Intro &amp; Setup'!$BF$4:$BF$23, MATCH($P215, 'Intro &amp; Setup'!$BC$4:$BC$23, 0)), ""))</f>
        <v/>
      </c>
      <c r="AS215" s="10" t="str">
        <f>IF($C215="", "", IFERROR(INDEX('Intro &amp; Setup'!$BG$70:$BG$109, MATCH($C215, 'Intro &amp; Setup'!$BA$70:$BA$109, 0)), ""))</f>
        <v/>
      </c>
    </row>
    <row r="216" spans="1:45" x14ac:dyDescent="0.25">
      <c r="A216" s="75"/>
      <c r="B216" s="176"/>
      <c r="C216" s="158"/>
      <c r="D216" s="160"/>
      <c r="E216" s="161"/>
      <c r="F216" s="177"/>
      <c r="G216" s="160"/>
      <c r="H216" s="163"/>
      <c r="I216" s="156"/>
      <c r="J216" s="157" t="str">
        <f t="shared" si="3"/>
        <v/>
      </c>
      <c r="K216" s="158" t="str">
        <f>IF(O216="", IF(W216="", IF(OR(D216="", E216="", C216=""), "", NETWORKDAYS(D216, E216, IF(AL216='Intro &amp; Setup'!$BA$8, 'Intro &amp; Setup'!$CA$4:$CA$23, IF(AL216='Intro &amp; Setup'!$BA$9, 'Intro &amp; Setup'!$CB$4:$CB$23)))-IF(F216=$AH$2, 0.5, 0)), ""), "")</f>
        <v/>
      </c>
      <c r="L216" s="156"/>
      <c r="M216" s="157" t="str">
        <f>IF(O216="", IFERROR(IF($W216="", $AN216+$AO216-SUMIF($C$8:$C216, $C216, $K$8:$K216)-SUMIF($C$8:$C216, $C216, $W$8:$W216), ""), ""), "")</f>
        <v/>
      </c>
      <c r="N216" s="156"/>
      <c r="O216" s="157" t="str">
        <f>IF(AND(P216="", Q216="", R216=""), "", IF(OR(NOT(C216=P216), NOT(D216=Q216), NOT(E216=R216), NOT(F216=S216), NOT(G216=T216), NOT(H216=U216)), $O$4, 'Leave Approval'!L215))</f>
        <v/>
      </c>
      <c r="P216" s="159" t="str">
        <f>IF('Leave Approval'!M215="", "", 'Leave Approval'!M215)</f>
        <v/>
      </c>
      <c r="Q216" s="160" t="str">
        <f>IF('Leave Approval'!N215="", "", 'Leave Approval'!N215)</f>
        <v/>
      </c>
      <c r="R216" s="161" t="str">
        <f>IF('Leave Approval'!O215="", "", 'Leave Approval'!O215)</f>
        <v/>
      </c>
      <c r="S216" s="162" t="str">
        <f>IF('Leave Approval'!P215="", "", 'Leave Approval'!P215)</f>
        <v/>
      </c>
      <c r="T216" s="163" t="str">
        <f>IF('Leave Approval'!Q215="", "", 'Leave Approval'!Q215)</f>
        <v/>
      </c>
      <c r="U216" s="164" t="str">
        <f>IF('Leave Approval'!R215="", "", 'Leave Approval'!R215)</f>
        <v/>
      </c>
      <c r="V216" s="156"/>
      <c r="W216" s="157" t="str">
        <f>IF(OR(P216="", Q216="", R216=""), "", NETWORKDAYS(Q216, R216, IF(AL216='Intro &amp; Setup'!$BA$8, 'Intro &amp; Setup'!$CA$4:$CA$23, IF(AL216='Intro &amp; Setup'!$BA$9, 'Intro &amp; Setup'!$CB$4:$CB$23)))-IF(S216=$AH$2, 0.5, 0))</f>
        <v/>
      </c>
      <c r="X216" s="156"/>
      <c r="Y216" s="157" t="str">
        <f>IF(OR(P216="", Q216="", R216=""), "", IFERROR($AN216+$AO216-SUMIF($C$8:$C216, $C216, $K$8:$K216)-SUMIF($P$8:$P216, $P216, $W$8:$W216), ""))</f>
        <v/>
      </c>
      <c r="Z216" s="75"/>
      <c r="AH216" s="10">
        <v>209</v>
      </c>
      <c r="AL216" s="10" t="str">
        <f>IF(P216="", IF(C216="", "", IFERROR(INDEX('Intro &amp; Setup'!$BD$4:$BD$23, MATCH(C216, 'Intro &amp; Setup'!$BC$4:$BC$23, 0)), "")), IFERROR(INDEX('Intro &amp; Setup'!$BD$4:$BD$23, MATCH(P216, 'Intro &amp; Setup'!$BC$4:$BC$23, 0)), ""))</f>
        <v/>
      </c>
      <c r="AN216" s="42" t="str">
        <f>IF(P216="", IF($C216="", "", IFERROR(INDEX('Intro &amp; Setup'!$BE$4:$BE$23, MATCH($C216, 'Intro &amp; Setup'!$BC$4:$BC$23, 0)), "")-$AS216), IFERROR(INDEX('Intro &amp; Setup'!$BE$4:$BE$23, MATCH($P216, 'Intro &amp; Setup'!$BC$4:$BC$23, 0)), "")-$AS216)</f>
        <v/>
      </c>
      <c r="AO216" s="44" t="str">
        <f>IF(P216="", IF($C216="", "", IFERROR(INDEX('Intro &amp; Setup'!$BF$4:$BF$23, MATCH($C216, 'Intro &amp; Setup'!$BC$4:$BC$23, 0)), "")), IFERROR(INDEX('Intro &amp; Setup'!$BF$4:$BF$23, MATCH($P216, 'Intro &amp; Setup'!$BC$4:$BC$23, 0)), ""))</f>
        <v/>
      </c>
      <c r="AS216" s="10" t="str">
        <f>IF($C216="", "", IFERROR(INDEX('Intro &amp; Setup'!$BG$70:$BG$109, MATCH($C216, 'Intro &amp; Setup'!$BA$70:$BA$109, 0)), ""))</f>
        <v/>
      </c>
    </row>
    <row r="217" spans="1:45" x14ac:dyDescent="0.25">
      <c r="A217" s="75"/>
      <c r="B217" s="176"/>
      <c r="C217" s="158"/>
      <c r="D217" s="160"/>
      <c r="E217" s="161"/>
      <c r="F217" s="177"/>
      <c r="G217" s="160"/>
      <c r="H217" s="163"/>
      <c r="I217" s="156"/>
      <c r="J217" s="157" t="str">
        <f t="shared" si="3"/>
        <v/>
      </c>
      <c r="K217" s="158" t="str">
        <f>IF(O217="", IF(W217="", IF(OR(D217="", E217="", C217=""), "", NETWORKDAYS(D217, E217, IF(AL217='Intro &amp; Setup'!$BA$8, 'Intro &amp; Setup'!$CA$4:$CA$23, IF(AL217='Intro &amp; Setup'!$BA$9, 'Intro &amp; Setup'!$CB$4:$CB$23)))-IF(F217=$AH$2, 0.5, 0)), ""), "")</f>
        <v/>
      </c>
      <c r="L217" s="156"/>
      <c r="M217" s="157" t="str">
        <f>IF(O217="", IFERROR(IF($W217="", $AN217+$AO217-SUMIF($C$8:$C217, $C217, $K$8:$K217)-SUMIF($C$8:$C217, $C217, $W$8:$W217), ""), ""), "")</f>
        <v/>
      </c>
      <c r="N217" s="156"/>
      <c r="O217" s="157" t="str">
        <f>IF(AND(P217="", Q217="", R217=""), "", IF(OR(NOT(C217=P217), NOT(D217=Q217), NOT(E217=R217), NOT(F217=S217), NOT(G217=T217), NOT(H217=U217)), $O$4, 'Leave Approval'!L216))</f>
        <v/>
      </c>
      <c r="P217" s="159" t="str">
        <f>IF('Leave Approval'!M216="", "", 'Leave Approval'!M216)</f>
        <v/>
      </c>
      <c r="Q217" s="160" t="str">
        <f>IF('Leave Approval'!N216="", "", 'Leave Approval'!N216)</f>
        <v/>
      </c>
      <c r="R217" s="161" t="str">
        <f>IF('Leave Approval'!O216="", "", 'Leave Approval'!O216)</f>
        <v/>
      </c>
      <c r="S217" s="162" t="str">
        <f>IF('Leave Approval'!P216="", "", 'Leave Approval'!P216)</f>
        <v/>
      </c>
      <c r="T217" s="163" t="str">
        <f>IF('Leave Approval'!Q216="", "", 'Leave Approval'!Q216)</f>
        <v/>
      </c>
      <c r="U217" s="164" t="str">
        <f>IF('Leave Approval'!R216="", "", 'Leave Approval'!R216)</f>
        <v/>
      </c>
      <c r="V217" s="156"/>
      <c r="W217" s="157" t="str">
        <f>IF(OR(P217="", Q217="", R217=""), "", NETWORKDAYS(Q217, R217, IF(AL217='Intro &amp; Setup'!$BA$8, 'Intro &amp; Setup'!$CA$4:$CA$23, IF(AL217='Intro &amp; Setup'!$BA$9, 'Intro &amp; Setup'!$CB$4:$CB$23)))-IF(S217=$AH$2, 0.5, 0))</f>
        <v/>
      </c>
      <c r="X217" s="156"/>
      <c r="Y217" s="157" t="str">
        <f>IF(OR(P217="", Q217="", R217=""), "", IFERROR($AN217+$AO217-SUMIF($C$8:$C217, $C217, $K$8:$K217)-SUMIF($P$8:$P217, $P217, $W$8:$W217), ""))</f>
        <v/>
      </c>
      <c r="Z217" s="75"/>
      <c r="AH217" s="10">
        <v>210</v>
      </c>
      <c r="AL217" s="10" t="str">
        <f>IF(P217="", IF(C217="", "", IFERROR(INDEX('Intro &amp; Setup'!$BD$4:$BD$23, MATCH(C217, 'Intro &amp; Setup'!$BC$4:$BC$23, 0)), "")), IFERROR(INDEX('Intro &amp; Setup'!$BD$4:$BD$23, MATCH(P217, 'Intro &amp; Setup'!$BC$4:$BC$23, 0)), ""))</f>
        <v/>
      </c>
      <c r="AN217" s="42" t="str">
        <f>IF(P217="", IF($C217="", "", IFERROR(INDEX('Intro &amp; Setup'!$BE$4:$BE$23, MATCH($C217, 'Intro &amp; Setup'!$BC$4:$BC$23, 0)), "")-$AS217), IFERROR(INDEX('Intro &amp; Setup'!$BE$4:$BE$23, MATCH($P217, 'Intro &amp; Setup'!$BC$4:$BC$23, 0)), "")-$AS217)</f>
        <v/>
      </c>
      <c r="AO217" s="44" t="str">
        <f>IF(P217="", IF($C217="", "", IFERROR(INDEX('Intro &amp; Setup'!$BF$4:$BF$23, MATCH($C217, 'Intro &amp; Setup'!$BC$4:$BC$23, 0)), "")), IFERROR(INDEX('Intro &amp; Setup'!$BF$4:$BF$23, MATCH($P217, 'Intro &amp; Setup'!$BC$4:$BC$23, 0)), ""))</f>
        <v/>
      </c>
      <c r="AS217" s="10" t="str">
        <f>IF($C217="", "", IFERROR(INDEX('Intro &amp; Setup'!$BG$70:$BG$109, MATCH($C217, 'Intro &amp; Setup'!$BA$70:$BA$109, 0)), ""))</f>
        <v/>
      </c>
    </row>
    <row r="218" spans="1:45" x14ac:dyDescent="0.25">
      <c r="A218" s="75"/>
      <c r="B218" s="176"/>
      <c r="C218" s="158"/>
      <c r="D218" s="160"/>
      <c r="E218" s="161"/>
      <c r="F218" s="177"/>
      <c r="G218" s="160"/>
      <c r="H218" s="163"/>
      <c r="I218" s="156"/>
      <c r="J218" s="157" t="str">
        <f t="shared" si="3"/>
        <v/>
      </c>
      <c r="K218" s="158" t="str">
        <f>IF(O218="", IF(W218="", IF(OR(D218="", E218="", C218=""), "", NETWORKDAYS(D218, E218, IF(AL218='Intro &amp; Setup'!$BA$8, 'Intro &amp; Setup'!$CA$4:$CA$23, IF(AL218='Intro &amp; Setup'!$BA$9, 'Intro &amp; Setup'!$CB$4:$CB$23)))-IF(F218=$AH$2, 0.5, 0)), ""), "")</f>
        <v/>
      </c>
      <c r="L218" s="156"/>
      <c r="M218" s="157" t="str">
        <f>IF(O218="", IFERROR(IF($W218="", $AN218+$AO218-SUMIF($C$8:$C218, $C218, $K$8:$K218)-SUMIF($C$8:$C218, $C218, $W$8:$W218), ""), ""), "")</f>
        <v/>
      </c>
      <c r="N218" s="156"/>
      <c r="O218" s="157" t="str">
        <f>IF(AND(P218="", Q218="", R218=""), "", IF(OR(NOT(C218=P218), NOT(D218=Q218), NOT(E218=R218), NOT(F218=S218), NOT(G218=T218), NOT(H218=U218)), $O$4, 'Leave Approval'!L217))</f>
        <v/>
      </c>
      <c r="P218" s="159" t="str">
        <f>IF('Leave Approval'!M217="", "", 'Leave Approval'!M217)</f>
        <v/>
      </c>
      <c r="Q218" s="160" t="str">
        <f>IF('Leave Approval'!N217="", "", 'Leave Approval'!N217)</f>
        <v/>
      </c>
      <c r="R218" s="161" t="str">
        <f>IF('Leave Approval'!O217="", "", 'Leave Approval'!O217)</f>
        <v/>
      </c>
      <c r="S218" s="162" t="str">
        <f>IF('Leave Approval'!P217="", "", 'Leave Approval'!P217)</f>
        <v/>
      </c>
      <c r="T218" s="163" t="str">
        <f>IF('Leave Approval'!Q217="", "", 'Leave Approval'!Q217)</f>
        <v/>
      </c>
      <c r="U218" s="164" t="str">
        <f>IF('Leave Approval'!R217="", "", 'Leave Approval'!R217)</f>
        <v/>
      </c>
      <c r="V218" s="156"/>
      <c r="W218" s="157" t="str">
        <f>IF(OR(P218="", Q218="", R218=""), "", NETWORKDAYS(Q218, R218, IF(AL218='Intro &amp; Setup'!$BA$8, 'Intro &amp; Setup'!$CA$4:$CA$23, IF(AL218='Intro &amp; Setup'!$BA$9, 'Intro &amp; Setup'!$CB$4:$CB$23)))-IF(S218=$AH$2, 0.5, 0))</f>
        <v/>
      </c>
      <c r="X218" s="156"/>
      <c r="Y218" s="157" t="str">
        <f>IF(OR(P218="", Q218="", R218=""), "", IFERROR($AN218+$AO218-SUMIF($C$8:$C218, $C218, $K$8:$K218)-SUMIF($P$8:$P218, $P218, $W$8:$W218), ""))</f>
        <v/>
      </c>
      <c r="Z218" s="75"/>
      <c r="AH218" s="10">
        <v>211</v>
      </c>
      <c r="AL218" s="10" t="str">
        <f>IF(P218="", IF(C218="", "", IFERROR(INDEX('Intro &amp; Setup'!$BD$4:$BD$23, MATCH(C218, 'Intro &amp; Setup'!$BC$4:$BC$23, 0)), "")), IFERROR(INDEX('Intro &amp; Setup'!$BD$4:$BD$23, MATCH(P218, 'Intro &amp; Setup'!$BC$4:$BC$23, 0)), ""))</f>
        <v/>
      </c>
      <c r="AN218" s="42" t="str">
        <f>IF(P218="", IF($C218="", "", IFERROR(INDEX('Intro &amp; Setup'!$BE$4:$BE$23, MATCH($C218, 'Intro &amp; Setup'!$BC$4:$BC$23, 0)), "")-$AS218), IFERROR(INDEX('Intro &amp; Setup'!$BE$4:$BE$23, MATCH($P218, 'Intro &amp; Setup'!$BC$4:$BC$23, 0)), "")-$AS218)</f>
        <v/>
      </c>
      <c r="AO218" s="44" t="str">
        <f>IF(P218="", IF($C218="", "", IFERROR(INDEX('Intro &amp; Setup'!$BF$4:$BF$23, MATCH($C218, 'Intro &amp; Setup'!$BC$4:$BC$23, 0)), "")), IFERROR(INDEX('Intro &amp; Setup'!$BF$4:$BF$23, MATCH($P218, 'Intro &amp; Setup'!$BC$4:$BC$23, 0)), ""))</f>
        <v/>
      </c>
      <c r="AS218" s="10" t="str">
        <f>IF($C218="", "", IFERROR(INDEX('Intro &amp; Setup'!$BG$70:$BG$109, MATCH($C218, 'Intro &amp; Setup'!$BA$70:$BA$109, 0)), ""))</f>
        <v/>
      </c>
    </row>
    <row r="219" spans="1:45" x14ac:dyDescent="0.25">
      <c r="A219" s="75"/>
      <c r="B219" s="176"/>
      <c r="C219" s="158"/>
      <c r="D219" s="160"/>
      <c r="E219" s="161"/>
      <c r="F219" s="177"/>
      <c r="G219" s="160"/>
      <c r="H219" s="163"/>
      <c r="I219" s="156"/>
      <c r="J219" s="157" t="str">
        <f t="shared" si="3"/>
        <v/>
      </c>
      <c r="K219" s="158" t="str">
        <f>IF(O219="", IF(W219="", IF(OR(D219="", E219="", C219=""), "", NETWORKDAYS(D219, E219, IF(AL219='Intro &amp; Setup'!$BA$8, 'Intro &amp; Setup'!$CA$4:$CA$23, IF(AL219='Intro &amp; Setup'!$BA$9, 'Intro &amp; Setup'!$CB$4:$CB$23)))-IF(F219=$AH$2, 0.5, 0)), ""), "")</f>
        <v/>
      </c>
      <c r="L219" s="156"/>
      <c r="M219" s="157" t="str">
        <f>IF(O219="", IFERROR(IF($W219="", $AN219+$AO219-SUMIF($C$8:$C219, $C219, $K$8:$K219)-SUMIF($C$8:$C219, $C219, $W$8:$W219), ""), ""), "")</f>
        <v/>
      </c>
      <c r="N219" s="156"/>
      <c r="O219" s="157" t="str">
        <f>IF(AND(P219="", Q219="", R219=""), "", IF(OR(NOT(C219=P219), NOT(D219=Q219), NOT(E219=R219), NOT(F219=S219), NOT(G219=T219), NOT(H219=U219)), $O$4, 'Leave Approval'!L218))</f>
        <v/>
      </c>
      <c r="P219" s="159" t="str">
        <f>IF('Leave Approval'!M218="", "", 'Leave Approval'!M218)</f>
        <v/>
      </c>
      <c r="Q219" s="160" t="str">
        <f>IF('Leave Approval'!N218="", "", 'Leave Approval'!N218)</f>
        <v/>
      </c>
      <c r="R219" s="161" t="str">
        <f>IF('Leave Approval'!O218="", "", 'Leave Approval'!O218)</f>
        <v/>
      </c>
      <c r="S219" s="162" t="str">
        <f>IF('Leave Approval'!P218="", "", 'Leave Approval'!P218)</f>
        <v/>
      </c>
      <c r="T219" s="163" t="str">
        <f>IF('Leave Approval'!Q218="", "", 'Leave Approval'!Q218)</f>
        <v/>
      </c>
      <c r="U219" s="164" t="str">
        <f>IF('Leave Approval'!R218="", "", 'Leave Approval'!R218)</f>
        <v/>
      </c>
      <c r="V219" s="156"/>
      <c r="W219" s="157" t="str">
        <f>IF(OR(P219="", Q219="", R219=""), "", NETWORKDAYS(Q219, R219, IF(AL219='Intro &amp; Setup'!$BA$8, 'Intro &amp; Setup'!$CA$4:$CA$23, IF(AL219='Intro &amp; Setup'!$BA$9, 'Intro &amp; Setup'!$CB$4:$CB$23)))-IF(S219=$AH$2, 0.5, 0))</f>
        <v/>
      </c>
      <c r="X219" s="156"/>
      <c r="Y219" s="157" t="str">
        <f>IF(OR(P219="", Q219="", R219=""), "", IFERROR($AN219+$AO219-SUMIF($C$8:$C219, $C219, $K$8:$K219)-SUMIF($P$8:$P219, $P219, $W$8:$W219), ""))</f>
        <v/>
      </c>
      <c r="Z219" s="75"/>
      <c r="AH219" s="10">
        <v>212</v>
      </c>
      <c r="AL219" s="10" t="str">
        <f>IF(P219="", IF(C219="", "", IFERROR(INDEX('Intro &amp; Setup'!$BD$4:$BD$23, MATCH(C219, 'Intro &amp; Setup'!$BC$4:$BC$23, 0)), "")), IFERROR(INDEX('Intro &amp; Setup'!$BD$4:$BD$23, MATCH(P219, 'Intro &amp; Setup'!$BC$4:$BC$23, 0)), ""))</f>
        <v/>
      </c>
      <c r="AN219" s="42" t="str">
        <f>IF(P219="", IF($C219="", "", IFERROR(INDEX('Intro &amp; Setup'!$BE$4:$BE$23, MATCH($C219, 'Intro &amp; Setup'!$BC$4:$BC$23, 0)), "")-$AS219), IFERROR(INDEX('Intro &amp; Setup'!$BE$4:$BE$23, MATCH($P219, 'Intro &amp; Setup'!$BC$4:$BC$23, 0)), "")-$AS219)</f>
        <v/>
      </c>
      <c r="AO219" s="44" t="str">
        <f>IF(P219="", IF($C219="", "", IFERROR(INDEX('Intro &amp; Setup'!$BF$4:$BF$23, MATCH($C219, 'Intro &amp; Setup'!$BC$4:$BC$23, 0)), "")), IFERROR(INDEX('Intro &amp; Setup'!$BF$4:$BF$23, MATCH($P219, 'Intro &amp; Setup'!$BC$4:$BC$23, 0)), ""))</f>
        <v/>
      </c>
      <c r="AS219" s="10" t="str">
        <f>IF($C219="", "", IFERROR(INDEX('Intro &amp; Setup'!$BG$70:$BG$109, MATCH($C219, 'Intro &amp; Setup'!$BA$70:$BA$109, 0)), ""))</f>
        <v/>
      </c>
    </row>
    <row r="220" spans="1:45" x14ac:dyDescent="0.25">
      <c r="A220" s="75"/>
      <c r="B220" s="176"/>
      <c r="C220" s="158"/>
      <c r="D220" s="160"/>
      <c r="E220" s="161"/>
      <c r="F220" s="177"/>
      <c r="G220" s="160"/>
      <c r="H220" s="163"/>
      <c r="I220" s="156"/>
      <c r="J220" s="157" t="str">
        <f t="shared" si="3"/>
        <v/>
      </c>
      <c r="K220" s="158" t="str">
        <f>IF(O220="", IF(W220="", IF(OR(D220="", E220="", C220=""), "", NETWORKDAYS(D220, E220, IF(AL220='Intro &amp; Setup'!$BA$8, 'Intro &amp; Setup'!$CA$4:$CA$23, IF(AL220='Intro &amp; Setup'!$BA$9, 'Intro &amp; Setup'!$CB$4:$CB$23)))-IF(F220=$AH$2, 0.5, 0)), ""), "")</f>
        <v/>
      </c>
      <c r="L220" s="156"/>
      <c r="M220" s="157" t="str">
        <f>IF(O220="", IFERROR(IF($W220="", $AN220+$AO220-SUMIF($C$8:$C220, $C220, $K$8:$K220)-SUMIF($C$8:$C220, $C220, $W$8:$W220), ""), ""), "")</f>
        <v/>
      </c>
      <c r="N220" s="156"/>
      <c r="O220" s="157" t="str">
        <f>IF(AND(P220="", Q220="", R220=""), "", IF(OR(NOT(C220=P220), NOT(D220=Q220), NOT(E220=R220), NOT(F220=S220), NOT(G220=T220), NOT(H220=U220)), $O$4, 'Leave Approval'!L219))</f>
        <v/>
      </c>
      <c r="P220" s="159" t="str">
        <f>IF('Leave Approval'!M219="", "", 'Leave Approval'!M219)</f>
        <v/>
      </c>
      <c r="Q220" s="160" t="str">
        <f>IF('Leave Approval'!N219="", "", 'Leave Approval'!N219)</f>
        <v/>
      </c>
      <c r="R220" s="161" t="str">
        <f>IF('Leave Approval'!O219="", "", 'Leave Approval'!O219)</f>
        <v/>
      </c>
      <c r="S220" s="162" t="str">
        <f>IF('Leave Approval'!P219="", "", 'Leave Approval'!P219)</f>
        <v/>
      </c>
      <c r="T220" s="163" t="str">
        <f>IF('Leave Approval'!Q219="", "", 'Leave Approval'!Q219)</f>
        <v/>
      </c>
      <c r="U220" s="164" t="str">
        <f>IF('Leave Approval'!R219="", "", 'Leave Approval'!R219)</f>
        <v/>
      </c>
      <c r="V220" s="156"/>
      <c r="W220" s="157" t="str">
        <f>IF(OR(P220="", Q220="", R220=""), "", NETWORKDAYS(Q220, R220, IF(AL220='Intro &amp; Setup'!$BA$8, 'Intro &amp; Setup'!$CA$4:$CA$23, IF(AL220='Intro &amp; Setup'!$BA$9, 'Intro &amp; Setup'!$CB$4:$CB$23)))-IF(S220=$AH$2, 0.5, 0))</f>
        <v/>
      </c>
      <c r="X220" s="156"/>
      <c r="Y220" s="157" t="str">
        <f>IF(OR(P220="", Q220="", R220=""), "", IFERROR($AN220+$AO220-SUMIF($C$8:$C220, $C220, $K$8:$K220)-SUMIF($P$8:$P220, $P220, $W$8:$W220), ""))</f>
        <v/>
      </c>
      <c r="Z220" s="75"/>
      <c r="AH220" s="10">
        <v>213</v>
      </c>
      <c r="AL220" s="10" t="str">
        <f>IF(P220="", IF(C220="", "", IFERROR(INDEX('Intro &amp; Setup'!$BD$4:$BD$23, MATCH(C220, 'Intro &amp; Setup'!$BC$4:$BC$23, 0)), "")), IFERROR(INDEX('Intro &amp; Setup'!$BD$4:$BD$23, MATCH(P220, 'Intro &amp; Setup'!$BC$4:$BC$23, 0)), ""))</f>
        <v/>
      </c>
      <c r="AN220" s="42" t="str">
        <f>IF(P220="", IF($C220="", "", IFERROR(INDEX('Intro &amp; Setup'!$BE$4:$BE$23, MATCH($C220, 'Intro &amp; Setup'!$BC$4:$BC$23, 0)), "")-$AS220), IFERROR(INDEX('Intro &amp; Setup'!$BE$4:$BE$23, MATCH($P220, 'Intro &amp; Setup'!$BC$4:$BC$23, 0)), "")-$AS220)</f>
        <v/>
      </c>
      <c r="AO220" s="44" t="str">
        <f>IF(P220="", IF($C220="", "", IFERROR(INDEX('Intro &amp; Setup'!$BF$4:$BF$23, MATCH($C220, 'Intro &amp; Setup'!$BC$4:$BC$23, 0)), "")), IFERROR(INDEX('Intro &amp; Setup'!$BF$4:$BF$23, MATCH($P220, 'Intro &amp; Setup'!$BC$4:$BC$23, 0)), ""))</f>
        <v/>
      </c>
      <c r="AS220" s="10" t="str">
        <f>IF($C220="", "", IFERROR(INDEX('Intro &amp; Setup'!$BG$70:$BG$109, MATCH($C220, 'Intro &amp; Setup'!$BA$70:$BA$109, 0)), ""))</f>
        <v/>
      </c>
    </row>
    <row r="221" spans="1:45" x14ac:dyDescent="0.25">
      <c r="A221" s="75"/>
      <c r="B221" s="176"/>
      <c r="C221" s="158"/>
      <c r="D221" s="160"/>
      <c r="E221" s="161"/>
      <c r="F221" s="177"/>
      <c r="G221" s="160"/>
      <c r="H221" s="163"/>
      <c r="I221" s="156"/>
      <c r="J221" s="157" t="str">
        <f t="shared" si="3"/>
        <v/>
      </c>
      <c r="K221" s="158" t="str">
        <f>IF(O221="", IF(W221="", IF(OR(D221="", E221="", C221=""), "", NETWORKDAYS(D221, E221, IF(AL221='Intro &amp; Setup'!$BA$8, 'Intro &amp; Setup'!$CA$4:$CA$23, IF(AL221='Intro &amp; Setup'!$BA$9, 'Intro &amp; Setup'!$CB$4:$CB$23)))-IF(F221=$AH$2, 0.5, 0)), ""), "")</f>
        <v/>
      </c>
      <c r="L221" s="156"/>
      <c r="M221" s="157" t="str">
        <f>IF(O221="", IFERROR(IF($W221="", $AN221+$AO221-SUMIF($C$8:$C221, $C221, $K$8:$K221)-SUMIF($C$8:$C221, $C221, $W$8:$W221), ""), ""), "")</f>
        <v/>
      </c>
      <c r="N221" s="156"/>
      <c r="O221" s="157" t="str">
        <f>IF(AND(P221="", Q221="", R221=""), "", IF(OR(NOT(C221=P221), NOT(D221=Q221), NOT(E221=R221), NOT(F221=S221), NOT(G221=T221), NOT(H221=U221)), $O$4, 'Leave Approval'!L220))</f>
        <v/>
      </c>
      <c r="P221" s="159" t="str">
        <f>IF('Leave Approval'!M220="", "", 'Leave Approval'!M220)</f>
        <v/>
      </c>
      <c r="Q221" s="160" t="str">
        <f>IF('Leave Approval'!N220="", "", 'Leave Approval'!N220)</f>
        <v/>
      </c>
      <c r="R221" s="161" t="str">
        <f>IF('Leave Approval'!O220="", "", 'Leave Approval'!O220)</f>
        <v/>
      </c>
      <c r="S221" s="162" t="str">
        <f>IF('Leave Approval'!P220="", "", 'Leave Approval'!P220)</f>
        <v/>
      </c>
      <c r="T221" s="163" t="str">
        <f>IF('Leave Approval'!Q220="", "", 'Leave Approval'!Q220)</f>
        <v/>
      </c>
      <c r="U221" s="164" t="str">
        <f>IF('Leave Approval'!R220="", "", 'Leave Approval'!R220)</f>
        <v/>
      </c>
      <c r="V221" s="156"/>
      <c r="W221" s="157" t="str">
        <f>IF(OR(P221="", Q221="", R221=""), "", NETWORKDAYS(Q221, R221, IF(AL221='Intro &amp; Setup'!$BA$8, 'Intro &amp; Setup'!$CA$4:$CA$23, IF(AL221='Intro &amp; Setup'!$BA$9, 'Intro &amp; Setup'!$CB$4:$CB$23)))-IF(S221=$AH$2, 0.5, 0))</f>
        <v/>
      </c>
      <c r="X221" s="156"/>
      <c r="Y221" s="157" t="str">
        <f>IF(OR(P221="", Q221="", R221=""), "", IFERROR($AN221+$AO221-SUMIF($C$8:$C221, $C221, $K$8:$K221)-SUMIF($P$8:$P221, $P221, $W$8:$W221), ""))</f>
        <v/>
      </c>
      <c r="Z221" s="75"/>
      <c r="AH221" s="10">
        <v>214</v>
      </c>
      <c r="AL221" s="10" t="str">
        <f>IF(P221="", IF(C221="", "", IFERROR(INDEX('Intro &amp; Setup'!$BD$4:$BD$23, MATCH(C221, 'Intro &amp; Setup'!$BC$4:$BC$23, 0)), "")), IFERROR(INDEX('Intro &amp; Setup'!$BD$4:$BD$23, MATCH(P221, 'Intro &amp; Setup'!$BC$4:$BC$23, 0)), ""))</f>
        <v/>
      </c>
      <c r="AN221" s="42" t="str">
        <f>IF(P221="", IF($C221="", "", IFERROR(INDEX('Intro &amp; Setup'!$BE$4:$BE$23, MATCH($C221, 'Intro &amp; Setup'!$BC$4:$BC$23, 0)), "")-$AS221), IFERROR(INDEX('Intro &amp; Setup'!$BE$4:$BE$23, MATCH($P221, 'Intro &amp; Setup'!$BC$4:$BC$23, 0)), "")-$AS221)</f>
        <v/>
      </c>
      <c r="AO221" s="44" t="str">
        <f>IF(P221="", IF($C221="", "", IFERROR(INDEX('Intro &amp; Setup'!$BF$4:$BF$23, MATCH($C221, 'Intro &amp; Setup'!$BC$4:$BC$23, 0)), "")), IFERROR(INDEX('Intro &amp; Setup'!$BF$4:$BF$23, MATCH($P221, 'Intro &amp; Setup'!$BC$4:$BC$23, 0)), ""))</f>
        <v/>
      </c>
      <c r="AS221" s="10" t="str">
        <f>IF($C221="", "", IFERROR(INDEX('Intro &amp; Setup'!$BG$70:$BG$109, MATCH($C221, 'Intro &amp; Setup'!$BA$70:$BA$109, 0)), ""))</f>
        <v/>
      </c>
    </row>
    <row r="222" spans="1:45" x14ac:dyDescent="0.25">
      <c r="A222" s="75"/>
      <c r="B222" s="176"/>
      <c r="C222" s="158"/>
      <c r="D222" s="160"/>
      <c r="E222" s="161"/>
      <c r="F222" s="177"/>
      <c r="G222" s="160"/>
      <c r="H222" s="163"/>
      <c r="I222" s="156"/>
      <c r="J222" s="157" t="str">
        <f t="shared" si="3"/>
        <v/>
      </c>
      <c r="K222" s="158" t="str">
        <f>IF(O222="", IF(W222="", IF(OR(D222="", E222="", C222=""), "", NETWORKDAYS(D222, E222, IF(AL222='Intro &amp; Setup'!$BA$8, 'Intro &amp; Setup'!$CA$4:$CA$23, IF(AL222='Intro &amp; Setup'!$BA$9, 'Intro &amp; Setup'!$CB$4:$CB$23)))-IF(F222=$AH$2, 0.5, 0)), ""), "")</f>
        <v/>
      </c>
      <c r="L222" s="156"/>
      <c r="M222" s="157" t="str">
        <f>IF(O222="", IFERROR(IF($W222="", $AN222+$AO222-SUMIF($C$8:$C222, $C222, $K$8:$K222)-SUMIF($C$8:$C222, $C222, $W$8:$W222), ""), ""), "")</f>
        <v/>
      </c>
      <c r="N222" s="156"/>
      <c r="O222" s="157" t="str">
        <f>IF(AND(P222="", Q222="", R222=""), "", IF(OR(NOT(C222=P222), NOT(D222=Q222), NOT(E222=R222), NOT(F222=S222), NOT(G222=T222), NOT(H222=U222)), $O$4, 'Leave Approval'!L221))</f>
        <v/>
      </c>
      <c r="P222" s="159" t="str">
        <f>IF('Leave Approval'!M221="", "", 'Leave Approval'!M221)</f>
        <v/>
      </c>
      <c r="Q222" s="160" t="str">
        <f>IF('Leave Approval'!N221="", "", 'Leave Approval'!N221)</f>
        <v/>
      </c>
      <c r="R222" s="161" t="str">
        <f>IF('Leave Approval'!O221="", "", 'Leave Approval'!O221)</f>
        <v/>
      </c>
      <c r="S222" s="162" t="str">
        <f>IF('Leave Approval'!P221="", "", 'Leave Approval'!P221)</f>
        <v/>
      </c>
      <c r="T222" s="163" t="str">
        <f>IF('Leave Approval'!Q221="", "", 'Leave Approval'!Q221)</f>
        <v/>
      </c>
      <c r="U222" s="164" t="str">
        <f>IF('Leave Approval'!R221="", "", 'Leave Approval'!R221)</f>
        <v/>
      </c>
      <c r="V222" s="156"/>
      <c r="W222" s="157" t="str">
        <f>IF(OR(P222="", Q222="", R222=""), "", NETWORKDAYS(Q222, R222, IF(AL222='Intro &amp; Setup'!$BA$8, 'Intro &amp; Setup'!$CA$4:$CA$23, IF(AL222='Intro &amp; Setup'!$BA$9, 'Intro &amp; Setup'!$CB$4:$CB$23)))-IF(S222=$AH$2, 0.5, 0))</f>
        <v/>
      </c>
      <c r="X222" s="156"/>
      <c r="Y222" s="157" t="str">
        <f>IF(OR(P222="", Q222="", R222=""), "", IFERROR($AN222+$AO222-SUMIF($C$8:$C222, $C222, $K$8:$K222)-SUMIF($P$8:$P222, $P222, $W$8:$W222), ""))</f>
        <v/>
      </c>
      <c r="Z222" s="75"/>
      <c r="AH222" s="10">
        <v>215</v>
      </c>
      <c r="AL222" s="10" t="str">
        <f>IF(P222="", IF(C222="", "", IFERROR(INDEX('Intro &amp; Setup'!$BD$4:$BD$23, MATCH(C222, 'Intro &amp; Setup'!$BC$4:$BC$23, 0)), "")), IFERROR(INDEX('Intro &amp; Setup'!$BD$4:$BD$23, MATCH(P222, 'Intro &amp; Setup'!$BC$4:$BC$23, 0)), ""))</f>
        <v/>
      </c>
      <c r="AN222" s="42" t="str">
        <f>IF(P222="", IF($C222="", "", IFERROR(INDEX('Intro &amp; Setup'!$BE$4:$BE$23, MATCH($C222, 'Intro &amp; Setup'!$BC$4:$BC$23, 0)), "")-$AS222), IFERROR(INDEX('Intro &amp; Setup'!$BE$4:$BE$23, MATCH($P222, 'Intro &amp; Setup'!$BC$4:$BC$23, 0)), "")-$AS222)</f>
        <v/>
      </c>
      <c r="AO222" s="44" t="str">
        <f>IF(P222="", IF($C222="", "", IFERROR(INDEX('Intro &amp; Setup'!$BF$4:$BF$23, MATCH($C222, 'Intro &amp; Setup'!$BC$4:$BC$23, 0)), "")), IFERROR(INDEX('Intro &amp; Setup'!$BF$4:$BF$23, MATCH($P222, 'Intro &amp; Setup'!$BC$4:$BC$23, 0)), ""))</f>
        <v/>
      </c>
      <c r="AS222" s="10" t="str">
        <f>IF($C222="", "", IFERROR(INDEX('Intro &amp; Setup'!$BG$70:$BG$109, MATCH($C222, 'Intro &amp; Setup'!$BA$70:$BA$109, 0)), ""))</f>
        <v/>
      </c>
    </row>
    <row r="223" spans="1:45" x14ac:dyDescent="0.25">
      <c r="A223" s="75"/>
      <c r="B223" s="176"/>
      <c r="C223" s="158"/>
      <c r="D223" s="160"/>
      <c r="E223" s="161"/>
      <c r="F223" s="177"/>
      <c r="G223" s="160"/>
      <c r="H223" s="163"/>
      <c r="I223" s="156"/>
      <c r="J223" s="157" t="str">
        <f t="shared" si="3"/>
        <v/>
      </c>
      <c r="K223" s="158" t="str">
        <f>IF(O223="", IF(W223="", IF(OR(D223="", E223="", C223=""), "", NETWORKDAYS(D223, E223, IF(AL223='Intro &amp; Setup'!$BA$8, 'Intro &amp; Setup'!$CA$4:$CA$23, IF(AL223='Intro &amp; Setup'!$BA$9, 'Intro &amp; Setup'!$CB$4:$CB$23)))-IF(F223=$AH$2, 0.5, 0)), ""), "")</f>
        <v/>
      </c>
      <c r="L223" s="156"/>
      <c r="M223" s="157" t="str">
        <f>IF(O223="", IFERROR(IF($W223="", $AN223+$AO223-SUMIF($C$8:$C223, $C223, $K$8:$K223)-SUMIF($C$8:$C223, $C223, $W$8:$W223), ""), ""), "")</f>
        <v/>
      </c>
      <c r="N223" s="156"/>
      <c r="O223" s="157" t="str">
        <f>IF(AND(P223="", Q223="", R223=""), "", IF(OR(NOT(C223=P223), NOT(D223=Q223), NOT(E223=R223), NOT(F223=S223), NOT(G223=T223), NOT(H223=U223)), $O$4, 'Leave Approval'!L222))</f>
        <v/>
      </c>
      <c r="P223" s="159" t="str">
        <f>IF('Leave Approval'!M222="", "", 'Leave Approval'!M222)</f>
        <v/>
      </c>
      <c r="Q223" s="160" t="str">
        <f>IF('Leave Approval'!N222="", "", 'Leave Approval'!N222)</f>
        <v/>
      </c>
      <c r="R223" s="161" t="str">
        <f>IF('Leave Approval'!O222="", "", 'Leave Approval'!O222)</f>
        <v/>
      </c>
      <c r="S223" s="162" t="str">
        <f>IF('Leave Approval'!P222="", "", 'Leave Approval'!P222)</f>
        <v/>
      </c>
      <c r="T223" s="163" t="str">
        <f>IF('Leave Approval'!Q222="", "", 'Leave Approval'!Q222)</f>
        <v/>
      </c>
      <c r="U223" s="164" t="str">
        <f>IF('Leave Approval'!R222="", "", 'Leave Approval'!R222)</f>
        <v/>
      </c>
      <c r="V223" s="156"/>
      <c r="W223" s="157" t="str">
        <f>IF(OR(P223="", Q223="", R223=""), "", NETWORKDAYS(Q223, R223, IF(AL223='Intro &amp; Setup'!$BA$8, 'Intro &amp; Setup'!$CA$4:$CA$23, IF(AL223='Intro &amp; Setup'!$BA$9, 'Intro &amp; Setup'!$CB$4:$CB$23)))-IF(S223=$AH$2, 0.5, 0))</f>
        <v/>
      </c>
      <c r="X223" s="156"/>
      <c r="Y223" s="157" t="str">
        <f>IF(OR(P223="", Q223="", R223=""), "", IFERROR($AN223+$AO223-SUMIF($C$8:$C223, $C223, $K$8:$K223)-SUMIF($P$8:$P223, $P223, $W$8:$W223), ""))</f>
        <v/>
      </c>
      <c r="Z223" s="75"/>
      <c r="AH223" s="10">
        <v>216</v>
      </c>
      <c r="AL223" s="10" t="str">
        <f>IF(P223="", IF(C223="", "", IFERROR(INDEX('Intro &amp; Setup'!$BD$4:$BD$23, MATCH(C223, 'Intro &amp; Setup'!$BC$4:$BC$23, 0)), "")), IFERROR(INDEX('Intro &amp; Setup'!$BD$4:$BD$23, MATCH(P223, 'Intro &amp; Setup'!$BC$4:$BC$23, 0)), ""))</f>
        <v/>
      </c>
      <c r="AN223" s="42" t="str">
        <f>IF(P223="", IF($C223="", "", IFERROR(INDEX('Intro &amp; Setup'!$BE$4:$BE$23, MATCH($C223, 'Intro &amp; Setup'!$BC$4:$BC$23, 0)), "")-$AS223), IFERROR(INDEX('Intro &amp; Setup'!$BE$4:$BE$23, MATCH($P223, 'Intro &amp; Setup'!$BC$4:$BC$23, 0)), "")-$AS223)</f>
        <v/>
      </c>
      <c r="AO223" s="44" t="str">
        <f>IF(P223="", IF($C223="", "", IFERROR(INDEX('Intro &amp; Setup'!$BF$4:$BF$23, MATCH($C223, 'Intro &amp; Setup'!$BC$4:$BC$23, 0)), "")), IFERROR(INDEX('Intro &amp; Setup'!$BF$4:$BF$23, MATCH($P223, 'Intro &amp; Setup'!$BC$4:$BC$23, 0)), ""))</f>
        <v/>
      </c>
      <c r="AS223" s="10" t="str">
        <f>IF($C223="", "", IFERROR(INDEX('Intro &amp; Setup'!$BG$70:$BG$109, MATCH($C223, 'Intro &amp; Setup'!$BA$70:$BA$109, 0)), ""))</f>
        <v/>
      </c>
    </row>
    <row r="224" spans="1:45" x14ac:dyDescent="0.25">
      <c r="A224" s="75"/>
      <c r="B224" s="176"/>
      <c r="C224" s="158"/>
      <c r="D224" s="160"/>
      <c r="E224" s="161"/>
      <c r="F224" s="177"/>
      <c r="G224" s="160"/>
      <c r="H224" s="163"/>
      <c r="I224" s="156"/>
      <c r="J224" s="157" t="str">
        <f t="shared" si="3"/>
        <v/>
      </c>
      <c r="K224" s="158" t="str">
        <f>IF(O224="", IF(W224="", IF(OR(D224="", E224="", C224=""), "", NETWORKDAYS(D224, E224, IF(AL224='Intro &amp; Setup'!$BA$8, 'Intro &amp; Setup'!$CA$4:$CA$23, IF(AL224='Intro &amp; Setup'!$BA$9, 'Intro &amp; Setup'!$CB$4:$CB$23)))-IF(F224=$AH$2, 0.5, 0)), ""), "")</f>
        <v/>
      </c>
      <c r="L224" s="156"/>
      <c r="M224" s="157" t="str">
        <f>IF(O224="", IFERROR(IF($W224="", $AN224+$AO224-SUMIF($C$8:$C224, $C224, $K$8:$K224)-SUMIF($C$8:$C224, $C224, $W$8:$W224), ""), ""), "")</f>
        <v/>
      </c>
      <c r="N224" s="156"/>
      <c r="O224" s="157" t="str">
        <f>IF(AND(P224="", Q224="", R224=""), "", IF(OR(NOT(C224=P224), NOT(D224=Q224), NOT(E224=R224), NOT(F224=S224), NOT(G224=T224), NOT(H224=U224)), $O$4, 'Leave Approval'!L223))</f>
        <v/>
      </c>
      <c r="P224" s="159" t="str">
        <f>IF('Leave Approval'!M223="", "", 'Leave Approval'!M223)</f>
        <v/>
      </c>
      <c r="Q224" s="160" t="str">
        <f>IF('Leave Approval'!N223="", "", 'Leave Approval'!N223)</f>
        <v/>
      </c>
      <c r="R224" s="161" t="str">
        <f>IF('Leave Approval'!O223="", "", 'Leave Approval'!O223)</f>
        <v/>
      </c>
      <c r="S224" s="162" t="str">
        <f>IF('Leave Approval'!P223="", "", 'Leave Approval'!P223)</f>
        <v/>
      </c>
      <c r="T224" s="163" t="str">
        <f>IF('Leave Approval'!Q223="", "", 'Leave Approval'!Q223)</f>
        <v/>
      </c>
      <c r="U224" s="164" t="str">
        <f>IF('Leave Approval'!R223="", "", 'Leave Approval'!R223)</f>
        <v/>
      </c>
      <c r="V224" s="156"/>
      <c r="W224" s="157" t="str">
        <f>IF(OR(P224="", Q224="", R224=""), "", NETWORKDAYS(Q224, R224, IF(AL224='Intro &amp; Setup'!$BA$8, 'Intro &amp; Setup'!$CA$4:$CA$23, IF(AL224='Intro &amp; Setup'!$BA$9, 'Intro &amp; Setup'!$CB$4:$CB$23)))-IF(S224=$AH$2, 0.5, 0))</f>
        <v/>
      </c>
      <c r="X224" s="156"/>
      <c r="Y224" s="157" t="str">
        <f>IF(OR(P224="", Q224="", R224=""), "", IFERROR($AN224+$AO224-SUMIF($C$8:$C224, $C224, $K$8:$K224)-SUMIF($P$8:$P224, $P224, $W$8:$W224), ""))</f>
        <v/>
      </c>
      <c r="Z224" s="75"/>
      <c r="AH224" s="10">
        <v>217</v>
      </c>
      <c r="AL224" s="10" t="str">
        <f>IF(P224="", IF(C224="", "", IFERROR(INDEX('Intro &amp; Setup'!$BD$4:$BD$23, MATCH(C224, 'Intro &amp; Setup'!$BC$4:$BC$23, 0)), "")), IFERROR(INDEX('Intro &amp; Setup'!$BD$4:$BD$23, MATCH(P224, 'Intro &amp; Setup'!$BC$4:$BC$23, 0)), ""))</f>
        <v/>
      </c>
      <c r="AN224" s="42" t="str">
        <f>IF(P224="", IF($C224="", "", IFERROR(INDEX('Intro &amp; Setup'!$BE$4:$BE$23, MATCH($C224, 'Intro &amp; Setup'!$BC$4:$BC$23, 0)), "")-$AS224), IFERROR(INDEX('Intro &amp; Setup'!$BE$4:$BE$23, MATCH($P224, 'Intro &amp; Setup'!$BC$4:$BC$23, 0)), "")-$AS224)</f>
        <v/>
      </c>
      <c r="AO224" s="44" t="str">
        <f>IF(P224="", IF($C224="", "", IFERROR(INDEX('Intro &amp; Setup'!$BF$4:$BF$23, MATCH($C224, 'Intro &amp; Setup'!$BC$4:$BC$23, 0)), "")), IFERROR(INDEX('Intro &amp; Setup'!$BF$4:$BF$23, MATCH($P224, 'Intro &amp; Setup'!$BC$4:$BC$23, 0)), ""))</f>
        <v/>
      </c>
      <c r="AS224" s="10" t="str">
        <f>IF($C224="", "", IFERROR(INDEX('Intro &amp; Setup'!$BG$70:$BG$109, MATCH($C224, 'Intro &amp; Setup'!$BA$70:$BA$109, 0)), ""))</f>
        <v/>
      </c>
    </row>
    <row r="225" spans="1:45" x14ac:dyDescent="0.25">
      <c r="A225" s="75"/>
      <c r="B225" s="176"/>
      <c r="C225" s="158"/>
      <c r="D225" s="160"/>
      <c r="E225" s="161"/>
      <c r="F225" s="177"/>
      <c r="G225" s="160"/>
      <c r="H225" s="163"/>
      <c r="I225" s="156"/>
      <c r="J225" s="157" t="str">
        <f t="shared" si="3"/>
        <v/>
      </c>
      <c r="K225" s="158" t="str">
        <f>IF(O225="", IF(W225="", IF(OR(D225="", E225="", C225=""), "", NETWORKDAYS(D225, E225, IF(AL225='Intro &amp; Setup'!$BA$8, 'Intro &amp; Setup'!$CA$4:$CA$23, IF(AL225='Intro &amp; Setup'!$BA$9, 'Intro &amp; Setup'!$CB$4:$CB$23)))-IF(F225=$AH$2, 0.5, 0)), ""), "")</f>
        <v/>
      </c>
      <c r="L225" s="156"/>
      <c r="M225" s="157" t="str">
        <f>IF(O225="", IFERROR(IF($W225="", $AN225+$AO225-SUMIF($C$8:$C225, $C225, $K$8:$K225)-SUMIF($C$8:$C225, $C225, $W$8:$W225), ""), ""), "")</f>
        <v/>
      </c>
      <c r="N225" s="156"/>
      <c r="O225" s="157" t="str">
        <f>IF(AND(P225="", Q225="", R225=""), "", IF(OR(NOT(C225=P225), NOT(D225=Q225), NOT(E225=R225), NOT(F225=S225), NOT(G225=T225), NOT(H225=U225)), $O$4, 'Leave Approval'!L224))</f>
        <v/>
      </c>
      <c r="P225" s="159" t="str">
        <f>IF('Leave Approval'!M224="", "", 'Leave Approval'!M224)</f>
        <v/>
      </c>
      <c r="Q225" s="160" t="str">
        <f>IF('Leave Approval'!N224="", "", 'Leave Approval'!N224)</f>
        <v/>
      </c>
      <c r="R225" s="161" t="str">
        <f>IF('Leave Approval'!O224="", "", 'Leave Approval'!O224)</f>
        <v/>
      </c>
      <c r="S225" s="162" t="str">
        <f>IF('Leave Approval'!P224="", "", 'Leave Approval'!P224)</f>
        <v/>
      </c>
      <c r="T225" s="163" t="str">
        <f>IF('Leave Approval'!Q224="", "", 'Leave Approval'!Q224)</f>
        <v/>
      </c>
      <c r="U225" s="164" t="str">
        <f>IF('Leave Approval'!R224="", "", 'Leave Approval'!R224)</f>
        <v/>
      </c>
      <c r="V225" s="156"/>
      <c r="W225" s="157" t="str">
        <f>IF(OR(P225="", Q225="", R225=""), "", NETWORKDAYS(Q225, R225, IF(AL225='Intro &amp; Setup'!$BA$8, 'Intro &amp; Setup'!$CA$4:$CA$23, IF(AL225='Intro &amp; Setup'!$BA$9, 'Intro &amp; Setup'!$CB$4:$CB$23)))-IF(S225=$AH$2, 0.5, 0))</f>
        <v/>
      </c>
      <c r="X225" s="156"/>
      <c r="Y225" s="157" t="str">
        <f>IF(OR(P225="", Q225="", R225=""), "", IFERROR($AN225+$AO225-SUMIF($C$8:$C225, $C225, $K$8:$K225)-SUMIF($P$8:$P225, $P225, $W$8:$W225), ""))</f>
        <v/>
      </c>
      <c r="Z225" s="75"/>
      <c r="AH225" s="10">
        <v>218</v>
      </c>
      <c r="AL225" s="10" t="str">
        <f>IF(P225="", IF(C225="", "", IFERROR(INDEX('Intro &amp; Setup'!$BD$4:$BD$23, MATCH(C225, 'Intro &amp; Setup'!$BC$4:$BC$23, 0)), "")), IFERROR(INDEX('Intro &amp; Setup'!$BD$4:$BD$23, MATCH(P225, 'Intro &amp; Setup'!$BC$4:$BC$23, 0)), ""))</f>
        <v/>
      </c>
      <c r="AN225" s="42" t="str">
        <f>IF(P225="", IF($C225="", "", IFERROR(INDEX('Intro &amp; Setup'!$BE$4:$BE$23, MATCH($C225, 'Intro &amp; Setup'!$BC$4:$BC$23, 0)), "")-$AS225), IFERROR(INDEX('Intro &amp; Setup'!$BE$4:$BE$23, MATCH($P225, 'Intro &amp; Setup'!$BC$4:$BC$23, 0)), "")-$AS225)</f>
        <v/>
      </c>
      <c r="AO225" s="44" t="str">
        <f>IF(P225="", IF($C225="", "", IFERROR(INDEX('Intro &amp; Setup'!$BF$4:$BF$23, MATCH($C225, 'Intro &amp; Setup'!$BC$4:$BC$23, 0)), "")), IFERROR(INDEX('Intro &amp; Setup'!$BF$4:$BF$23, MATCH($P225, 'Intro &amp; Setup'!$BC$4:$BC$23, 0)), ""))</f>
        <v/>
      </c>
      <c r="AS225" s="10" t="str">
        <f>IF($C225="", "", IFERROR(INDEX('Intro &amp; Setup'!$BG$70:$BG$109, MATCH($C225, 'Intro &amp; Setup'!$BA$70:$BA$109, 0)), ""))</f>
        <v/>
      </c>
    </row>
    <row r="226" spans="1:45" x14ac:dyDescent="0.25">
      <c r="A226" s="75"/>
      <c r="B226" s="176"/>
      <c r="C226" s="158"/>
      <c r="D226" s="160"/>
      <c r="E226" s="161"/>
      <c r="F226" s="177"/>
      <c r="G226" s="160"/>
      <c r="H226" s="163"/>
      <c r="I226" s="156"/>
      <c r="J226" s="157" t="str">
        <f t="shared" si="3"/>
        <v/>
      </c>
      <c r="K226" s="158" t="str">
        <f>IF(O226="", IF(W226="", IF(OR(D226="", E226="", C226=""), "", NETWORKDAYS(D226, E226, IF(AL226='Intro &amp; Setup'!$BA$8, 'Intro &amp; Setup'!$CA$4:$CA$23, IF(AL226='Intro &amp; Setup'!$BA$9, 'Intro &amp; Setup'!$CB$4:$CB$23)))-IF(F226=$AH$2, 0.5, 0)), ""), "")</f>
        <v/>
      </c>
      <c r="L226" s="156"/>
      <c r="M226" s="157" t="str">
        <f>IF(O226="", IFERROR(IF($W226="", $AN226+$AO226-SUMIF($C$8:$C226, $C226, $K$8:$K226)-SUMIF($C$8:$C226, $C226, $W$8:$W226), ""), ""), "")</f>
        <v/>
      </c>
      <c r="N226" s="156"/>
      <c r="O226" s="157" t="str">
        <f>IF(AND(P226="", Q226="", R226=""), "", IF(OR(NOT(C226=P226), NOT(D226=Q226), NOT(E226=R226), NOT(F226=S226), NOT(G226=T226), NOT(H226=U226)), $O$4, 'Leave Approval'!L225))</f>
        <v/>
      </c>
      <c r="P226" s="159" t="str">
        <f>IF('Leave Approval'!M225="", "", 'Leave Approval'!M225)</f>
        <v/>
      </c>
      <c r="Q226" s="160" t="str">
        <f>IF('Leave Approval'!N225="", "", 'Leave Approval'!N225)</f>
        <v/>
      </c>
      <c r="R226" s="161" t="str">
        <f>IF('Leave Approval'!O225="", "", 'Leave Approval'!O225)</f>
        <v/>
      </c>
      <c r="S226" s="162" t="str">
        <f>IF('Leave Approval'!P225="", "", 'Leave Approval'!P225)</f>
        <v/>
      </c>
      <c r="T226" s="163" t="str">
        <f>IF('Leave Approval'!Q225="", "", 'Leave Approval'!Q225)</f>
        <v/>
      </c>
      <c r="U226" s="164" t="str">
        <f>IF('Leave Approval'!R225="", "", 'Leave Approval'!R225)</f>
        <v/>
      </c>
      <c r="V226" s="156"/>
      <c r="W226" s="157" t="str">
        <f>IF(OR(P226="", Q226="", R226=""), "", NETWORKDAYS(Q226, R226, IF(AL226='Intro &amp; Setup'!$BA$8, 'Intro &amp; Setup'!$CA$4:$CA$23, IF(AL226='Intro &amp; Setup'!$BA$9, 'Intro &amp; Setup'!$CB$4:$CB$23)))-IF(S226=$AH$2, 0.5, 0))</f>
        <v/>
      </c>
      <c r="X226" s="156"/>
      <c r="Y226" s="157" t="str">
        <f>IF(OR(P226="", Q226="", R226=""), "", IFERROR($AN226+$AO226-SUMIF($C$8:$C226, $C226, $K$8:$K226)-SUMIF($P$8:$P226, $P226, $W$8:$W226), ""))</f>
        <v/>
      </c>
      <c r="Z226" s="75"/>
      <c r="AH226" s="10">
        <v>219</v>
      </c>
      <c r="AL226" s="10" t="str">
        <f>IF(P226="", IF(C226="", "", IFERROR(INDEX('Intro &amp; Setup'!$BD$4:$BD$23, MATCH(C226, 'Intro &amp; Setup'!$BC$4:$BC$23, 0)), "")), IFERROR(INDEX('Intro &amp; Setup'!$BD$4:$BD$23, MATCH(P226, 'Intro &amp; Setup'!$BC$4:$BC$23, 0)), ""))</f>
        <v/>
      </c>
      <c r="AN226" s="42" t="str">
        <f>IF(P226="", IF($C226="", "", IFERROR(INDEX('Intro &amp; Setup'!$BE$4:$BE$23, MATCH($C226, 'Intro &amp; Setup'!$BC$4:$BC$23, 0)), "")-$AS226), IFERROR(INDEX('Intro &amp; Setup'!$BE$4:$BE$23, MATCH($P226, 'Intro &amp; Setup'!$BC$4:$BC$23, 0)), "")-$AS226)</f>
        <v/>
      </c>
      <c r="AO226" s="44" t="str">
        <f>IF(P226="", IF($C226="", "", IFERROR(INDEX('Intro &amp; Setup'!$BF$4:$BF$23, MATCH($C226, 'Intro &amp; Setup'!$BC$4:$BC$23, 0)), "")), IFERROR(INDEX('Intro &amp; Setup'!$BF$4:$BF$23, MATCH($P226, 'Intro &amp; Setup'!$BC$4:$BC$23, 0)), ""))</f>
        <v/>
      </c>
      <c r="AS226" s="10" t="str">
        <f>IF($C226="", "", IFERROR(INDEX('Intro &amp; Setup'!$BG$70:$BG$109, MATCH($C226, 'Intro &amp; Setup'!$BA$70:$BA$109, 0)), ""))</f>
        <v/>
      </c>
    </row>
    <row r="227" spans="1:45" x14ac:dyDescent="0.25">
      <c r="A227" s="75"/>
      <c r="B227" s="176"/>
      <c r="C227" s="158"/>
      <c r="D227" s="160"/>
      <c r="E227" s="161"/>
      <c r="F227" s="177"/>
      <c r="G227" s="160"/>
      <c r="H227" s="163"/>
      <c r="I227" s="156"/>
      <c r="J227" s="157" t="str">
        <f t="shared" si="3"/>
        <v/>
      </c>
      <c r="K227" s="158" t="str">
        <f>IF(O227="", IF(W227="", IF(OR(D227="", E227="", C227=""), "", NETWORKDAYS(D227, E227, IF(AL227='Intro &amp; Setup'!$BA$8, 'Intro &amp; Setup'!$CA$4:$CA$23, IF(AL227='Intro &amp; Setup'!$BA$9, 'Intro &amp; Setup'!$CB$4:$CB$23)))-IF(F227=$AH$2, 0.5, 0)), ""), "")</f>
        <v/>
      </c>
      <c r="L227" s="156"/>
      <c r="M227" s="157" t="str">
        <f>IF(O227="", IFERROR(IF($W227="", $AN227+$AO227-SUMIF($C$8:$C227, $C227, $K$8:$K227)-SUMIF($C$8:$C227, $C227, $W$8:$W227), ""), ""), "")</f>
        <v/>
      </c>
      <c r="N227" s="156"/>
      <c r="O227" s="157" t="str">
        <f>IF(AND(P227="", Q227="", R227=""), "", IF(OR(NOT(C227=P227), NOT(D227=Q227), NOT(E227=R227), NOT(F227=S227), NOT(G227=T227), NOT(H227=U227)), $O$4, 'Leave Approval'!L226))</f>
        <v/>
      </c>
      <c r="P227" s="159" t="str">
        <f>IF('Leave Approval'!M226="", "", 'Leave Approval'!M226)</f>
        <v/>
      </c>
      <c r="Q227" s="160" t="str">
        <f>IF('Leave Approval'!N226="", "", 'Leave Approval'!N226)</f>
        <v/>
      </c>
      <c r="R227" s="161" t="str">
        <f>IF('Leave Approval'!O226="", "", 'Leave Approval'!O226)</f>
        <v/>
      </c>
      <c r="S227" s="162" t="str">
        <f>IF('Leave Approval'!P226="", "", 'Leave Approval'!P226)</f>
        <v/>
      </c>
      <c r="T227" s="163" t="str">
        <f>IF('Leave Approval'!Q226="", "", 'Leave Approval'!Q226)</f>
        <v/>
      </c>
      <c r="U227" s="164" t="str">
        <f>IF('Leave Approval'!R226="", "", 'Leave Approval'!R226)</f>
        <v/>
      </c>
      <c r="V227" s="156"/>
      <c r="W227" s="157" t="str">
        <f>IF(OR(P227="", Q227="", R227=""), "", NETWORKDAYS(Q227, R227, IF(AL227='Intro &amp; Setup'!$BA$8, 'Intro &amp; Setup'!$CA$4:$CA$23, IF(AL227='Intro &amp; Setup'!$BA$9, 'Intro &amp; Setup'!$CB$4:$CB$23)))-IF(S227=$AH$2, 0.5, 0))</f>
        <v/>
      </c>
      <c r="X227" s="156"/>
      <c r="Y227" s="157" t="str">
        <f>IF(OR(P227="", Q227="", R227=""), "", IFERROR($AN227+$AO227-SUMIF($C$8:$C227, $C227, $K$8:$K227)-SUMIF($P$8:$P227, $P227, $W$8:$W227), ""))</f>
        <v/>
      </c>
      <c r="Z227" s="75"/>
      <c r="AH227" s="10">
        <v>220</v>
      </c>
      <c r="AL227" s="10" t="str">
        <f>IF(P227="", IF(C227="", "", IFERROR(INDEX('Intro &amp; Setup'!$BD$4:$BD$23, MATCH(C227, 'Intro &amp; Setup'!$BC$4:$BC$23, 0)), "")), IFERROR(INDEX('Intro &amp; Setup'!$BD$4:$BD$23, MATCH(P227, 'Intro &amp; Setup'!$BC$4:$BC$23, 0)), ""))</f>
        <v/>
      </c>
      <c r="AN227" s="42" t="str">
        <f>IF(P227="", IF($C227="", "", IFERROR(INDEX('Intro &amp; Setup'!$BE$4:$BE$23, MATCH($C227, 'Intro &amp; Setup'!$BC$4:$BC$23, 0)), "")-$AS227), IFERROR(INDEX('Intro &amp; Setup'!$BE$4:$BE$23, MATCH($P227, 'Intro &amp; Setup'!$BC$4:$BC$23, 0)), "")-$AS227)</f>
        <v/>
      </c>
      <c r="AO227" s="44" t="str">
        <f>IF(P227="", IF($C227="", "", IFERROR(INDEX('Intro &amp; Setup'!$BF$4:$BF$23, MATCH($C227, 'Intro &amp; Setup'!$BC$4:$BC$23, 0)), "")), IFERROR(INDEX('Intro &amp; Setup'!$BF$4:$BF$23, MATCH($P227, 'Intro &amp; Setup'!$BC$4:$BC$23, 0)), ""))</f>
        <v/>
      </c>
      <c r="AS227" s="10" t="str">
        <f>IF($C227="", "", IFERROR(INDEX('Intro &amp; Setup'!$BG$70:$BG$109, MATCH($C227, 'Intro &amp; Setup'!$BA$70:$BA$109, 0)), ""))</f>
        <v/>
      </c>
    </row>
    <row r="228" spans="1:45" x14ac:dyDescent="0.25">
      <c r="A228" s="75"/>
      <c r="B228" s="176"/>
      <c r="C228" s="158"/>
      <c r="D228" s="160"/>
      <c r="E228" s="161"/>
      <c r="F228" s="177"/>
      <c r="G228" s="160"/>
      <c r="H228" s="163"/>
      <c r="I228" s="156"/>
      <c r="J228" s="157" t="str">
        <f t="shared" si="3"/>
        <v/>
      </c>
      <c r="K228" s="158" t="str">
        <f>IF(O228="", IF(W228="", IF(OR(D228="", E228="", C228=""), "", NETWORKDAYS(D228, E228, IF(AL228='Intro &amp; Setup'!$BA$8, 'Intro &amp; Setup'!$CA$4:$CA$23, IF(AL228='Intro &amp; Setup'!$BA$9, 'Intro &amp; Setup'!$CB$4:$CB$23)))-IF(F228=$AH$2, 0.5, 0)), ""), "")</f>
        <v/>
      </c>
      <c r="L228" s="156"/>
      <c r="M228" s="157" t="str">
        <f>IF(O228="", IFERROR(IF($W228="", $AN228+$AO228-SUMIF($C$8:$C228, $C228, $K$8:$K228)-SUMIF($C$8:$C228, $C228, $W$8:$W228), ""), ""), "")</f>
        <v/>
      </c>
      <c r="N228" s="156"/>
      <c r="O228" s="157" t="str">
        <f>IF(AND(P228="", Q228="", R228=""), "", IF(OR(NOT(C228=P228), NOT(D228=Q228), NOT(E228=R228), NOT(F228=S228), NOT(G228=T228), NOT(H228=U228)), $O$4, 'Leave Approval'!L227))</f>
        <v/>
      </c>
      <c r="P228" s="159" t="str">
        <f>IF('Leave Approval'!M227="", "", 'Leave Approval'!M227)</f>
        <v/>
      </c>
      <c r="Q228" s="160" t="str">
        <f>IF('Leave Approval'!N227="", "", 'Leave Approval'!N227)</f>
        <v/>
      </c>
      <c r="R228" s="161" t="str">
        <f>IF('Leave Approval'!O227="", "", 'Leave Approval'!O227)</f>
        <v/>
      </c>
      <c r="S228" s="162" t="str">
        <f>IF('Leave Approval'!P227="", "", 'Leave Approval'!P227)</f>
        <v/>
      </c>
      <c r="T228" s="163" t="str">
        <f>IF('Leave Approval'!Q227="", "", 'Leave Approval'!Q227)</f>
        <v/>
      </c>
      <c r="U228" s="164" t="str">
        <f>IF('Leave Approval'!R227="", "", 'Leave Approval'!R227)</f>
        <v/>
      </c>
      <c r="V228" s="156"/>
      <c r="W228" s="157" t="str">
        <f>IF(OR(P228="", Q228="", R228=""), "", NETWORKDAYS(Q228, R228, IF(AL228='Intro &amp; Setup'!$BA$8, 'Intro &amp; Setup'!$CA$4:$CA$23, IF(AL228='Intro &amp; Setup'!$BA$9, 'Intro &amp; Setup'!$CB$4:$CB$23)))-IF(S228=$AH$2, 0.5, 0))</f>
        <v/>
      </c>
      <c r="X228" s="156"/>
      <c r="Y228" s="157" t="str">
        <f>IF(OR(P228="", Q228="", R228=""), "", IFERROR($AN228+$AO228-SUMIF($C$8:$C228, $C228, $K$8:$K228)-SUMIF($P$8:$P228, $P228, $W$8:$W228), ""))</f>
        <v/>
      </c>
      <c r="Z228" s="75"/>
      <c r="AH228" s="10">
        <v>221</v>
      </c>
      <c r="AL228" s="10" t="str">
        <f>IF(P228="", IF(C228="", "", IFERROR(INDEX('Intro &amp; Setup'!$BD$4:$BD$23, MATCH(C228, 'Intro &amp; Setup'!$BC$4:$BC$23, 0)), "")), IFERROR(INDEX('Intro &amp; Setup'!$BD$4:$BD$23, MATCH(P228, 'Intro &amp; Setup'!$BC$4:$BC$23, 0)), ""))</f>
        <v/>
      </c>
      <c r="AN228" s="42" t="str">
        <f>IF(P228="", IF($C228="", "", IFERROR(INDEX('Intro &amp; Setup'!$BE$4:$BE$23, MATCH($C228, 'Intro &amp; Setup'!$BC$4:$BC$23, 0)), "")-$AS228), IFERROR(INDEX('Intro &amp; Setup'!$BE$4:$BE$23, MATCH($P228, 'Intro &amp; Setup'!$BC$4:$BC$23, 0)), "")-$AS228)</f>
        <v/>
      </c>
      <c r="AO228" s="44" t="str">
        <f>IF(P228="", IF($C228="", "", IFERROR(INDEX('Intro &amp; Setup'!$BF$4:$BF$23, MATCH($C228, 'Intro &amp; Setup'!$BC$4:$BC$23, 0)), "")), IFERROR(INDEX('Intro &amp; Setup'!$BF$4:$BF$23, MATCH($P228, 'Intro &amp; Setup'!$BC$4:$BC$23, 0)), ""))</f>
        <v/>
      </c>
      <c r="AS228" s="10" t="str">
        <f>IF($C228="", "", IFERROR(INDEX('Intro &amp; Setup'!$BG$70:$BG$109, MATCH($C228, 'Intro &amp; Setup'!$BA$70:$BA$109, 0)), ""))</f>
        <v/>
      </c>
    </row>
    <row r="229" spans="1:45" x14ac:dyDescent="0.25">
      <c r="A229" s="75"/>
      <c r="B229" s="176"/>
      <c r="C229" s="158"/>
      <c r="D229" s="160"/>
      <c r="E229" s="161"/>
      <c r="F229" s="177"/>
      <c r="G229" s="160"/>
      <c r="H229" s="163"/>
      <c r="I229" s="156"/>
      <c r="J229" s="157" t="str">
        <f t="shared" si="3"/>
        <v/>
      </c>
      <c r="K229" s="158" t="str">
        <f>IF(O229="", IF(W229="", IF(OR(D229="", E229="", C229=""), "", NETWORKDAYS(D229, E229, IF(AL229='Intro &amp; Setup'!$BA$8, 'Intro &amp; Setup'!$CA$4:$CA$23, IF(AL229='Intro &amp; Setup'!$BA$9, 'Intro &amp; Setup'!$CB$4:$CB$23)))-IF(F229=$AH$2, 0.5, 0)), ""), "")</f>
        <v/>
      </c>
      <c r="L229" s="156"/>
      <c r="M229" s="157" t="str">
        <f>IF(O229="", IFERROR(IF($W229="", $AN229+$AO229-SUMIF($C$8:$C229, $C229, $K$8:$K229)-SUMIF($C$8:$C229, $C229, $W$8:$W229), ""), ""), "")</f>
        <v/>
      </c>
      <c r="N229" s="156"/>
      <c r="O229" s="157" t="str">
        <f>IF(AND(P229="", Q229="", R229=""), "", IF(OR(NOT(C229=P229), NOT(D229=Q229), NOT(E229=R229), NOT(F229=S229), NOT(G229=T229), NOT(H229=U229)), $O$4, 'Leave Approval'!L228))</f>
        <v/>
      </c>
      <c r="P229" s="159" t="str">
        <f>IF('Leave Approval'!M228="", "", 'Leave Approval'!M228)</f>
        <v/>
      </c>
      <c r="Q229" s="160" t="str">
        <f>IF('Leave Approval'!N228="", "", 'Leave Approval'!N228)</f>
        <v/>
      </c>
      <c r="R229" s="161" t="str">
        <f>IF('Leave Approval'!O228="", "", 'Leave Approval'!O228)</f>
        <v/>
      </c>
      <c r="S229" s="162" t="str">
        <f>IF('Leave Approval'!P228="", "", 'Leave Approval'!P228)</f>
        <v/>
      </c>
      <c r="T229" s="163" t="str">
        <f>IF('Leave Approval'!Q228="", "", 'Leave Approval'!Q228)</f>
        <v/>
      </c>
      <c r="U229" s="164" t="str">
        <f>IF('Leave Approval'!R228="", "", 'Leave Approval'!R228)</f>
        <v/>
      </c>
      <c r="V229" s="156"/>
      <c r="W229" s="157" t="str">
        <f>IF(OR(P229="", Q229="", R229=""), "", NETWORKDAYS(Q229, R229, IF(AL229='Intro &amp; Setup'!$BA$8, 'Intro &amp; Setup'!$CA$4:$CA$23, IF(AL229='Intro &amp; Setup'!$BA$9, 'Intro &amp; Setup'!$CB$4:$CB$23)))-IF(S229=$AH$2, 0.5, 0))</f>
        <v/>
      </c>
      <c r="X229" s="156"/>
      <c r="Y229" s="157" t="str">
        <f>IF(OR(P229="", Q229="", R229=""), "", IFERROR($AN229+$AO229-SUMIF($C$8:$C229, $C229, $K$8:$K229)-SUMIF($P$8:$P229, $P229, $W$8:$W229), ""))</f>
        <v/>
      </c>
      <c r="Z229" s="75"/>
      <c r="AH229" s="10">
        <v>222</v>
      </c>
      <c r="AL229" s="10" t="str">
        <f>IF(P229="", IF(C229="", "", IFERROR(INDEX('Intro &amp; Setup'!$BD$4:$BD$23, MATCH(C229, 'Intro &amp; Setup'!$BC$4:$BC$23, 0)), "")), IFERROR(INDEX('Intro &amp; Setup'!$BD$4:$BD$23, MATCH(P229, 'Intro &amp; Setup'!$BC$4:$BC$23, 0)), ""))</f>
        <v/>
      </c>
      <c r="AN229" s="42" t="str">
        <f>IF(P229="", IF($C229="", "", IFERROR(INDEX('Intro &amp; Setup'!$BE$4:$BE$23, MATCH($C229, 'Intro &amp; Setup'!$BC$4:$BC$23, 0)), "")-$AS229), IFERROR(INDEX('Intro &amp; Setup'!$BE$4:$BE$23, MATCH($P229, 'Intro &amp; Setup'!$BC$4:$BC$23, 0)), "")-$AS229)</f>
        <v/>
      </c>
      <c r="AO229" s="44" t="str">
        <f>IF(P229="", IF($C229="", "", IFERROR(INDEX('Intro &amp; Setup'!$BF$4:$BF$23, MATCH($C229, 'Intro &amp; Setup'!$BC$4:$BC$23, 0)), "")), IFERROR(INDEX('Intro &amp; Setup'!$BF$4:$BF$23, MATCH($P229, 'Intro &amp; Setup'!$BC$4:$BC$23, 0)), ""))</f>
        <v/>
      </c>
      <c r="AS229" s="10" t="str">
        <f>IF($C229="", "", IFERROR(INDEX('Intro &amp; Setup'!$BG$70:$BG$109, MATCH($C229, 'Intro &amp; Setup'!$BA$70:$BA$109, 0)), ""))</f>
        <v/>
      </c>
    </row>
    <row r="230" spans="1:45" x14ac:dyDescent="0.25">
      <c r="A230" s="75"/>
      <c r="B230" s="176"/>
      <c r="C230" s="158"/>
      <c r="D230" s="160"/>
      <c r="E230" s="161"/>
      <c r="F230" s="177"/>
      <c r="G230" s="160"/>
      <c r="H230" s="163"/>
      <c r="I230" s="156"/>
      <c r="J230" s="157" t="str">
        <f t="shared" si="3"/>
        <v/>
      </c>
      <c r="K230" s="158" t="str">
        <f>IF(O230="", IF(W230="", IF(OR(D230="", E230="", C230=""), "", NETWORKDAYS(D230, E230, IF(AL230='Intro &amp; Setup'!$BA$8, 'Intro &amp; Setup'!$CA$4:$CA$23, IF(AL230='Intro &amp; Setup'!$BA$9, 'Intro &amp; Setup'!$CB$4:$CB$23)))-IF(F230=$AH$2, 0.5, 0)), ""), "")</f>
        <v/>
      </c>
      <c r="L230" s="156"/>
      <c r="M230" s="157" t="str">
        <f>IF(O230="", IFERROR(IF($W230="", $AN230+$AO230-SUMIF($C$8:$C230, $C230, $K$8:$K230)-SUMIF($C$8:$C230, $C230, $W$8:$W230), ""), ""), "")</f>
        <v/>
      </c>
      <c r="N230" s="156"/>
      <c r="O230" s="157" t="str">
        <f>IF(AND(P230="", Q230="", R230=""), "", IF(OR(NOT(C230=P230), NOT(D230=Q230), NOT(E230=R230), NOT(F230=S230), NOT(G230=T230), NOT(H230=U230)), $O$4, 'Leave Approval'!L229))</f>
        <v/>
      </c>
      <c r="P230" s="159" t="str">
        <f>IF('Leave Approval'!M229="", "", 'Leave Approval'!M229)</f>
        <v/>
      </c>
      <c r="Q230" s="160" t="str">
        <f>IF('Leave Approval'!N229="", "", 'Leave Approval'!N229)</f>
        <v/>
      </c>
      <c r="R230" s="161" t="str">
        <f>IF('Leave Approval'!O229="", "", 'Leave Approval'!O229)</f>
        <v/>
      </c>
      <c r="S230" s="162" t="str">
        <f>IF('Leave Approval'!P229="", "", 'Leave Approval'!P229)</f>
        <v/>
      </c>
      <c r="T230" s="163" t="str">
        <f>IF('Leave Approval'!Q229="", "", 'Leave Approval'!Q229)</f>
        <v/>
      </c>
      <c r="U230" s="164" t="str">
        <f>IF('Leave Approval'!R229="", "", 'Leave Approval'!R229)</f>
        <v/>
      </c>
      <c r="V230" s="156"/>
      <c r="W230" s="157" t="str">
        <f>IF(OR(P230="", Q230="", R230=""), "", NETWORKDAYS(Q230, R230, IF(AL230='Intro &amp; Setup'!$BA$8, 'Intro &amp; Setup'!$CA$4:$CA$23, IF(AL230='Intro &amp; Setup'!$BA$9, 'Intro &amp; Setup'!$CB$4:$CB$23)))-IF(S230=$AH$2, 0.5, 0))</f>
        <v/>
      </c>
      <c r="X230" s="156"/>
      <c r="Y230" s="157" t="str">
        <f>IF(OR(P230="", Q230="", R230=""), "", IFERROR($AN230+$AO230-SUMIF($C$8:$C230, $C230, $K$8:$K230)-SUMIF($P$8:$P230, $P230, $W$8:$W230), ""))</f>
        <v/>
      </c>
      <c r="Z230" s="75"/>
      <c r="AH230" s="10">
        <v>223</v>
      </c>
      <c r="AL230" s="10" t="str">
        <f>IF(P230="", IF(C230="", "", IFERROR(INDEX('Intro &amp; Setup'!$BD$4:$BD$23, MATCH(C230, 'Intro &amp; Setup'!$BC$4:$BC$23, 0)), "")), IFERROR(INDEX('Intro &amp; Setup'!$BD$4:$BD$23, MATCH(P230, 'Intro &amp; Setup'!$BC$4:$BC$23, 0)), ""))</f>
        <v/>
      </c>
      <c r="AN230" s="42" t="str">
        <f>IF(P230="", IF($C230="", "", IFERROR(INDEX('Intro &amp; Setup'!$BE$4:$BE$23, MATCH($C230, 'Intro &amp; Setup'!$BC$4:$BC$23, 0)), "")-$AS230), IFERROR(INDEX('Intro &amp; Setup'!$BE$4:$BE$23, MATCH($P230, 'Intro &amp; Setup'!$BC$4:$BC$23, 0)), "")-$AS230)</f>
        <v/>
      </c>
      <c r="AO230" s="44" t="str">
        <f>IF(P230="", IF($C230="", "", IFERROR(INDEX('Intro &amp; Setup'!$BF$4:$BF$23, MATCH($C230, 'Intro &amp; Setup'!$BC$4:$BC$23, 0)), "")), IFERROR(INDEX('Intro &amp; Setup'!$BF$4:$BF$23, MATCH($P230, 'Intro &amp; Setup'!$BC$4:$BC$23, 0)), ""))</f>
        <v/>
      </c>
      <c r="AS230" s="10" t="str">
        <f>IF($C230="", "", IFERROR(INDEX('Intro &amp; Setup'!$BG$70:$BG$109, MATCH($C230, 'Intro &amp; Setup'!$BA$70:$BA$109, 0)), ""))</f>
        <v/>
      </c>
    </row>
    <row r="231" spans="1:45" x14ac:dyDescent="0.25">
      <c r="A231" s="75"/>
      <c r="B231" s="176"/>
      <c r="C231" s="158"/>
      <c r="D231" s="160"/>
      <c r="E231" s="161"/>
      <c r="F231" s="177"/>
      <c r="G231" s="160"/>
      <c r="H231" s="163"/>
      <c r="I231" s="156"/>
      <c r="J231" s="157" t="str">
        <f t="shared" si="3"/>
        <v/>
      </c>
      <c r="K231" s="158" t="str">
        <f>IF(O231="", IF(W231="", IF(OR(D231="", E231="", C231=""), "", NETWORKDAYS(D231, E231, IF(AL231='Intro &amp; Setup'!$BA$8, 'Intro &amp; Setup'!$CA$4:$CA$23, IF(AL231='Intro &amp; Setup'!$BA$9, 'Intro &amp; Setup'!$CB$4:$CB$23)))-IF(F231=$AH$2, 0.5, 0)), ""), "")</f>
        <v/>
      </c>
      <c r="L231" s="156"/>
      <c r="M231" s="157" t="str">
        <f>IF(O231="", IFERROR(IF($W231="", $AN231+$AO231-SUMIF($C$8:$C231, $C231, $K$8:$K231)-SUMIF($C$8:$C231, $C231, $W$8:$W231), ""), ""), "")</f>
        <v/>
      </c>
      <c r="N231" s="156"/>
      <c r="O231" s="157" t="str">
        <f>IF(AND(P231="", Q231="", R231=""), "", IF(OR(NOT(C231=P231), NOT(D231=Q231), NOT(E231=R231), NOT(F231=S231), NOT(G231=T231), NOT(H231=U231)), $O$4, 'Leave Approval'!L230))</f>
        <v/>
      </c>
      <c r="P231" s="159" t="str">
        <f>IF('Leave Approval'!M230="", "", 'Leave Approval'!M230)</f>
        <v/>
      </c>
      <c r="Q231" s="160" t="str">
        <f>IF('Leave Approval'!N230="", "", 'Leave Approval'!N230)</f>
        <v/>
      </c>
      <c r="R231" s="161" t="str">
        <f>IF('Leave Approval'!O230="", "", 'Leave Approval'!O230)</f>
        <v/>
      </c>
      <c r="S231" s="162" t="str">
        <f>IF('Leave Approval'!P230="", "", 'Leave Approval'!P230)</f>
        <v/>
      </c>
      <c r="T231" s="163" t="str">
        <f>IF('Leave Approval'!Q230="", "", 'Leave Approval'!Q230)</f>
        <v/>
      </c>
      <c r="U231" s="164" t="str">
        <f>IF('Leave Approval'!R230="", "", 'Leave Approval'!R230)</f>
        <v/>
      </c>
      <c r="V231" s="156"/>
      <c r="W231" s="157" t="str">
        <f>IF(OR(P231="", Q231="", R231=""), "", NETWORKDAYS(Q231, R231, IF(AL231='Intro &amp; Setup'!$BA$8, 'Intro &amp; Setup'!$CA$4:$CA$23, IF(AL231='Intro &amp; Setup'!$BA$9, 'Intro &amp; Setup'!$CB$4:$CB$23)))-IF(S231=$AH$2, 0.5, 0))</f>
        <v/>
      </c>
      <c r="X231" s="156"/>
      <c r="Y231" s="157" t="str">
        <f>IF(OR(P231="", Q231="", R231=""), "", IFERROR($AN231+$AO231-SUMIF($C$8:$C231, $C231, $K$8:$K231)-SUMIF($P$8:$P231, $P231, $W$8:$W231), ""))</f>
        <v/>
      </c>
      <c r="Z231" s="75"/>
      <c r="AH231" s="10">
        <v>224</v>
      </c>
      <c r="AL231" s="10" t="str">
        <f>IF(P231="", IF(C231="", "", IFERROR(INDEX('Intro &amp; Setup'!$BD$4:$BD$23, MATCH(C231, 'Intro &amp; Setup'!$BC$4:$BC$23, 0)), "")), IFERROR(INDEX('Intro &amp; Setup'!$BD$4:$BD$23, MATCH(P231, 'Intro &amp; Setup'!$BC$4:$BC$23, 0)), ""))</f>
        <v/>
      </c>
      <c r="AN231" s="42" t="str">
        <f>IF(P231="", IF($C231="", "", IFERROR(INDEX('Intro &amp; Setup'!$BE$4:$BE$23, MATCH($C231, 'Intro &amp; Setup'!$BC$4:$BC$23, 0)), "")-$AS231), IFERROR(INDEX('Intro &amp; Setup'!$BE$4:$BE$23, MATCH($P231, 'Intro &amp; Setup'!$BC$4:$BC$23, 0)), "")-$AS231)</f>
        <v/>
      </c>
      <c r="AO231" s="44" t="str">
        <f>IF(P231="", IF($C231="", "", IFERROR(INDEX('Intro &amp; Setup'!$BF$4:$BF$23, MATCH($C231, 'Intro &amp; Setup'!$BC$4:$BC$23, 0)), "")), IFERROR(INDEX('Intro &amp; Setup'!$BF$4:$BF$23, MATCH($P231, 'Intro &amp; Setup'!$BC$4:$BC$23, 0)), ""))</f>
        <v/>
      </c>
      <c r="AS231" s="10" t="str">
        <f>IF($C231="", "", IFERROR(INDEX('Intro &amp; Setup'!$BG$70:$BG$109, MATCH($C231, 'Intro &amp; Setup'!$BA$70:$BA$109, 0)), ""))</f>
        <v/>
      </c>
    </row>
    <row r="232" spans="1:45" x14ac:dyDescent="0.25">
      <c r="A232" s="75"/>
      <c r="B232" s="176"/>
      <c r="C232" s="158"/>
      <c r="D232" s="160"/>
      <c r="E232" s="161"/>
      <c r="F232" s="177"/>
      <c r="G232" s="160"/>
      <c r="H232" s="163"/>
      <c r="I232" s="156"/>
      <c r="J232" s="157" t="str">
        <f t="shared" si="3"/>
        <v/>
      </c>
      <c r="K232" s="158" t="str">
        <f>IF(O232="", IF(W232="", IF(OR(D232="", E232="", C232=""), "", NETWORKDAYS(D232, E232, IF(AL232='Intro &amp; Setup'!$BA$8, 'Intro &amp; Setup'!$CA$4:$CA$23, IF(AL232='Intro &amp; Setup'!$BA$9, 'Intro &amp; Setup'!$CB$4:$CB$23)))-IF(F232=$AH$2, 0.5, 0)), ""), "")</f>
        <v/>
      </c>
      <c r="L232" s="156"/>
      <c r="M232" s="157" t="str">
        <f>IF(O232="", IFERROR(IF($W232="", $AN232+$AO232-SUMIF($C$8:$C232, $C232, $K$8:$K232)-SUMIF($C$8:$C232, $C232, $W$8:$W232), ""), ""), "")</f>
        <v/>
      </c>
      <c r="N232" s="156"/>
      <c r="O232" s="157" t="str">
        <f>IF(AND(P232="", Q232="", R232=""), "", IF(OR(NOT(C232=P232), NOT(D232=Q232), NOT(E232=R232), NOT(F232=S232), NOT(G232=T232), NOT(H232=U232)), $O$4, 'Leave Approval'!L231))</f>
        <v/>
      </c>
      <c r="P232" s="159" t="str">
        <f>IF('Leave Approval'!M231="", "", 'Leave Approval'!M231)</f>
        <v/>
      </c>
      <c r="Q232" s="160" t="str">
        <f>IF('Leave Approval'!N231="", "", 'Leave Approval'!N231)</f>
        <v/>
      </c>
      <c r="R232" s="161" t="str">
        <f>IF('Leave Approval'!O231="", "", 'Leave Approval'!O231)</f>
        <v/>
      </c>
      <c r="S232" s="162" t="str">
        <f>IF('Leave Approval'!P231="", "", 'Leave Approval'!P231)</f>
        <v/>
      </c>
      <c r="T232" s="163" t="str">
        <f>IF('Leave Approval'!Q231="", "", 'Leave Approval'!Q231)</f>
        <v/>
      </c>
      <c r="U232" s="164" t="str">
        <f>IF('Leave Approval'!R231="", "", 'Leave Approval'!R231)</f>
        <v/>
      </c>
      <c r="V232" s="156"/>
      <c r="W232" s="157" t="str">
        <f>IF(OR(P232="", Q232="", R232=""), "", NETWORKDAYS(Q232, R232, IF(AL232='Intro &amp; Setup'!$BA$8, 'Intro &amp; Setup'!$CA$4:$CA$23, IF(AL232='Intro &amp; Setup'!$BA$9, 'Intro &amp; Setup'!$CB$4:$CB$23)))-IF(S232=$AH$2, 0.5, 0))</f>
        <v/>
      </c>
      <c r="X232" s="156"/>
      <c r="Y232" s="157" t="str">
        <f>IF(OR(P232="", Q232="", R232=""), "", IFERROR($AN232+$AO232-SUMIF($C$8:$C232, $C232, $K$8:$K232)-SUMIF($P$8:$P232, $P232, $W$8:$W232), ""))</f>
        <v/>
      </c>
      <c r="Z232" s="75"/>
      <c r="AH232" s="10">
        <v>225</v>
      </c>
      <c r="AL232" s="10" t="str">
        <f>IF(P232="", IF(C232="", "", IFERROR(INDEX('Intro &amp; Setup'!$BD$4:$BD$23, MATCH(C232, 'Intro &amp; Setup'!$BC$4:$BC$23, 0)), "")), IFERROR(INDEX('Intro &amp; Setup'!$BD$4:$BD$23, MATCH(P232, 'Intro &amp; Setup'!$BC$4:$BC$23, 0)), ""))</f>
        <v/>
      </c>
      <c r="AN232" s="42" t="str">
        <f>IF(P232="", IF($C232="", "", IFERROR(INDEX('Intro &amp; Setup'!$BE$4:$BE$23, MATCH($C232, 'Intro &amp; Setup'!$BC$4:$BC$23, 0)), "")-$AS232), IFERROR(INDEX('Intro &amp; Setup'!$BE$4:$BE$23, MATCH($P232, 'Intro &amp; Setup'!$BC$4:$BC$23, 0)), "")-$AS232)</f>
        <v/>
      </c>
      <c r="AO232" s="44" t="str">
        <f>IF(P232="", IF($C232="", "", IFERROR(INDEX('Intro &amp; Setup'!$BF$4:$BF$23, MATCH($C232, 'Intro &amp; Setup'!$BC$4:$BC$23, 0)), "")), IFERROR(INDEX('Intro &amp; Setup'!$BF$4:$BF$23, MATCH($P232, 'Intro &amp; Setup'!$BC$4:$BC$23, 0)), ""))</f>
        <v/>
      </c>
      <c r="AS232" s="10" t="str">
        <f>IF($C232="", "", IFERROR(INDEX('Intro &amp; Setup'!$BG$70:$BG$109, MATCH($C232, 'Intro &amp; Setup'!$BA$70:$BA$109, 0)), ""))</f>
        <v/>
      </c>
    </row>
    <row r="233" spans="1:45" x14ac:dyDescent="0.25">
      <c r="A233" s="75"/>
      <c r="B233" s="176"/>
      <c r="C233" s="158"/>
      <c r="D233" s="160"/>
      <c r="E233" s="161"/>
      <c r="F233" s="177"/>
      <c r="G233" s="160"/>
      <c r="H233" s="163"/>
      <c r="I233" s="156"/>
      <c r="J233" s="157" t="str">
        <f t="shared" si="3"/>
        <v/>
      </c>
      <c r="K233" s="158" t="str">
        <f>IF(O233="", IF(W233="", IF(OR(D233="", E233="", C233=""), "", NETWORKDAYS(D233, E233, IF(AL233='Intro &amp; Setup'!$BA$8, 'Intro &amp; Setup'!$CA$4:$CA$23, IF(AL233='Intro &amp; Setup'!$BA$9, 'Intro &amp; Setup'!$CB$4:$CB$23)))-IF(F233=$AH$2, 0.5, 0)), ""), "")</f>
        <v/>
      </c>
      <c r="L233" s="156"/>
      <c r="M233" s="157" t="str">
        <f>IF(O233="", IFERROR(IF($W233="", $AN233+$AO233-SUMIF($C$8:$C233, $C233, $K$8:$K233)-SUMIF($C$8:$C233, $C233, $W$8:$W233), ""), ""), "")</f>
        <v/>
      </c>
      <c r="N233" s="156"/>
      <c r="O233" s="157" t="str">
        <f>IF(AND(P233="", Q233="", R233=""), "", IF(OR(NOT(C233=P233), NOT(D233=Q233), NOT(E233=R233), NOT(F233=S233), NOT(G233=T233), NOT(H233=U233)), $O$4, 'Leave Approval'!L232))</f>
        <v/>
      </c>
      <c r="P233" s="159" t="str">
        <f>IF('Leave Approval'!M232="", "", 'Leave Approval'!M232)</f>
        <v/>
      </c>
      <c r="Q233" s="160" t="str">
        <f>IF('Leave Approval'!N232="", "", 'Leave Approval'!N232)</f>
        <v/>
      </c>
      <c r="R233" s="161" t="str">
        <f>IF('Leave Approval'!O232="", "", 'Leave Approval'!O232)</f>
        <v/>
      </c>
      <c r="S233" s="162" t="str">
        <f>IF('Leave Approval'!P232="", "", 'Leave Approval'!P232)</f>
        <v/>
      </c>
      <c r="T233" s="163" t="str">
        <f>IF('Leave Approval'!Q232="", "", 'Leave Approval'!Q232)</f>
        <v/>
      </c>
      <c r="U233" s="164" t="str">
        <f>IF('Leave Approval'!R232="", "", 'Leave Approval'!R232)</f>
        <v/>
      </c>
      <c r="V233" s="156"/>
      <c r="W233" s="157" t="str">
        <f>IF(OR(P233="", Q233="", R233=""), "", NETWORKDAYS(Q233, R233, IF(AL233='Intro &amp; Setup'!$BA$8, 'Intro &amp; Setup'!$CA$4:$CA$23, IF(AL233='Intro &amp; Setup'!$BA$9, 'Intro &amp; Setup'!$CB$4:$CB$23)))-IF(S233=$AH$2, 0.5, 0))</f>
        <v/>
      </c>
      <c r="X233" s="156"/>
      <c r="Y233" s="157" t="str">
        <f>IF(OR(P233="", Q233="", R233=""), "", IFERROR($AN233+$AO233-SUMIF($C$8:$C233, $C233, $K$8:$K233)-SUMIF($P$8:$P233, $P233, $W$8:$W233), ""))</f>
        <v/>
      </c>
      <c r="Z233" s="75"/>
      <c r="AH233" s="10">
        <v>226</v>
      </c>
      <c r="AL233" s="10" t="str">
        <f>IF(P233="", IF(C233="", "", IFERROR(INDEX('Intro &amp; Setup'!$BD$4:$BD$23, MATCH(C233, 'Intro &amp; Setup'!$BC$4:$BC$23, 0)), "")), IFERROR(INDEX('Intro &amp; Setup'!$BD$4:$BD$23, MATCH(P233, 'Intro &amp; Setup'!$BC$4:$BC$23, 0)), ""))</f>
        <v/>
      </c>
      <c r="AN233" s="42" t="str">
        <f>IF(P233="", IF($C233="", "", IFERROR(INDEX('Intro &amp; Setup'!$BE$4:$BE$23, MATCH($C233, 'Intro &amp; Setup'!$BC$4:$BC$23, 0)), "")-$AS233), IFERROR(INDEX('Intro &amp; Setup'!$BE$4:$BE$23, MATCH($P233, 'Intro &amp; Setup'!$BC$4:$BC$23, 0)), "")-$AS233)</f>
        <v/>
      </c>
      <c r="AO233" s="44" t="str">
        <f>IF(P233="", IF($C233="", "", IFERROR(INDEX('Intro &amp; Setup'!$BF$4:$BF$23, MATCH($C233, 'Intro &amp; Setup'!$BC$4:$BC$23, 0)), "")), IFERROR(INDEX('Intro &amp; Setup'!$BF$4:$BF$23, MATCH($P233, 'Intro &amp; Setup'!$BC$4:$BC$23, 0)), ""))</f>
        <v/>
      </c>
      <c r="AS233" s="10" t="str">
        <f>IF($C233="", "", IFERROR(INDEX('Intro &amp; Setup'!$BG$70:$BG$109, MATCH($C233, 'Intro &amp; Setup'!$BA$70:$BA$109, 0)), ""))</f>
        <v/>
      </c>
    </row>
    <row r="234" spans="1:45" x14ac:dyDescent="0.25">
      <c r="A234" s="75"/>
      <c r="B234" s="176"/>
      <c r="C234" s="158"/>
      <c r="D234" s="160"/>
      <c r="E234" s="161"/>
      <c r="F234" s="177"/>
      <c r="G234" s="160"/>
      <c r="H234" s="163"/>
      <c r="I234" s="156"/>
      <c r="J234" s="157" t="str">
        <f t="shared" si="3"/>
        <v/>
      </c>
      <c r="K234" s="158" t="str">
        <f>IF(O234="", IF(W234="", IF(OR(D234="", E234="", C234=""), "", NETWORKDAYS(D234, E234, IF(AL234='Intro &amp; Setup'!$BA$8, 'Intro &amp; Setup'!$CA$4:$CA$23, IF(AL234='Intro &amp; Setup'!$BA$9, 'Intro &amp; Setup'!$CB$4:$CB$23)))-IF(F234=$AH$2, 0.5, 0)), ""), "")</f>
        <v/>
      </c>
      <c r="L234" s="156"/>
      <c r="M234" s="157" t="str">
        <f>IF(O234="", IFERROR(IF($W234="", $AN234+$AO234-SUMIF($C$8:$C234, $C234, $K$8:$K234)-SUMIF($C$8:$C234, $C234, $W$8:$W234), ""), ""), "")</f>
        <v/>
      </c>
      <c r="N234" s="156"/>
      <c r="O234" s="157" t="str">
        <f>IF(AND(P234="", Q234="", R234=""), "", IF(OR(NOT(C234=P234), NOT(D234=Q234), NOT(E234=R234), NOT(F234=S234), NOT(G234=T234), NOT(H234=U234)), $O$4, 'Leave Approval'!L233))</f>
        <v/>
      </c>
      <c r="P234" s="159" t="str">
        <f>IF('Leave Approval'!M233="", "", 'Leave Approval'!M233)</f>
        <v/>
      </c>
      <c r="Q234" s="160" t="str">
        <f>IF('Leave Approval'!N233="", "", 'Leave Approval'!N233)</f>
        <v/>
      </c>
      <c r="R234" s="161" t="str">
        <f>IF('Leave Approval'!O233="", "", 'Leave Approval'!O233)</f>
        <v/>
      </c>
      <c r="S234" s="162" t="str">
        <f>IF('Leave Approval'!P233="", "", 'Leave Approval'!P233)</f>
        <v/>
      </c>
      <c r="T234" s="163" t="str">
        <f>IF('Leave Approval'!Q233="", "", 'Leave Approval'!Q233)</f>
        <v/>
      </c>
      <c r="U234" s="164" t="str">
        <f>IF('Leave Approval'!R233="", "", 'Leave Approval'!R233)</f>
        <v/>
      </c>
      <c r="V234" s="156"/>
      <c r="W234" s="157" t="str">
        <f>IF(OR(P234="", Q234="", R234=""), "", NETWORKDAYS(Q234, R234, IF(AL234='Intro &amp; Setup'!$BA$8, 'Intro &amp; Setup'!$CA$4:$CA$23, IF(AL234='Intro &amp; Setup'!$BA$9, 'Intro &amp; Setup'!$CB$4:$CB$23)))-IF(S234=$AH$2, 0.5, 0))</f>
        <v/>
      </c>
      <c r="X234" s="156"/>
      <c r="Y234" s="157" t="str">
        <f>IF(OR(P234="", Q234="", R234=""), "", IFERROR($AN234+$AO234-SUMIF($C$8:$C234, $C234, $K$8:$K234)-SUMIF($P$8:$P234, $P234, $W$8:$W234), ""))</f>
        <v/>
      </c>
      <c r="Z234" s="75"/>
      <c r="AH234" s="10">
        <v>227</v>
      </c>
      <c r="AL234" s="10" t="str">
        <f>IF(P234="", IF(C234="", "", IFERROR(INDEX('Intro &amp; Setup'!$BD$4:$BD$23, MATCH(C234, 'Intro &amp; Setup'!$BC$4:$BC$23, 0)), "")), IFERROR(INDEX('Intro &amp; Setup'!$BD$4:$BD$23, MATCH(P234, 'Intro &amp; Setup'!$BC$4:$BC$23, 0)), ""))</f>
        <v/>
      </c>
      <c r="AN234" s="42" t="str">
        <f>IF(P234="", IF($C234="", "", IFERROR(INDEX('Intro &amp; Setup'!$BE$4:$BE$23, MATCH($C234, 'Intro &amp; Setup'!$BC$4:$BC$23, 0)), "")-$AS234), IFERROR(INDEX('Intro &amp; Setup'!$BE$4:$BE$23, MATCH($P234, 'Intro &amp; Setup'!$BC$4:$BC$23, 0)), "")-$AS234)</f>
        <v/>
      </c>
      <c r="AO234" s="44" t="str">
        <f>IF(P234="", IF($C234="", "", IFERROR(INDEX('Intro &amp; Setup'!$BF$4:$BF$23, MATCH($C234, 'Intro &amp; Setup'!$BC$4:$BC$23, 0)), "")), IFERROR(INDEX('Intro &amp; Setup'!$BF$4:$BF$23, MATCH($P234, 'Intro &amp; Setup'!$BC$4:$BC$23, 0)), ""))</f>
        <v/>
      </c>
      <c r="AS234" s="10" t="str">
        <f>IF($C234="", "", IFERROR(INDEX('Intro &amp; Setup'!$BG$70:$BG$109, MATCH($C234, 'Intro &amp; Setup'!$BA$70:$BA$109, 0)), ""))</f>
        <v/>
      </c>
    </row>
    <row r="235" spans="1:45" x14ac:dyDescent="0.25">
      <c r="A235" s="75"/>
      <c r="B235" s="176"/>
      <c r="C235" s="158"/>
      <c r="D235" s="160"/>
      <c r="E235" s="161"/>
      <c r="F235" s="177"/>
      <c r="G235" s="160"/>
      <c r="H235" s="163"/>
      <c r="I235" s="156"/>
      <c r="J235" s="157" t="str">
        <f t="shared" si="3"/>
        <v/>
      </c>
      <c r="K235" s="158" t="str">
        <f>IF(O235="", IF(W235="", IF(OR(D235="", E235="", C235=""), "", NETWORKDAYS(D235, E235, IF(AL235='Intro &amp; Setup'!$BA$8, 'Intro &amp; Setup'!$CA$4:$CA$23, IF(AL235='Intro &amp; Setup'!$BA$9, 'Intro &amp; Setup'!$CB$4:$CB$23)))-IF(F235=$AH$2, 0.5, 0)), ""), "")</f>
        <v/>
      </c>
      <c r="L235" s="156"/>
      <c r="M235" s="157" t="str">
        <f>IF(O235="", IFERROR(IF($W235="", $AN235+$AO235-SUMIF($C$8:$C235, $C235, $K$8:$K235)-SUMIF($C$8:$C235, $C235, $W$8:$W235), ""), ""), "")</f>
        <v/>
      </c>
      <c r="N235" s="156"/>
      <c r="O235" s="157" t="str">
        <f>IF(AND(P235="", Q235="", R235=""), "", IF(OR(NOT(C235=P235), NOT(D235=Q235), NOT(E235=R235), NOT(F235=S235), NOT(G235=T235), NOT(H235=U235)), $O$4, 'Leave Approval'!L234))</f>
        <v/>
      </c>
      <c r="P235" s="159" t="str">
        <f>IF('Leave Approval'!M234="", "", 'Leave Approval'!M234)</f>
        <v/>
      </c>
      <c r="Q235" s="160" t="str">
        <f>IF('Leave Approval'!N234="", "", 'Leave Approval'!N234)</f>
        <v/>
      </c>
      <c r="R235" s="161" t="str">
        <f>IF('Leave Approval'!O234="", "", 'Leave Approval'!O234)</f>
        <v/>
      </c>
      <c r="S235" s="162" t="str">
        <f>IF('Leave Approval'!P234="", "", 'Leave Approval'!P234)</f>
        <v/>
      </c>
      <c r="T235" s="163" t="str">
        <f>IF('Leave Approval'!Q234="", "", 'Leave Approval'!Q234)</f>
        <v/>
      </c>
      <c r="U235" s="164" t="str">
        <f>IF('Leave Approval'!R234="", "", 'Leave Approval'!R234)</f>
        <v/>
      </c>
      <c r="V235" s="156"/>
      <c r="W235" s="157" t="str">
        <f>IF(OR(P235="", Q235="", R235=""), "", NETWORKDAYS(Q235, R235, IF(AL235='Intro &amp; Setup'!$BA$8, 'Intro &amp; Setup'!$CA$4:$CA$23, IF(AL235='Intro &amp; Setup'!$BA$9, 'Intro &amp; Setup'!$CB$4:$CB$23)))-IF(S235=$AH$2, 0.5, 0))</f>
        <v/>
      </c>
      <c r="X235" s="156"/>
      <c r="Y235" s="157" t="str">
        <f>IF(OR(P235="", Q235="", R235=""), "", IFERROR($AN235+$AO235-SUMIF($C$8:$C235, $C235, $K$8:$K235)-SUMIF($P$8:$P235, $P235, $W$8:$W235), ""))</f>
        <v/>
      </c>
      <c r="Z235" s="75"/>
      <c r="AH235" s="10">
        <v>228</v>
      </c>
      <c r="AL235" s="10" t="str">
        <f>IF(P235="", IF(C235="", "", IFERROR(INDEX('Intro &amp; Setup'!$BD$4:$BD$23, MATCH(C235, 'Intro &amp; Setup'!$BC$4:$BC$23, 0)), "")), IFERROR(INDEX('Intro &amp; Setup'!$BD$4:$BD$23, MATCH(P235, 'Intro &amp; Setup'!$BC$4:$BC$23, 0)), ""))</f>
        <v/>
      </c>
      <c r="AN235" s="42" t="str">
        <f>IF(P235="", IF($C235="", "", IFERROR(INDEX('Intro &amp; Setup'!$BE$4:$BE$23, MATCH($C235, 'Intro &amp; Setup'!$BC$4:$BC$23, 0)), "")-$AS235), IFERROR(INDEX('Intro &amp; Setup'!$BE$4:$BE$23, MATCH($P235, 'Intro &amp; Setup'!$BC$4:$BC$23, 0)), "")-$AS235)</f>
        <v/>
      </c>
      <c r="AO235" s="44" t="str">
        <f>IF(P235="", IF($C235="", "", IFERROR(INDEX('Intro &amp; Setup'!$BF$4:$BF$23, MATCH($C235, 'Intro &amp; Setup'!$BC$4:$BC$23, 0)), "")), IFERROR(INDEX('Intro &amp; Setup'!$BF$4:$BF$23, MATCH($P235, 'Intro &amp; Setup'!$BC$4:$BC$23, 0)), ""))</f>
        <v/>
      </c>
      <c r="AS235" s="10" t="str">
        <f>IF($C235="", "", IFERROR(INDEX('Intro &amp; Setup'!$BG$70:$BG$109, MATCH($C235, 'Intro &amp; Setup'!$BA$70:$BA$109, 0)), ""))</f>
        <v/>
      </c>
    </row>
    <row r="236" spans="1:45" x14ac:dyDescent="0.25">
      <c r="A236" s="75"/>
      <c r="B236" s="176"/>
      <c r="C236" s="158"/>
      <c r="D236" s="160"/>
      <c r="E236" s="161"/>
      <c r="F236" s="177"/>
      <c r="G236" s="160"/>
      <c r="H236" s="163"/>
      <c r="I236" s="156"/>
      <c r="J236" s="157" t="str">
        <f t="shared" si="3"/>
        <v/>
      </c>
      <c r="K236" s="158" t="str">
        <f>IF(O236="", IF(W236="", IF(OR(D236="", E236="", C236=""), "", NETWORKDAYS(D236, E236, IF(AL236='Intro &amp; Setup'!$BA$8, 'Intro &amp; Setup'!$CA$4:$CA$23, IF(AL236='Intro &amp; Setup'!$BA$9, 'Intro &amp; Setup'!$CB$4:$CB$23)))-IF(F236=$AH$2, 0.5, 0)), ""), "")</f>
        <v/>
      </c>
      <c r="L236" s="156"/>
      <c r="M236" s="157" t="str">
        <f>IF(O236="", IFERROR(IF($W236="", $AN236+$AO236-SUMIF($C$8:$C236, $C236, $K$8:$K236)-SUMIF($C$8:$C236, $C236, $W$8:$W236), ""), ""), "")</f>
        <v/>
      </c>
      <c r="N236" s="156"/>
      <c r="O236" s="157" t="str">
        <f>IF(AND(P236="", Q236="", R236=""), "", IF(OR(NOT(C236=P236), NOT(D236=Q236), NOT(E236=R236), NOT(F236=S236), NOT(G236=T236), NOT(H236=U236)), $O$4, 'Leave Approval'!L235))</f>
        <v/>
      </c>
      <c r="P236" s="159" t="str">
        <f>IF('Leave Approval'!M235="", "", 'Leave Approval'!M235)</f>
        <v/>
      </c>
      <c r="Q236" s="160" t="str">
        <f>IF('Leave Approval'!N235="", "", 'Leave Approval'!N235)</f>
        <v/>
      </c>
      <c r="R236" s="161" t="str">
        <f>IF('Leave Approval'!O235="", "", 'Leave Approval'!O235)</f>
        <v/>
      </c>
      <c r="S236" s="162" t="str">
        <f>IF('Leave Approval'!P235="", "", 'Leave Approval'!P235)</f>
        <v/>
      </c>
      <c r="T236" s="163" t="str">
        <f>IF('Leave Approval'!Q235="", "", 'Leave Approval'!Q235)</f>
        <v/>
      </c>
      <c r="U236" s="164" t="str">
        <f>IF('Leave Approval'!R235="", "", 'Leave Approval'!R235)</f>
        <v/>
      </c>
      <c r="V236" s="156"/>
      <c r="W236" s="157" t="str">
        <f>IF(OR(P236="", Q236="", R236=""), "", NETWORKDAYS(Q236, R236, IF(AL236='Intro &amp; Setup'!$BA$8, 'Intro &amp; Setup'!$CA$4:$CA$23, IF(AL236='Intro &amp; Setup'!$BA$9, 'Intro &amp; Setup'!$CB$4:$CB$23)))-IF(S236=$AH$2, 0.5, 0))</f>
        <v/>
      </c>
      <c r="X236" s="156"/>
      <c r="Y236" s="157" t="str">
        <f>IF(OR(P236="", Q236="", R236=""), "", IFERROR($AN236+$AO236-SUMIF($C$8:$C236, $C236, $K$8:$K236)-SUMIF($P$8:$P236, $P236, $W$8:$W236), ""))</f>
        <v/>
      </c>
      <c r="Z236" s="75"/>
      <c r="AH236" s="10">
        <v>229</v>
      </c>
      <c r="AL236" s="10" t="str">
        <f>IF(P236="", IF(C236="", "", IFERROR(INDEX('Intro &amp; Setup'!$BD$4:$BD$23, MATCH(C236, 'Intro &amp; Setup'!$BC$4:$BC$23, 0)), "")), IFERROR(INDEX('Intro &amp; Setup'!$BD$4:$BD$23, MATCH(P236, 'Intro &amp; Setup'!$BC$4:$BC$23, 0)), ""))</f>
        <v/>
      </c>
      <c r="AN236" s="42" t="str">
        <f>IF(P236="", IF($C236="", "", IFERROR(INDEX('Intro &amp; Setup'!$BE$4:$BE$23, MATCH($C236, 'Intro &amp; Setup'!$BC$4:$BC$23, 0)), "")-$AS236), IFERROR(INDEX('Intro &amp; Setup'!$BE$4:$BE$23, MATCH($P236, 'Intro &amp; Setup'!$BC$4:$BC$23, 0)), "")-$AS236)</f>
        <v/>
      </c>
      <c r="AO236" s="44" t="str">
        <f>IF(P236="", IF($C236="", "", IFERROR(INDEX('Intro &amp; Setup'!$BF$4:$BF$23, MATCH($C236, 'Intro &amp; Setup'!$BC$4:$BC$23, 0)), "")), IFERROR(INDEX('Intro &amp; Setup'!$BF$4:$BF$23, MATCH($P236, 'Intro &amp; Setup'!$BC$4:$BC$23, 0)), ""))</f>
        <v/>
      </c>
      <c r="AS236" s="10" t="str">
        <f>IF($C236="", "", IFERROR(INDEX('Intro &amp; Setup'!$BG$70:$BG$109, MATCH($C236, 'Intro &amp; Setup'!$BA$70:$BA$109, 0)), ""))</f>
        <v/>
      </c>
    </row>
    <row r="237" spans="1:45" x14ac:dyDescent="0.25">
      <c r="A237" s="75"/>
      <c r="B237" s="176"/>
      <c r="C237" s="158"/>
      <c r="D237" s="160"/>
      <c r="E237" s="161"/>
      <c r="F237" s="177"/>
      <c r="G237" s="160"/>
      <c r="H237" s="163"/>
      <c r="I237" s="156"/>
      <c r="J237" s="157" t="str">
        <f t="shared" si="3"/>
        <v/>
      </c>
      <c r="K237" s="158" t="str">
        <f>IF(O237="", IF(W237="", IF(OR(D237="", E237="", C237=""), "", NETWORKDAYS(D237, E237, IF(AL237='Intro &amp; Setup'!$BA$8, 'Intro &amp; Setup'!$CA$4:$CA$23, IF(AL237='Intro &amp; Setup'!$BA$9, 'Intro &amp; Setup'!$CB$4:$CB$23)))-IF(F237=$AH$2, 0.5, 0)), ""), "")</f>
        <v/>
      </c>
      <c r="L237" s="156"/>
      <c r="M237" s="157" t="str">
        <f>IF(O237="", IFERROR(IF($W237="", $AN237+$AO237-SUMIF($C$8:$C237, $C237, $K$8:$K237)-SUMIF($C$8:$C237, $C237, $W$8:$W237), ""), ""), "")</f>
        <v/>
      </c>
      <c r="N237" s="156"/>
      <c r="O237" s="157" t="str">
        <f>IF(AND(P237="", Q237="", R237=""), "", IF(OR(NOT(C237=P237), NOT(D237=Q237), NOT(E237=R237), NOT(F237=S237), NOT(G237=T237), NOT(H237=U237)), $O$4, 'Leave Approval'!L236))</f>
        <v/>
      </c>
      <c r="P237" s="159" t="str">
        <f>IF('Leave Approval'!M236="", "", 'Leave Approval'!M236)</f>
        <v/>
      </c>
      <c r="Q237" s="160" t="str">
        <f>IF('Leave Approval'!N236="", "", 'Leave Approval'!N236)</f>
        <v/>
      </c>
      <c r="R237" s="161" t="str">
        <f>IF('Leave Approval'!O236="", "", 'Leave Approval'!O236)</f>
        <v/>
      </c>
      <c r="S237" s="162" t="str">
        <f>IF('Leave Approval'!P236="", "", 'Leave Approval'!P236)</f>
        <v/>
      </c>
      <c r="T237" s="163" t="str">
        <f>IF('Leave Approval'!Q236="", "", 'Leave Approval'!Q236)</f>
        <v/>
      </c>
      <c r="U237" s="164" t="str">
        <f>IF('Leave Approval'!R236="", "", 'Leave Approval'!R236)</f>
        <v/>
      </c>
      <c r="V237" s="156"/>
      <c r="W237" s="157" t="str">
        <f>IF(OR(P237="", Q237="", R237=""), "", NETWORKDAYS(Q237, R237, IF(AL237='Intro &amp; Setup'!$BA$8, 'Intro &amp; Setup'!$CA$4:$CA$23, IF(AL237='Intro &amp; Setup'!$BA$9, 'Intro &amp; Setup'!$CB$4:$CB$23)))-IF(S237=$AH$2, 0.5, 0))</f>
        <v/>
      </c>
      <c r="X237" s="156"/>
      <c r="Y237" s="157" t="str">
        <f>IF(OR(P237="", Q237="", R237=""), "", IFERROR($AN237+$AO237-SUMIF($C$8:$C237, $C237, $K$8:$K237)-SUMIF($P$8:$P237, $P237, $W$8:$W237), ""))</f>
        <v/>
      </c>
      <c r="Z237" s="75"/>
      <c r="AH237" s="10">
        <v>230</v>
      </c>
      <c r="AL237" s="10" t="str">
        <f>IF(P237="", IF(C237="", "", IFERROR(INDEX('Intro &amp; Setup'!$BD$4:$BD$23, MATCH(C237, 'Intro &amp; Setup'!$BC$4:$BC$23, 0)), "")), IFERROR(INDEX('Intro &amp; Setup'!$BD$4:$BD$23, MATCH(P237, 'Intro &amp; Setup'!$BC$4:$BC$23, 0)), ""))</f>
        <v/>
      </c>
      <c r="AN237" s="42" t="str">
        <f>IF(P237="", IF($C237="", "", IFERROR(INDEX('Intro &amp; Setup'!$BE$4:$BE$23, MATCH($C237, 'Intro &amp; Setup'!$BC$4:$BC$23, 0)), "")-$AS237), IFERROR(INDEX('Intro &amp; Setup'!$BE$4:$BE$23, MATCH($P237, 'Intro &amp; Setup'!$BC$4:$BC$23, 0)), "")-$AS237)</f>
        <v/>
      </c>
      <c r="AO237" s="44" t="str">
        <f>IF(P237="", IF($C237="", "", IFERROR(INDEX('Intro &amp; Setup'!$BF$4:$BF$23, MATCH($C237, 'Intro &amp; Setup'!$BC$4:$BC$23, 0)), "")), IFERROR(INDEX('Intro &amp; Setup'!$BF$4:$BF$23, MATCH($P237, 'Intro &amp; Setup'!$BC$4:$BC$23, 0)), ""))</f>
        <v/>
      </c>
      <c r="AS237" s="10" t="str">
        <f>IF($C237="", "", IFERROR(INDEX('Intro &amp; Setup'!$BG$70:$BG$109, MATCH($C237, 'Intro &amp; Setup'!$BA$70:$BA$109, 0)), ""))</f>
        <v/>
      </c>
    </row>
    <row r="238" spans="1:45" x14ac:dyDescent="0.25">
      <c r="A238" s="75"/>
      <c r="B238" s="176"/>
      <c r="C238" s="158"/>
      <c r="D238" s="160"/>
      <c r="E238" s="161"/>
      <c r="F238" s="177"/>
      <c r="G238" s="160"/>
      <c r="H238" s="163"/>
      <c r="I238" s="156"/>
      <c r="J238" s="157" t="str">
        <f t="shared" si="3"/>
        <v/>
      </c>
      <c r="K238" s="158" t="str">
        <f>IF(O238="", IF(W238="", IF(OR(D238="", E238="", C238=""), "", NETWORKDAYS(D238, E238, IF(AL238='Intro &amp; Setup'!$BA$8, 'Intro &amp; Setup'!$CA$4:$CA$23, IF(AL238='Intro &amp; Setup'!$BA$9, 'Intro &amp; Setup'!$CB$4:$CB$23)))-IF(F238=$AH$2, 0.5, 0)), ""), "")</f>
        <v/>
      </c>
      <c r="L238" s="156"/>
      <c r="M238" s="157" t="str">
        <f>IF(O238="", IFERROR(IF($W238="", $AN238+$AO238-SUMIF($C$8:$C238, $C238, $K$8:$K238)-SUMIF($C$8:$C238, $C238, $W$8:$W238), ""), ""), "")</f>
        <v/>
      </c>
      <c r="N238" s="156"/>
      <c r="O238" s="157" t="str">
        <f>IF(AND(P238="", Q238="", R238=""), "", IF(OR(NOT(C238=P238), NOT(D238=Q238), NOT(E238=R238), NOT(F238=S238), NOT(G238=T238), NOT(H238=U238)), $O$4, 'Leave Approval'!L237))</f>
        <v/>
      </c>
      <c r="P238" s="159" t="str">
        <f>IF('Leave Approval'!M237="", "", 'Leave Approval'!M237)</f>
        <v/>
      </c>
      <c r="Q238" s="160" t="str">
        <f>IF('Leave Approval'!N237="", "", 'Leave Approval'!N237)</f>
        <v/>
      </c>
      <c r="R238" s="161" t="str">
        <f>IF('Leave Approval'!O237="", "", 'Leave Approval'!O237)</f>
        <v/>
      </c>
      <c r="S238" s="162" t="str">
        <f>IF('Leave Approval'!P237="", "", 'Leave Approval'!P237)</f>
        <v/>
      </c>
      <c r="T238" s="163" t="str">
        <f>IF('Leave Approval'!Q237="", "", 'Leave Approval'!Q237)</f>
        <v/>
      </c>
      <c r="U238" s="164" t="str">
        <f>IF('Leave Approval'!R237="", "", 'Leave Approval'!R237)</f>
        <v/>
      </c>
      <c r="V238" s="156"/>
      <c r="W238" s="157" t="str">
        <f>IF(OR(P238="", Q238="", R238=""), "", NETWORKDAYS(Q238, R238, IF(AL238='Intro &amp; Setup'!$BA$8, 'Intro &amp; Setup'!$CA$4:$CA$23, IF(AL238='Intro &amp; Setup'!$BA$9, 'Intro &amp; Setup'!$CB$4:$CB$23)))-IF(S238=$AH$2, 0.5, 0))</f>
        <v/>
      </c>
      <c r="X238" s="156"/>
      <c r="Y238" s="157" t="str">
        <f>IF(OR(P238="", Q238="", R238=""), "", IFERROR($AN238+$AO238-SUMIF($C$8:$C238, $C238, $K$8:$K238)-SUMIF($P$8:$P238, $P238, $W$8:$W238), ""))</f>
        <v/>
      </c>
      <c r="Z238" s="75"/>
      <c r="AH238" s="10">
        <v>231</v>
      </c>
      <c r="AL238" s="10" t="str">
        <f>IF(P238="", IF(C238="", "", IFERROR(INDEX('Intro &amp; Setup'!$BD$4:$BD$23, MATCH(C238, 'Intro &amp; Setup'!$BC$4:$BC$23, 0)), "")), IFERROR(INDEX('Intro &amp; Setup'!$BD$4:$BD$23, MATCH(P238, 'Intro &amp; Setup'!$BC$4:$BC$23, 0)), ""))</f>
        <v/>
      </c>
      <c r="AN238" s="42" t="str">
        <f>IF(P238="", IF($C238="", "", IFERROR(INDEX('Intro &amp; Setup'!$BE$4:$BE$23, MATCH($C238, 'Intro &amp; Setup'!$BC$4:$BC$23, 0)), "")-$AS238), IFERROR(INDEX('Intro &amp; Setup'!$BE$4:$BE$23, MATCH($P238, 'Intro &amp; Setup'!$BC$4:$BC$23, 0)), "")-$AS238)</f>
        <v/>
      </c>
      <c r="AO238" s="44" t="str">
        <f>IF(P238="", IF($C238="", "", IFERROR(INDEX('Intro &amp; Setup'!$BF$4:$BF$23, MATCH($C238, 'Intro &amp; Setup'!$BC$4:$BC$23, 0)), "")), IFERROR(INDEX('Intro &amp; Setup'!$BF$4:$BF$23, MATCH($P238, 'Intro &amp; Setup'!$BC$4:$BC$23, 0)), ""))</f>
        <v/>
      </c>
      <c r="AS238" s="10" t="str">
        <f>IF($C238="", "", IFERROR(INDEX('Intro &amp; Setup'!$BG$70:$BG$109, MATCH($C238, 'Intro &amp; Setup'!$BA$70:$BA$109, 0)), ""))</f>
        <v/>
      </c>
    </row>
    <row r="239" spans="1:45" x14ac:dyDescent="0.25">
      <c r="A239" s="75"/>
      <c r="B239" s="176"/>
      <c r="C239" s="158"/>
      <c r="D239" s="160"/>
      <c r="E239" s="161"/>
      <c r="F239" s="177"/>
      <c r="G239" s="160"/>
      <c r="H239" s="163"/>
      <c r="I239" s="156"/>
      <c r="J239" s="157" t="str">
        <f t="shared" si="3"/>
        <v/>
      </c>
      <c r="K239" s="158" t="str">
        <f>IF(O239="", IF(W239="", IF(OR(D239="", E239="", C239=""), "", NETWORKDAYS(D239, E239, IF(AL239='Intro &amp; Setup'!$BA$8, 'Intro &amp; Setup'!$CA$4:$CA$23, IF(AL239='Intro &amp; Setup'!$BA$9, 'Intro &amp; Setup'!$CB$4:$CB$23)))-IF(F239=$AH$2, 0.5, 0)), ""), "")</f>
        <v/>
      </c>
      <c r="L239" s="156"/>
      <c r="M239" s="157" t="str">
        <f>IF(O239="", IFERROR(IF($W239="", $AN239+$AO239-SUMIF($C$8:$C239, $C239, $K$8:$K239)-SUMIF($C$8:$C239, $C239, $W$8:$W239), ""), ""), "")</f>
        <v/>
      </c>
      <c r="N239" s="156"/>
      <c r="O239" s="157" t="str">
        <f>IF(AND(P239="", Q239="", R239=""), "", IF(OR(NOT(C239=P239), NOT(D239=Q239), NOT(E239=R239), NOT(F239=S239), NOT(G239=T239), NOT(H239=U239)), $O$4, 'Leave Approval'!L238))</f>
        <v/>
      </c>
      <c r="P239" s="159" t="str">
        <f>IF('Leave Approval'!M238="", "", 'Leave Approval'!M238)</f>
        <v/>
      </c>
      <c r="Q239" s="160" t="str">
        <f>IF('Leave Approval'!N238="", "", 'Leave Approval'!N238)</f>
        <v/>
      </c>
      <c r="R239" s="161" t="str">
        <f>IF('Leave Approval'!O238="", "", 'Leave Approval'!O238)</f>
        <v/>
      </c>
      <c r="S239" s="162" t="str">
        <f>IF('Leave Approval'!P238="", "", 'Leave Approval'!P238)</f>
        <v/>
      </c>
      <c r="T239" s="163" t="str">
        <f>IF('Leave Approval'!Q238="", "", 'Leave Approval'!Q238)</f>
        <v/>
      </c>
      <c r="U239" s="164" t="str">
        <f>IF('Leave Approval'!R238="", "", 'Leave Approval'!R238)</f>
        <v/>
      </c>
      <c r="V239" s="156"/>
      <c r="W239" s="157" t="str">
        <f>IF(OR(P239="", Q239="", R239=""), "", NETWORKDAYS(Q239, R239, IF(AL239='Intro &amp; Setup'!$BA$8, 'Intro &amp; Setup'!$CA$4:$CA$23, IF(AL239='Intro &amp; Setup'!$BA$9, 'Intro &amp; Setup'!$CB$4:$CB$23)))-IF(S239=$AH$2, 0.5, 0))</f>
        <v/>
      </c>
      <c r="X239" s="156"/>
      <c r="Y239" s="157" t="str">
        <f>IF(OR(P239="", Q239="", R239=""), "", IFERROR($AN239+$AO239-SUMIF($C$8:$C239, $C239, $K$8:$K239)-SUMIF($P$8:$P239, $P239, $W$8:$W239), ""))</f>
        <v/>
      </c>
      <c r="Z239" s="75"/>
      <c r="AH239" s="10">
        <v>232</v>
      </c>
      <c r="AL239" s="10" t="str">
        <f>IF(P239="", IF(C239="", "", IFERROR(INDEX('Intro &amp; Setup'!$BD$4:$BD$23, MATCH(C239, 'Intro &amp; Setup'!$BC$4:$BC$23, 0)), "")), IFERROR(INDEX('Intro &amp; Setup'!$BD$4:$BD$23, MATCH(P239, 'Intro &amp; Setup'!$BC$4:$BC$23, 0)), ""))</f>
        <v/>
      </c>
      <c r="AN239" s="42" t="str">
        <f>IF(P239="", IF($C239="", "", IFERROR(INDEX('Intro &amp; Setup'!$BE$4:$BE$23, MATCH($C239, 'Intro &amp; Setup'!$BC$4:$BC$23, 0)), "")-$AS239), IFERROR(INDEX('Intro &amp; Setup'!$BE$4:$BE$23, MATCH($P239, 'Intro &amp; Setup'!$BC$4:$BC$23, 0)), "")-$AS239)</f>
        <v/>
      </c>
      <c r="AO239" s="44" t="str">
        <f>IF(P239="", IF($C239="", "", IFERROR(INDEX('Intro &amp; Setup'!$BF$4:$BF$23, MATCH($C239, 'Intro &amp; Setup'!$BC$4:$BC$23, 0)), "")), IFERROR(INDEX('Intro &amp; Setup'!$BF$4:$BF$23, MATCH($P239, 'Intro &amp; Setup'!$BC$4:$BC$23, 0)), ""))</f>
        <v/>
      </c>
      <c r="AS239" s="10" t="str">
        <f>IF($C239="", "", IFERROR(INDEX('Intro &amp; Setup'!$BG$70:$BG$109, MATCH($C239, 'Intro &amp; Setup'!$BA$70:$BA$109, 0)), ""))</f>
        <v/>
      </c>
    </row>
    <row r="240" spans="1:45" x14ac:dyDescent="0.25">
      <c r="A240" s="75"/>
      <c r="B240" s="176"/>
      <c r="C240" s="158"/>
      <c r="D240" s="160"/>
      <c r="E240" s="161"/>
      <c r="F240" s="177"/>
      <c r="G240" s="160"/>
      <c r="H240" s="163"/>
      <c r="I240" s="156"/>
      <c r="J240" s="157" t="str">
        <f t="shared" si="3"/>
        <v/>
      </c>
      <c r="K240" s="158" t="str">
        <f>IF(O240="", IF(W240="", IF(OR(D240="", E240="", C240=""), "", NETWORKDAYS(D240, E240, IF(AL240='Intro &amp; Setup'!$BA$8, 'Intro &amp; Setup'!$CA$4:$CA$23, IF(AL240='Intro &amp; Setup'!$BA$9, 'Intro &amp; Setup'!$CB$4:$CB$23)))-IF(F240=$AH$2, 0.5, 0)), ""), "")</f>
        <v/>
      </c>
      <c r="L240" s="156"/>
      <c r="M240" s="157" t="str">
        <f>IF(O240="", IFERROR(IF($W240="", $AN240+$AO240-SUMIF($C$8:$C240, $C240, $K$8:$K240)-SUMIF($C$8:$C240, $C240, $W$8:$W240), ""), ""), "")</f>
        <v/>
      </c>
      <c r="N240" s="156"/>
      <c r="O240" s="157" t="str">
        <f>IF(AND(P240="", Q240="", R240=""), "", IF(OR(NOT(C240=P240), NOT(D240=Q240), NOT(E240=R240), NOT(F240=S240), NOT(G240=T240), NOT(H240=U240)), $O$4, 'Leave Approval'!L239))</f>
        <v/>
      </c>
      <c r="P240" s="159" t="str">
        <f>IF('Leave Approval'!M239="", "", 'Leave Approval'!M239)</f>
        <v/>
      </c>
      <c r="Q240" s="160" t="str">
        <f>IF('Leave Approval'!N239="", "", 'Leave Approval'!N239)</f>
        <v/>
      </c>
      <c r="R240" s="161" t="str">
        <f>IF('Leave Approval'!O239="", "", 'Leave Approval'!O239)</f>
        <v/>
      </c>
      <c r="S240" s="162" t="str">
        <f>IF('Leave Approval'!P239="", "", 'Leave Approval'!P239)</f>
        <v/>
      </c>
      <c r="T240" s="163" t="str">
        <f>IF('Leave Approval'!Q239="", "", 'Leave Approval'!Q239)</f>
        <v/>
      </c>
      <c r="U240" s="164" t="str">
        <f>IF('Leave Approval'!R239="", "", 'Leave Approval'!R239)</f>
        <v/>
      </c>
      <c r="V240" s="156"/>
      <c r="W240" s="157" t="str">
        <f>IF(OR(P240="", Q240="", R240=""), "", NETWORKDAYS(Q240, R240, IF(AL240='Intro &amp; Setup'!$BA$8, 'Intro &amp; Setup'!$CA$4:$CA$23, IF(AL240='Intro &amp; Setup'!$BA$9, 'Intro &amp; Setup'!$CB$4:$CB$23)))-IF(S240=$AH$2, 0.5, 0))</f>
        <v/>
      </c>
      <c r="X240" s="156"/>
      <c r="Y240" s="157" t="str">
        <f>IF(OR(P240="", Q240="", R240=""), "", IFERROR($AN240+$AO240-SUMIF($C$8:$C240, $C240, $K$8:$K240)-SUMIF($P$8:$P240, $P240, $W$8:$W240), ""))</f>
        <v/>
      </c>
      <c r="Z240" s="75"/>
      <c r="AH240" s="10">
        <v>233</v>
      </c>
      <c r="AL240" s="10" t="str">
        <f>IF(P240="", IF(C240="", "", IFERROR(INDEX('Intro &amp; Setup'!$BD$4:$BD$23, MATCH(C240, 'Intro &amp; Setup'!$BC$4:$BC$23, 0)), "")), IFERROR(INDEX('Intro &amp; Setup'!$BD$4:$BD$23, MATCH(P240, 'Intro &amp; Setup'!$BC$4:$BC$23, 0)), ""))</f>
        <v/>
      </c>
      <c r="AN240" s="42" t="str">
        <f>IF(P240="", IF($C240="", "", IFERROR(INDEX('Intro &amp; Setup'!$BE$4:$BE$23, MATCH($C240, 'Intro &amp; Setup'!$BC$4:$BC$23, 0)), "")-$AS240), IFERROR(INDEX('Intro &amp; Setup'!$BE$4:$BE$23, MATCH($P240, 'Intro &amp; Setup'!$BC$4:$BC$23, 0)), "")-$AS240)</f>
        <v/>
      </c>
      <c r="AO240" s="44" t="str">
        <f>IF(P240="", IF($C240="", "", IFERROR(INDEX('Intro &amp; Setup'!$BF$4:$BF$23, MATCH($C240, 'Intro &amp; Setup'!$BC$4:$BC$23, 0)), "")), IFERROR(INDEX('Intro &amp; Setup'!$BF$4:$BF$23, MATCH($P240, 'Intro &amp; Setup'!$BC$4:$BC$23, 0)), ""))</f>
        <v/>
      </c>
      <c r="AS240" s="10" t="str">
        <f>IF($C240="", "", IFERROR(INDEX('Intro &amp; Setup'!$BG$70:$BG$109, MATCH($C240, 'Intro &amp; Setup'!$BA$70:$BA$109, 0)), ""))</f>
        <v/>
      </c>
    </row>
    <row r="241" spans="1:45" x14ac:dyDescent="0.25">
      <c r="A241" s="75"/>
      <c r="B241" s="176"/>
      <c r="C241" s="158"/>
      <c r="D241" s="160"/>
      <c r="E241" s="161"/>
      <c r="F241" s="177"/>
      <c r="G241" s="160"/>
      <c r="H241" s="163"/>
      <c r="I241" s="156"/>
      <c r="J241" s="157" t="str">
        <f t="shared" si="3"/>
        <v/>
      </c>
      <c r="K241" s="158" t="str">
        <f>IF(O241="", IF(W241="", IF(OR(D241="", E241="", C241=""), "", NETWORKDAYS(D241, E241, IF(AL241='Intro &amp; Setup'!$BA$8, 'Intro &amp; Setup'!$CA$4:$CA$23, IF(AL241='Intro &amp; Setup'!$BA$9, 'Intro &amp; Setup'!$CB$4:$CB$23)))-IF(F241=$AH$2, 0.5, 0)), ""), "")</f>
        <v/>
      </c>
      <c r="L241" s="156"/>
      <c r="M241" s="157" t="str">
        <f>IF(O241="", IFERROR(IF($W241="", $AN241+$AO241-SUMIF($C$8:$C241, $C241, $K$8:$K241)-SUMIF($C$8:$C241, $C241, $W$8:$W241), ""), ""), "")</f>
        <v/>
      </c>
      <c r="N241" s="156"/>
      <c r="O241" s="157" t="str">
        <f>IF(AND(P241="", Q241="", R241=""), "", IF(OR(NOT(C241=P241), NOT(D241=Q241), NOT(E241=R241), NOT(F241=S241), NOT(G241=T241), NOT(H241=U241)), $O$4, 'Leave Approval'!L240))</f>
        <v/>
      </c>
      <c r="P241" s="159" t="str">
        <f>IF('Leave Approval'!M240="", "", 'Leave Approval'!M240)</f>
        <v/>
      </c>
      <c r="Q241" s="160" t="str">
        <f>IF('Leave Approval'!N240="", "", 'Leave Approval'!N240)</f>
        <v/>
      </c>
      <c r="R241" s="161" t="str">
        <f>IF('Leave Approval'!O240="", "", 'Leave Approval'!O240)</f>
        <v/>
      </c>
      <c r="S241" s="162" t="str">
        <f>IF('Leave Approval'!P240="", "", 'Leave Approval'!P240)</f>
        <v/>
      </c>
      <c r="T241" s="163" t="str">
        <f>IF('Leave Approval'!Q240="", "", 'Leave Approval'!Q240)</f>
        <v/>
      </c>
      <c r="U241" s="164" t="str">
        <f>IF('Leave Approval'!R240="", "", 'Leave Approval'!R240)</f>
        <v/>
      </c>
      <c r="V241" s="156"/>
      <c r="W241" s="157" t="str">
        <f>IF(OR(P241="", Q241="", R241=""), "", NETWORKDAYS(Q241, R241, IF(AL241='Intro &amp; Setup'!$BA$8, 'Intro &amp; Setup'!$CA$4:$CA$23, IF(AL241='Intro &amp; Setup'!$BA$9, 'Intro &amp; Setup'!$CB$4:$CB$23)))-IF(S241=$AH$2, 0.5, 0))</f>
        <v/>
      </c>
      <c r="X241" s="156"/>
      <c r="Y241" s="157" t="str">
        <f>IF(OR(P241="", Q241="", R241=""), "", IFERROR($AN241+$AO241-SUMIF($C$8:$C241, $C241, $K$8:$K241)-SUMIF($P$8:$P241, $P241, $W$8:$W241), ""))</f>
        <v/>
      </c>
      <c r="Z241" s="75"/>
      <c r="AH241" s="10">
        <v>234</v>
      </c>
      <c r="AL241" s="10" t="str">
        <f>IF(P241="", IF(C241="", "", IFERROR(INDEX('Intro &amp; Setup'!$BD$4:$BD$23, MATCH(C241, 'Intro &amp; Setup'!$BC$4:$BC$23, 0)), "")), IFERROR(INDEX('Intro &amp; Setup'!$BD$4:$BD$23, MATCH(P241, 'Intro &amp; Setup'!$BC$4:$BC$23, 0)), ""))</f>
        <v/>
      </c>
      <c r="AN241" s="42" t="str">
        <f>IF(P241="", IF($C241="", "", IFERROR(INDEX('Intro &amp; Setup'!$BE$4:$BE$23, MATCH($C241, 'Intro &amp; Setup'!$BC$4:$BC$23, 0)), "")-$AS241), IFERROR(INDEX('Intro &amp; Setup'!$BE$4:$BE$23, MATCH($P241, 'Intro &amp; Setup'!$BC$4:$BC$23, 0)), "")-$AS241)</f>
        <v/>
      </c>
      <c r="AO241" s="44" t="str">
        <f>IF(P241="", IF($C241="", "", IFERROR(INDEX('Intro &amp; Setup'!$BF$4:$BF$23, MATCH($C241, 'Intro &amp; Setup'!$BC$4:$BC$23, 0)), "")), IFERROR(INDEX('Intro &amp; Setup'!$BF$4:$BF$23, MATCH($P241, 'Intro &amp; Setup'!$BC$4:$BC$23, 0)), ""))</f>
        <v/>
      </c>
      <c r="AS241" s="10" t="str">
        <f>IF($C241="", "", IFERROR(INDEX('Intro &amp; Setup'!$BG$70:$BG$109, MATCH($C241, 'Intro &amp; Setup'!$BA$70:$BA$109, 0)), ""))</f>
        <v/>
      </c>
    </row>
    <row r="242" spans="1:45" x14ac:dyDescent="0.25">
      <c r="A242" s="75"/>
      <c r="B242" s="176"/>
      <c r="C242" s="158"/>
      <c r="D242" s="160"/>
      <c r="E242" s="161"/>
      <c r="F242" s="177"/>
      <c r="G242" s="160"/>
      <c r="H242" s="163"/>
      <c r="I242" s="156"/>
      <c r="J242" s="157" t="str">
        <f t="shared" si="3"/>
        <v/>
      </c>
      <c r="K242" s="158" t="str">
        <f>IF(O242="", IF(W242="", IF(OR(D242="", E242="", C242=""), "", NETWORKDAYS(D242, E242, IF(AL242='Intro &amp; Setup'!$BA$8, 'Intro &amp; Setup'!$CA$4:$CA$23, IF(AL242='Intro &amp; Setup'!$BA$9, 'Intro &amp; Setup'!$CB$4:$CB$23)))-IF(F242=$AH$2, 0.5, 0)), ""), "")</f>
        <v/>
      </c>
      <c r="L242" s="156"/>
      <c r="M242" s="157" t="str">
        <f>IF(O242="", IFERROR(IF($W242="", $AN242+$AO242-SUMIF($C$8:$C242, $C242, $K$8:$K242)-SUMIF($C$8:$C242, $C242, $W$8:$W242), ""), ""), "")</f>
        <v/>
      </c>
      <c r="N242" s="156"/>
      <c r="O242" s="157" t="str">
        <f>IF(AND(P242="", Q242="", R242=""), "", IF(OR(NOT(C242=P242), NOT(D242=Q242), NOT(E242=R242), NOT(F242=S242), NOT(G242=T242), NOT(H242=U242)), $O$4, 'Leave Approval'!L241))</f>
        <v/>
      </c>
      <c r="P242" s="159" t="str">
        <f>IF('Leave Approval'!M241="", "", 'Leave Approval'!M241)</f>
        <v/>
      </c>
      <c r="Q242" s="160" t="str">
        <f>IF('Leave Approval'!N241="", "", 'Leave Approval'!N241)</f>
        <v/>
      </c>
      <c r="R242" s="161" t="str">
        <f>IF('Leave Approval'!O241="", "", 'Leave Approval'!O241)</f>
        <v/>
      </c>
      <c r="S242" s="162" t="str">
        <f>IF('Leave Approval'!P241="", "", 'Leave Approval'!P241)</f>
        <v/>
      </c>
      <c r="T242" s="163" t="str">
        <f>IF('Leave Approval'!Q241="", "", 'Leave Approval'!Q241)</f>
        <v/>
      </c>
      <c r="U242" s="164" t="str">
        <f>IF('Leave Approval'!R241="", "", 'Leave Approval'!R241)</f>
        <v/>
      </c>
      <c r="V242" s="156"/>
      <c r="W242" s="157" t="str">
        <f>IF(OR(P242="", Q242="", R242=""), "", NETWORKDAYS(Q242, R242, IF(AL242='Intro &amp; Setup'!$BA$8, 'Intro &amp; Setup'!$CA$4:$CA$23, IF(AL242='Intro &amp; Setup'!$BA$9, 'Intro &amp; Setup'!$CB$4:$CB$23)))-IF(S242=$AH$2, 0.5, 0))</f>
        <v/>
      </c>
      <c r="X242" s="156"/>
      <c r="Y242" s="157" t="str">
        <f>IF(OR(P242="", Q242="", R242=""), "", IFERROR($AN242+$AO242-SUMIF($C$8:$C242, $C242, $K$8:$K242)-SUMIF($P$8:$P242, $P242, $W$8:$W242), ""))</f>
        <v/>
      </c>
      <c r="Z242" s="75"/>
      <c r="AH242" s="10">
        <v>235</v>
      </c>
      <c r="AL242" s="10" t="str">
        <f>IF(P242="", IF(C242="", "", IFERROR(INDEX('Intro &amp; Setup'!$BD$4:$BD$23, MATCH(C242, 'Intro &amp; Setup'!$BC$4:$BC$23, 0)), "")), IFERROR(INDEX('Intro &amp; Setup'!$BD$4:$BD$23, MATCH(P242, 'Intro &amp; Setup'!$BC$4:$BC$23, 0)), ""))</f>
        <v/>
      </c>
      <c r="AN242" s="42" t="str">
        <f>IF(P242="", IF($C242="", "", IFERROR(INDEX('Intro &amp; Setup'!$BE$4:$BE$23, MATCH($C242, 'Intro &amp; Setup'!$BC$4:$BC$23, 0)), "")-$AS242), IFERROR(INDEX('Intro &amp; Setup'!$BE$4:$BE$23, MATCH($P242, 'Intro &amp; Setup'!$BC$4:$BC$23, 0)), "")-$AS242)</f>
        <v/>
      </c>
      <c r="AO242" s="44" t="str">
        <f>IF(P242="", IF($C242="", "", IFERROR(INDEX('Intro &amp; Setup'!$BF$4:$BF$23, MATCH($C242, 'Intro &amp; Setup'!$BC$4:$BC$23, 0)), "")), IFERROR(INDEX('Intro &amp; Setup'!$BF$4:$BF$23, MATCH($P242, 'Intro &amp; Setup'!$BC$4:$BC$23, 0)), ""))</f>
        <v/>
      </c>
      <c r="AS242" s="10" t="str">
        <f>IF($C242="", "", IFERROR(INDEX('Intro &amp; Setup'!$BG$70:$BG$109, MATCH($C242, 'Intro &amp; Setup'!$BA$70:$BA$109, 0)), ""))</f>
        <v/>
      </c>
    </row>
    <row r="243" spans="1:45" x14ac:dyDescent="0.25">
      <c r="A243" s="75"/>
      <c r="B243" s="176"/>
      <c r="C243" s="158"/>
      <c r="D243" s="160"/>
      <c r="E243" s="161"/>
      <c r="F243" s="177"/>
      <c r="G243" s="160"/>
      <c r="H243" s="163"/>
      <c r="I243" s="156"/>
      <c r="J243" s="157" t="str">
        <f t="shared" si="3"/>
        <v/>
      </c>
      <c r="K243" s="158" t="str">
        <f>IF(O243="", IF(W243="", IF(OR(D243="", E243="", C243=""), "", NETWORKDAYS(D243, E243, IF(AL243='Intro &amp; Setup'!$BA$8, 'Intro &amp; Setup'!$CA$4:$CA$23, IF(AL243='Intro &amp; Setup'!$BA$9, 'Intro &amp; Setup'!$CB$4:$CB$23)))-IF(F243=$AH$2, 0.5, 0)), ""), "")</f>
        <v/>
      </c>
      <c r="L243" s="156"/>
      <c r="M243" s="157" t="str">
        <f>IF(O243="", IFERROR(IF($W243="", $AN243+$AO243-SUMIF($C$8:$C243, $C243, $K$8:$K243)-SUMIF($C$8:$C243, $C243, $W$8:$W243), ""), ""), "")</f>
        <v/>
      </c>
      <c r="N243" s="156"/>
      <c r="O243" s="157" t="str">
        <f>IF(AND(P243="", Q243="", R243=""), "", IF(OR(NOT(C243=P243), NOT(D243=Q243), NOT(E243=R243), NOT(F243=S243), NOT(G243=T243), NOT(H243=U243)), $O$4, 'Leave Approval'!L242))</f>
        <v/>
      </c>
      <c r="P243" s="159" t="str">
        <f>IF('Leave Approval'!M242="", "", 'Leave Approval'!M242)</f>
        <v/>
      </c>
      <c r="Q243" s="160" t="str">
        <f>IF('Leave Approval'!N242="", "", 'Leave Approval'!N242)</f>
        <v/>
      </c>
      <c r="R243" s="161" t="str">
        <f>IF('Leave Approval'!O242="", "", 'Leave Approval'!O242)</f>
        <v/>
      </c>
      <c r="S243" s="162" t="str">
        <f>IF('Leave Approval'!P242="", "", 'Leave Approval'!P242)</f>
        <v/>
      </c>
      <c r="T243" s="163" t="str">
        <f>IF('Leave Approval'!Q242="", "", 'Leave Approval'!Q242)</f>
        <v/>
      </c>
      <c r="U243" s="164" t="str">
        <f>IF('Leave Approval'!R242="", "", 'Leave Approval'!R242)</f>
        <v/>
      </c>
      <c r="V243" s="156"/>
      <c r="W243" s="157" t="str">
        <f>IF(OR(P243="", Q243="", R243=""), "", NETWORKDAYS(Q243, R243, IF(AL243='Intro &amp; Setup'!$BA$8, 'Intro &amp; Setup'!$CA$4:$CA$23, IF(AL243='Intro &amp; Setup'!$BA$9, 'Intro &amp; Setup'!$CB$4:$CB$23)))-IF(S243=$AH$2, 0.5, 0))</f>
        <v/>
      </c>
      <c r="X243" s="156"/>
      <c r="Y243" s="157" t="str">
        <f>IF(OR(P243="", Q243="", R243=""), "", IFERROR($AN243+$AO243-SUMIF($C$8:$C243, $C243, $K$8:$K243)-SUMIF($P$8:$P243, $P243, $W$8:$W243), ""))</f>
        <v/>
      </c>
      <c r="Z243" s="75"/>
      <c r="AH243" s="10">
        <v>236</v>
      </c>
      <c r="AL243" s="10" t="str">
        <f>IF(P243="", IF(C243="", "", IFERROR(INDEX('Intro &amp; Setup'!$BD$4:$BD$23, MATCH(C243, 'Intro &amp; Setup'!$BC$4:$BC$23, 0)), "")), IFERROR(INDEX('Intro &amp; Setup'!$BD$4:$BD$23, MATCH(P243, 'Intro &amp; Setup'!$BC$4:$BC$23, 0)), ""))</f>
        <v/>
      </c>
      <c r="AN243" s="42" t="str">
        <f>IF(P243="", IF($C243="", "", IFERROR(INDEX('Intro &amp; Setup'!$BE$4:$BE$23, MATCH($C243, 'Intro &amp; Setup'!$BC$4:$BC$23, 0)), "")-$AS243), IFERROR(INDEX('Intro &amp; Setup'!$BE$4:$BE$23, MATCH($P243, 'Intro &amp; Setup'!$BC$4:$BC$23, 0)), "")-$AS243)</f>
        <v/>
      </c>
      <c r="AO243" s="44" t="str">
        <f>IF(P243="", IF($C243="", "", IFERROR(INDEX('Intro &amp; Setup'!$BF$4:$BF$23, MATCH($C243, 'Intro &amp; Setup'!$BC$4:$BC$23, 0)), "")), IFERROR(INDEX('Intro &amp; Setup'!$BF$4:$BF$23, MATCH($P243, 'Intro &amp; Setup'!$BC$4:$BC$23, 0)), ""))</f>
        <v/>
      </c>
      <c r="AS243" s="10" t="str">
        <f>IF($C243="", "", IFERROR(INDEX('Intro &amp; Setup'!$BG$70:$BG$109, MATCH($C243, 'Intro &amp; Setup'!$BA$70:$BA$109, 0)), ""))</f>
        <v/>
      </c>
    </row>
    <row r="244" spans="1:45" x14ac:dyDescent="0.25">
      <c r="A244" s="75"/>
      <c r="B244" s="176"/>
      <c r="C244" s="158"/>
      <c r="D244" s="160"/>
      <c r="E244" s="161"/>
      <c r="F244" s="177"/>
      <c r="G244" s="160"/>
      <c r="H244" s="163"/>
      <c r="I244" s="156"/>
      <c r="J244" s="157" t="str">
        <f t="shared" si="3"/>
        <v/>
      </c>
      <c r="K244" s="158" t="str">
        <f>IF(O244="", IF(W244="", IF(OR(D244="", E244="", C244=""), "", NETWORKDAYS(D244, E244, IF(AL244='Intro &amp; Setup'!$BA$8, 'Intro &amp; Setup'!$CA$4:$CA$23, IF(AL244='Intro &amp; Setup'!$BA$9, 'Intro &amp; Setup'!$CB$4:$CB$23)))-IF(F244=$AH$2, 0.5, 0)), ""), "")</f>
        <v/>
      </c>
      <c r="L244" s="156"/>
      <c r="M244" s="157" t="str">
        <f>IF(O244="", IFERROR(IF($W244="", $AN244+$AO244-SUMIF($C$8:$C244, $C244, $K$8:$K244)-SUMIF($C$8:$C244, $C244, $W$8:$W244), ""), ""), "")</f>
        <v/>
      </c>
      <c r="N244" s="156"/>
      <c r="O244" s="157" t="str">
        <f>IF(AND(P244="", Q244="", R244=""), "", IF(OR(NOT(C244=P244), NOT(D244=Q244), NOT(E244=R244), NOT(F244=S244), NOT(G244=T244), NOT(H244=U244)), $O$4, 'Leave Approval'!L243))</f>
        <v/>
      </c>
      <c r="P244" s="159" t="str">
        <f>IF('Leave Approval'!M243="", "", 'Leave Approval'!M243)</f>
        <v/>
      </c>
      <c r="Q244" s="160" t="str">
        <f>IF('Leave Approval'!N243="", "", 'Leave Approval'!N243)</f>
        <v/>
      </c>
      <c r="R244" s="161" t="str">
        <f>IF('Leave Approval'!O243="", "", 'Leave Approval'!O243)</f>
        <v/>
      </c>
      <c r="S244" s="162" t="str">
        <f>IF('Leave Approval'!P243="", "", 'Leave Approval'!P243)</f>
        <v/>
      </c>
      <c r="T244" s="163" t="str">
        <f>IF('Leave Approval'!Q243="", "", 'Leave Approval'!Q243)</f>
        <v/>
      </c>
      <c r="U244" s="164" t="str">
        <f>IF('Leave Approval'!R243="", "", 'Leave Approval'!R243)</f>
        <v/>
      </c>
      <c r="V244" s="156"/>
      <c r="W244" s="157" t="str">
        <f>IF(OR(P244="", Q244="", R244=""), "", NETWORKDAYS(Q244, R244, IF(AL244='Intro &amp; Setup'!$BA$8, 'Intro &amp; Setup'!$CA$4:$CA$23, IF(AL244='Intro &amp; Setup'!$BA$9, 'Intro &amp; Setup'!$CB$4:$CB$23)))-IF(S244=$AH$2, 0.5, 0))</f>
        <v/>
      </c>
      <c r="X244" s="156"/>
      <c r="Y244" s="157" t="str">
        <f>IF(OR(P244="", Q244="", R244=""), "", IFERROR($AN244+$AO244-SUMIF($C$8:$C244, $C244, $K$8:$K244)-SUMIF($P$8:$P244, $P244, $W$8:$W244), ""))</f>
        <v/>
      </c>
      <c r="Z244" s="75"/>
      <c r="AH244" s="10">
        <v>237</v>
      </c>
      <c r="AL244" s="10" t="str">
        <f>IF(P244="", IF(C244="", "", IFERROR(INDEX('Intro &amp; Setup'!$BD$4:$BD$23, MATCH(C244, 'Intro &amp; Setup'!$BC$4:$BC$23, 0)), "")), IFERROR(INDEX('Intro &amp; Setup'!$BD$4:$BD$23, MATCH(P244, 'Intro &amp; Setup'!$BC$4:$BC$23, 0)), ""))</f>
        <v/>
      </c>
      <c r="AN244" s="42" t="str">
        <f>IF(P244="", IF($C244="", "", IFERROR(INDEX('Intro &amp; Setup'!$BE$4:$BE$23, MATCH($C244, 'Intro &amp; Setup'!$BC$4:$BC$23, 0)), "")-$AS244), IFERROR(INDEX('Intro &amp; Setup'!$BE$4:$BE$23, MATCH($P244, 'Intro &amp; Setup'!$BC$4:$BC$23, 0)), "")-$AS244)</f>
        <v/>
      </c>
      <c r="AO244" s="44" t="str">
        <f>IF(P244="", IF($C244="", "", IFERROR(INDEX('Intro &amp; Setup'!$BF$4:$BF$23, MATCH($C244, 'Intro &amp; Setup'!$BC$4:$BC$23, 0)), "")), IFERROR(INDEX('Intro &amp; Setup'!$BF$4:$BF$23, MATCH($P244, 'Intro &amp; Setup'!$BC$4:$BC$23, 0)), ""))</f>
        <v/>
      </c>
      <c r="AS244" s="10" t="str">
        <f>IF($C244="", "", IFERROR(INDEX('Intro &amp; Setup'!$BG$70:$BG$109, MATCH($C244, 'Intro &amp; Setup'!$BA$70:$BA$109, 0)), ""))</f>
        <v/>
      </c>
    </row>
    <row r="245" spans="1:45" x14ac:dyDescent="0.25">
      <c r="A245" s="75"/>
      <c r="B245" s="176"/>
      <c r="C245" s="158"/>
      <c r="D245" s="160"/>
      <c r="E245" s="161"/>
      <c r="F245" s="177"/>
      <c r="G245" s="160"/>
      <c r="H245" s="163"/>
      <c r="I245" s="156"/>
      <c r="J245" s="157" t="str">
        <f t="shared" si="3"/>
        <v/>
      </c>
      <c r="K245" s="158" t="str">
        <f>IF(O245="", IF(W245="", IF(OR(D245="", E245="", C245=""), "", NETWORKDAYS(D245, E245, IF(AL245='Intro &amp; Setup'!$BA$8, 'Intro &amp; Setup'!$CA$4:$CA$23, IF(AL245='Intro &amp; Setup'!$BA$9, 'Intro &amp; Setup'!$CB$4:$CB$23)))-IF(F245=$AH$2, 0.5, 0)), ""), "")</f>
        <v/>
      </c>
      <c r="L245" s="156"/>
      <c r="M245" s="157" t="str">
        <f>IF(O245="", IFERROR(IF($W245="", $AN245+$AO245-SUMIF($C$8:$C245, $C245, $K$8:$K245)-SUMIF($C$8:$C245, $C245, $W$8:$W245), ""), ""), "")</f>
        <v/>
      </c>
      <c r="N245" s="156"/>
      <c r="O245" s="157" t="str">
        <f>IF(AND(P245="", Q245="", R245=""), "", IF(OR(NOT(C245=P245), NOT(D245=Q245), NOT(E245=R245), NOT(F245=S245), NOT(G245=T245), NOT(H245=U245)), $O$4, 'Leave Approval'!L244))</f>
        <v/>
      </c>
      <c r="P245" s="159" t="str">
        <f>IF('Leave Approval'!M244="", "", 'Leave Approval'!M244)</f>
        <v/>
      </c>
      <c r="Q245" s="160" t="str">
        <f>IF('Leave Approval'!N244="", "", 'Leave Approval'!N244)</f>
        <v/>
      </c>
      <c r="R245" s="161" t="str">
        <f>IF('Leave Approval'!O244="", "", 'Leave Approval'!O244)</f>
        <v/>
      </c>
      <c r="S245" s="162" t="str">
        <f>IF('Leave Approval'!P244="", "", 'Leave Approval'!P244)</f>
        <v/>
      </c>
      <c r="T245" s="163" t="str">
        <f>IF('Leave Approval'!Q244="", "", 'Leave Approval'!Q244)</f>
        <v/>
      </c>
      <c r="U245" s="164" t="str">
        <f>IF('Leave Approval'!R244="", "", 'Leave Approval'!R244)</f>
        <v/>
      </c>
      <c r="V245" s="156"/>
      <c r="W245" s="157" t="str">
        <f>IF(OR(P245="", Q245="", R245=""), "", NETWORKDAYS(Q245, R245, IF(AL245='Intro &amp; Setup'!$BA$8, 'Intro &amp; Setup'!$CA$4:$CA$23, IF(AL245='Intro &amp; Setup'!$BA$9, 'Intro &amp; Setup'!$CB$4:$CB$23)))-IF(S245=$AH$2, 0.5, 0))</f>
        <v/>
      </c>
      <c r="X245" s="156"/>
      <c r="Y245" s="157" t="str">
        <f>IF(OR(P245="", Q245="", R245=""), "", IFERROR($AN245+$AO245-SUMIF($C$8:$C245, $C245, $K$8:$K245)-SUMIF($P$8:$P245, $P245, $W$8:$W245), ""))</f>
        <v/>
      </c>
      <c r="Z245" s="75"/>
      <c r="AH245" s="10">
        <v>238</v>
      </c>
      <c r="AL245" s="10" t="str">
        <f>IF(P245="", IF(C245="", "", IFERROR(INDEX('Intro &amp; Setup'!$BD$4:$BD$23, MATCH(C245, 'Intro &amp; Setup'!$BC$4:$BC$23, 0)), "")), IFERROR(INDEX('Intro &amp; Setup'!$BD$4:$BD$23, MATCH(P245, 'Intro &amp; Setup'!$BC$4:$BC$23, 0)), ""))</f>
        <v/>
      </c>
      <c r="AN245" s="42" t="str">
        <f>IF(P245="", IF($C245="", "", IFERROR(INDEX('Intro &amp; Setup'!$BE$4:$BE$23, MATCH($C245, 'Intro &amp; Setup'!$BC$4:$BC$23, 0)), "")-$AS245), IFERROR(INDEX('Intro &amp; Setup'!$BE$4:$BE$23, MATCH($P245, 'Intro &amp; Setup'!$BC$4:$BC$23, 0)), "")-$AS245)</f>
        <v/>
      </c>
      <c r="AO245" s="44" t="str">
        <f>IF(P245="", IF($C245="", "", IFERROR(INDEX('Intro &amp; Setup'!$BF$4:$BF$23, MATCH($C245, 'Intro &amp; Setup'!$BC$4:$BC$23, 0)), "")), IFERROR(INDEX('Intro &amp; Setup'!$BF$4:$BF$23, MATCH($P245, 'Intro &amp; Setup'!$BC$4:$BC$23, 0)), ""))</f>
        <v/>
      </c>
      <c r="AS245" s="10" t="str">
        <f>IF($C245="", "", IFERROR(INDEX('Intro &amp; Setup'!$BG$70:$BG$109, MATCH($C245, 'Intro &amp; Setup'!$BA$70:$BA$109, 0)), ""))</f>
        <v/>
      </c>
    </row>
    <row r="246" spans="1:45" x14ac:dyDescent="0.25">
      <c r="A246" s="75"/>
      <c r="B246" s="176"/>
      <c r="C246" s="158"/>
      <c r="D246" s="160"/>
      <c r="E246" s="161"/>
      <c r="F246" s="177"/>
      <c r="G246" s="160"/>
      <c r="H246" s="163"/>
      <c r="I246" s="156"/>
      <c r="J246" s="157" t="str">
        <f t="shared" si="3"/>
        <v/>
      </c>
      <c r="K246" s="158" t="str">
        <f>IF(O246="", IF(W246="", IF(OR(D246="", E246="", C246=""), "", NETWORKDAYS(D246, E246, IF(AL246='Intro &amp; Setup'!$BA$8, 'Intro &amp; Setup'!$CA$4:$CA$23, IF(AL246='Intro &amp; Setup'!$BA$9, 'Intro &amp; Setup'!$CB$4:$CB$23)))-IF(F246=$AH$2, 0.5, 0)), ""), "")</f>
        <v/>
      </c>
      <c r="L246" s="156"/>
      <c r="M246" s="157" t="str">
        <f>IF(O246="", IFERROR(IF($W246="", $AN246+$AO246-SUMIF($C$8:$C246, $C246, $K$8:$K246)-SUMIF($C$8:$C246, $C246, $W$8:$W246), ""), ""), "")</f>
        <v/>
      </c>
      <c r="N246" s="156"/>
      <c r="O246" s="157" t="str">
        <f>IF(AND(P246="", Q246="", R246=""), "", IF(OR(NOT(C246=P246), NOT(D246=Q246), NOT(E246=R246), NOT(F246=S246), NOT(G246=T246), NOT(H246=U246)), $O$4, 'Leave Approval'!L245))</f>
        <v/>
      </c>
      <c r="P246" s="159" t="str">
        <f>IF('Leave Approval'!M245="", "", 'Leave Approval'!M245)</f>
        <v/>
      </c>
      <c r="Q246" s="160" t="str">
        <f>IF('Leave Approval'!N245="", "", 'Leave Approval'!N245)</f>
        <v/>
      </c>
      <c r="R246" s="161" t="str">
        <f>IF('Leave Approval'!O245="", "", 'Leave Approval'!O245)</f>
        <v/>
      </c>
      <c r="S246" s="162" t="str">
        <f>IF('Leave Approval'!P245="", "", 'Leave Approval'!P245)</f>
        <v/>
      </c>
      <c r="T246" s="163" t="str">
        <f>IF('Leave Approval'!Q245="", "", 'Leave Approval'!Q245)</f>
        <v/>
      </c>
      <c r="U246" s="164" t="str">
        <f>IF('Leave Approval'!R245="", "", 'Leave Approval'!R245)</f>
        <v/>
      </c>
      <c r="V246" s="156"/>
      <c r="W246" s="157" t="str">
        <f>IF(OR(P246="", Q246="", R246=""), "", NETWORKDAYS(Q246, R246, IF(AL246='Intro &amp; Setup'!$BA$8, 'Intro &amp; Setup'!$CA$4:$CA$23, IF(AL246='Intro &amp; Setup'!$BA$9, 'Intro &amp; Setup'!$CB$4:$CB$23)))-IF(S246=$AH$2, 0.5, 0))</f>
        <v/>
      </c>
      <c r="X246" s="156"/>
      <c r="Y246" s="157" t="str">
        <f>IF(OR(P246="", Q246="", R246=""), "", IFERROR($AN246+$AO246-SUMIF($C$8:$C246, $C246, $K$8:$K246)-SUMIF($P$8:$P246, $P246, $W$8:$W246), ""))</f>
        <v/>
      </c>
      <c r="Z246" s="75"/>
      <c r="AH246" s="10">
        <v>239</v>
      </c>
      <c r="AL246" s="10" t="str">
        <f>IF(P246="", IF(C246="", "", IFERROR(INDEX('Intro &amp; Setup'!$BD$4:$BD$23, MATCH(C246, 'Intro &amp; Setup'!$BC$4:$BC$23, 0)), "")), IFERROR(INDEX('Intro &amp; Setup'!$BD$4:$BD$23, MATCH(P246, 'Intro &amp; Setup'!$BC$4:$BC$23, 0)), ""))</f>
        <v/>
      </c>
      <c r="AN246" s="42" t="str">
        <f>IF(P246="", IF($C246="", "", IFERROR(INDEX('Intro &amp; Setup'!$BE$4:$BE$23, MATCH($C246, 'Intro &amp; Setup'!$BC$4:$BC$23, 0)), "")-$AS246), IFERROR(INDEX('Intro &amp; Setup'!$BE$4:$BE$23, MATCH($P246, 'Intro &amp; Setup'!$BC$4:$BC$23, 0)), "")-$AS246)</f>
        <v/>
      </c>
      <c r="AO246" s="44" t="str">
        <f>IF(P246="", IF($C246="", "", IFERROR(INDEX('Intro &amp; Setup'!$BF$4:$BF$23, MATCH($C246, 'Intro &amp; Setup'!$BC$4:$BC$23, 0)), "")), IFERROR(INDEX('Intro &amp; Setup'!$BF$4:$BF$23, MATCH($P246, 'Intro &amp; Setup'!$BC$4:$BC$23, 0)), ""))</f>
        <v/>
      </c>
      <c r="AS246" s="10" t="str">
        <f>IF($C246="", "", IFERROR(INDEX('Intro &amp; Setup'!$BG$70:$BG$109, MATCH($C246, 'Intro &amp; Setup'!$BA$70:$BA$109, 0)), ""))</f>
        <v/>
      </c>
    </row>
    <row r="247" spans="1:45" x14ac:dyDescent="0.25">
      <c r="A247" s="75"/>
      <c r="B247" s="176"/>
      <c r="C247" s="158"/>
      <c r="D247" s="160"/>
      <c r="E247" s="161"/>
      <c r="F247" s="177"/>
      <c r="G247" s="160"/>
      <c r="H247" s="163"/>
      <c r="I247" s="156"/>
      <c r="J247" s="157" t="str">
        <f t="shared" si="3"/>
        <v/>
      </c>
      <c r="K247" s="158" t="str">
        <f>IF(O247="", IF(W247="", IF(OR(D247="", E247="", C247=""), "", NETWORKDAYS(D247, E247, IF(AL247='Intro &amp; Setup'!$BA$8, 'Intro &amp; Setup'!$CA$4:$CA$23, IF(AL247='Intro &amp; Setup'!$BA$9, 'Intro &amp; Setup'!$CB$4:$CB$23)))-IF(F247=$AH$2, 0.5, 0)), ""), "")</f>
        <v/>
      </c>
      <c r="L247" s="156"/>
      <c r="M247" s="157" t="str">
        <f>IF(O247="", IFERROR(IF($W247="", $AN247+$AO247-SUMIF($C$8:$C247, $C247, $K$8:$K247)-SUMIF($C$8:$C247, $C247, $W$8:$W247), ""), ""), "")</f>
        <v/>
      </c>
      <c r="N247" s="156"/>
      <c r="O247" s="157" t="str">
        <f>IF(AND(P247="", Q247="", R247=""), "", IF(OR(NOT(C247=P247), NOT(D247=Q247), NOT(E247=R247), NOT(F247=S247), NOT(G247=T247), NOT(H247=U247)), $O$4, 'Leave Approval'!L246))</f>
        <v/>
      </c>
      <c r="P247" s="159" t="str">
        <f>IF('Leave Approval'!M246="", "", 'Leave Approval'!M246)</f>
        <v/>
      </c>
      <c r="Q247" s="160" t="str">
        <f>IF('Leave Approval'!N246="", "", 'Leave Approval'!N246)</f>
        <v/>
      </c>
      <c r="R247" s="161" t="str">
        <f>IF('Leave Approval'!O246="", "", 'Leave Approval'!O246)</f>
        <v/>
      </c>
      <c r="S247" s="162" t="str">
        <f>IF('Leave Approval'!P246="", "", 'Leave Approval'!P246)</f>
        <v/>
      </c>
      <c r="T247" s="163" t="str">
        <f>IF('Leave Approval'!Q246="", "", 'Leave Approval'!Q246)</f>
        <v/>
      </c>
      <c r="U247" s="164" t="str">
        <f>IF('Leave Approval'!R246="", "", 'Leave Approval'!R246)</f>
        <v/>
      </c>
      <c r="V247" s="156"/>
      <c r="W247" s="157" t="str">
        <f>IF(OR(P247="", Q247="", R247=""), "", NETWORKDAYS(Q247, R247, IF(AL247='Intro &amp; Setup'!$BA$8, 'Intro &amp; Setup'!$CA$4:$CA$23, IF(AL247='Intro &amp; Setup'!$BA$9, 'Intro &amp; Setup'!$CB$4:$CB$23)))-IF(S247=$AH$2, 0.5, 0))</f>
        <v/>
      </c>
      <c r="X247" s="156"/>
      <c r="Y247" s="157" t="str">
        <f>IF(OR(P247="", Q247="", R247=""), "", IFERROR($AN247+$AO247-SUMIF($C$8:$C247, $C247, $K$8:$K247)-SUMIF($P$8:$P247, $P247, $W$8:$W247), ""))</f>
        <v/>
      </c>
      <c r="Z247" s="75"/>
      <c r="AH247" s="10">
        <v>240</v>
      </c>
      <c r="AL247" s="10" t="str">
        <f>IF(P247="", IF(C247="", "", IFERROR(INDEX('Intro &amp; Setup'!$BD$4:$BD$23, MATCH(C247, 'Intro &amp; Setup'!$BC$4:$BC$23, 0)), "")), IFERROR(INDEX('Intro &amp; Setup'!$BD$4:$BD$23, MATCH(P247, 'Intro &amp; Setup'!$BC$4:$BC$23, 0)), ""))</f>
        <v/>
      </c>
      <c r="AN247" s="42" t="str">
        <f>IF(P247="", IF($C247="", "", IFERROR(INDEX('Intro &amp; Setup'!$BE$4:$BE$23, MATCH($C247, 'Intro &amp; Setup'!$BC$4:$BC$23, 0)), "")-$AS247), IFERROR(INDEX('Intro &amp; Setup'!$BE$4:$BE$23, MATCH($P247, 'Intro &amp; Setup'!$BC$4:$BC$23, 0)), "")-$AS247)</f>
        <v/>
      </c>
      <c r="AO247" s="44" t="str">
        <f>IF(P247="", IF($C247="", "", IFERROR(INDEX('Intro &amp; Setup'!$BF$4:$BF$23, MATCH($C247, 'Intro &amp; Setup'!$BC$4:$BC$23, 0)), "")), IFERROR(INDEX('Intro &amp; Setup'!$BF$4:$BF$23, MATCH($P247, 'Intro &amp; Setup'!$BC$4:$BC$23, 0)), ""))</f>
        <v/>
      </c>
      <c r="AS247" s="10" t="str">
        <f>IF($C247="", "", IFERROR(INDEX('Intro &amp; Setup'!$BG$70:$BG$109, MATCH($C247, 'Intro &amp; Setup'!$BA$70:$BA$109, 0)), ""))</f>
        <v/>
      </c>
    </row>
    <row r="248" spans="1:45" x14ac:dyDescent="0.25">
      <c r="A248" s="75"/>
      <c r="B248" s="176"/>
      <c r="C248" s="158"/>
      <c r="D248" s="160"/>
      <c r="E248" s="161"/>
      <c r="F248" s="177"/>
      <c r="G248" s="160"/>
      <c r="H248" s="163"/>
      <c r="I248" s="156"/>
      <c r="J248" s="157" t="str">
        <f t="shared" si="3"/>
        <v/>
      </c>
      <c r="K248" s="158" t="str">
        <f>IF(O248="", IF(W248="", IF(OR(D248="", E248="", C248=""), "", NETWORKDAYS(D248, E248, IF(AL248='Intro &amp; Setup'!$BA$8, 'Intro &amp; Setup'!$CA$4:$CA$23, IF(AL248='Intro &amp; Setup'!$BA$9, 'Intro &amp; Setup'!$CB$4:$CB$23)))-IF(F248=$AH$2, 0.5, 0)), ""), "")</f>
        <v/>
      </c>
      <c r="L248" s="156"/>
      <c r="M248" s="157" t="str">
        <f>IF(O248="", IFERROR(IF($W248="", $AN248+$AO248-SUMIF($C$8:$C248, $C248, $K$8:$K248)-SUMIF($C$8:$C248, $C248, $W$8:$W248), ""), ""), "")</f>
        <v/>
      </c>
      <c r="N248" s="156"/>
      <c r="O248" s="157" t="str">
        <f>IF(AND(P248="", Q248="", R248=""), "", IF(OR(NOT(C248=P248), NOT(D248=Q248), NOT(E248=R248), NOT(F248=S248), NOT(G248=T248), NOT(H248=U248)), $O$4, 'Leave Approval'!L247))</f>
        <v/>
      </c>
      <c r="P248" s="159" t="str">
        <f>IF('Leave Approval'!M247="", "", 'Leave Approval'!M247)</f>
        <v/>
      </c>
      <c r="Q248" s="160" t="str">
        <f>IF('Leave Approval'!N247="", "", 'Leave Approval'!N247)</f>
        <v/>
      </c>
      <c r="R248" s="161" t="str">
        <f>IF('Leave Approval'!O247="", "", 'Leave Approval'!O247)</f>
        <v/>
      </c>
      <c r="S248" s="162" t="str">
        <f>IF('Leave Approval'!P247="", "", 'Leave Approval'!P247)</f>
        <v/>
      </c>
      <c r="T248" s="163" t="str">
        <f>IF('Leave Approval'!Q247="", "", 'Leave Approval'!Q247)</f>
        <v/>
      </c>
      <c r="U248" s="164" t="str">
        <f>IF('Leave Approval'!R247="", "", 'Leave Approval'!R247)</f>
        <v/>
      </c>
      <c r="V248" s="156"/>
      <c r="W248" s="157" t="str">
        <f>IF(OR(P248="", Q248="", R248=""), "", NETWORKDAYS(Q248, R248, IF(AL248='Intro &amp; Setup'!$BA$8, 'Intro &amp; Setup'!$CA$4:$CA$23, IF(AL248='Intro &amp; Setup'!$BA$9, 'Intro &amp; Setup'!$CB$4:$CB$23)))-IF(S248=$AH$2, 0.5, 0))</f>
        <v/>
      </c>
      <c r="X248" s="156"/>
      <c r="Y248" s="157" t="str">
        <f>IF(OR(P248="", Q248="", R248=""), "", IFERROR($AN248+$AO248-SUMIF($C$8:$C248, $C248, $K$8:$K248)-SUMIF($P$8:$P248, $P248, $W$8:$W248), ""))</f>
        <v/>
      </c>
      <c r="Z248" s="75"/>
      <c r="AH248" s="10">
        <v>241</v>
      </c>
      <c r="AL248" s="10" t="str">
        <f>IF(P248="", IF(C248="", "", IFERROR(INDEX('Intro &amp; Setup'!$BD$4:$BD$23, MATCH(C248, 'Intro &amp; Setup'!$BC$4:$BC$23, 0)), "")), IFERROR(INDEX('Intro &amp; Setup'!$BD$4:$BD$23, MATCH(P248, 'Intro &amp; Setup'!$BC$4:$BC$23, 0)), ""))</f>
        <v/>
      </c>
      <c r="AN248" s="42" t="str">
        <f>IF(P248="", IF($C248="", "", IFERROR(INDEX('Intro &amp; Setup'!$BE$4:$BE$23, MATCH($C248, 'Intro &amp; Setup'!$BC$4:$BC$23, 0)), "")-$AS248), IFERROR(INDEX('Intro &amp; Setup'!$BE$4:$BE$23, MATCH($P248, 'Intro &amp; Setup'!$BC$4:$BC$23, 0)), "")-$AS248)</f>
        <v/>
      </c>
      <c r="AO248" s="44" t="str">
        <f>IF(P248="", IF($C248="", "", IFERROR(INDEX('Intro &amp; Setup'!$BF$4:$BF$23, MATCH($C248, 'Intro &amp; Setup'!$BC$4:$BC$23, 0)), "")), IFERROR(INDEX('Intro &amp; Setup'!$BF$4:$BF$23, MATCH($P248, 'Intro &amp; Setup'!$BC$4:$BC$23, 0)), ""))</f>
        <v/>
      </c>
      <c r="AS248" s="10" t="str">
        <f>IF($C248="", "", IFERROR(INDEX('Intro &amp; Setup'!$BG$70:$BG$109, MATCH($C248, 'Intro &amp; Setup'!$BA$70:$BA$109, 0)), ""))</f>
        <v/>
      </c>
    </row>
    <row r="249" spans="1:45" x14ac:dyDescent="0.25">
      <c r="A249" s="75"/>
      <c r="B249" s="176"/>
      <c r="C249" s="158"/>
      <c r="D249" s="160"/>
      <c r="E249" s="161"/>
      <c r="F249" s="177"/>
      <c r="G249" s="160"/>
      <c r="H249" s="163"/>
      <c r="I249" s="156"/>
      <c r="J249" s="157" t="str">
        <f t="shared" si="3"/>
        <v/>
      </c>
      <c r="K249" s="158" t="str">
        <f>IF(O249="", IF(W249="", IF(OR(D249="", E249="", C249=""), "", NETWORKDAYS(D249, E249, IF(AL249='Intro &amp; Setup'!$BA$8, 'Intro &amp; Setup'!$CA$4:$CA$23, IF(AL249='Intro &amp; Setup'!$BA$9, 'Intro &amp; Setup'!$CB$4:$CB$23)))-IF(F249=$AH$2, 0.5, 0)), ""), "")</f>
        <v/>
      </c>
      <c r="L249" s="156"/>
      <c r="M249" s="157" t="str">
        <f>IF(O249="", IFERROR(IF($W249="", $AN249+$AO249-SUMIF($C$8:$C249, $C249, $K$8:$K249)-SUMIF($C$8:$C249, $C249, $W$8:$W249), ""), ""), "")</f>
        <v/>
      </c>
      <c r="N249" s="156"/>
      <c r="O249" s="157" t="str">
        <f>IF(AND(P249="", Q249="", R249=""), "", IF(OR(NOT(C249=P249), NOT(D249=Q249), NOT(E249=R249), NOT(F249=S249), NOT(G249=T249), NOT(H249=U249)), $O$4, 'Leave Approval'!L248))</f>
        <v/>
      </c>
      <c r="P249" s="159" t="str">
        <f>IF('Leave Approval'!M248="", "", 'Leave Approval'!M248)</f>
        <v/>
      </c>
      <c r="Q249" s="160" t="str">
        <f>IF('Leave Approval'!N248="", "", 'Leave Approval'!N248)</f>
        <v/>
      </c>
      <c r="R249" s="161" t="str">
        <f>IF('Leave Approval'!O248="", "", 'Leave Approval'!O248)</f>
        <v/>
      </c>
      <c r="S249" s="162" t="str">
        <f>IF('Leave Approval'!P248="", "", 'Leave Approval'!P248)</f>
        <v/>
      </c>
      <c r="T249" s="163" t="str">
        <f>IF('Leave Approval'!Q248="", "", 'Leave Approval'!Q248)</f>
        <v/>
      </c>
      <c r="U249" s="164" t="str">
        <f>IF('Leave Approval'!R248="", "", 'Leave Approval'!R248)</f>
        <v/>
      </c>
      <c r="V249" s="156"/>
      <c r="W249" s="157" t="str">
        <f>IF(OR(P249="", Q249="", R249=""), "", NETWORKDAYS(Q249, R249, IF(AL249='Intro &amp; Setup'!$BA$8, 'Intro &amp; Setup'!$CA$4:$CA$23, IF(AL249='Intro &amp; Setup'!$BA$9, 'Intro &amp; Setup'!$CB$4:$CB$23)))-IF(S249=$AH$2, 0.5, 0))</f>
        <v/>
      </c>
      <c r="X249" s="156"/>
      <c r="Y249" s="157" t="str">
        <f>IF(OR(P249="", Q249="", R249=""), "", IFERROR($AN249+$AO249-SUMIF($C$8:$C249, $C249, $K$8:$K249)-SUMIF($P$8:$P249, $P249, $W$8:$W249), ""))</f>
        <v/>
      </c>
      <c r="Z249" s="75"/>
      <c r="AH249" s="10">
        <v>242</v>
      </c>
      <c r="AL249" s="10" t="str">
        <f>IF(P249="", IF(C249="", "", IFERROR(INDEX('Intro &amp; Setup'!$BD$4:$BD$23, MATCH(C249, 'Intro &amp; Setup'!$BC$4:$BC$23, 0)), "")), IFERROR(INDEX('Intro &amp; Setup'!$BD$4:$BD$23, MATCH(P249, 'Intro &amp; Setup'!$BC$4:$BC$23, 0)), ""))</f>
        <v/>
      </c>
      <c r="AN249" s="42" t="str">
        <f>IF(P249="", IF($C249="", "", IFERROR(INDEX('Intro &amp; Setup'!$BE$4:$BE$23, MATCH($C249, 'Intro &amp; Setup'!$BC$4:$BC$23, 0)), "")-$AS249), IFERROR(INDEX('Intro &amp; Setup'!$BE$4:$BE$23, MATCH($P249, 'Intro &amp; Setup'!$BC$4:$BC$23, 0)), "")-$AS249)</f>
        <v/>
      </c>
      <c r="AO249" s="44" t="str">
        <f>IF(P249="", IF($C249="", "", IFERROR(INDEX('Intro &amp; Setup'!$BF$4:$BF$23, MATCH($C249, 'Intro &amp; Setup'!$BC$4:$BC$23, 0)), "")), IFERROR(INDEX('Intro &amp; Setup'!$BF$4:$BF$23, MATCH($P249, 'Intro &amp; Setup'!$BC$4:$BC$23, 0)), ""))</f>
        <v/>
      </c>
      <c r="AS249" s="10" t="str">
        <f>IF($C249="", "", IFERROR(INDEX('Intro &amp; Setup'!$BG$70:$BG$109, MATCH($C249, 'Intro &amp; Setup'!$BA$70:$BA$109, 0)), ""))</f>
        <v/>
      </c>
    </row>
    <row r="250" spans="1:45" x14ac:dyDescent="0.25">
      <c r="A250" s="75"/>
      <c r="B250" s="176"/>
      <c r="C250" s="158"/>
      <c r="D250" s="160"/>
      <c r="E250" s="161"/>
      <c r="F250" s="177"/>
      <c r="G250" s="160"/>
      <c r="H250" s="163"/>
      <c r="I250" s="156"/>
      <c r="J250" s="157" t="str">
        <f t="shared" si="3"/>
        <v/>
      </c>
      <c r="K250" s="158" t="str">
        <f>IF(O250="", IF(W250="", IF(OR(D250="", E250="", C250=""), "", NETWORKDAYS(D250, E250, IF(AL250='Intro &amp; Setup'!$BA$8, 'Intro &amp; Setup'!$CA$4:$CA$23, IF(AL250='Intro &amp; Setup'!$BA$9, 'Intro &amp; Setup'!$CB$4:$CB$23)))-IF(F250=$AH$2, 0.5, 0)), ""), "")</f>
        <v/>
      </c>
      <c r="L250" s="156"/>
      <c r="M250" s="157" t="str">
        <f>IF(O250="", IFERROR(IF($W250="", $AN250+$AO250-SUMIF($C$8:$C250, $C250, $K$8:$K250)-SUMIF($C$8:$C250, $C250, $W$8:$W250), ""), ""), "")</f>
        <v/>
      </c>
      <c r="N250" s="156"/>
      <c r="O250" s="157" t="str">
        <f>IF(AND(P250="", Q250="", R250=""), "", IF(OR(NOT(C250=P250), NOT(D250=Q250), NOT(E250=R250), NOT(F250=S250), NOT(G250=T250), NOT(H250=U250)), $O$4, 'Leave Approval'!L249))</f>
        <v/>
      </c>
      <c r="P250" s="159" t="str">
        <f>IF('Leave Approval'!M249="", "", 'Leave Approval'!M249)</f>
        <v/>
      </c>
      <c r="Q250" s="160" t="str">
        <f>IF('Leave Approval'!N249="", "", 'Leave Approval'!N249)</f>
        <v/>
      </c>
      <c r="R250" s="161" t="str">
        <f>IF('Leave Approval'!O249="", "", 'Leave Approval'!O249)</f>
        <v/>
      </c>
      <c r="S250" s="162" t="str">
        <f>IF('Leave Approval'!P249="", "", 'Leave Approval'!P249)</f>
        <v/>
      </c>
      <c r="T250" s="163" t="str">
        <f>IF('Leave Approval'!Q249="", "", 'Leave Approval'!Q249)</f>
        <v/>
      </c>
      <c r="U250" s="164" t="str">
        <f>IF('Leave Approval'!R249="", "", 'Leave Approval'!R249)</f>
        <v/>
      </c>
      <c r="V250" s="156"/>
      <c r="W250" s="157" t="str">
        <f>IF(OR(P250="", Q250="", R250=""), "", NETWORKDAYS(Q250, R250, IF(AL250='Intro &amp; Setup'!$BA$8, 'Intro &amp; Setup'!$CA$4:$CA$23, IF(AL250='Intro &amp; Setup'!$BA$9, 'Intro &amp; Setup'!$CB$4:$CB$23)))-IF(S250=$AH$2, 0.5, 0))</f>
        <v/>
      </c>
      <c r="X250" s="156"/>
      <c r="Y250" s="157" t="str">
        <f>IF(OR(P250="", Q250="", R250=""), "", IFERROR($AN250+$AO250-SUMIF($C$8:$C250, $C250, $K$8:$K250)-SUMIF($P$8:$P250, $P250, $W$8:$W250), ""))</f>
        <v/>
      </c>
      <c r="Z250" s="75"/>
      <c r="AH250" s="10">
        <v>243</v>
      </c>
      <c r="AL250" s="10" t="str">
        <f>IF(P250="", IF(C250="", "", IFERROR(INDEX('Intro &amp; Setup'!$BD$4:$BD$23, MATCH(C250, 'Intro &amp; Setup'!$BC$4:$BC$23, 0)), "")), IFERROR(INDEX('Intro &amp; Setup'!$BD$4:$BD$23, MATCH(P250, 'Intro &amp; Setup'!$BC$4:$BC$23, 0)), ""))</f>
        <v/>
      </c>
      <c r="AN250" s="42" t="str">
        <f>IF(P250="", IF($C250="", "", IFERROR(INDEX('Intro &amp; Setup'!$BE$4:$BE$23, MATCH($C250, 'Intro &amp; Setup'!$BC$4:$BC$23, 0)), "")-$AS250), IFERROR(INDEX('Intro &amp; Setup'!$BE$4:$BE$23, MATCH($P250, 'Intro &amp; Setup'!$BC$4:$BC$23, 0)), "")-$AS250)</f>
        <v/>
      </c>
      <c r="AO250" s="44" t="str">
        <f>IF(P250="", IF($C250="", "", IFERROR(INDEX('Intro &amp; Setup'!$BF$4:$BF$23, MATCH($C250, 'Intro &amp; Setup'!$BC$4:$BC$23, 0)), "")), IFERROR(INDEX('Intro &amp; Setup'!$BF$4:$BF$23, MATCH($P250, 'Intro &amp; Setup'!$BC$4:$BC$23, 0)), ""))</f>
        <v/>
      </c>
      <c r="AS250" s="10" t="str">
        <f>IF($C250="", "", IFERROR(INDEX('Intro &amp; Setup'!$BG$70:$BG$109, MATCH($C250, 'Intro &amp; Setup'!$BA$70:$BA$109, 0)), ""))</f>
        <v/>
      </c>
    </row>
    <row r="251" spans="1:45" x14ac:dyDescent="0.25">
      <c r="A251" s="75"/>
      <c r="B251" s="176"/>
      <c r="C251" s="158"/>
      <c r="D251" s="160"/>
      <c r="E251" s="161"/>
      <c r="F251" s="177"/>
      <c r="G251" s="160"/>
      <c r="H251" s="163"/>
      <c r="I251" s="156"/>
      <c r="J251" s="157" t="str">
        <f t="shared" si="3"/>
        <v/>
      </c>
      <c r="K251" s="158" t="str">
        <f>IF(O251="", IF(W251="", IF(OR(D251="", E251="", C251=""), "", NETWORKDAYS(D251, E251, IF(AL251='Intro &amp; Setup'!$BA$8, 'Intro &amp; Setup'!$CA$4:$CA$23, IF(AL251='Intro &amp; Setup'!$BA$9, 'Intro &amp; Setup'!$CB$4:$CB$23)))-IF(F251=$AH$2, 0.5, 0)), ""), "")</f>
        <v/>
      </c>
      <c r="L251" s="156"/>
      <c r="M251" s="157" t="str">
        <f>IF(O251="", IFERROR(IF($W251="", $AN251+$AO251-SUMIF($C$8:$C251, $C251, $K$8:$K251)-SUMIF($C$8:$C251, $C251, $W$8:$W251), ""), ""), "")</f>
        <v/>
      </c>
      <c r="N251" s="156"/>
      <c r="O251" s="157" t="str">
        <f>IF(AND(P251="", Q251="", R251=""), "", IF(OR(NOT(C251=P251), NOT(D251=Q251), NOT(E251=R251), NOT(F251=S251), NOT(G251=T251), NOT(H251=U251)), $O$4, 'Leave Approval'!L250))</f>
        <v/>
      </c>
      <c r="P251" s="159" t="str">
        <f>IF('Leave Approval'!M250="", "", 'Leave Approval'!M250)</f>
        <v/>
      </c>
      <c r="Q251" s="160" t="str">
        <f>IF('Leave Approval'!N250="", "", 'Leave Approval'!N250)</f>
        <v/>
      </c>
      <c r="R251" s="161" t="str">
        <f>IF('Leave Approval'!O250="", "", 'Leave Approval'!O250)</f>
        <v/>
      </c>
      <c r="S251" s="162" t="str">
        <f>IF('Leave Approval'!P250="", "", 'Leave Approval'!P250)</f>
        <v/>
      </c>
      <c r="T251" s="163" t="str">
        <f>IF('Leave Approval'!Q250="", "", 'Leave Approval'!Q250)</f>
        <v/>
      </c>
      <c r="U251" s="164" t="str">
        <f>IF('Leave Approval'!R250="", "", 'Leave Approval'!R250)</f>
        <v/>
      </c>
      <c r="V251" s="156"/>
      <c r="W251" s="157" t="str">
        <f>IF(OR(P251="", Q251="", R251=""), "", NETWORKDAYS(Q251, R251, IF(AL251='Intro &amp; Setup'!$BA$8, 'Intro &amp; Setup'!$CA$4:$CA$23, IF(AL251='Intro &amp; Setup'!$BA$9, 'Intro &amp; Setup'!$CB$4:$CB$23)))-IF(S251=$AH$2, 0.5, 0))</f>
        <v/>
      </c>
      <c r="X251" s="156"/>
      <c r="Y251" s="157" t="str">
        <f>IF(OR(P251="", Q251="", R251=""), "", IFERROR($AN251+$AO251-SUMIF($C$8:$C251, $C251, $K$8:$K251)-SUMIF($P$8:$P251, $P251, $W$8:$W251), ""))</f>
        <v/>
      </c>
      <c r="Z251" s="75"/>
      <c r="AH251" s="10">
        <v>244</v>
      </c>
      <c r="AL251" s="10" t="str">
        <f>IF(P251="", IF(C251="", "", IFERROR(INDEX('Intro &amp; Setup'!$BD$4:$BD$23, MATCH(C251, 'Intro &amp; Setup'!$BC$4:$BC$23, 0)), "")), IFERROR(INDEX('Intro &amp; Setup'!$BD$4:$BD$23, MATCH(P251, 'Intro &amp; Setup'!$BC$4:$BC$23, 0)), ""))</f>
        <v/>
      </c>
      <c r="AN251" s="42" t="str">
        <f>IF(P251="", IF($C251="", "", IFERROR(INDEX('Intro &amp; Setup'!$BE$4:$BE$23, MATCH($C251, 'Intro &amp; Setup'!$BC$4:$BC$23, 0)), "")-$AS251), IFERROR(INDEX('Intro &amp; Setup'!$BE$4:$BE$23, MATCH($P251, 'Intro &amp; Setup'!$BC$4:$BC$23, 0)), "")-$AS251)</f>
        <v/>
      </c>
      <c r="AO251" s="44" t="str">
        <f>IF(P251="", IF($C251="", "", IFERROR(INDEX('Intro &amp; Setup'!$BF$4:$BF$23, MATCH($C251, 'Intro &amp; Setup'!$BC$4:$BC$23, 0)), "")), IFERROR(INDEX('Intro &amp; Setup'!$BF$4:$BF$23, MATCH($P251, 'Intro &amp; Setup'!$BC$4:$BC$23, 0)), ""))</f>
        <v/>
      </c>
      <c r="AS251" s="10" t="str">
        <f>IF($C251="", "", IFERROR(INDEX('Intro &amp; Setup'!$BG$70:$BG$109, MATCH($C251, 'Intro &amp; Setup'!$BA$70:$BA$109, 0)), ""))</f>
        <v/>
      </c>
    </row>
    <row r="252" spans="1:45" x14ac:dyDescent="0.25">
      <c r="A252" s="75"/>
      <c r="B252" s="176"/>
      <c r="C252" s="158"/>
      <c r="D252" s="160"/>
      <c r="E252" s="161"/>
      <c r="F252" s="177"/>
      <c r="G252" s="160"/>
      <c r="H252" s="163"/>
      <c r="I252" s="156"/>
      <c r="J252" s="157" t="str">
        <f t="shared" si="3"/>
        <v/>
      </c>
      <c r="K252" s="158" t="str">
        <f>IF(O252="", IF(W252="", IF(OR(D252="", E252="", C252=""), "", NETWORKDAYS(D252, E252, IF(AL252='Intro &amp; Setup'!$BA$8, 'Intro &amp; Setup'!$CA$4:$CA$23, IF(AL252='Intro &amp; Setup'!$BA$9, 'Intro &amp; Setup'!$CB$4:$CB$23)))-IF(F252=$AH$2, 0.5, 0)), ""), "")</f>
        <v/>
      </c>
      <c r="L252" s="156"/>
      <c r="M252" s="157" t="str">
        <f>IF(O252="", IFERROR(IF($W252="", $AN252+$AO252-SUMIF($C$8:$C252, $C252, $K$8:$K252)-SUMIF($C$8:$C252, $C252, $W$8:$W252), ""), ""), "")</f>
        <v/>
      </c>
      <c r="N252" s="156"/>
      <c r="O252" s="157" t="str">
        <f>IF(AND(P252="", Q252="", R252=""), "", IF(OR(NOT(C252=P252), NOT(D252=Q252), NOT(E252=R252), NOT(F252=S252), NOT(G252=T252), NOT(H252=U252)), $O$4, 'Leave Approval'!L251))</f>
        <v/>
      </c>
      <c r="P252" s="159" t="str">
        <f>IF('Leave Approval'!M251="", "", 'Leave Approval'!M251)</f>
        <v/>
      </c>
      <c r="Q252" s="160" t="str">
        <f>IF('Leave Approval'!N251="", "", 'Leave Approval'!N251)</f>
        <v/>
      </c>
      <c r="R252" s="161" t="str">
        <f>IF('Leave Approval'!O251="", "", 'Leave Approval'!O251)</f>
        <v/>
      </c>
      <c r="S252" s="162" t="str">
        <f>IF('Leave Approval'!P251="", "", 'Leave Approval'!P251)</f>
        <v/>
      </c>
      <c r="T252" s="163" t="str">
        <f>IF('Leave Approval'!Q251="", "", 'Leave Approval'!Q251)</f>
        <v/>
      </c>
      <c r="U252" s="164" t="str">
        <f>IF('Leave Approval'!R251="", "", 'Leave Approval'!R251)</f>
        <v/>
      </c>
      <c r="V252" s="156"/>
      <c r="W252" s="157" t="str">
        <f>IF(OR(P252="", Q252="", R252=""), "", NETWORKDAYS(Q252, R252, IF(AL252='Intro &amp; Setup'!$BA$8, 'Intro &amp; Setup'!$CA$4:$CA$23, IF(AL252='Intro &amp; Setup'!$BA$9, 'Intro &amp; Setup'!$CB$4:$CB$23)))-IF(S252=$AH$2, 0.5, 0))</f>
        <v/>
      </c>
      <c r="X252" s="156"/>
      <c r="Y252" s="157" t="str">
        <f>IF(OR(P252="", Q252="", R252=""), "", IFERROR($AN252+$AO252-SUMIF($C$8:$C252, $C252, $K$8:$K252)-SUMIF($P$8:$P252, $P252, $W$8:$W252), ""))</f>
        <v/>
      </c>
      <c r="Z252" s="75"/>
      <c r="AH252" s="10">
        <v>245</v>
      </c>
      <c r="AL252" s="10" t="str">
        <f>IF(P252="", IF(C252="", "", IFERROR(INDEX('Intro &amp; Setup'!$BD$4:$BD$23, MATCH(C252, 'Intro &amp; Setup'!$BC$4:$BC$23, 0)), "")), IFERROR(INDEX('Intro &amp; Setup'!$BD$4:$BD$23, MATCH(P252, 'Intro &amp; Setup'!$BC$4:$BC$23, 0)), ""))</f>
        <v/>
      </c>
      <c r="AN252" s="42" t="str">
        <f>IF(P252="", IF($C252="", "", IFERROR(INDEX('Intro &amp; Setup'!$BE$4:$BE$23, MATCH($C252, 'Intro &amp; Setup'!$BC$4:$BC$23, 0)), "")-$AS252), IFERROR(INDEX('Intro &amp; Setup'!$BE$4:$BE$23, MATCH($P252, 'Intro &amp; Setup'!$BC$4:$BC$23, 0)), "")-$AS252)</f>
        <v/>
      </c>
      <c r="AO252" s="44" t="str">
        <f>IF(P252="", IF($C252="", "", IFERROR(INDEX('Intro &amp; Setup'!$BF$4:$BF$23, MATCH($C252, 'Intro &amp; Setup'!$BC$4:$BC$23, 0)), "")), IFERROR(INDEX('Intro &amp; Setup'!$BF$4:$BF$23, MATCH($P252, 'Intro &amp; Setup'!$BC$4:$BC$23, 0)), ""))</f>
        <v/>
      </c>
      <c r="AS252" s="10" t="str">
        <f>IF($C252="", "", IFERROR(INDEX('Intro &amp; Setup'!$BG$70:$BG$109, MATCH($C252, 'Intro &amp; Setup'!$BA$70:$BA$109, 0)), ""))</f>
        <v/>
      </c>
    </row>
    <row r="253" spans="1:45" x14ac:dyDescent="0.25">
      <c r="A253" s="75"/>
      <c r="B253" s="176"/>
      <c r="C253" s="158"/>
      <c r="D253" s="160"/>
      <c r="E253" s="161"/>
      <c r="F253" s="177"/>
      <c r="G253" s="160"/>
      <c r="H253" s="163"/>
      <c r="I253" s="156"/>
      <c r="J253" s="157" t="str">
        <f t="shared" si="3"/>
        <v/>
      </c>
      <c r="K253" s="158" t="str">
        <f>IF(O253="", IF(W253="", IF(OR(D253="", E253="", C253=""), "", NETWORKDAYS(D253, E253, IF(AL253='Intro &amp; Setup'!$BA$8, 'Intro &amp; Setup'!$CA$4:$CA$23, IF(AL253='Intro &amp; Setup'!$BA$9, 'Intro &amp; Setup'!$CB$4:$CB$23)))-IF(F253=$AH$2, 0.5, 0)), ""), "")</f>
        <v/>
      </c>
      <c r="L253" s="156"/>
      <c r="M253" s="157" t="str">
        <f>IF(O253="", IFERROR(IF($W253="", $AN253+$AO253-SUMIF($C$8:$C253, $C253, $K$8:$K253)-SUMIF($C$8:$C253, $C253, $W$8:$W253), ""), ""), "")</f>
        <v/>
      </c>
      <c r="N253" s="156"/>
      <c r="O253" s="157" t="str">
        <f>IF(AND(P253="", Q253="", R253=""), "", IF(OR(NOT(C253=P253), NOT(D253=Q253), NOT(E253=R253), NOT(F253=S253), NOT(G253=T253), NOT(H253=U253)), $O$4, 'Leave Approval'!L252))</f>
        <v/>
      </c>
      <c r="P253" s="159" t="str">
        <f>IF('Leave Approval'!M252="", "", 'Leave Approval'!M252)</f>
        <v/>
      </c>
      <c r="Q253" s="160" t="str">
        <f>IF('Leave Approval'!N252="", "", 'Leave Approval'!N252)</f>
        <v/>
      </c>
      <c r="R253" s="161" t="str">
        <f>IF('Leave Approval'!O252="", "", 'Leave Approval'!O252)</f>
        <v/>
      </c>
      <c r="S253" s="162" t="str">
        <f>IF('Leave Approval'!P252="", "", 'Leave Approval'!P252)</f>
        <v/>
      </c>
      <c r="T253" s="163" t="str">
        <f>IF('Leave Approval'!Q252="", "", 'Leave Approval'!Q252)</f>
        <v/>
      </c>
      <c r="U253" s="164" t="str">
        <f>IF('Leave Approval'!R252="", "", 'Leave Approval'!R252)</f>
        <v/>
      </c>
      <c r="V253" s="156"/>
      <c r="W253" s="157" t="str">
        <f>IF(OR(P253="", Q253="", R253=""), "", NETWORKDAYS(Q253, R253, IF(AL253='Intro &amp; Setup'!$BA$8, 'Intro &amp; Setup'!$CA$4:$CA$23, IF(AL253='Intro &amp; Setup'!$BA$9, 'Intro &amp; Setup'!$CB$4:$CB$23)))-IF(S253=$AH$2, 0.5, 0))</f>
        <v/>
      </c>
      <c r="X253" s="156"/>
      <c r="Y253" s="157" t="str">
        <f>IF(OR(P253="", Q253="", R253=""), "", IFERROR($AN253+$AO253-SUMIF($C$8:$C253, $C253, $K$8:$K253)-SUMIF($P$8:$P253, $P253, $W$8:$W253), ""))</f>
        <v/>
      </c>
      <c r="Z253" s="75"/>
      <c r="AH253" s="10">
        <v>246</v>
      </c>
      <c r="AL253" s="10" t="str">
        <f>IF(P253="", IF(C253="", "", IFERROR(INDEX('Intro &amp; Setup'!$BD$4:$BD$23, MATCH(C253, 'Intro &amp; Setup'!$BC$4:$BC$23, 0)), "")), IFERROR(INDEX('Intro &amp; Setup'!$BD$4:$BD$23, MATCH(P253, 'Intro &amp; Setup'!$BC$4:$BC$23, 0)), ""))</f>
        <v/>
      </c>
      <c r="AN253" s="42" t="str">
        <f>IF(P253="", IF($C253="", "", IFERROR(INDEX('Intro &amp; Setup'!$BE$4:$BE$23, MATCH($C253, 'Intro &amp; Setup'!$BC$4:$BC$23, 0)), "")-$AS253), IFERROR(INDEX('Intro &amp; Setup'!$BE$4:$BE$23, MATCH($P253, 'Intro &amp; Setup'!$BC$4:$BC$23, 0)), "")-$AS253)</f>
        <v/>
      </c>
      <c r="AO253" s="44" t="str">
        <f>IF(P253="", IF($C253="", "", IFERROR(INDEX('Intro &amp; Setup'!$BF$4:$BF$23, MATCH($C253, 'Intro &amp; Setup'!$BC$4:$BC$23, 0)), "")), IFERROR(INDEX('Intro &amp; Setup'!$BF$4:$BF$23, MATCH($P253, 'Intro &amp; Setup'!$BC$4:$BC$23, 0)), ""))</f>
        <v/>
      </c>
      <c r="AS253" s="10" t="str">
        <f>IF($C253="", "", IFERROR(INDEX('Intro &amp; Setup'!$BG$70:$BG$109, MATCH($C253, 'Intro &amp; Setup'!$BA$70:$BA$109, 0)), ""))</f>
        <v/>
      </c>
    </row>
    <row r="254" spans="1:45" x14ac:dyDescent="0.25">
      <c r="A254" s="75"/>
      <c r="B254" s="176"/>
      <c r="C254" s="158"/>
      <c r="D254" s="160"/>
      <c r="E254" s="161"/>
      <c r="F254" s="177"/>
      <c r="G254" s="160"/>
      <c r="H254" s="163"/>
      <c r="I254" s="156"/>
      <c r="J254" s="157" t="str">
        <f t="shared" si="3"/>
        <v/>
      </c>
      <c r="K254" s="158" t="str">
        <f>IF(O254="", IF(W254="", IF(OR(D254="", E254="", C254=""), "", NETWORKDAYS(D254, E254, IF(AL254='Intro &amp; Setup'!$BA$8, 'Intro &amp; Setup'!$CA$4:$CA$23, IF(AL254='Intro &amp; Setup'!$BA$9, 'Intro &amp; Setup'!$CB$4:$CB$23)))-IF(F254=$AH$2, 0.5, 0)), ""), "")</f>
        <v/>
      </c>
      <c r="L254" s="156"/>
      <c r="M254" s="157" t="str">
        <f>IF(O254="", IFERROR(IF($W254="", $AN254+$AO254-SUMIF($C$8:$C254, $C254, $K$8:$K254)-SUMIF($C$8:$C254, $C254, $W$8:$W254), ""), ""), "")</f>
        <v/>
      </c>
      <c r="N254" s="156"/>
      <c r="O254" s="157" t="str">
        <f>IF(AND(P254="", Q254="", R254=""), "", IF(OR(NOT(C254=P254), NOT(D254=Q254), NOT(E254=R254), NOT(F254=S254), NOT(G254=T254), NOT(H254=U254)), $O$4, 'Leave Approval'!L253))</f>
        <v/>
      </c>
      <c r="P254" s="159" t="str">
        <f>IF('Leave Approval'!M253="", "", 'Leave Approval'!M253)</f>
        <v/>
      </c>
      <c r="Q254" s="160" t="str">
        <f>IF('Leave Approval'!N253="", "", 'Leave Approval'!N253)</f>
        <v/>
      </c>
      <c r="R254" s="161" t="str">
        <f>IF('Leave Approval'!O253="", "", 'Leave Approval'!O253)</f>
        <v/>
      </c>
      <c r="S254" s="162" t="str">
        <f>IF('Leave Approval'!P253="", "", 'Leave Approval'!P253)</f>
        <v/>
      </c>
      <c r="T254" s="163" t="str">
        <f>IF('Leave Approval'!Q253="", "", 'Leave Approval'!Q253)</f>
        <v/>
      </c>
      <c r="U254" s="164" t="str">
        <f>IF('Leave Approval'!R253="", "", 'Leave Approval'!R253)</f>
        <v/>
      </c>
      <c r="V254" s="156"/>
      <c r="W254" s="157" t="str">
        <f>IF(OR(P254="", Q254="", R254=""), "", NETWORKDAYS(Q254, R254, IF(AL254='Intro &amp; Setup'!$BA$8, 'Intro &amp; Setup'!$CA$4:$CA$23, IF(AL254='Intro &amp; Setup'!$BA$9, 'Intro &amp; Setup'!$CB$4:$CB$23)))-IF(S254=$AH$2, 0.5, 0))</f>
        <v/>
      </c>
      <c r="X254" s="156"/>
      <c r="Y254" s="157" t="str">
        <f>IF(OR(P254="", Q254="", R254=""), "", IFERROR($AN254+$AO254-SUMIF($C$8:$C254, $C254, $K$8:$K254)-SUMIF($P$8:$P254, $P254, $W$8:$W254), ""))</f>
        <v/>
      </c>
      <c r="Z254" s="75"/>
      <c r="AH254" s="10">
        <v>247</v>
      </c>
      <c r="AL254" s="10" t="str">
        <f>IF(P254="", IF(C254="", "", IFERROR(INDEX('Intro &amp; Setup'!$BD$4:$BD$23, MATCH(C254, 'Intro &amp; Setup'!$BC$4:$BC$23, 0)), "")), IFERROR(INDEX('Intro &amp; Setup'!$BD$4:$BD$23, MATCH(P254, 'Intro &amp; Setup'!$BC$4:$BC$23, 0)), ""))</f>
        <v/>
      </c>
      <c r="AN254" s="42" t="str">
        <f>IF(P254="", IF($C254="", "", IFERROR(INDEX('Intro &amp; Setup'!$BE$4:$BE$23, MATCH($C254, 'Intro &amp; Setup'!$BC$4:$BC$23, 0)), "")-$AS254), IFERROR(INDEX('Intro &amp; Setup'!$BE$4:$BE$23, MATCH($P254, 'Intro &amp; Setup'!$BC$4:$BC$23, 0)), "")-$AS254)</f>
        <v/>
      </c>
      <c r="AO254" s="44" t="str">
        <f>IF(P254="", IF($C254="", "", IFERROR(INDEX('Intro &amp; Setup'!$BF$4:$BF$23, MATCH($C254, 'Intro &amp; Setup'!$BC$4:$BC$23, 0)), "")), IFERROR(INDEX('Intro &amp; Setup'!$BF$4:$BF$23, MATCH($P254, 'Intro &amp; Setup'!$BC$4:$BC$23, 0)), ""))</f>
        <v/>
      </c>
      <c r="AS254" s="10" t="str">
        <f>IF($C254="", "", IFERROR(INDEX('Intro &amp; Setup'!$BG$70:$BG$109, MATCH($C254, 'Intro &amp; Setup'!$BA$70:$BA$109, 0)), ""))</f>
        <v/>
      </c>
    </row>
    <row r="255" spans="1:45" x14ac:dyDescent="0.25">
      <c r="A255" s="75"/>
      <c r="B255" s="176"/>
      <c r="C255" s="158"/>
      <c r="D255" s="160"/>
      <c r="E255" s="161"/>
      <c r="F255" s="177"/>
      <c r="G255" s="160"/>
      <c r="H255" s="163"/>
      <c r="I255" s="156"/>
      <c r="J255" s="157" t="str">
        <f t="shared" si="3"/>
        <v/>
      </c>
      <c r="K255" s="158" t="str">
        <f>IF(O255="", IF(W255="", IF(OR(D255="", E255="", C255=""), "", NETWORKDAYS(D255, E255, IF(AL255='Intro &amp; Setup'!$BA$8, 'Intro &amp; Setup'!$CA$4:$CA$23, IF(AL255='Intro &amp; Setup'!$BA$9, 'Intro &amp; Setup'!$CB$4:$CB$23)))-IF(F255=$AH$2, 0.5, 0)), ""), "")</f>
        <v/>
      </c>
      <c r="L255" s="156"/>
      <c r="M255" s="157" t="str">
        <f>IF(O255="", IFERROR(IF($W255="", $AN255+$AO255-SUMIF($C$8:$C255, $C255, $K$8:$K255)-SUMIF($C$8:$C255, $C255, $W$8:$W255), ""), ""), "")</f>
        <v/>
      </c>
      <c r="N255" s="156"/>
      <c r="O255" s="157" t="str">
        <f>IF(AND(P255="", Q255="", R255=""), "", IF(OR(NOT(C255=P255), NOT(D255=Q255), NOT(E255=R255), NOT(F255=S255), NOT(G255=T255), NOT(H255=U255)), $O$4, 'Leave Approval'!L254))</f>
        <v/>
      </c>
      <c r="P255" s="159" t="str">
        <f>IF('Leave Approval'!M254="", "", 'Leave Approval'!M254)</f>
        <v/>
      </c>
      <c r="Q255" s="160" t="str">
        <f>IF('Leave Approval'!N254="", "", 'Leave Approval'!N254)</f>
        <v/>
      </c>
      <c r="R255" s="161" t="str">
        <f>IF('Leave Approval'!O254="", "", 'Leave Approval'!O254)</f>
        <v/>
      </c>
      <c r="S255" s="162" t="str">
        <f>IF('Leave Approval'!P254="", "", 'Leave Approval'!P254)</f>
        <v/>
      </c>
      <c r="T255" s="163" t="str">
        <f>IF('Leave Approval'!Q254="", "", 'Leave Approval'!Q254)</f>
        <v/>
      </c>
      <c r="U255" s="164" t="str">
        <f>IF('Leave Approval'!R254="", "", 'Leave Approval'!R254)</f>
        <v/>
      </c>
      <c r="V255" s="156"/>
      <c r="W255" s="157" t="str">
        <f>IF(OR(P255="", Q255="", R255=""), "", NETWORKDAYS(Q255, R255, IF(AL255='Intro &amp; Setup'!$BA$8, 'Intro &amp; Setup'!$CA$4:$CA$23, IF(AL255='Intro &amp; Setup'!$BA$9, 'Intro &amp; Setup'!$CB$4:$CB$23)))-IF(S255=$AH$2, 0.5, 0))</f>
        <v/>
      </c>
      <c r="X255" s="156"/>
      <c r="Y255" s="157" t="str">
        <f>IF(OR(P255="", Q255="", R255=""), "", IFERROR($AN255+$AO255-SUMIF($C$8:$C255, $C255, $K$8:$K255)-SUMIF($P$8:$P255, $P255, $W$8:$W255), ""))</f>
        <v/>
      </c>
      <c r="Z255" s="75"/>
      <c r="AH255" s="10">
        <v>248</v>
      </c>
      <c r="AL255" s="10" t="str">
        <f>IF(P255="", IF(C255="", "", IFERROR(INDEX('Intro &amp; Setup'!$BD$4:$BD$23, MATCH(C255, 'Intro &amp; Setup'!$BC$4:$BC$23, 0)), "")), IFERROR(INDEX('Intro &amp; Setup'!$BD$4:$BD$23, MATCH(P255, 'Intro &amp; Setup'!$BC$4:$BC$23, 0)), ""))</f>
        <v/>
      </c>
      <c r="AN255" s="42" t="str">
        <f>IF(P255="", IF($C255="", "", IFERROR(INDEX('Intro &amp; Setup'!$BE$4:$BE$23, MATCH($C255, 'Intro &amp; Setup'!$BC$4:$BC$23, 0)), "")-$AS255), IFERROR(INDEX('Intro &amp; Setup'!$BE$4:$BE$23, MATCH($P255, 'Intro &amp; Setup'!$BC$4:$BC$23, 0)), "")-$AS255)</f>
        <v/>
      </c>
      <c r="AO255" s="44" t="str">
        <f>IF(P255="", IF($C255="", "", IFERROR(INDEX('Intro &amp; Setup'!$BF$4:$BF$23, MATCH($C255, 'Intro &amp; Setup'!$BC$4:$BC$23, 0)), "")), IFERROR(INDEX('Intro &amp; Setup'!$BF$4:$BF$23, MATCH($P255, 'Intro &amp; Setup'!$BC$4:$BC$23, 0)), ""))</f>
        <v/>
      </c>
      <c r="AS255" s="10" t="str">
        <f>IF($C255="", "", IFERROR(INDEX('Intro &amp; Setup'!$BG$70:$BG$109, MATCH($C255, 'Intro &amp; Setup'!$BA$70:$BA$109, 0)), ""))</f>
        <v/>
      </c>
    </row>
    <row r="256" spans="1:45" x14ac:dyDescent="0.25">
      <c r="A256" s="75"/>
      <c r="B256" s="176"/>
      <c r="C256" s="158"/>
      <c r="D256" s="160"/>
      <c r="E256" s="161"/>
      <c r="F256" s="177"/>
      <c r="G256" s="160"/>
      <c r="H256" s="163"/>
      <c r="I256" s="156"/>
      <c r="J256" s="157" t="str">
        <f t="shared" si="3"/>
        <v/>
      </c>
      <c r="K256" s="158" t="str">
        <f>IF(O256="", IF(W256="", IF(OR(D256="", E256="", C256=""), "", NETWORKDAYS(D256, E256, IF(AL256='Intro &amp; Setup'!$BA$8, 'Intro &amp; Setup'!$CA$4:$CA$23, IF(AL256='Intro &amp; Setup'!$BA$9, 'Intro &amp; Setup'!$CB$4:$CB$23)))-IF(F256=$AH$2, 0.5, 0)), ""), "")</f>
        <v/>
      </c>
      <c r="L256" s="156"/>
      <c r="M256" s="157" t="str">
        <f>IF(O256="", IFERROR(IF($W256="", $AN256+$AO256-SUMIF($C$8:$C256, $C256, $K$8:$K256)-SUMIF($C$8:$C256, $C256, $W$8:$W256), ""), ""), "")</f>
        <v/>
      </c>
      <c r="N256" s="156"/>
      <c r="O256" s="157" t="str">
        <f>IF(AND(P256="", Q256="", R256=""), "", IF(OR(NOT(C256=P256), NOT(D256=Q256), NOT(E256=R256), NOT(F256=S256), NOT(G256=T256), NOT(H256=U256)), $O$4, 'Leave Approval'!L255))</f>
        <v/>
      </c>
      <c r="P256" s="159" t="str">
        <f>IF('Leave Approval'!M255="", "", 'Leave Approval'!M255)</f>
        <v/>
      </c>
      <c r="Q256" s="160" t="str">
        <f>IF('Leave Approval'!N255="", "", 'Leave Approval'!N255)</f>
        <v/>
      </c>
      <c r="R256" s="161" t="str">
        <f>IF('Leave Approval'!O255="", "", 'Leave Approval'!O255)</f>
        <v/>
      </c>
      <c r="S256" s="162" t="str">
        <f>IF('Leave Approval'!P255="", "", 'Leave Approval'!P255)</f>
        <v/>
      </c>
      <c r="T256" s="163" t="str">
        <f>IF('Leave Approval'!Q255="", "", 'Leave Approval'!Q255)</f>
        <v/>
      </c>
      <c r="U256" s="164" t="str">
        <f>IF('Leave Approval'!R255="", "", 'Leave Approval'!R255)</f>
        <v/>
      </c>
      <c r="V256" s="156"/>
      <c r="W256" s="157" t="str">
        <f>IF(OR(P256="", Q256="", R256=""), "", NETWORKDAYS(Q256, R256, IF(AL256='Intro &amp; Setup'!$BA$8, 'Intro &amp; Setup'!$CA$4:$CA$23, IF(AL256='Intro &amp; Setup'!$BA$9, 'Intro &amp; Setup'!$CB$4:$CB$23)))-IF(S256=$AH$2, 0.5, 0))</f>
        <v/>
      </c>
      <c r="X256" s="156"/>
      <c r="Y256" s="157" t="str">
        <f>IF(OR(P256="", Q256="", R256=""), "", IFERROR($AN256+$AO256-SUMIF($C$8:$C256, $C256, $K$8:$K256)-SUMIF($P$8:$P256, $P256, $W$8:$W256), ""))</f>
        <v/>
      </c>
      <c r="Z256" s="75"/>
      <c r="AH256" s="10">
        <v>249</v>
      </c>
      <c r="AL256" s="10" t="str">
        <f>IF(P256="", IF(C256="", "", IFERROR(INDEX('Intro &amp; Setup'!$BD$4:$BD$23, MATCH(C256, 'Intro &amp; Setup'!$BC$4:$BC$23, 0)), "")), IFERROR(INDEX('Intro &amp; Setup'!$BD$4:$BD$23, MATCH(P256, 'Intro &amp; Setup'!$BC$4:$BC$23, 0)), ""))</f>
        <v/>
      </c>
      <c r="AN256" s="42" t="str">
        <f>IF(P256="", IF($C256="", "", IFERROR(INDEX('Intro &amp; Setup'!$BE$4:$BE$23, MATCH($C256, 'Intro &amp; Setup'!$BC$4:$BC$23, 0)), "")-$AS256), IFERROR(INDEX('Intro &amp; Setup'!$BE$4:$BE$23, MATCH($P256, 'Intro &amp; Setup'!$BC$4:$BC$23, 0)), "")-$AS256)</f>
        <v/>
      </c>
      <c r="AO256" s="44" t="str">
        <f>IF(P256="", IF($C256="", "", IFERROR(INDEX('Intro &amp; Setup'!$BF$4:$BF$23, MATCH($C256, 'Intro &amp; Setup'!$BC$4:$BC$23, 0)), "")), IFERROR(INDEX('Intro &amp; Setup'!$BF$4:$BF$23, MATCH($P256, 'Intro &amp; Setup'!$BC$4:$BC$23, 0)), ""))</f>
        <v/>
      </c>
      <c r="AS256" s="10" t="str">
        <f>IF($C256="", "", IFERROR(INDEX('Intro &amp; Setup'!$BG$70:$BG$109, MATCH($C256, 'Intro &amp; Setup'!$BA$70:$BA$109, 0)), ""))</f>
        <v/>
      </c>
    </row>
    <row r="257" spans="1:45" x14ac:dyDescent="0.25">
      <c r="A257" s="75"/>
      <c r="B257" s="176"/>
      <c r="C257" s="158"/>
      <c r="D257" s="160"/>
      <c r="E257" s="161"/>
      <c r="F257" s="177"/>
      <c r="G257" s="160"/>
      <c r="H257" s="163"/>
      <c r="I257" s="156"/>
      <c r="J257" s="157" t="str">
        <f t="shared" si="3"/>
        <v/>
      </c>
      <c r="K257" s="158" t="str">
        <f>IF(O257="", IF(W257="", IF(OR(D257="", E257="", C257=""), "", NETWORKDAYS(D257, E257, IF(AL257='Intro &amp; Setup'!$BA$8, 'Intro &amp; Setup'!$CA$4:$CA$23, IF(AL257='Intro &amp; Setup'!$BA$9, 'Intro &amp; Setup'!$CB$4:$CB$23)))-IF(F257=$AH$2, 0.5, 0)), ""), "")</f>
        <v/>
      </c>
      <c r="L257" s="156"/>
      <c r="M257" s="157" t="str">
        <f>IF(O257="", IFERROR(IF($W257="", $AN257+$AO257-SUMIF($C$8:$C257, $C257, $K$8:$K257)-SUMIF($C$8:$C257, $C257, $W$8:$W257), ""), ""), "")</f>
        <v/>
      </c>
      <c r="N257" s="156"/>
      <c r="O257" s="157" t="str">
        <f>IF(AND(P257="", Q257="", R257=""), "", IF(OR(NOT(C257=P257), NOT(D257=Q257), NOT(E257=R257), NOT(F257=S257), NOT(G257=T257), NOT(H257=U257)), $O$4, 'Leave Approval'!L256))</f>
        <v/>
      </c>
      <c r="P257" s="159" t="str">
        <f>IF('Leave Approval'!M256="", "", 'Leave Approval'!M256)</f>
        <v/>
      </c>
      <c r="Q257" s="160" t="str">
        <f>IF('Leave Approval'!N256="", "", 'Leave Approval'!N256)</f>
        <v/>
      </c>
      <c r="R257" s="161" t="str">
        <f>IF('Leave Approval'!O256="", "", 'Leave Approval'!O256)</f>
        <v/>
      </c>
      <c r="S257" s="162" t="str">
        <f>IF('Leave Approval'!P256="", "", 'Leave Approval'!P256)</f>
        <v/>
      </c>
      <c r="T257" s="163" t="str">
        <f>IF('Leave Approval'!Q256="", "", 'Leave Approval'!Q256)</f>
        <v/>
      </c>
      <c r="U257" s="164" t="str">
        <f>IF('Leave Approval'!R256="", "", 'Leave Approval'!R256)</f>
        <v/>
      </c>
      <c r="V257" s="156"/>
      <c r="W257" s="157" t="str">
        <f>IF(OR(P257="", Q257="", R257=""), "", NETWORKDAYS(Q257, R257, IF(AL257='Intro &amp; Setup'!$BA$8, 'Intro &amp; Setup'!$CA$4:$CA$23, IF(AL257='Intro &amp; Setup'!$BA$9, 'Intro &amp; Setup'!$CB$4:$CB$23)))-IF(S257=$AH$2, 0.5, 0))</f>
        <v/>
      </c>
      <c r="X257" s="156"/>
      <c r="Y257" s="157" t="str">
        <f>IF(OR(P257="", Q257="", R257=""), "", IFERROR($AN257+$AO257-SUMIF($C$8:$C257, $C257, $K$8:$K257)-SUMIF($P$8:$P257, $P257, $W$8:$W257), ""))</f>
        <v/>
      </c>
      <c r="Z257" s="75"/>
      <c r="AH257" s="10">
        <v>250</v>
      </c>
      <c r="AL257" s="10" t="str">
        <f>IF(P257="", IF(C257="", "", IFERROR(INDEX('Intro &amp; Setup'!$BD$4:$BD$23, MATCH(C257, 'Intro &amp; Setup'!$BC$4:$BC$23, 0)), "")), IFERROR(INDEX('Intro &amp; Setup'!$BD$4:$BD$23, MATCH(P257, 'Intro &amp; Setup'!$BC$4:$BC$23, 0)), ""))</f>
        <v/>
      </c>
      <c r="AN257" s="42" t="str">
        <f>IF(P257="", IF($C257="", "", IFERROR(INDEX('Intro &amp; Setup'!$BE$4:$BE$23, MATCH($C257, 'Intro &amp; Setup'!$BC$4:$BC$23, 0)), "")-$AS257), IFERROR(INDEX('Intro &amp; Setup'!$BE$4:$BE$23, MATCH($P257, 'Intro &amp; Setup'!$BC$4:$BC$23, 0)), "")-$AS257)</f>
        <v/>
      </c>
      <c r="AO257" s="44" t="str">
        <f>IF(P257="", IF($C257="", "", IFERROR(INDEX('Intro &amp; Setup'!$BF$4:$BF$23, MATCH($C257, 'Intro &amp; Setup'!$BC$4:$BC$23, 0)), "")), IFERROR(INDEX('Intro &amp; Setup'!$BF$4:$BF$23, MATCH($P257, 'Intro &amp; Setup'!$BC$4:$BC$23, 0)), ""))</f>
        <v/>
      </c>
      <c r="AS257" s="10" t="str">
        <f>IF($C257="", "", IFERROR(INDEX('Intro &amp; Setup'!$BG$70:$BG$109, MATCH($C257, 'Intro &amp; Setup'!$BA$70:$BA$109, 0)), ""))</f>
        <v/>
      </c>
    </row>
    <row r="258" spans="1:45" x14ac:dyDescent="0.25">
      <c r="A258" s="75"/>
      <c r="B258" s="176"/>
      <c r="C258" s="158"/>
      <c r="D258" s="160"/>
      <c r="E258" s="161"/>
      <c r="F258" s="177"/>
      <c r="G258" s="160"/>
      <c r="H258" s="163"/>
      <c r="I258" s="156"/>
      <c r="J258" s="157" t="str">
        <f t="shared" si="3"/>
        <v/>
      </c>
      <c r="K258" s="158" t="str">
        <f>IF(O258="", IF(W258="", IF(OR(D258="", E258="", C258=""), "", NETWORKDAYS(D258, E258, IF(AL258='Intro &amp; Setup'!$BA$8, 'Intro &amp; Setup'!$CA$4:$CA$23, IF(AL258='Intro &amp; Setup'!$BA$9, 'Intro &amp; Setup'!$CB$4:$CB$23)))-IF(F258=$AH$2, 0.5, 0)), ""), "")</f>
        <v/>
      </c>
      <c r="L258" s="156"/>
      <c r="M258" s="157" t="str">
        <f>IF(O258="", IFERROR(IF($W258="", $AN258+$AO258-SUMIF($C$8:$C258, $C258, $K$8:$K258)-SUMIF($C$8:$C258, $C258, $W$8:$W258), ""), ""), "")</f>
        <v/>
      </c>
      <c r="N258" s="156"/>
      <c r="O258" s="157" t="str">
        <f>IF(AND(P258="", Q258="", R258=""), "", IF(OR(NOT(C258=P258), NOT(D258=Q258), NOT(E258=R258), NOT(F258=S258), NOT(G258=T258), NOT(H258=U258)), $O$4, 'Leave Approval'!L257))</f>
        <v/>
      </c>
      <c r="P258" s="159" t="str">
        <f>IF('Leave Approval'!M257="", "", 'Leave Approval'!M257)</f>
        <v/>
      </c>
      <c r="Q258" s="160" t="str">
        <f>IF('Leave Approval'!N257="", "", 'Leave Approval'!N257)</f>
        <v/>
      </c>
      <c r="R258" s="161" t="str">
        <f>IF('Leave Approval'!O257="", "", 'Leave Approval'!O257)</f>
        <v/>
      </c>
      <c r="S258" s="162" t="str">
        <f>IF('Leave Approval'!P257="", "", 'Leave Approval'!P257)</f>
        <v/>
      </c>
      <c r="T258" s="163" t="str">
        <f>IF('Leave Approval'!Q257="", "", 'Leave Approval'!Q257)</f>
        <v/>
      </c>
      <c r="U258" s="164" t="str">
        <f>IF('Leave Approval'!R257="", "", 'Leave Approval'!R257)</f>
        <v/>
      </c>
      <c r="V258" s="156"/>
      <c r="W258" s="157" t="str">
        <f>IF(OR(P258="", Q258="", R258=""), "", NETWORKDAYS(Q258, R258, IF(AL258='Intro &amp; Setup'!$BA$8, 'Intro &amp; Setup'!$CA$4:$CA$23, IF(AL258='Intro &amp; Setup'!$BA$9, 'Intro &amp; Setup'!$CB$4:$CB$23)))-IF(S258=$AH$2, 0.5, 0))</f>
        <v/>
      </c>
      <c r="X258" s="156"/>
      <c r="Y258" s="157" t="str">
        <f>IF(OR(P258="", Q258="", R258=""), "", IFERROR($AN258+$AO258-SUMIF($C$8:$C258, $C258, $K$8:$K258)-SUMIF($P$8:$P258, $P258, $W$8:$W258), ""))</f>
        <v/>
      </c>
      <c r="Z258" s="75"/>
      <c r="AH258" s="10">
        <v>251</v>
      </c>
      <c r="AL258" s="10" t="str">
        <f>IF(P258="", IF(C258="", "", IFERROR(INDEX('Intro &amp; Setup'!$BD$4:$BD$23, MATCH(C258, 'Intro &amp; Setup'!$BC$4:$BC$23, 0)), "")), IFERROR(INDEX('Intro &amp; Setup'!$BD$4:$BD$23, MATCH(P258, 'Intro &amp; Setup'!$BC$4:$BC$23, 0)), ""))</f>
        <v/>
      </c>
      <c r="AN258" s="42" t="str">
        <f>IF(P258="", IF($C258="", "", IFERROR(INDEX('Intro &amp; Setup'!$BE$4:$BE$23, MATCH($C258, 'Intro &amp; Setup'!$BC$4:$BC$23, 0)), "")-$AS258), IFERROR(INDEX('Intro &amp; Setup'!$BE$4:$BE$23, MATCH($P258, 'Intro &amp; Setup'!$BC$4:$BC$23, 0)), "")-$AS258)</f>
        <v/>
      </c>
      <c r="AO258" s="44" t="str">
        <f>IF(P258="", IF($C258="", "", IFERROR(INDEX('Intro &amp; Setup'!$BF$4:$BF$23, MATCH($C258, 'Intro &amp; Setup'!$BC$4:$BC$23, 0)), "")), IFERROR(INDEX('Intro &amp; Setup'!$BF$4:$BF$23, MATCH($P258, 'Intro &amp; Setup'!$BC$4:$BC$23, 0)), ""))</f>
        <v/>
      </c>
      <c r="AS258" s="10" t="str">
        <f>IF($C258="", "", IFERROR(INDEX('Intro &amp; Setup'!$BG$70:$BG$109, MATCH($C258, 'Intro &amp; Setup'!$BA$70:$BA$109, 0)), ""))</f>
        <v/>
      </c>
    </row>
    <row r="259" spans="1:45" x14ac:dyDescent="0.25">
      <c r="A259" s="75"/>
      <c r="B259" s="176"/>
      <c r="C259" s="158"/>
      <c r="D259" s="160"/>
      <c r="E259" s="161"/>
      <c r="F259" s="177"/>
      <c r="G259" s="160"/>
      <c r="H259" s="163"/>
      <c r="I259" s="156"/>
      <c r="J259" s="157" t="str">
        <f t="shared" si="3"/>
        <v/>
      </c>
      <c r="K259" s="158" t="str">
        <f>IF(O259="", IF(W259="", IF(OR(D259="", E259="", C259=""), "", NETWORKDAYS(D259, E259, IF(AL259='Intro &amp; Setup'!$BA$8, 'Intro &amp; Setup'!$CA$4:$CA$23, IF(AL259='Intro &amp; Setup'!$BA$9, 'Intro &amp; Setup'!$CB$4:$CB$23)))-IF(F259=$AH$2, 0.5, 0)), ""), "")</f>
        <v/>
      </c>
      <c r="L259" s="156"/>
      <c r="M259" s="157" t="str">
        <f>IF(O259="", IFERROR(IF($W259="", $AN259+$AO259-SUMIF($C$8:$C259, $C259, $K$8:$K259)-SUMIF($C$8:$C259, $C259, $W$8:$W259), ""), ""), "")</f>
        <v/>
      </c>
      <c r="N259" s="156"/>
      <c r="O259" s="157" t="str">
        <f>IF(AND(P259="", Q259="", R259=""), "", IF(OR(NOT(C259=P259), NOT(D259=Q259), NOT(E259=R259), NOT(F259=S259), NOT(G259=T259), NOT(H259=U259)), $O$4, 'Leave Approval'!L258))</f>
        <v/>
      </c>
      <c r="P259" s="159" t="str">
        <f>IF('Leave Approval'!M258="", "", 'Leave Approval'!M258)</f>
        <v/>
      </c>
      <c r="Q259" s="160" t="str">
        <f>IF('Leave Approval'!N258="", "", 'Leave Approval'!N258)</f>
        <v/>
      </c>
      <c r="R259" s="161" t="str">
        <f>IF('Leave Approval'!O258="", "", 'Leave Approval'!O258)</f>
        <v/>
      </c>
      <c r="S259" s="162" t="str">
        <f>IF('Leave Approval'!P258="", "", 'Leave Approval'!P258)</f>
        <v/>
      </c>
      <c r="T259" s="163" t="str">
        <f>IF('Leave Approval'!Q258="", "", 'Leave Approval'!Q258)</f>
        <v/>
      </c>
      <c r="U259" s="164" t="str">
        <f>IF('Leave Approval'!R258="", "", 'Leave Approval'!R258)</f>
        <v/>
      </c>
      <c r="V259" s="156"/>
      <c r="W259" s="157" t="str">
        <f>IF(OR(P259="", Q259="", R259=""), "", NETWORKDAYS(Q259, R259, IF(AL259='Intro &amp; Setup'!$BA$8, 'Intro &amp; Setup'!$CA$4:$CA$23, IF(AL259='Intro &amp; Setup'!$BA$9, 'Intro &amp; Setup'!$CB$4:$CB$23)))-IF(S259=$AH$2, 0.5, 0))</f>
        <v/>
      </c>
      <c r="X259" s="156"/>
      <c r="Y259" s="157" t="str">
        <f>IF(OR(P259="", Q259="", R259=""), "", IFERROR($AN259+$AO259-SUMIF($C$8:$C259, $C259, $K$8:$K259)-SUMIF($P$8:$P259, $P259, $W$8:$W259), ""))</f>
        <v/>
      </c>
      <c r="Z259" s="75"/>
      <c r="AH259" s="10">
        <v>252</v>
      </c>
      <c r="AL259" s="10" t="str">
        <f>IF(P259="", IF(C259="", "", IFERROR(INDEX('Intro &amp; Setup'!$BD$4:$BD$23, MATCH(C259, 'Intro &amp; Setup'!$BC$4:$BC$23, 0)), "")), IFERROR(INDEX('Intro &amp; Setup'!$BD$4:$BD$23, MATCH(P259, 'Intro &amp; Setup'!$BC$4:$BC$23, 0)), ""))</f>
        <v/>
      </c>
      <c r="AN259" s="42" t="str">
        <f>IF(P259="", IF($C259="", "", IFERROR(INDEX('Intro &amp; Setup'!$BE$4:$BE$23, MATCH($C259, 'Intro &amp; Setup'!$BC$4:$BC$23, 0)), "")-$AS259), IFERROR(INDEX('Intro &amp; Setup'!$BE$4:$BE$23, MATCH($P259, 'Intro &amp; Setup'!$BC$4:$BC$23, 0)), "")-$AS259)</f>
        <v/>
      </c>
      <c r="AO259" s="44" t="str">
        <f>IF(P259="", IF($C259="", "", IFERROR(INDEX('Intro &amp; Setup'!$BF$4:$BF$23, MATCH($C259, 'Intro &amp; Setup'!$BC$4:$BC$23, 0)), "")), IFERROR(INDEX('Intro &amp; Setup'!$BF$4:$BF$23, MATCH($P259, 'Intro &amp; Setup'!$BC$4:$BC$23, 0)), ""))</f>
        <v/>
      </c>
      <c r="AS259" s="10" t="str">
        <f>IF($C259="", "", IFERROR(INDEX('Intro &amp; Setup'!$BG$70:$BG$109, MATCH($C259, 'Intro &amp; Setup'!$BA$70:$BA$109, 0)), ""))</f>
        <v/>
      </c>
    </row>
    <row r="260" spans="1:45" x14ac:dyDescent="0.25">
      <c r="A260" s="75"/>
      <c r="B260" s="176"/>
      <c r="C260" s="158"/>
      <c r="D260" s="160"/>
      <c r="E260" s="161"/>
      <c r="F260" s="177"/>
      <c r="G260" s="160"/>
      <c r="H260" s="163"/>
      <c r="I260" s="156"/>
      <c r="J260" s="157" t="str">
        <f t="shared" si="3"/>
        <v/>
      </c>
      <c r="K260" s="158" t="str">
        <f>IF(O260="", IF(W260="", IF(OR(D260="", E260="", C260=""), "", NETWORKDAYS(D260, E260, IF(AL260='Intro &amp; Setup'!$BA$8, 'Intro &amp; Setup'!$CA$4:$CA$23, IF(AL260='Intro &amp; Setup'!$BA$9, 'Intro &amp; Setup'!$CB$4:$CB$23)))-IF(F260=$AH$2, 0.5, 0)), ""), "")</f>
        <v/>
      </c>
      <c r="L260" s="156"/>
      <c r="M260" s="157" t="str">
        <f>IF(O260="", IFERROR(IF($W260="", $AN260+$AO260-SUMIF($C$8:$C260, $C260, $K$8:$K260)-SUMIF($C$8:$C260, $C260, $W$8:$W260), ""), ""), "")</f>
        <v/>
      </c>
      <c r="N260" s="156"/>
      <c r="O260" s="157" t="str">
        <f>IF(AND(P260="", Q260="", R260=""), "", IF(OR(NOT(C260=P260), NOT(D260=Q260), NOT(E260=R260), NOT(F260=S260), NOT(G260=T260), NOT(H260=U260)), $O$4, 'Leave Approval'!L259))</f>
        <v/>
      </c>
      <c r="P260" s="159" t="str">
        <f>IF('Leave Approval'!M259="", "", 'Leave Approval'!M259)</f>
        <v/>
      </c>
      <c r="Q260" s="160" t="str">
        <f>IF('Leave Approval'!N259="", "", 'Leave Approval'!N259)</f>
        <v/>
      </c>
      <c r="R260" s="161" t="str">
        <f>IF('Leave Approval'!O259="", "", 'Leave Approval'!O259)</f>
        <v/>
      </c>
      <c r="S260" s="162" t="str">
        <f>IF('Leave Approval'!P259="", "", 'Leave Approval'!P259)</f>
        <v/>
      </c>
      <c r="T260" s="163" t="str">
        <f>IF('Leave Approval'!Q259="", "", 'Leave Approval'!Q259)</f>
        <v/>
      </c>
      <c r="U260" s="164" t="str">
        <f>IF('Leave Approval'!R259="", "", 'Leave Approval'!R259)</f>
        <v/>
      </c>
      <c r="V260" s="156"/>
      <c r="W260" s="157" t="str">
        <f>IF(OR(P260="", Q260="", R260=""), "", NETWORKDAYS(Q260, R260, IF(AL260='Intro &amp; Setup'!$BA$8, 'Intro &amp; Setup'!$CA$4:$CA$23, IF(AL260='Intro &amp; Setup'!$BA$9, 'Intro &amp; Setup'!$CB$4:$CB$23)))-IF(S260=$AH$2, 0.5, 0))</f>
        <v/>
      </c>
      <c r="X260" s="156"/>
      <c r="Y260" s="157" t="str">
        <f>IF(OR(P260="", Q260="", R260=""), "", IFERROR($AN260+$AO260-SUMIF($C$8:$C260, $C260, $K$8:$K260)-SUMIF($P$8:$P260, $P260, $W$8:$W260), ""))</f>
        <v/>
      </c>
      <c r="Z260" s="75"/>
      <c r="AH260" s="10">
        <v>253</v>
      </c>
      <c r="AL260" s="10" t="str">
        <f>IF(P260="", IF(C260="", "", IFERROR(INDEX('Intro &amp; Setup'!$BD$4:$BD$23, MATCH(C260, 'Intro &amp; Setup'!$BC$4:$BC$23, 0)), "")), IFERROR(INDEX('Intro &amp; Setup'!$BD$4:$BD$23, MATCH(P260, 'Intro &amp; Setup'!$BC$4:$BC$23, 0)), ""))</f>
        <v/>
      </c>
      <c r="AN260" s="42" t="str">
        <f>IF(P260="", IF($C260="", "", IFERROR(INDEX('Intro &amp; Setup'!$BE$4:$BE$23, MATCH($C260, 'Intro &amp; Setup'!$BC$4:$BC$23, 0)), "")-$AS260), IFERROR(INDEX('Intro &amp; Setup'!$BE$4:$BE$23, MATCH($P260, 'Intro &amp; Setup'!$BC$4:$BC$23, 0)), "")-$AS260)</f>
        <v/>
      </c>
      <c r="AO260" s="44" t="str">
        <f>IF(P260="", IF($C260="", "", IFERROR(INDEX('Intro &amp; Setup'!$BF$4:$BF$23, MATCH($C260, 'Intro &amp; Setup'!$BC$4:$BC$23, 0)), "")), IFERROR(INDEX('Intro &amp; Setup'!$BF$4:$BF$23, MATCH($P260, 'Intro &amp; Setup'!$BC$4:$BC$23, 0)), ""))</f>
        <v/>
      </c>
      <c r="AS260" s="10" t="str">
        <f>IF($C260="", "", IFERROR(INDEX('Intro &amp; Setup'!$BG$70:$BG$109, MATCH($C260, 'Intro &amp; Setup'!$BA$70:$BA$109, 0)), ""))</f>
        <v/>
      </c>
    </row>
    <row r="261" spans="1:45" x14ac:dyDescent="0.25">
      <c r="A261" s="75"/>
      <c r="B261" s="176"/>
      <c r="C261" s="158"/>
      <c r="D261" s="160"/>
      <c r="E261" s="161"/>
      <c r="F261" s="177"/>
      <c r="G261" s="160"/>
      <c r="H261" s="163"/>
      <c r="I261" s="156"/>
      <c r="J261" s="157" t="str">
        <f t="shared" si="3"/>
        <v/>
      </c>
      <c r="K261" s="158" t="str">
        <f>IF(O261="", IF(W261="", IF(OR(D261="", E261="", C261=""), "", NETWORKDAYS(D261, E261, IF(AL261='Intro &amp; Setup'!$BA$8, 'Intro &amp; Setup'!$CA$4:$CA$23, IF(AL261='Intro &amp; Setup'!$BA$9, 'Intro &amp; Setup'!$CB$4:$CB$23)))-IF(F261=$AH$2, 0.5, 0)), ""), "")</f>
        <v/>
      </c>
      <c r="L261" s="156"/>
      <c r="M261" s="157" t="str">
        <f>IF(O261="", IFERROR(IF($W261="", $AN261+$AO261-SUMIF($C$8:$C261, $C261, $K$8:$K261)-SUMIF($C$8:$C261, $C261, $W$8:$W261), ""), ""), "")</f>
        <v/>
      </c>
      <c r="N261" s="156"/>
      <c r="O261" s="157" t="str">
        <f>IF(AND(P261="", Q261="", R261=""), "", IF(OR(NOT(C261=P261), NOT(D261=Q261), NOT(E261=R261), NOT(F261=S261), NOT(G261=T261), NOT(H261=U261)), $O$4, 'Leave Approval'!L260))</f>
        <v/>
      </c>
      <c r="P261" s="159" t="str">
        <f>IF('Leave Approval'!M260="", "", 'Leave Approval'!M260)</f>
        <v/>
      </c>
      <c r="Q261" s="160" t="str">
        <f>IF('Leave Approval'!N260="", "", 'Leave Approval'!N260)</f>
        <v/>
      </c>
      <c r="R261" s="161" t="str">
        <f>IF('Leave Approval'!O260="", "", 'Leave Approval'!O260)</f>
        <v/>
      </c>
      <c r="S261" s="162" t="str">
        <f>IF('Leave Approval'!P260="", "", 'Leave Approval'!P260)</f>
        <v/>
      </c>
      <c r="T261" s="163" t="str">
        <f>IF('Leave Approval'!Q260="", "", 'Leave Approval'!Q260)</f>
        <v/>
      </c>
      <c r="U261" s="164" t="str">
        <f>IF('Leave Approval'!R260="", "", 'Leave Approval'!R260)</f>
        <v/>
      </c>
      <c r="V261" s="156"/>
      <c r="W261" s="157" t="str">
        <f>IF(OR(P261="", Q261="", R261=""), "", NETWORKDAYS(Q261, R261, IF(AL261='Intro &amp; Setup'!$BA$8, 'Intro &amp; Setup'!$CA$4:$CA$23, IF(AL261='Intro &amp; Setup'!$BA$9, 'Intro &amp; Setup'!$CB$4:$CB$23)))-IF(S261=$AH$2, 0.5, 0))</f>
        <v/>
      </c>
      <c r="X261" s="156"/>
      <c r="Y261" s="157" t="str">
        <f>IF(OR(P261="", Q261="", R261=""), "", IFERROR($AN261+$AO261-SUMIF($C$8:$C261, $C261, $K$8:$K261)-SUMIF($P$8:$P261, $P261, $W$8:$W261), ""))</f>
        <v/>
      </c>
      <c r="Z261" s="75"/>
      <c r="AH261" s="10">
        <v>254</v>
      </c>
      <c r="AL261" s="10" t="str">
        <f>IF(P261="", IF(C261="", "", IFERROR(INDEX('Intro &amp; Setup'!$BD$4:$BD$23, MATCH(C261, 'Intro &amp; Setup'!$BC$4:$BC$23, 0)), "")), IFERROR(INDEX('Intro &amp; Setup'!$BD$4:$BD$23, MATCH(P261, 'Intro &amp; Setup'!$BC$4:$BC$23, 0)), ""))</f>
        <v/>
      </c>
      <c r="AN261" s="42" t="str">
        <f>IF(P261="", IF($C261="", "", IFERROR(INDEX('Intro &amp; Setup'!$BE$4:$BE$23, MATCH($C261, 'Intro &amp; Setup'!$BC$4:$BC$23, 0)), "")-$AS261), IFERROR(INDEX('Intro &amp; Setup'!$BE$4:$BE$23, MATCH($P261, 'Intro &amp; Setup'!$BC$4:$BC$23, 0)), "")-$AS261)</f>
        <v/>
      </c>
      <c r="AO261" s="44" t="str">
        <f>IF(P261="", IF($C261="", "", IFERROR(INDEX('Intro &amp; Setup'!$BF$4:$BF$23, MATCH($C261, 'Intro &amp; Setup'!$BC$4:$BC$23, 0)), "")), IFERROR(INDEX('Intro &amp; Setup'!$BF$4:$BF$23, MATCH($P261, 'Intro &amp; Setup'!$BC$4:$BC$23, 0)), ""))</f>
        <v/>
      </c>
      <c r="AS261" s="10" t="str">
        <f>IF($C261="", "", IFERROR(INDEX('Intro &amp; Setup'!$BG$70:$BG$109, MATCH($C261, 'Intro &amp; Setup'!$BA$70:$BA$109, 0)), ""))</f>
        <v/>
      </c>
    </row>
    <row r="262" spans="1:45" x14ac:dyDescent="0.25">
      <c r="A262" s="75"/>
      <c r="B262" s="176"/>
      <c r="C262" s="158"/>
      <c r="D262" s="160"/>
      <c r="E262" s="161"/>
      <c r="F262" s="177"/>
      <c r="G262" s="160"/>
      <c r="H262" s="163"/>
      <c r="I262" s="156"/>
      <c r="J262" s="157" t="str">
        <f t="shared" si="3"/>
        <v/>
      </c>
      <c r="K262" s="158" t="str">
        <f>IF(O262="", IF(W262="", IF(OR(D262="", E262="", C262=""), "", NETWORKDAYS(D262, E262, IF(AL262='Intro &amp; Setup'!$BA$8, 'Intro &amp; Setup'!$CA$4:$CA$23, IF(AL262='Intro &amp; Setup'!$BA$9, 'Intro &amp; Setup'!$CB$4:$CB$23)))-IF(F262=$AH$2, 0.5, 0)), ""), "")</f>
        <v/>
      </c>
      <c r="L262" s="156"/>
      <c r="M262" s="157" t="str">
        <f>IF(O262="", IFERROR(IF($W262="", $AN262+$AO262-SUMIF($C$8:$C262, $C262, $K$8:$K262)-SUMIF($C$8:$C262, $C262, $W$8:$W262), ""), ""), "")</f>
        <v/>
      </c>
      <c r="N262" s="156"/>
      <c r="O262" s="157" t="str">
        <f>IF(AND(P262="", Q262="", R262=""), "", IF(OR(NOT(C262=P262), NOT(D262=Q262), NOT(E262=R262), NOT(F262=S262), NOT(G262=T262), NOT(H262=U262)), $O$4, 'Leave Approval'!L261))</f>
        <v/>
      </c>
      <c r="P262" s="159" t="str">
        <f>IF('Leave Approval'!M261="", "", 'Leave Approval'!M261)</f>
        <v/>
      </c>
      <c r="Q262" s="160" t="str">
        <f>IF('Leave Approval'!N261="", "", 'Leave Approval'!N261)</f>
        <v/>
      </c>
      <c r="R262" s="161" t="str">
        <f>IF('Leave Approval'!O261="", "", 'Leave Approval'!O261)</f>
        <v/>
      </c>
      <c r="S262" s="162" t="str">
        <f>IF('Leave Approval'!P261="", "", 'Leave Approval'!P261)</f>
        <v/>
      </c>
      <c r="T262" s="163" t="str">
        <f>IF('Leave Approval'!Q261="", "", 'Leave Approval'!Q261)</f>
        <v/>
      </c>
      <c r="U262" s="164" t="str">
        <f>IF('Leave Approval'!R261="", "", 'Leave Approval'!R261)</f>
        <v/>
      </c>
      <c r="V262" s="156"/>
      <c r="W262" s="157" t="str">
        <f>IF(OR(P262="", Q262="", R262=""), "", NETWORKDAYS(Q262, R262, IF(AL262='Intro &amp; Setup'!$BA$8, 'Intro &amp; Setup'!$CA$4:$CA$23, IF(AL262='Intro &amp; Setup'!$BA$9, 'Intro &amp; Setup'!$CB$4:$CB$23)))-IF(S262=$AH$2, 0.5, 0))</f>
        <v/>
      </c>
      <c r="X262" s="156"/>
      <c r="Y262" s="157" t="str">
        <f>IF(OR(P262="", Q262="", R262=""), "", IFERROR($AN262+$AO262-SUMIF($C$8:$C262, $C262, $K$8:$K262)-SUMIF($P$8:$P262, $P262, $W$8:$W262), ""))</f>
        <v/>
      </c>
      <c r="Z262" s="75"/>
      <c r="AH262" s="10">
        <v>255</v>
      </c>
      <c r="AL262" s="10" t="str">
        <f>IF(P262="", IF(C262="", "", IFERROR(INDEX('Intro &amp; Setup'!$BD$4:$BD$23, MATCH(C262, 'Intro &amp; Setup'!$BC$4:$BC$23, 0)), "")), IFERROR(INDEX('Intro &amp; Setup'!$BD$4:$BD$23, MATCH(P262, 'Intro &amp; Setup'!$BC$4:$BC$23, 0)), ""))</f>
        <v/>
      </c>
      <c r="AN262" s="42" t="str">
        <f>IF(P262="", IF($C262="", "", IFERROR(INDEX('Intro &amp; Setup'!$BE$4:$BE$23, MATCH($C262, 'Intro &amp; Setup'!$BC$4:$BC$23, 0)), "")-$AS262), IFERROR(INDEX('Intro &amp; Setup'!$BE$4:$BE$23, MATCH($P262, 'Intro &amp; Setup'!$BC$4:$BC$23, 0)), "")-$AS262)</f>
        <v/>
      </c>
      <c r="AO262" s="44" t="str">
        <f>IF(P262="", IF($C262="", "", IFERROR(INDEX('Intro &amp; Setup'!$BF$4:$BF$23, MATCH($C262, 'Intro &amp; Setup'!$BC$4:$BC$23, 0)), "")), IFERROR(INDEX('Intro &amp; Setup'!$BF$4:$BF$23, MATCH($P262, 'Intro &amp; Setup'!$BC$4:$BC$23, 0)), ""))</f>
        <v/>
      </c>
      <c r="AS262" s="10" t="str">
        <f>IF($C262="", "", IFERROR(INDEX('Intro &amp; Setup'!$BG$70:$BG$109, MATCH($C262, 'Intro &amp; Setup'!$BA$70:$BA$109, 0)), ""))</f>
        <v/>
      </c>
    </row>
    <row r="263" spans="1:45" x14ac:dyDescent="0.25">
      <c r="A263" s="75"/>
      <c r="B263" s="176"/>
      <c r="C263" s="158"/>
      <c r="D263" s="160"/>
      <c r="E263" s="161"/>
      <c r="F263" s="177"/>
      <c r="G263" s="160"/>
      <c r="H263" s="163"/>
      <c r="I263" s="156"/>
      <c r="J263" s="157" t="str">
        <f t="shared" si="3"/>
        <v/>
      </c>
      <c r="K263" s="158" t="str">
        <f>IF(O263="", IF(W263="", IF(OR(D263="", E263="", C263=""), "", NETWORKDAYS(D263, E263, IF(AL263='Intro &amp; Setup'!$BA$8, 'Intro &amp; Setup'!$CA$4:$CA$23, IF(AL263='Intro &amp; Setup'!$BA$9, 'Intro &amp; Setup'!$CB$4:$CB$23)))-IF(F263=$AH$2, 0.5, 0)), ""), "")</f>
        <v/>
      </c>
      <c r="L263" s="156"/>
      <c r="M263" s="157" t="str">
        <f>IF(O263="", IFERROR(IF($W263="", $AN263+$AO263-SUMIF($C$8:$C263, $C263, $K$8:$K263)-SUMIF($C$8:$C263, $C263, $W$8:$W263), ""), ""), "")</f>
        <v/>
      </c>
      <c r="N263" s="156"/>
      <c r="O263" s="157" t="str">
        <f>IF(AND(P263="", Q263="", R263=""), "", IF(OR(NOT(C263=P263), NOT(D263=Q263), NOT(E263=R263), NOT(F263=S263), NOT(G263=T263), NOT(H263=U263)), $O$4, 'Leave Approval'!L262))</f>
        <v/>
      </c>
      <c r="P263" s="159" t="str">
        <f>IF('Leave Approval'!M262="", "", 'Leave Approval'!M262)</f>
        <v/>
      </c>
      <c r="Q263" s="160" t="str">
        <f>IF('Leave Approval'!N262="", "", 'Leave Approval'!N262)</f>
        <v/>
      </c>
      <c r="R263" s="161" t="str">
        <f>IF('Leave Approval'!O262="", "", 'Leave Approval'!O262)</f>
        <v/>
      </c>
      <c r="S263" s="162" t="str">
        <f>IF('Leave Approval'!P262="", "", 'Leave Approval'!P262)</f>
        <v/>
      </c>
      <c r="T263" s="163" t="str">
        <f>IF('Leave Approval'!Q262="", "", 'Leave Approval'!Q262)</f>
        <v/>
      </c>
      <c r="U263" s="164" t="str">
        <f>IF('Leave Approval'!R262="", "", 'Leave Approval'!R262)</f>
        <v/>
      </c>
      <c r="V263" s="156"/>
      <c r="W263" s="157" t="str">
        <f>IF(OR(P263="", Q263="", R263=""), "", NETWORKDAYS(Q263, R263, IF(AL263='Intro &amp; Setup'!$BA$8, 'Intro &amp; Setup'!$CA$4:$CA$23, IF(AL263='Intro &amp; Setup'!$BA$9, 'Intro &amp; Setup'!$CB$4:$CB$23)))-IF(S263=$AH$2, 0.5, 0))</f>
        <v/>
      </c>
      <c r="X263" s="156"/>
      <c r="Y263" s="157" t="str">
        <f>IF(OR(P263="", Q263="", R263=""), "", IFERROR($AN263+$AO263-SUMIF($C$8:$C263, $C263, $K$8:$K263)-SUMIF($P$8:$P263, $P263, $W$8:$W263), ""))</f>
        <v/>
      </c>
      <c r="Z263" s="75"/>
      <c r="AH263" s="10">
        <v>256</v>
      </c>
      <c r="AL263" s="10" t="str">
        <f>IF(P263="", IF(C263="", "", IFERROR(INDEX('Intro &amp; Setup'!$BD$4:$BD$23, MATCH(C263, 'Intro &amp; Setup'!$BC$4:$BC$23, 0)), "")), IFERROR(INDEX('Intro &amp; Setup'!$BD$4:$BD$23, MATCH(P263, 'Intro &amp; Setup'!$BC$4:$BC$23, 0)), ""))</f>
        <v/>
      </c>
      <c r="AN263" s="42" t="str">
        <f>IF(P263="", IF($C263="", "", IFERROR(INDEX('Intro &amp; Setup'!$BE$4:$BE$23, MATCH($C263, 'Intro &amp; Setup'!$BC$4:$BC$23, 0)), "")-$AS263), IFERROR(INDEX('Intro &amp; Setup'!$BE$4:$BE$23, MATCH($P263, 'Intro &amp; Setup'!$BC$4:$BC$23, 0)), "")-$AS263)</f>
        <v/>
      </c>
      <c r="AO263" s="44" t="str">
        <f>IF(P263="", IF($C263="", "", IFERROR(INDEX('Intro &amp; Setup'!$BF$4:$BF$23, MATCH($C263, 'Intro &amp; Setup'!$BC$4:$BC$23, 0)), "")), IFERROR(INDEX('Intro &amp; Setup'!$BF$4:$BF$23, MATCH($P263, 'Intro &amp; Setup'!$BC$4:$BC$23, 0)), ""))</f>
        <v/>
      </c>
      <c r="AS263" s="10" t="str">
        <f>IF($C263="", "", IFERROR(INDEX('Intro &amp; Setup'!$BG$70:$BG$109, MATCH($C263, 'Intro &amp; Setup'!$BA$70:$BA$109, 0)), ""))</f>
        <v/>
      </c>
    </row>
    <row r="264" spans="1:45" x14ac:dyDescent="0.25">
      <c r="A264" s="75"/>
      <c r="B264" s="176"/>
      <c r="C264" s="158"/>
      <c r="D264" s="160"/>
      <c r="E264" s="161"/>
      <c r="F264" s="177"/>
      <c r="G264" s="160"/>
      <c r="H264" s="163"/>
      <c r="I264" s="156"/>
      <c r="J264" s="157" t="str">
        <f t="shared" si="3"/>
        <v/>
      </c>
      <c r="K264" s="158" t="str">
        <f>IF(O264="", IF(W264="", IF(OR(D264="", E264="", C264=""), "", NETWORKDAYS(D264, E264, IF(AL264='Intro &amp; Setup'!$BA$8, 'Intro &amp; Setup'!$CA$4:$CA$23, IF(AL264='Intro &amp; Setup'!$BA$9, 'Intro &amp; Setup'!$CB$4:$CB$23)))-IF(F264=$AH$2, 0.5, 0)), ""), "")</f>
        <v/>
      </c>
      <c r="L264" s="156"/>
      <c r="M264" s="157" t="str">
        <f>IF(O264="", IFERROR(IF($W264="", $AN264+$AO264-SUMIF($C$8:$C264, $C264, $K$8:$K264)-SUMIF($C$8:$C264, $C264, $W$8:$W264), ""), ""), "")</f>
        <v/>
      </c>
      <c r="N264" s="156"/>
      <c r="O264" s="157" t="str">
        <f>IF(AND(P264="", Q264="", R264=""), "", IF(OR(NOT(C264=P264), NOT(D264=Q264), NOT(E264=R264), NOT(F264=S264), NOT(G264=T264), NOT(H264=U264)), $O$4, 'Leave Approval'!L263))</f>
        <v/>
      </c>
      <c r="P264" s="159" t="str">
        <f>IF('Leave Approval'!M263="", "", 'Leave Approval'!M263)</f>
        <v/>
      </c>
      <c r="Q264" s="160" t="str">
        <f>IF('Leave Approval'!N263="", "", 'Leave Approval'!N263)</f>
        <v/>
      </c>
      <c r="R264" s="161" t="str">
        <f>IF('Leave Approval'!O263="", "", 'Leave Approval'!O263)</f>
        <v/>
      </c>
      <c r="S264" s="162" t="str">
        <f>IF('Leave Approval'!P263="", "", 'Leave Approval'!P263)</f>
        <v/>
      </c>
      <c r="T264" s="163" t="str">
        <f>IF('Leave Approval'!Q263="", "", 'Leave Approval'!Q263)</f>
        <v/>
      </c>
      <c r="U264" s="164" t="str">
        <f>IF('Leave Approval'!R263="", "", 'Leave Approval'!R263)</f>
        <v/>
      </c>
      <c r="V264" s="156"/>
      <c r="W264" s="157" t="str">
        <f>IF(OR(P264="", Q264="", R264=""), "", NETWORKDAYS(Q264, R264, IF(AL264='Intro &amp; Setup'!$BA$8, 'Intro &amp; Setup'!$CA$4:$CA$23, IF(AL264='Intro &amp; Setup'!$BA$9, 'Intro &amp; Setup'!$CB$4:$CB$23)))-IF(S264=$AH$2, 0.5, 0))</f>
        <v/>
      </c>
      <c r="X264" s="156"/>
      <c r="Y264" s="157" t="str">
        <f>IF(OR(P264="", Q264="", R264=""), "", IFERROR($AN264+$AO264-SUMIF($C$8:$C264, $C264, $K$8:$K264)-SUMIF($P$8:$P264, $P264, $W$8:$W264), ""))</f>
        <v/>
      </c>
      <c r="Z264" s="75"/>
      <c r="AH264" s="10">
        <v>257</v>
      </c>
      <c r="AL264" s="10" t="str">
        <f>IF(P264="", IF(C264="", "", IFERROR(INDEX('Intro &amp; Setup'!$BD$4:$BD$23, MATCH(C264, 'Intro &amp; Setup'!$BC$4:$BC$23, 0)), "")), IFERROR(INDEX('Intro &amp; Setup'!$BD$4:$BD$23, MATCH(P264, 'Intro &amp; Setup'!$BC$4:$BC$23, 0)), ""))</f>
        <v/>
      </c>
      <c r="AN264" s="42" t="str">
        <f>IF(P264="", IF($C264="", "", IFERROR(INDEX('Intro &amp; Setup'!$BE$4:$BE$23, MATCH($C264, 'Intro &amp; Setup'!$BC$4:$BC$23, 0)), "")-$AS264), IFERROR(INDEX('Intro &amp; Setup'!$BE$4:$BE$23, MATCH($P264, 'Intro &amp; Setup'!$BC$4:$BC$23, 0)), "")-$AS264)</f>
        <v/>
      </c>
      <c r="AO264" s="44" t="str">
        <f>IF(P264="", IF($C264="", "", IFERROR(INDEX('Intro &amp; Setup'!$BF$4:$BF$23, MATCH($C264, 'Intro &amp; Setup'!$BC$4:$BC$23, 0)), "")), IFERROR(INDEX('Intro &amp; Setup'!$BF$4:$BF$23, MATCH($P264, 'Intro &amp; Setup'!$BC$4:$BC$23, 0)), ""))</f>
        <v/>
      </c>
      <c r="AS264" s="10" t="str">
        <f>IF($C264="", "", IFERROR(INDEX('Intro &amp; Setup'!$BG$70:$BG$109, MATCH($C264, 'Intro &amp; Setup'!$BA$70:$BA$109, 0)), ""))</f>
        <v/>
      </c>
    </row>
    <row r="265" spans="1:45" x14ac:dyDescent="0.25">
      <c r="A265" s="75"/>
      <c r="B265" s="176"/>
      <c r="C265" s="158"/>
      <c r="D265" s="160"/>
      <c r="E265" s="161"/>
      <c r="F265" s="177"/>
      <c r="G265" s="160"/>
      <c r="H265" s="163"/>
      <c r="I265" s="156"/>
      <c r="J265" s="157" t="str">
        <f t="shared" ref="J265:J328" si="4">IF(OR(D265="", E265=""), "", E265-D265+1)</f>
        <v/>
      </c>
      <c r="K265" s="158" t="str">
        <f>IF(O265="", IF(W265="", IF(OR(D265="", E265="", C265=""), "", NETWORKDAYS(D265, E265, IF(AL265='Intro &amp; Setup'!$BA$8, 'Intro &amp; Setup'!$CA$4:$CA$23, IF(AL265='Intro &amp; Setup'!$BA$9, 'Intro &amp; Setup'!$CB$4:$CB$23)))-IF(F265=$AH$2, 0.5, 0)), ""), "")</f>
        <v/>
      </c>
      <c r="L265" s="156"/>
      <c r="M265" s="157" t="str">
        <f>IF(O265="", IFERROR(IF($W265="", $AN265+$AO265-SUMIF($C$8:$C265, $C265, $K$8:$K265)-SUMIF($C$8:$C265, $C265, $W$8:$W265), ""), ""), "")</f>
        <v/>
      </c>
      <c r="N265" s="156"/>
      <c r="O265" s="157" t="str">
        <f>IF(AND(P265="", Q265="", R265=""), "", IF(OR(NOT(C265=P265), NOT(D265=Q265), NOT(E265=R265), NOT(F265=S265), NOT(G265=T265), NOT(H265=U265)), $O$4, 'Leave Approval'!L264))</f>
        <v/>
      </c>
      <c r="P265" s="159" t="str">
        <f>IF('Leave Approval'!M264="", "", 'Leave Approval'!M264)</f>
        <v/>
      </c>
      <c r="Q265" s="160" t="str">
        <f>IF('Leave Approval'!N264="", "", 'Leave Approval'!N264)</f>
        <v/>
      </c>
      <c r="R265" s="161" t="str">
        <f>IF('Leave Approval'!O264="", "", 'Leave Approval'!O264)</f>
        <v/>
      </c>
      <c r="S265" s="162" t="str">
        <f>IF('Leave Approval'!P264="", "", 'Leave Approval'!P264)</f>
        <v/>
      </c>
      <c r="T265" s="163" t="str">
        <f>IF('Leave Approval'!Q264="", "", 'Leave Approval'!Q264)</f>
        <v/>
      </c>
      <c r="U265" s="164" t="str">
        <f>IF('Leave Approval'!R264="", "", 'Leave Approval'!R264)</f>
        <v/>
      </c>
      <c r="V265" s="156"/>
      <c r="W265" s="157" t="str">
        <f>IF(OR(P265="", Q265="", R265=""), "", NETWORKDAYS(Q265, R265, IF(AL265='Intro &amp; Setup'!$BA$8, 'Intro &amp; Setup'!$CA$4:$CA$23, IF(AL265='Intro &amp; Setup'!$BA$9, 'Intro &amp; Setup'!$CB$4:$CB$23)))-IF(S265=$AH$2, 0.5, 0))</f>
        <v/>
      </c>
      <c r="X265" s="156"/>
      <c r="Y265" s="157" t="str">
        <f>IF(OR(P265="", Q265="", R265=""), "", IFERROR($AN265+$AO265-SUMIF($C$8:$C265, $C265, $K$8:$K265)-SUMIF($P$8:$P265, $P265, $W$8:$W265), ""))</f>
        <v/>
      </c>
      <c r="Z265" s="75"/>
      <c r="AH265" s="10">
        <v>258</v>
      </c>
      <c r="AL265" s="10" t="str">
        <f>IF(P265="", IF(C265="", "", IFERROR(INDEX('Intro &amp; Setup'!$BD$4:$BD$23, MATCH(C265, 'Intro &amp; Setup'!$BC$4:$BC$23, 0)), "")), IFERROR(INDEX('Intro &amp; Setup'!$BD$4:$BD$23, MATCH(P265, 'Intro &amp; Setup'!$BC$4:$BC$23, 0)), ""))</f>
        <v/>
      </c>
      <c r="AN265" s="42" t="str">
        <f>IF(P265="", IF($C265="", "", IFERROR(INDEX('Intro &amp; Setup'!$BE$4:$BE$23, MATCH($C265, 'Intro &amp; Setup'!$BC$4:$BC$23, 0)), "")-$AS265), IFERROR(INDEX('Intro &amp; Setup'!$BE$4:$BE$23, MATCH($P265, 'Intro &amp; Setup'!$BC$4:$BC$23, 0)), "")-$AS265)</f>
        <v/>
      </c>
      <c r="AO265" s="44" t="str">
        <f>IF(P265="", IF($C265="", "", IFERROR(INDEX('Intro &amp; Setup'!$BF$4:$BF$23, MATCH($C265, 'Intro &amp; Setup'!$BC$4:$BC$23, 0)), "")), IFERROR(INDEX('Intro &amp; Setup'!$BF$4:$BF$23, MATCH($P265, 'Intro &amp; Setup'!$BC$4:$BC$23, 0)), ""))</f>
        <v/>
      </c>
      <c r="AS265" s="10" t="str">
        <f>IF($C265="", "", IFERROR(INDEX('Intro &amp; Setup'!$BG$70:$BG$109, MATCH($C265, 'Intro &amp; Setup'!$BA$70:$BA$109, 0)), ""))</f>
        <v/>
      </c>
    </row>
    <row r="266" spans="1:45" x14ac:dyDescent="0.25">
      <c r="A266" s="75"/>
      <c r="B266" s="176"/>
      <c r="C266" s="158"/>
      <c r="D266" s="160"/>
      <c r="E266" s="161"/>
      <c r="F266" s="177"/>
      <c r="G266" s="160"/>
      <c r="H266" s="163"/>
      <c r="I266" s="156"/>
      <c r="J266" s="157" t="str">
        <f t="shared" si="4"/>
        <v/>
      </c>
      <c r="K266" s="158" t="str">
        <f>IF(O266="", IF(W266="", IF(OR(D266="", E266="", C266=""), "", NETWORKDAYS(D266, E266, IF(AL266='Intro &amp; Setup'!$BA$8, 'Intro &amp; Setup'!$CA$4:$CA$23, IF(AL266='Intro &amp; Setup'!$BA$9, 'Intro &amp; Setup'!$CB$4:$CB$23)))-IF(F266=$AH$2, 0.5, 0)), ""), "")</f>
        <v/>
      </c>
      <c r="L266" s="156"/>
      <c r="M266" s="157" t="str">
        <f>IF(O266="", IFERROR(IF($W266="", $AN266+$AO266-SUMIF($C$8:$C266, $C266, $K$8:$K266)-SUMIF($C$8:$C266, $C266, $W$8:$W266), ""), ""), "")</f>
        <v/>
      </c>
      <c r="N266" s="156"/>
      <c r="O266" s="157" t="str">
        <f>IF(AND(P266="", Q266="", R266=""), "", IF(OR(NOT(C266=P266), NOT(D266=Q266), NOT(E266=R266), NOT(F266=S266), NOT(G266=T266), NOT(H266=U266)), $O$4, 'Leave Approval'!L265))</f>
        <v/>
      </c>
      <c r="P266" s="159" t="str">
        <f>IF('Leave Approval'!M265="", "", 'Leave Approval'!M265)</f>
        <v/>
      </c>
      <c r="Q266" s="160" t="str">
        <f>IF('Leave Approval'!N265="", "", 'Leave Approval'!N265)</f>
        <v/>
      </c>
      <c r="R266" s="161" t="str">
        <f>IF('Leave Approval'!O265="", "", 'Leave Approval'!O265)</f>
        <v/>
      </c>
      <c r="S266" s="162" t="str">
        <f>IF('Leave Approval'!P265="", "", 'Leave Approval'!P265)</f>
        <v/>
      </c>
      <c r="T266" s="163" t="str">
        <f>IF('Leave Approval'!Q265="", "", 'Leave Approval'!Q265)</f>
        <v/>
      </c>
      <c r="U266" s="164" t="str">
        <f>IF('Leave Approval'!R265="", "", 'Leave Approval'!R265)</f>
        <v/>
      </c>
      <c r="V266" s="156"/>
      <c r="W266" s="157" t="str">
        <f>IF(OR(P266="", Q266="", R266=""), "", NETWORKDAYS(Q266, R266, IF(AL266='Intro &amp; Setup'!$BA$8, 'Intro &amp; Setup'!$CA$4:$CA$23, IF(AL266='Intro &amp; Setup'!$BA$9, 'Intro &amp; Setup'!$CB$4:$CB$23)))-IF(S266=$AH$2, 0.5, 0))</f>
        <v/>
      </c>
      <c r="X266" s="156"/>
      <c r="Y266" s="157" t="str">
        <f>IF(OR(P266="", Q266="", R266=""), "", IFERROR($AN266+$AO266-SUMIF($C$8:$C266, $C266, $K$8:$K266)-SUMIF($P$8:$P266, $P266, $W$8:$W266), ""))</f>
        <v/>
      </c>
      <c r="Z266" s="75"/>
      <c r="AH266" s="10">
        <v>259</v>
      </c>
      <c r="AL266" s="10" t="str">
        <f>IF(P266="", IF(C266="", "", IFERROR(INDEX('Intro &amp; Setup'!$BD$4:$BD$23, MATCH(C266, 'Intro &amp; Setup'!$BC$4:$BC$23, 0)), "")), IFERROR(INDEX('Intro &amp; Setup'!$BD$4:$BD$23, MATCH(P266, 'Intro &amp; Setup'!$BC$4:$BC$23, 0)), ""))</f>
        <v/>
      </c>
      <c r="AN266" s="42" t="str">
        <f>IF(P266="", IF($C266="", "", IFERROR(INDEX('Intro &amp; Setup'!$BE$4:$BE$23, MATCH($C266, 'Intro &amp; Setup'!$BC$4:$BC$23, 0)), "")-$AS266), IFERROR(INDEX('Intro &amp; Setup'!$BE$4:$BE$23, MATCH($P266, 'Intro &amp; Setup'!$BC$4:$BC$23, 0)), "")-$AS266)</f>
        <v/>
      </c>
      <c r="AO266" s="44" t="str">
        <f>IF(P266="", IF($C266="", "", IFERROR(INDEX('Intro &amp; Setup'!$BF$4:$BF$23, MATCH($C266, 'Intro &amp; Setup'!$BC$4:$BC$23, 0)), "")), IFERROR(INDEX('Intro &amp; Setup'!$BF$4:$BF$23, MATCH($P266, 'Intro &amp; Setup'!$BC$4:$BC$23, 0)), ""))</f>
        <v/>
      </c>
      <c r="AS266" s="10" t="str">
        <f>IF($C266="", "", IFERROR(INDEX('Intro &amp; Setup'!$BG$70:$BG$109, MATCH($C266, 'Intro &amp; Setup'!$BA$70:$BA$109, 0)), ""))</f>
        <v/>
      </c>
    </row>
    <row r="267" spans="1:45" x14ac:dyDescent="0.25">
      <c r="A267" s="75"/>
      <c r="B267" s="176"/>
      <c r="C267" s="158"/>
      <c r="D267" s="160"/>
      <c r="E267" s="161"/>
      <c r="F267" s="177"/>
      <c r="G267" s="160"/>
      <c r="H267" s="163"/>
      <c r="I267" s="156"/>
      <c r="J267" s="157" t="str">
        <f t="shared" si="4"/>
        <v/>
      </c>
      <c r="K267" s="158" t="str">
        <f>IF(O267="", IF(W267="", IF(OR(D267="", E267="", C267=""), "", NETWORKDAYS(D267, E267, IF(AL267='Intro &amp; Setup'!$BA$8, 'Intro &amp; Setup'!$CA$4:$CA$23, IF(AL267='Intro &amp; Setup'!$BA$9, 'Intro &amp; Setup'!$CB$4:$CB$23)))-IF(F267=$AH$2, 0.5, 0)), ""), "")</f>
        <v/>
      </c>
      <c r="L267" s="156"/>
      <c r="M267" s="157" t="str">
        <f>IF(O267="", IFERROR(IF($W267="", $AN267+$AO267-SUMIF($C$8:$C267, $C267, $K$8:$K267)-SUMIF($C$8:$C267, $C267, $W$8:$W267), ""), ""), "")</f>
        <v/>
      </c>
      <c r="N267" s="156"/>
      <c r="O267" s="157" t="str">
        <f>IF(AND(P267="", Q267="", R267=""), "", IF(OR(NOT(C267=P267), NOT(D267=Q267), NOT(E267=R267), NOT(F267=S267), NOT(G267=T267), NOT(H267=U267)), $O$4, 'Leave Approval'!L266))</f>
        <v/>
      </c>
      <c r="P267" s="159" t="str">
        <f>IF('Leave Approval'!M266="", "", 'Leave Approval'!M266)</f>
        <v/>
      </c>
      <c r="Q267" s="160" t="str">
        <f>IF('Leave Approval'!N266="", "", 'Leave Approval'!N266)</f>
        <v/>
      </c>
      <c r="R267" s="161" t="str">
        <f>IF('Leave Approval'!O266="", "", 'Leave Approval'!O266)</f>
        <v/>
      </c>
      <c r="S267" s="162" t="str">
        <f>IF('Leave Approval'!P266="", "", 'Leave Approval'!P266)</f>
        <v/>
      </c>
      <c r="T267" s="163" t="str">
        <f>IF('Leave Approval'!Q266="", "", 'Leave Approval'!Q266)</f>
        <v/>
      </c>
      <c r="U267" s="164" t="str">
        <f>IF('Leave Approval'!R266="", "", 'Leave Approval'!R266)</f>
        <v/>
      </c>
      <c r="V267" s="156"/>
      <c r="W267" s="157" t="str">
        <f>IF(OR(P267="", Q267="", R267=""), "", NETWORKDAYS(Q267, R267, IF(AL267='Intro &amp; Setup'!$BA$8, 'Intro &amp; Setup'!$CA$4:$CA$23, IF(AL267='Intro &amp; Setup'!$BA$9, 'Intro &amp; Setup'!$CB$4:$CB$23)))-IF(S267=$AH$2, 0.5, 0))</f>
        <v/>
      </c>
      <c r="X267" s="156"/>
      <c r="Y267" s="157" t="str">
        <f>IF(OR(P267="", Q267="", R267=""), "", IFERROR($AN267+$AO267-SUMIF($C$8:$C267, $C267, $K$8:$K267)-SUMIF($P$8:$P267, $P267, $W$8:$W267), ""))</f>
        <v/>
      </c>
      <c r="Z267" s="75"/>
      <c r="AH267" s="10">
        <v>260</v>
      </c>
      <c r="AL267" s="10" t="str">
        <f>IF(P267="", IF(C267="", "", IFERROR(INDEX('Intro &amp; Setup'!$BD$4:$BD$23, MATCH(C267, 'Intro &amp; Setup'!$BC$4:$BC$23, 0)), "")), IFERROR(INDEX('Intro &amp; Setup'!$BD$4:$BD$23, MATCH(P267, 'Intro &amp; Setup'!$BC$4:$BC$23, 0)), ""))</f>
        <v/>
      </c>
      <c r="AN267" s="42" t="str">
        <f>IF(P267="", IF($C267="", "", IFERROR(INDEX('Intro &amp; Setup'!$BE$4:$BE$23, MATCH($C267, 'Intro &amp; Setup'!$BC$4:$BC$23, 0)), "")-$AS267), IFERROR(INDEX('Intro &amp; Setup'!$BE$4:$BE$23, MATCH($P267, 'Intro &amp; Setup'!$BC$4:$BC$23, 0)), "")-$AS267)</f>
        <v/>
      </c>
      <c r="AO267" s="44" t="str">
        <f>IF(P267="", IF($C267="", "", IFERROR(INDEX('Intro &amp; Setup'!$BF$4:$BF$23, MATCH($C267, 'Intro &amp; Setup'!$BC$4:$BC$23, 0)), "")), IFERROR(INDEX('Intro &amp; Setup'!$BF$4:$BF$23, MATCH($P267, 'Intro &amp; Setup'!$BC$4:$BC$23, 0)), ""))</f>
        <v/>
      </c>
      <c r="AS267" s="10" t="str">
        <f>IF($C267="", "", IFERROR(INDEX('Intro &amp; Setup'!$BG$70:$BG$109, MATCH($C267, 'Intro &amp; Setup'!$BA$70:$BA$109, 0)), ""))</f>
        <v/>
      </c>
    </row>
    <row r="268" spans="1:45" x14ac:dyDescent="0.25">
      <c r="A268" s="75"/>
      <c r="B268" s="176"/>
      <c r="C268" s="158"/>
      <c r="D268" s="160"/>
      <c r="E268" s="161"/>
      <c r="F268" s="177"/>
      <c r="G268" s="160"/>
      <c r="H268" s="163"/>
      <c r="I268" s="156"/>
      <c r="J268" s="157" t="str">
        <f t="shared" si="4"/>
        <v/>
      </c>
      <c r="K268" s="158" t="str">
        <f>IF(O268="", IF(W268="", IF(OR(D268="", E268="", C268=""), "", NETWORKDAYS(D268, E268, IF(AL268='Intro &amp; Setup'!$BA$8, 'Intro &amp; Setup'!$CA$4:$CA$23, IF(AL268='Intro &amp; Setup'!$BA$9, 'Intro &amp; Setup'!$CB$4:$CB$23)))-IF(F268=$AH$2, 0.5, 0)), ""), "")</f>
        <v/>
      </c>
      <c r="L268" s="156"/>
      <c r="M268" s="157" t="str">
        <f>IF(O268="", IFERROR(IF($W268="", $AN268+$AO268-SUMIF($C$8:$C268, $C268, $K$8:$K268)-SUMIF($C$8:$C268, $C268, $W$8:$W268), ""), ""), "")</f>
        <v/>
      </c>
      <c r="N268" s="156"/>
      <c r="O268" s="157" t="str">
        <f>IF(AND(P268="", Q268="", R268=""), "", IF(OR(NOT(C268=P268), NOT(D268=Q268), NOT(E268=R268), NOT(F268=S268), NOT(G268=T268), NOT(H268=U268)), $O$4, 'Leave Approval'!L267))</f>
        <v/>
      </c>
      <c r="P268" s="159" t="str">
        <f>IF('Leave Approval'!M267="", "", 'Leave Approval'!M267)</f>
        <v/>
      </c>
      <c r="Q268" s="160" t="str">
        <f>IF('Leave Approval'!N267="", "", 'Leave Approval'!N267)</f>
        <v/>
      </c>
      <c r="R268" s="161" t="str">
        <f>IF('Leave Approval'!O267="", "", 'Leave Approval'!O267)</f>
        <v/>
      </c>
      <c r="S268" s="162" t="str">
        <f>IF('Leave Approval'!P267="", "", 'Leave Approval'!P267)</f>
        <v/>
      </c>
      <c r="T268" s="163" t="str">
        <f>IF('Leave Approval'!Q267="", "", 'Leave Approval'!Q267)</f>
        <v/>
      </c>
      <c r="U268" s="164" t="str">
        <f>IF('Leave Approval'!R267="", "", 'Leave Approval'!R267)</f>
        <v/>
      </c>
      <c r="V268" s="156"/>
      <c r="W268" s="157" t="str">
        <f>IF(OR(P268="", Q268="", R268=""), "", NETWORKDAYS(Q268, R268, IF(AL268='Intro &amp; Setup'!$BA$8, 'Intro &amp; Setup'!$CA$4:$CA$23, IF(AL268='Intro &amp; Setup'!$BA$9, 'Intro &amp; Setup'!$CB$4:$CB$23)))-IF(S268=$AH$2, 0.5, 0))</f>
        <v/>
      </c>
      <c r="X268" s="156"/>
      <c r="Y268" s="157" t="str">
        <f>IF(OR(P268="", Q268="", R268=""), "", IFERROR($AN268+$AO268-SUMIF($C$8:$C268, $C268, $K$8:$K268)-SUMIF($P$8:$P268, $P268, $W$8:$W268), ""))</f>
        <v/>
      </c>
      <c r="Z268" s="75"/>
      <c r="AH268" s="10">
        <v>261</v>
      </c>
      <c r="AL268" s="10" t="str">
        <f>IF(P268="", IF(C268="", "", IFERROR(INDEX('Intro &amp; Setup'!$BD$4:$BD$23, MATCH(C268, 'Intro &amp; Setup'!$BC$4:$BC$23, 0)), "")), IFERROR(INDEX('Intro &amp; Setup'!$BD$4:$BD$23, MATCH(P268, 'Intro &amp; Setup'!$BC$4:$BC$23, 0)), ""))</f>
        <v/>
      </c>
      <c r="AN268" s="42" t="str">
        <f>IF(P268="", IF($C268="", "", IFERROR(INDEX('Intro &amp; Setup'!$BE$4:$BE$23, MATCH($C268, 'Intro &amp; Setup'!$BC$4:$BC$23, 0)), "")-$AS268), IFERROR(INDEX('Intro &amp; Setup'!$BE$4:$BE$23, MATCH($P268, 'Intro &amp; Setup'!$BC$4:$BC$23, 0)), "")-$AS268)</f>
        <v/>
      </c>
      <c r="AO268" s="44" t="str">
        <f>IF(P268="", IF($C268="", "", IFERROR(INDEX('Intro &amp; Setup'!$BF$4:$BF$23, MATCH($C268, 'Intro &amp; Setup'!$BC$4:$BC$23, 0)), "")), IFERROR(INDEX('Intro &amp; Setup'!$BF$4:$BF$23, MATCH($P268, 'Intro &amp; Setup'!$BC$4:$BC$23, 0)), ""))</f>
        <v/>
      </c>
      <c r="AS268" s="10" t="str">
        <f>IF($C268="", "", IFERROR(INDEX('Intro &amp; Setup'!$BG$70:$BG$109, MATCH($C268, 'Intro &amp; Setup'!$BA$70:$BA$109, 0)), ""))</f>
        <v/>
      </c>
    </row>
    <row r="269" spans="1:45" x14ac:dyDescent="0.25">
      <c r="A269" s="75"/>
      <c r="B269" s="176"/>
      <c r="C269" s="158"/>
      <c r="D269" s="160"/>
      <c r="E269" s="161"/>
      <c r="F269" s="177"/>
      <c r="G269" s="160"/>
      <c r="H269" s="163"/>
      <c r="I269" s="156"/>
      <c r="J269" s="157" t="str">
        <f t="shared" si="4"/>
        <v/>
      </c>
      <c r="K269" s="158" t="str">
        <f>IF(O269="", IF(W269="", IF(OR(D269="", E269="", C269=""), "", NETWORKDAYS(D269, E269, IF(AL269='Intro &amp; Setup'!$BA$8, 'Intro &amp; Setup'!$CA$4:$CA$23, IF(AL269='Intro &amp; Setup'!$BA$9, 'Intro &amp; Setup'!$CB$4:$CB$23)))-IF(F269=$AH$2, 0.5, 0)), ""), "")</f>
        <v/>
      </c>
      <c r="L269" s="156"/>
      <c r="M269" s="157" t="str">
        <f>IF(O269="", IFERROR(IF($W269="", $AN269+$AO269-SUMIF($C$8:$C269, $C269, $K$8:$K269)-SUMIF($C$8:$C269, $C269, $W$8:$W269), ""), ""), "")</f>
        <v/>
      </c>
      <c r="N269" s="156"/>
      <c r="O269" s="157" t="str">
        <f>IF(AND(P269="", Q269="", R269=""), "", IF(OR(NOT(C269=P269), NOT(D269=Q269), NOT(E269=R269), NOT(F269=S269), NOT(G269=T269), NOT(H269=U269)), $O$4, 'Leave Approval'!L268))</f>
        <v/>
      </c>
      <c r="P269" s="159" t="str">
        <f>IF('Leave Approval'!M268="", "", 'Leave Approval'!M268)</f>
        <v/>
      </c>
      <c r="Q269" s="160" t="str">
        <f>IF('Leave Approval'!N268="", "", 'Leave Approval'!N268)</f>
        <v/>
      </c>
      <c r="R269" s="161" t="str">
        <f>IF('Leave Approval'!O268="", "", 'Leave Approval'!O268)</f>
        <v/>
      </c>
      <c r="S269" s="162" t="str">
        <f>IF('Leave Approval'!P268="", "", 'Leave Approval'!P268)</f>
        <v/>
      </c>
      <c r="T269" s="163" t="str">
        <f>IF('Leave Approval'!Q268="", "", 'Leave Approval'!Q268)</f>
        <v/>
      </c>
      <c r="U269" s="164" t="str">
        <f>IF('Leave Approval'!R268="", "", 'Leave Approval'!R268)</f>
        <v/>
      </c>
      <c r="V269" s="156"/>
      <c r="W269" s="157" t="str">
        <f>IF(OR(P269="", Q269="", R269=""), "", NETWORKDAYS(Q269, R269, IF(AL269='Intro &amp; Setup'!$BA$8, 'Intro &amp; Setup'!$CA$4:$CA$23, IF(AL269='Intro &amp; Setup'!$BA$9, 'Intro &amp; Setup'!$CB$4:$CB$23)))-IF(S269=$AH$2, 0.5, 0))</f>
        <v/>
      </c>
      <c r="X269" s="156"/>
      <c r="Y269" s="157" t="str">
        <f>IF(OR(P269="", Q269="", R269=""), "", IFERROR($AN269+$AO269-SUMIF($C$8:$C269, $C269, $K$8:$K269)-SUMIF($P$8:$P269, $P269, $W$8:$W269), ""))</f>
        <v/>
      </c>
      <c r="Z269" s="75"/>
      <c r="AH269" s="10">
        <v>262</v>
      </c>
      <c r="AL269" s="10" t="str">
        <f>IF(P269="", IF(C269="", "", IFERROR(INDEX('Intro &amp; Setup'!$BD$4:$BD$23, MATCH(C269, 'Intro &amp; Setup'!$BC$4:$BC$23, 0)), "")), IFERROR(INDEX('Intro &amp; Setup'!$BD$4:$BD$23, MATCH(P269, 'Intro &amp; Setup'!$BC$4:$BC$23, 0)), ""))</f>
        <v/>
      </c>
      <c r="AN269" s="42" t="str">
        <f>IF(P269="", IF($C269="", "", IFERROR(INDEX('Intro &amp; Setup'!$BE$4:$BE$23, MATCH($C269, 'Intro &amp; Setup'!$BC$4:$BC$23, 0)), "")-$AS269), IFERROR(INDEX('Intro &amp; Setup'!$BE$4:$BE$23, MATCH($P269, 'Intro &amp; Setup'!$BC$4:$BC$23, 0)), "")-$AS269)</f>
        <v/>
      </c>
      <c r="AO269" s="44" t="str">
        <f>IF(P269="", IF($C269="", "", IFERROR(INDEX('Intro &amp; Setup'!$BF$4:$BF$23, MATCH($C269, 'Intro &amp; Setup'!$BC$4:$BC$23, 0)), "")), IFERROR(INDEX('Intro &amp; Setup'!$BF$4:$BF$23, MATCH($P269, 'Intro &amp; Setup'!$BC$4:$BC$23, 0)), ""))</f>
        <v/>
      </c>
      <c r="AS269" s="10" t="str">
        <f>IF($C269="", "", IFERROR(INDEX('Intro &amp; Setup'!$BG$70:$BG$109, MATCH($C269, 'Intro &amp; Setup'!$BA$70:$BA$109, 0)), ""))</f>
        <v/>
      </c>
    </row>
    <row r="270" spans="1:45" x14ac:dyDescent="0.25">
      <c r="A270" s="75"/>
      <c r="B270" s="176"/>
      <c r="C270" s="158"/>
      <c r="D270" s="160"/>
      <c r="E270" s="161"/>
      <c r="F270" s="177"/>
      <c r="G270" s="160"/>
      <c r="H270" s="163"/>
      <c r="I270" s="156"/>
      <c r="J270" s="157" t="str">
        <f t="shared" si="4"/>
        <v/>
      </c>
      <c r="K270" s="158" t="str">
        <f>IF(O270="", IF(W270="", IF(OR(D270="", E270="", C270=""), "", NETWORKDAYS(D270, E270, IF(AL270='Intro &amp; Setup'!$BA$8, 'Intro &amp; Setup'!$CA$4:$CA$23, IF(AL270='Intro &amp; Setup'!$BA$9, 'Intro &amp; Setup'!$CB$4:$CB$23)))-IF(F270=$AH$2, 0.5, 0)), ""), "")</f>
        <v/>
      </c>
      <c r="L270" s="156"/>
      <c r="M270" s="157" t="str">
        <f>IF(O270="", IFERROR(IF($W270="", $AN270+$AO270-SUMIF($C$8:$C270, $C270, $K$8:$K270)-SUMIF($C$8:$C270, $C270, $W$8:$W270), ""), ""), "")</f>
        <v/>
      </c>
      <c r="N270" s="156"/>
      <c r="O270" s="157" t="str">
        <f>IF(AND(P270="", Q270="", R270=""), "", IF(OR(NOT(C270=P270), NOT(D270=Q270), NOT(E270=R270), NOT(F270=S270), NOT(G270=T270), NOT(H270=U270)), $O$4, 'Leave Approval'!L269))</f>
        <v/>
      </c>
      <c r="P270" s="159" t="str">
        <f>IF('Leave Approval'!M269="", "", 'Leave Approval'!M269)</f>
        <v/>
      </c>
      <c r="Q270" s="160" t="str">
        <f>IF('Leave Approval'!N269="", "", 'Leave Approval'!N269)</f>
        <v/>
      </c>
      <c r="R270" s="161" t="str">
        <f>IF('Leave Approval'!O269="", "", 'Leave Approval'!O269)</f>
        <v/>
      </c>
      <c r="S270" s="162" t="str">
        <f>IF('Leave Approval'!P269="", "", 'Leave Approval'!P269)</f>
        <v/>
      </c>
      <c r="T270" s="163" t="str">
        <f>IF('Leave Approval'!Q269="", "", 'Leave Approval'!Q269)</f>
        <v/>
      </c>
      <c r="U270" s="164" t="str">
        <f>IF('Leave Approval'!R269="", "", 'Leave Approval'!R269)</f>
        <v/>
      </c>
      <c r="V270" s="156"/>
      <c r="W270" s="157" t="str">
        <f>IF(OR(P270="", Q270="", R270=""), "", NETWORKDAYS(Q270, R270, IF(AL270='Intro &amp; Setup'!$BA$8, 'Intro &amp; Setup'!$CA$4:$CA$23, IF(AL270='Intro &amp; Setup'!$BA$9, 'Intro &amp; Setup'!$CB$4:$CB$23)))-IF(S270=$AH$2, 0.5, 0))</f>
        <v/>
      </c>
      <c r="X270" s="156"/>
      <c r="Y270" s="157" t="str">
        <f>IF(OR(P270="", Q270="", R270=""), "", IFERROR($AN270+$AO270-SUMIF($C$8:$C270, $C270, $K$8:$K270)-SUMIF($P$8:$P270, $P270, $W$8:$W270), ""))</f>
        <v/>
      </c>
      <c r="Z270" s="75"/>
      <c r="AH270" s="10">
        <v>263</v>
      </c>
      <c r="AL270" s="10" t="str">
        <f>IF(P270="", IF(C270="", "", IFERROR(INDEX('Intro &amp; Setup'!$BD$4:$BD$23, MATCH(C270, 'Intro &amp; Setup'!$BC$4:$BC$23, 0)), "")), IFERROR(INDEX('Intro &amp; Setup'!$BD$4:$BD$23, MATCH(P270, 'Intro &amp; Setup'!$BC$4:$BC$23, 0)), ""))</f>
        <v/>
      </c>
      <c r="AN270" s="42" t="str">
        <f>IF(P270="", IF($C270="", "", IFERROR(INDEX('Intro &amp; Setup'!$BE$4:$BE$23, MATCH($C270, 'Intro &amp; Setup'!$BC$4:$BC$23, 0)), "")-$AS270), IFERROR(INDEX('Intro &amp; Setup'!$BE$4:$BE$23, MATCH($P270, 'Intro &amp; Setup'!$BC$4:$BC$23, 0)), "")-$AS270)</f>
        <v/>
      </c>
      <c r="AO270" s="44" t="str">
        <f>IF(P270="", IF($C270="", "", IFERROR(INDEX('Intro &amp; Setup'!$BF$4:$BF$23, MATCH($C270, 'Intro &amp; Setup'!$BC$4:$BC$23, 0)), "")), IFERROR(INDEX('Intro &amp; Setup'!$BF$4:$BF$23, MATCH($P270, 'Intro &amp; Setup'!$BC$4:$BC$23, 0)), ""))</f>
        <v/>
      </c>
      <c r="AS270" s="10" t="str">
        <f>IF($C270="", "", IFERROR(INDEX('Intro &amp; Setup'!$BG$70:$BG$109, MATCH($C270, 'Intro &amp; Setup'!$BA$70:$BA$109, 0)), ""))</f>
        <v/>
      </c>
    </row>
    <row r="271" spans="1:45" x14ac:dyDescent="0.25">
      <c r="A271" s="75"/>
      <c r="B271" s="176"/>
      <c r="C271" s="158"/>
      <c r="D271" s="160"/>
      <c r="E271" s="161"/>
      <c r="F271" s="177"/>
      <c r="G271" s="160"/>
      <c r="H271" s="163"/>
      <c r="I271" s="156"/>
      <c r="J271" s="157" t="str">
        <f t="shared" si="4"/>
        <v/>
      </c>
      <c r="K271" s="158" t="str">
        <f>IF(O271="", IF(W271="", IF(OR(D271="", E271="", C271=""), "", NETWORKDAYS(D271, E271, IF(AL271='Intro &amp; Setup'!$BA$8, 'Intro &amp; Setup'!$CA$4:$CA$23, IF(AL271='Intro &amp; Setup'!$BA$9, 'Intro &amp; Setup'!$CB$4:$CB$23)))-IF(F271=$AH$2, 0.5, 0)), ""), "")</f>
        <v/>
      </c>
      <c r="L271" s="156"/>
      <c r="M271" s="157" t="str">
        <f>IF(O271="", IFERROR(IF($W271="", $AN271+$AO271-SUMIF($C$8:$C271, $C271, $K$8:$K271)-SUMIF($C$8:$C271, $C271, $W$8:$W271), ""), ""), "")</f>
        <v/>
      </c>
      <c r="N271" s="156"/>
      <c r="O271" s="157" t="str">
        <f>IF(AND(P271="", Q271="", R271=""), "", IF(OR(NOT(C271=P271), NOT(D271=Q271), NOT(E271=R271), NOT(F271=S271), NOT(G271=T271), NOT(H271=U271)), $O$4, 'Leave Approval'!L270))</f>
        <v/>
      </c>
      <c r="P271" s="159" t="str">
        <f>IF('Leave Approval'!M270="", "", 'Leave Approval'!M270)</f>
        <v/>
      </c>
      <c r="Q271" s="160" t="str">
        <f>IF('Leave Approval'!N270="", "", 'Leave Approval'!N270)</f>
        <v/>
      </c>
      <c r="R271" s="161" t="str">
        <f>IF('Leave Approval'!O270="", "", 'Leave Approval'!O270)</f>
        <v/>
      </c>
      <c r="S271" s="162" t="str">
        <f>IF('Leave Approval'!P270="", "", 'Leave Approval'!P270)</f>
        <v/>
      </c>
      <c r="T271" s="163" t="str">
        <f>IF('Leave Approval'!Q270="", "", 'Leave Approval'!Q270)</f>
        <v/>
      </c>
      <c r="U271" s="164" t="str">
        <f>IF('Leave Approval'!R270="", "", 'Leave Approval'!R270)</f>
        <v/>
      </c>
      <c r="V271" s="156"/>
      <c r="W271" s="157" t="str">
        <f>IF(OR(P271="", Q271="", R271=""), "", NETWORKDAYS(Q271, R271, IF(AL271='Intro &amp; Setup'!$BA$8, 'Intro &amp; Setup'!$CA$4:$CA$23, IF(AL271='Intro &amp; Setup'!$BA$9, 'Intro &amp; Setup'!$CB$4:$CB$23)))-IF(S271=$AH$2, 0.5, 0))</f>
        <v/>
      </c>
      <c r="X271" s="156"/>
      <c r="Y271" s="157" t="str">
        <f>IF(OR(P271="", Q271="", R271=""), "", IFERROR($AN271+$AO271-SUMIF($C$8:$C271, $C271, $K$8:$K271)-SUMIF($P$8:$P271, $P271, $W$8:$W271), ""))</f>
        <v/>
      </c>
      <c r="Z271" s="75"/>
      <c r="AH271" s="10">
        <v>264</v>
      </c>
      <c r="AL271" s="10" t="str">
        <f>IF(P271="", IF(C271="", "", IFERROR(INDEX('Intro &amp; Setup'!$BD$4:$BD$23, MATCH(C271, 'Intro &amp; Setup'!$BC$4:$BC$23, 0)), "")), IFERROR(INDEX('Intro &amp; Setup'!$BD$4:$BD$23, MATCH(P271, 'Intro &amp; Setup'!$BC$4:$BC$23, 0)), ""))</f>
        <v/>
      </c>
      <c r="AN271" s="42" t="str">
        <f>IF(P271="", IF($C271="", "", IFERROR(INDEX('Intro &amp; Setup'!$BE$4:$BE$23, MATCH($C271, 'Intro &amp; Setup'!$BC$4:$BC$23, 0)), "")-$AS271), IFERROR(INDEX('Intro &amp; Setup'!$BE$4:$BE$23, MATCH($P271, 'Intro &amp; Setup'!$BC$4:$BC$23, 0)), "")-$AS271)</f>
        <v/>
      </c>
      <c r="AO271" s="44" t="str">
        <f>IF(P271="", IF($C271="", "", IFERROR(INDEX('Intro &amp; Setup'!$BF$4:$BF$23, MATCH($C271, 'Intro &amp; Setup'!$BC$4:$BC$23, 0)), "")), IFERROR(INDEX('Intro &amp; Setup'!$BF$4:$BF$23, MATCH($P271, 'Intro &amp; Setup'!$BC$4:$BC$23, 0)), ""))</f>
        <v/>
      </c>
      <c r="AS271" s="10" t="str">
        <f>IF($C271="", "", IFERROR(INDEX('Intro &amp; Setup'!$BG$70:$BG$109, MATCH($C271, 'Intro &amp; Setup'!$BA$70:$BA$109, 0)), ""))</f>
        <v/>
      </c>
    </row>
    <row r="272" spans="1:45" x14ac:dyDescent="0.25">
      <c r="A272" s="75"/>
      <c r="B272" s="176"/>
      <c r="C272" s="158"/>
      <c r="D272" s="160"/>
      <c r="E272" s="161"/>
      <c r="F272" s="177"/>
      <c r="G272" s="160"/>
      <c r="H272" s="163"/>
      <c r="I272" s="156"/>
      <c r="J272" s="157" t="str">
        <f t="shared" si="4"/>
        <v/>
      </c>
      <c r="K272" s="158" t="str">
        <f>IF(O272="", IF(W272="", IF(OR(D272="", E272="", C272=""), "", NETWORKDAYS(D272, E272, IF(AL272='Intro &amp; Setup'!$BA$8, 'Intro &amp; Setup'!$CA$4:$CA$23, IF(AL272='Intro &amp; Setup'!$BA$9, 'Intro &amp; Setup'!$CB$4:$CB$23)))-IF(F272=$AH$2, 0.5, 0)), ""), "")</f>
        <v/>
      </c>
      <c r="L272" s="156"/>
      <c r="M272" s="157" t="str">
        <f>IF(O272="", IFERROR(IF($W272="", $AN272+$AO272-SUMIF($C$8:$C272, $C272, $K$8:$K272)-SUMIF($C$8:$C272, $C272, $W$8:$W272), ""), ""), "")</f>
        <v/>
      </c>
      <c r="N272" s="156"/>
      <c r="O272" s="157" t="str">
        <f>IF(AND(P272="", Q272="", R272=""), "", IF(OR(NOT(C272=P272), NOT(D272=Q272), NOT(E272=R272), NOT(F272=S272), NOT(G272=T272), NOT(H272=U272)), $O$4, 'Leave Approval'!L271))</f>
        <v/>
      </c>
      <c r="P272" s="159" t="str">
        <f>IF('Leave Approval'!M271="", "", 'Leave Approval'!M271)</f>
        <v/>
      </c>
      <c r="Q272" s="160" t="str">
        <f>IF('Leave Approval'!N271="", "", 'Leave Approval'!N271)</f>
        <v/>
      </c>
      <c r="R272" s="161" t="str">
        <f>IF('Leave Approval'!O271="", "", 'Leave Approval'!O271)</f>
        <v/>
      </c>
      <c r="S272" s="162" t="str">
        <f>IF('Leave Approval'!P271="", "", 'Leave Approval'!P271)</f>
        <v/>
      </c>
      <c r="T272" s="163" t="str">
        <f>IF('Leave Approval'!Q271="", "", 'Leave Approval'!Q271)</f>
        <v/>
      </c>
      <c r="U272" s="164" t="str">
        <f>IF('Leave Approval'!R271="", "", 'Leave Approval'!R271)</f>
        <v/>
      </c>
      <c r="V272" s="156"/>
      <c r="W272" s="157" t="str">
        <f>IF(OR(P272="", Q272="", R272=""), "", NETWORKDAYS(Q272, R272, IF(AL272='Intro &amp; Setup'!$BA$8, 'Intro &amp; Setup'!$CA$4:$CA$23, IF(AL272='Intro &amp; Setup'!$BA$9, 'Intro &amp; Setup'!$CB$4:$CB$23)))-IF(S272=$AH$2, 0.5, 0))</f>
        <v/>
      </c>
      <c r="X272" s="156"/>
      <c r="Y272" s="157" t="str">
        <f>IF(OR(P272="", Q272="", R272=""), "", IFERROR($AN272+$AO272-SUMIF($C$8:$C272, $C272, $K$8:$K272)-SUMIF($P$8:$P272, $P272, $W$8:$W272), ""))</f>
        <v/>
      </c>
      <c r="Z272" s="75"/>
      <c r="AH272" s="10">
        <v>265</v>
      </c>
      <c r="AL272" s="10" t="str">
        <f>IF(P272="", IF(C272="", "", IFERROR(INDEX('Intro &amp; Setup'!$BD$4:$BD$23, MATCH(C272, 'Intro &amp; Setup'!$BC$4:$BC$23, 0)), "")), IFERROR(INDEX('Intro &amp; Setup'!$BD$4:$BD$23, MATCH(P272, 'Intro &amp; Setup'!$BC$4:$BC$23, 0)), ""))</f>
        <v/>
      </c>
      <c r="AN272" s="42" t="str">
        <f>IF(P272="", IF($C272="", "", IFERROR(INDEX('Intro &amp; Setup'!$BE$4:$BE$23, MATCH($C272, 'Intro &amp; Setup'!$BC$4:$BC$23, 0)), "")-$AS272), IFERROR(INDEX('Intro &amp; Setup'!$BE$4:$BE$23, MATCH($P272, 'Intro &amp; Setup'!$BC$4:$BC$23, 0)), "")-$AS272)</f>
        <v/>
      </c>
      <c r="AO272" s="44" t="str">
        <f>IF(P272="", IF($C272="", "", IFERROR(INDEX('Intro &amp; Setup'!$BF$4:$BF$23, MATCH($C272, 'Intro &amp; Setup'!$BC$4:$BC$23, 0)), "")), IFERROR(INDEX('Intro &amp; Setup'!$BF$4:$BF$23, MATCH($P272, 'Intro &amp; Setup'!$BC$4:$BC$23, 0)), ""))</f>
        <v/>
      </c>
      <c r="AS272" s="10" t="str">
        <f>IF($C272="", "", IFERROR(INDEX('Intro &amp; Setup'!$BG$70:$BG$109, MATCH($C272, 'Intro &amp; Setup'!$BA$70:$BA$109, 0)), ""))</f>
        <v/>
      </c>
    </row>
    <row r="273" spans="1:45" x14ac:dyDescent="0.25">
      <c r="A273" s="75"/>
      <c r="B273" s="176"/>
      <c r="C273" s="158"/>
      <c r="D273" s="160"/>
      <c r="E273" s="161"/>
      <c r="F273" s="177"/>
      <c r="G273" s="160"/>
      <c r="H273" s="163"/>
      <c r="I273" s="156"/>
      <c r="J273" s="157" t="str">
        <f t="shared" si="4"/>
        <v/>
      </c>
      <c r="K273" s="158" t="str">
        <f>IF(O273="", IF(W273="", IF(OR(D273="", E273="", C273=""), "", NETWORKDAYS(D273, E273, IF(AL273='Intro &amp; Setup'!$BA$8, 'Intro &amp; Setup'!$CA$4:$CA$23, IF(AL273='Intro &amp; Setup'!$BA$9, 'Intro &amp; Setup'!$CB$4:$CB$23)))-IF(F273=$AH$2, 0.5, 0)), ""), "")</f>
        <v/>
      </c>
      <c r="L273" s="156"/>
      <c r="M273" s="157" t="str">
        <f>IF(O273="", IFERROR(IF($W273="", $AN273+$AO273-SUMIF($C$8:$C273, $C273, $K$8:$K273)-SUMIF($C$8:$C273, $C273, $W$8:$W273), ""), ""), "")</f>
        <v/>
      </c>
      <c r="N273" s="156"/>
      <c r="O273" s="157" t="str">
        <f>IF(AND(P273="", Q273="", R273=""), "", IF(OR(NOT(C273=P273), NOT(D273=Q273), NOT(E273=R273), NOT(F273=S273), NOT(G273=T273), NOT(H273=U273)), $O$4, 'Leave Approval'!L272))</f>
        <v/>
      </c>
      <c r="P273" s="159" t="str">
        <f>IF('Leave Approval'!M272="", "", 'Leave Approval'!M272)</f>
        <v/>
      </c>
      <c r="Q273" s="160" t="str">
        <f>IF('Leave Approval'!N272="", "", 'Leave Approval'!N272)</f>
        <v/>
      </c>
      <c r="R273" s="161" t="str">
        <f>IF('Leave Approval'!O272="", "", 'Leave Approval'!O272)</f>
        <v/>
      </c>
      <c r="S273" s="162" t="str">
        <f>IF('Leave Approval'!P272="", "", 'Leave Approval'!P272)</f>
        <v/>
      </c>
      <c r="T273" s="163" t="str">
        <f>IF('Leave Approval'!Q272="", "", 'Leave Approval'!Q272)</f>
        <v/>
      </c>
      <c r="U273" s="164" t="str">
        <f>IF('Leave Approval'!R272="", "", 'Leave Approval'!R272)</f>
        <v/>
      </c>
      <c r="V273" s="156"/>
      <c r="W273" s="157" t="str">
        <f>IF(OR(P273="", Q273="", R273=""), "", NETWORKDAYS(Q273, R273, IF(AL273='Intro &amp; Setup'!$BA$8, 'Intro &amp; Setup'!$CA$4:$CA$23, IF(AL273='Intro &amp; Setup'!$BA$9, 'Intro &amp; Setup'!$CB$4:$CB$23)))-IF(S273=$AH$2, 0.5, 0))</f>
        <v/>
      </c>
      <c r="X273" s="156"/>
      <c r="Y273" s="157" t="str">
        <f>IF(OR(P273="", Q273="", R273=""), "", IFERROR($AN273+$AO273-SUMIF($C$8:$C273, $C273, $K$8:$K273)-SUMIF($P$8:$P273, $P273, $W$8:$W273), ""))</f>
        <v/>
      </c>
      <c r="Z273" s="75"/>
      <c r="AH273" s="10">
        <v>266</v>
      </c>
      <c r="AL273" s="10" t="str">
        <f>IF(P273="", IF(C273="", "", IFERROR(INDEX('Intro &amp; Setup'!$BD$4:$BD$23, MATCH(C273, 'Intro &amp; Setup'!$BC$4:$BC$23, 0)), "")), IFERROR(INDEX('Intro &amp; Setup'!$BD$4:$BD$23, MATCH(P273, 'Intro &amp; Setup'!$BC$4:$BC$23, 0)), ""))</f>
        <v/>
      </c>
      <c r="AN273" s="42" t="str">
        <f>IF(P273="", IF($C273="", "", IFERROR(INDEX('Intro &amp; Setup'!$BE$4:$BE$23, MATCH($C273, 'Intro &amp; Setup'!$BC$4:$BC$23, 0)), "")-$AS273), IFERROR(INDEX('Intro &amp; Setup'!$BE$4:$BE$23, MATCH($P273, 'Intro &amp; Setup'!$BC$4:$BC$23, 0)), "")-$AS273)</f>
        <v/>
      </c>
      <c r="AO273" s="44" t="str">
        <f>IF(P273="", IF($C273="", "", IFERROR(INDEX('Intro &amp; Setup'!$BF$4:$BF$23, MATCH($C273, 'Intro &amp; Setup'!$BC$4:$BC$23, 0)), "")), IFERROR(INDEX('Intro &amp; Setup'!$BF$4:$BF$23, MATCH($P273, 'Intro &amp; Setup'!$BC$4:$BC$23, 0)), ""))</f>
        <v/>
      </c>
      <c r="AS273" s="10" t="str">
        <f>IF($C273="", "", IFERROR(INDEX('Intro &amp; Setup'!$BG$70:$BG$109, MATCH($C273, 'Intro &amp; Setup'!$BA$70:$BA$109, 0)), ""))</f>
        <v/>
      </c>
    </row>
    <row r="274" spans="1:45" x14ac:dyDescent="0.25">
      <c r="A274" s="75"/>
      <c r="B274" s="176"/>
      <c r="C274" s="158"/>
      <c r="D274" s="160"/>
      <c r="E274" s="161"/>
      <c r="F274" s="177"/>
      <c r="G274" s="160"/>
      <c r="H274" s="163"/>
      <c r="I274" s="156"/>
      <c r="J274" s="157" t="str">
        <f t="shared" si="4"/>
        <v/>
      </c>
      <c r="K274" s="158" t="str">
        <f>IF(O274="", IF(W274="", IF(OR(D274="", E274="", C274=""), "", NETWORKDAYS(D274, E274, IF(AL274='Intro &amp; Setup'!$BA$8, 'Intro &amp; Setup'!$CA$4:$CA$23, IF(AL274='Intro &amp; Setup'!$BA$9, 'Intro &amp; Setup'!$CB$4:$CB$23)))-IF(F274=$AH$2, 0.5, 0)), ""), "")</f>
        <v/>
      </c>
      <c r="L274" s="156"/>
      <c r="M274" s="157" t="str">
        <f>IF(O274="", IFERROR(IF($W274="", $AN274+$AO274-SUMIF($C$8:$C274, $C274, $K$8:$K274)-SUMIF($C$8:$C274, $C274, $W$8:$W274), ""), ""), "")</f>
        <v/>
      </c>
      <c r="N274" s="156"/>
      <c r="O274" s="157" t="str">
        <f>IF(AND(P274="", Q274="", R274=""), "", IF(OR(NOT(C274=P274), NOT(D274=Q274), NOT(E274=R274), NOT(F274=S274), NOT(G274=T274), NOT(H274=U274)), $O$4, 'Leave Approval'!L273))</f>
        <v/>
      </c>
      <c r="P274" s="159" t="str">
        <f>IF('Leave Approval'!M273="", "", 'Leave Approval'!M273)</f>
        <v/>
      </c>
      <c r="Q274" s="160" t="str">
        <f>IF('Leave Approval'!N273="", "", 'Leave Approval'!N273)</f>
        <v/>
      </c>
      <c r="R274" s="161" t="str">
        <f>IF('Leave Approval'!O273="", "", 'Leave Approval'!O273)</f>
        <v/>
      </c>
      <c r="S274" s="162" t="str">
        <f>IF('Leave Approval'!P273="", "", 'Leave Approval'!P273)</f>
        <v/>
      </c>
      <c r="T274" s="163" t="str">
        <f>IF('Leave Approval'!Q273="", "", 'Leave Approval'!Q273)</f>
        <v/>
      </c>
      <c r="U274" s="164" t="str">
        <f>IF('Leave Approval'!R273="", "", 'Leave Approval'!R273)</f>
        <v/>
      </c>
      <c r="V274" s="156"/>
      <c r="W274" s="157" t="str">
        <f>IF(OR(P274="", Q274="", R274=""), "", NETWORKDAYS(Q274, R274, IF(AL274='Intro &amp; Setup'!$BA$8, 'Intro &amp; Setup'!$CA$4:$CA$23, IF(AL274='Intro &amp; Setup'!$BA$9, 'Intro &amp; Setup'!$CB$4:$CB$23)))-IF(S274=$AH$2, 0.5, 0))</f>
        <v/>
      </c>
      <c r="X274" s="156"/>
      <c r="Y274" s="157" t="str">
        <f>IF(OR(P274="", Q274="", R274=""), "", IFERROR($AN274+$AO274-SUMIF($C$8:$C274, $C274, $K$8:$K274)-SUMIF($P$8:$P274, $P274, $W$8:$W274), ""))</f>
        <v/>
      </c>
      <c r="Z274" s="75"/>
      <c r="AH274" s="10">
        <v>267</v>
      </c>
      <c r="AL274" s="10" t="str">
        <f>IF(P274="", IF(C274="", "", IFERROR(INDEX('Intro &amp; Setup'!$BD$4:$BD$23, MATCH(C274, 'Intro &amp; Setup'!$BC$4:$BC$23, 0)), "")), IFERROR(INDEX('Intro &amp; Setup'!$BD$4:$BD$23, MATCH(P274, 'Intro &amp; Setup'!$BC$4:$BC$23, 0)), ""))</f>
        <v/>
      </c>
      <c r="AN274" s="42" t="str">
        <f>IF(P274="", IF($C274="", "", IFERROR(INDEX('Intro &amp; Setup'!$BE$4:$BE$23, MATCH($C274, 'Intro &amp; Setup'!$BC$4:$BC$23, 0)), "")-$AS274), IFERROR(INDEX('Intro &amp; Setup'!$BE$4:$BE$23, MATCH($P274, 'Intro &amp; Setup'!$BC$4:$BC$23, 0)), "")-$AS274)</f>
        <v/>
      </c>
      <c r="AO274" s="44" t="str">
        <f>IF(P274="", IF($C274="", "", IFERROR(INDEX('Intro &amp; Setup'!$BF$4:$BF$23, MATCH($C274, 'Intro &amp; Setup'!$BC$4:$BC$23, 0)), "")), IFERROR(INDEX('Intro &amp; Setup'!$BF$4:$BF$23, MATCH($P274, 'Intro &amp; Setup'!$BC$4:$BC$23, 0)), ""))</f>
        <v/>
      </c>
      <c r="AS274" s="10" t="str">
        <f>IF($C274="", "", IFERROR(INDEX('Intro &amp; Setup'!$BG$70:$BG$109, MATCH($C274, 'Intro &amp; Setup'!$BA$70:$BA$109, 0)), ""))</f>
        <v/>
      </c>
    </row>
    <row r="275" spans="1:45" x14ac:dyDescent="0.25">
      <c r="A275" s="75"/>
      <c r="B275" s="176"/>
      <c r="C275" s="158"/>
      <c r="D275" s="160"/>
      <c r="E275" s="161"/>
      <c r="F275" s="177"/>
      <c r="G275" s="160"/>
      <c r="H275" s="163"/>
      <c r="I275" s="156"/>
      <c r="J275" s="157" t="str">
        <f t="shared" si="4"/>
        <v/>
      </c>
      <c r="K275" s="158" t="str">
        <f>IF(O275="", IF(W275="", IF(OR(D275="", E275="", C275=""), "", NETWORKDAYS(D275, E275, IF(AL275='Intro &amp; Setup'!$BA$8, 'Intro &amp; Setup'!$CA$4:$CA$23, IF(AL275='Intro &amp; Setup'!$BA$9, 'Intro &amp; Setup'!$CB$4:$CB$23)))-IF(F275=$AH$2, 0.5, 0)), ""), "")</f>
        <v/>
      </c>
      <c r="L275" s="156"/>
      <c r="M275" s="157" t="str">
        <f>IF(O275="", IFERROR(IF($W275="", $AN275+$AO275-SUMIF($C$8:$C275, $C275, $K$8:$K275)-SUMIF($C$8:$C275, $C275, $W$8:$W275), ""), ""), "")</f>
        <v/>
      </c>
      <c r="N275" s="156"/>
      <c r="O275" s="157" t="str">
        <f>IF(AND(P275="", Q275="", R275=""), "", IF(OR(NOT(C275=P275), NOT(D275=Q275), NOT(E275=R275), NOT(F275=S275), NOT(G275=T275), NOT(H275=U275)), $O$4, 'Leave Approval'!L274))</f>
        <v/>
      </c>
      <c r="P275" s="159" t="str">
        <f>IF('Leave Approval'!M274="", "", 'Leave Approval'!M274)</f>
        <v/>
      </c>
      <c r="Q275" s="160" t="str">
        <f>IF('Leave Approval'!N274="", "", 'Leave Approval'!N274)</f>
        <v/>
      </c>
      <c r="R275" s="161" t="str">
        <f>IF('Leave Approval'!O274="", "", 'Leave Approval'!O274)</f>
        <v/>
      </c>
      <c r="S275" s="162" t="str">
        <f>IF('Leave Approval'!P274="", "", 'Leave Approval'!P274)</f>
        <v/>
      </c>
      <c r="T275" s="163" t="str">
        <f>IF('Leave Approval'!Q274="", "", 'Leave Approval'!Q274)</f>
        <v/>
      </c>
      <c r="U275" s="164" t="str">
        <f>IF('Leave Approval'!R274="", "", 'Leave Approval'!R274)</f>
        <v/>
      </c>
      <c r="V275" s="156"/>
      <c r="W275" s="157" t="str">
        <f>IF(OR(P275="", Q275="", R275=""), "", NETWORKDAYS(Q275, R275, IF(AL275='Intro &amp; Setup'!$BA$8, 'Intro &amp; Setup'!$CA$4:$CA$23, IF(AL275='Intro &amp; Setup'!$BA$9, 'Intro &amp; Setup'!$CB$4:$CB$23)))-IF(S275=$AH$2, 0.5, 0))</f>
        <v/>
      </c>
      <c r="X275" s="156"/>
      <c r="Y275" s="157" t="str">
        <f>IF(OR(P275="", Q275="", R275=""), "", IFERROR($AN275+$AO275-SUMIF($C$8:$C275, $C275, $K$8:$K275)-SUMIF($P$8:$P275, $P275, $W$8:$W275), ""))</f>
        <v/>
      </c>
      <c r="Z275" s="75"/>
      <c r="AH275" s="10">
        <v>268</v>
      </c>
      <c r="AL275" s="10" t="str">
        <f>IF(P275="", IF(C275="", "", IFERROR(INDEX('Intro &amp; Setup'!$BD$4:$BD$23, MATCH(C275, 'Intro &amp; Setup'!$BC$4:$BC$23, 0)), "")), IFERROR(INDEX('Intro &amp; Setup'!$BD$4:$BD$23, MATCH(P275, 'Intro &amp; Setup'!$BC$4:$BC$23, 0)), ""))</f>
        <v/>
      </c>
      <c r="AN275" s="42" t="str">
        <f>IF(P275="", IF($C275="", "", IFERROR(INDEX('Intro &amp; Setup'!$BE$4:$BE$23, MATCH($C275, 'Intro &amp; Setup'!$BC$4:$BC$23, 0)), "")-$AS275), IFERROR(INDEX('Intro &amp; Setup'!$BE$4:$BE$23, MATCH($P275, 'Intro &amp; Setup'!$BC$4:$BC$23, 0)), "")-$AS275)</f>
        <v/>
      </c>
      <c r="AO275" s="44" t="str">
        <f>IF(P275="", IF($C275="", "", IFERROR(INDEX('Intro &amp; Setup'!$BF$4:$BF$23, MATCH($C275, 'Intro &amp; Setup'!$BC$4:$BC$23, 0)), "")), IFERROR(INDEX('Intro &amp; Setup'!$BF$4:$BF$23, MATCH($P275, 'Intro &amp; Setup'!$BC$4:$BC$23, 0)), ""))</f>
        <v/>
      </c>
      <c r="AS275" s="10" t="str">
        <f>IF($C275="", "", IFERROR(INDEX('Intro &amp; Setup'!$BG$70:$BG$109, MATCH($C275, 'Intro &amp; Setup'!$BA$70:$BA$109, 0)), ""))</f>
        <v/>
      </c>
    </row>
    <row r="276" spans="1:45" x14ac:dyDescent="0.25">
      <c r="A276" s="75"/>
      <c r="B276" s="176"/>
      <c r="C276" s="158"/>
      <c r="D276" s="160"/>
      <c r="E276" s="161"/>
      <c r="F276" s="177"/>
      <c r="G276" s="160"/>
      <c r="H276" s="163"/>
      <c r="I276" s="156"/>
      <c r="J276" s="157" t="str">
        <f t="shared" si="4"/>
        <v/>
      </c>
      <c r="K276" s="158" t="str">
        <f>IF(O276="", IF(W276="", IF(OR(D276="", E276="", C276=""), "", NETWORKDAYS(D276, E276, IF(AL276='Intro &amp; Setup'!$BA$8, 'Intro &amp; Setup'!$CA$4:$CA$23, IF(AL276='Intro &amp; Setup'!$BA$9, 'Intro &amp; Setup'!$CB$4:$CB$23)))-IF(F276=$AH$2, 0.5, 0)), ""), "")</f>
        <v/>
      </c>
      <c r="L276" s="156"/>
      <c r="M276" s="157" t="str">
        <f>IF(O276="", IFERROR(IF($W276="", $AN276+$AO276-SUMIF($C$8:$C276, $C276, $K$8:$K276)-SUMIF($C$8:$C276, $C276, $W$8:$W276), ""), ""), "")</f>
        <v/>
      </c>
      <c r="N276" s="156"/>
      <c r="O276" s="157" t="str">
        <f>IF(AND(P276="", Q276="", R276=""), "", IF(OR(NOT(C276=P276), NOT(D276=Q276), NOT(E276=R276), NOT(F276=S276), NOT(G276=T276), NOT(H276=U276)), $O$4, 'Leave Approval'!L275))</f>
        <v/>
      </c>
      <c r="P276" s="159" t="str">
        <f>IF('Leave Approval'!M275="", "", 'Leave Approval'!M275)</f>
        <v/>
      </c>
      <c r="Q276" s="160" t="str">
        <f>IF('Leave Approval'!N275="", "", 'Leave Approval'!N275)</f>
        <v/>
      </c>
      <c r="R276" s="161" t="str">
        <f>IF('Leave Approval'!O275="", "", 'Leave Approval'!O275)</f>
        <v/>
      </c>
      <c r="S276" s="162" t="str">
        <f>IF('Leave Approval'!P275="", "", 'Leave Approval'!P275)</f>
        <v/>
      </c>
      <c r="T276" s="163" t="str">
        <f>IF('Leave Approval'!Q275="", "", 'Leave Approval'!Q275)</f>
        <v/>
      </c>
      <c r="U276" s="164" t="str">
        <f>IF('Leave Approval'!R275="", "", 'Leave Approval'!R275)</f>
        <v/>
      </c>
      <c r="V276" s="156"/>
      <c r="W276" s="157" t="str">
        <f>IF(OR(P276="", Q276="", R276=""), "", NETWORKDAYS(Q276, R276, IF(AL276='Intro &amp; Setup'!$BA$8, 'Intro &amp; Setup'!$CA$4:$CA$23, IF(AL276='Intro &amp; Setup'!$BA$9, 'Intro &amp; Setup'!$CB$4:$CB$23)))-IF(S276=$AH$2, 0.5, 0))</f>
        <v/>
      </c>
      <c r="X276" s="156"/>
      <c r="Y276" s="157" t="str">
        <f>IF(OR(P276="", Q276="", R276=""), "", IFERROR($AN276+$AO276-SUMIF($C$8:$C276, $C276, $K$8:$K276)-SUMIF($P$8:$P276, $P276, $W$8:$W276), ""))</f>
        <v/>
      </c>
      <c r="Z276" s="75"/>
      <c r="AH276" s="10">
        <v>269</v>
      </c>
      <c r="AL276" s="10" t="str">
        <f>IF(P276="", IF(C276="", "", IFERROR(INDEX('Intro &amp; Setup'!$BD$4:$BD$23, MATCH(C276, 'Intro &amp; Setup'!$BC$4:$BC$23, 0)), "")), IFERROR(INDEX('Intro &amp; Setup'!$BD$4:$BD$23, MATCH(P276, 'Intro &amp; Setup'!$BC$4:$BC$23, 0)), ""))</f>
        <v/>
      </c>
      <c r="AN276" s="42" t="str">
        <f>IF(P276="", IF($C276="", "", IFERROR(INDEX('Intro &amp; Setup'!$BE$4:$BE$23, MATCH($C276, 'Intro &amp; Setup'!$BC$4:$BC$23, 0)), "")-$AS276), IFERROR(INDEX('Intro &amp; Setup'!$BE$4:$BE$23, MATCH($P276, 'Intro &amp; Setup'!$BC$4:$BC$23, 0)), "")-$AS276)</f>
        <v/>
      </c>
      <c r="AO276" s="44" t="str">
        <f>IF(P276="", IF($C276="", "", IFERROR(INDEX('Intro &amp; Setup'!$BF$4:$BF$23, MATCH($C276, 'Intro &amp; Setup'!$BC$4:$BC$23, 0)), "")), IFERROR(INDEX('Intro &amp; Setup'!$BF$4:$BF$23, MATCH($P276, 'Intro &amp; Setup'!$BC$4:$BC$23, 0)), ""))</f>
        <v/>
      </c>
      <c r="AS276" s="10" t="str">
        <f>IF($C276="", "", IFERROR(INDEX('Intro &amp; Setup'!$BG$70:$BG$109, MATCH($C276, 'Intro &amp; Setup'!$BA$70:$BA$109, 0)), ""))</f>
        <v/>
      </c>
    </row>
    <row r="277" spans="1:45" x14ac:dyDescent="0.25">
      <c r="A277" s="75"/>
      <c r="B277" s="176"/>
      <c r="C277" s="158"/>
      <c r="D277" s="160"/>
      <c r="E277" s="161"/>
      <c r="F277" s="177"/>
      <c r="G277" s="160"/>
      <c r="H277" s="163"/>
      <c r="I277" s="156"/>
      <c r="J277" s="157" t="str">
        <f t="shared" si="4"/>
        <v/>
      </c>
      <c r="K277" s="158" t="str">
        <f>IF(O277="", IF(W277="", IF(OR(D277="", E277="", C277=""), "", NETWORKDAYS(D277, E277, IF(AL277='Intro &amp; Setup'!$BA$8, 'Intro &amp; Setup'!$CA$4:$CA$23, IF(AL277='Intro &amp; Setup'!$BA$9, 'Intro &amp; Setup'!$CB$4:$CB$23)))-IF(F277=$AH$2, 0.5, 0)), ""), "")</f>
        <v/>
      </c>
      <c r="L277" s="156"/>
      <c r="M277" s="157" t="str">
        <f>IF(O277="", IFERROR(IF($W277="", $AN277+$AO277-SUMIF($C$8:$C277, $C277, $K$8:$K277)-SUMIF($C$8:$C277, $C277, $W$8:$W277), ""), ""), "")</f>
        <v/>
      </c>
      <c r="N277" s="156"/>
      <c r="O277" s="157" t="str">
        <f>IF(AND(P277="", Q277="", R277=""), "", IF(OR(NOT(C277=P277), NOT(D277=Q277), NOT(E277=R277), NOT(F277=S277), NOT(G277=T277), NOT(H277=U277)), $O$4, 'Leave Approval'!L276))</f>
        <v/>
      </c>
      <c r="P277" s="159" t="str">
        <f>IF('Leave Approval'!M276="", "", 'Leave Approval'!M276)</f>
        <v/>
      </c>
      <c r="Q277" s="160" t="str">
        <f>IF('Leave Approval'!N276="", "", 'Leave Approval'!N276)</f>
        <v/>
      </c>
      <c r="R277" s="161" t="str">
        <f>IF('Leave Approval'!O276="", "", 'Leave Approval'!O276)</f>
        <v/>
      </c>
      <c r="S277" s="162" t="str">
        <f>IF('Leave Approval'!P276="", "", 'Leave Approval'!P276)</f>
        <v/>
      </c>
      <c r="T277" s="163" t="str">
        <f>IF('Leave Approval'!Q276="", "", 'Leave Approval'!Q276)</f>
        <v/>
      </c>
      <c r="U277" s="164" t="str">
        <f>IF('Leave Approval'!R276="", "", 'Leave Approval'!R276)</f>
        <v/>
      </c>
      <c r="V277" s="156"/>
      <c r="W277" s="157" t="str">
        <f>IF(OR(P277="", Q277="", R277=""), "", NETWORKDAYS(Q277, R277, IF(AL277='Intro &amp; Setup'!$BA$8, 'Intro &amp; Setup'!$CA$4:$CA$23, IF(AL277='Intro &amp; Setup'!$BA$9, 'Intro &amp; Setup'!$CB$4:$CB$23)))-IF(S277=$AH$2, 0.5, 0))</f>
        <v/>
      </c>
      <c r="X277" s="156"/>
      <c r="Y277" s="157" t="str">
        <f>IF(OR(P277="", Q277="", R277=""), "", IFERROR($AN277+$AO277-SUMIF($C$8:$C277, $C277, $K$8:$K277)-SUMIF($P$8:$P277, $P277, $W$8:$W277), ""))</f>
        <v/>
      </c>
      <c r="Z277" s="75"/>
      <c r="AH277" s="10">
        <v>270</v>
      </c>
      <c r="AL277" s="10" t="str">
        <f>IF(P277="", IF(C277="", "", IFERROR(INDEX('Intro &amp; Setup'!$BD$4:$BD$23, MATCH(C277, 'Intro &amp; Setup'!$BC$4:$BC$23, 0)), "")), IFERROR(INDEX('Intro &amp; Setup'!$BD$4:$BD$23, MATCH(P277, 'Intro &amp; Setup'!$BC$4:$BC$23, 0)), ""))</f>
        <v/>
      </c>
      <c r="AN277" s="42" t="str">
        <f>IF(P277="", IF($C277="", "", IFERROR(INDEX('Intro &amp; Setup'!$BE$4:$BE$23, MATCH($C277, 'Intro &amp; Setup'!$BC$4:$BC$23, 0)), "")-$AS277), IFERROR(INDEX('Intro &amp; Setup'!$BE$4:$BE$23, MATCH($P277, 'Intro &amp; Setup'!$BC$4:$BC$23, 0)), "")-$AS277)</f>
        <v/>
      </c>
      <c r="AO277" s="44" t="str">
        <f>IF(P277="", IF($C277="", "", IFERROR(INDEX('Intro &amp; Setup'!$BF$4:$BF$23, MATCH($C277, 'Intro &amp; Setup'!$BC$4:$BC$23, 0)), "")), IFERROR(INDEX('Intro &amp; Setup'!$BF$4:$BF$23, MATCH($P277, 'Intro &amp; Setup'!$BC$4:$BC$23, 0)), ""))</f>
        <v/>
      </c>
      <c r="AS277" s="10" t="str">
        <f>IF($C277="", "", IFERROR(INDEX('Intro &amp; Setup'!$BG$70:$BG$109, MATCH($C277, 'Intro &amp; Setup'!$BA$70:$BA$109, 0)), ""))</f>
        <v/>
      </c>
    </row>
    <row r="278" spans="1:45" x14ac:dyDescent="0.25">
      <c r="A278" s="75"/>
      <c r="B278" s="176"/>
      <c r="C278" s="158"/>
      <c r="D278" s="160"/>
      <c r="E278" s="161"/>
      <c r="F278" s="177"/>
      <c r="G278" s="160"/>
      <c r="H278" s="163"/>
      <c r="I278" s="156"/>
      <c r="J278" s="157" t="str">
        <f t="shared" si="4"/>
        <v/>
      </c>
      <c r="K278" s="158" t="str">
        <f>IF(O278="", IF(W278="", IF(OR(D278="", E278="", C278=""), "", NETWORKDAYS(D278, E278, IF(AL278='Intro &amp; Setup'!$BA$8, 'Intro &amp; Setup'!$CA$4:$CA$23, IF(AL278='Intro &amp; Setup'!$BA$9, 'Intro &amp; Setup'!$CB$4:$CB$23)))-IF(F278=$AH$2, 0.5, 0)), ""), "")</f>
        <v/>
      </c>
      <c r="L278" s="156"/>
      <c r="M278" s="157" t="str">
        <f>IF(O278="", IFERROR(IF($W278="", $AN278+$AO278-SUMIF($C$8:$C278, $C278, $K$8:$K278)-SUMIF($C$8:$C278, $C278, $W$8:$W278), ""), ""), "")</f>
        <v/>
      </c>
      <c r="N278" s="156"/>
      <c r="O278" s="157" t="str">
        <f>IF(AND(P278="", Q278="", R278=""), "", IF(OR(NOT(C278=P278), NOT(D278=Q278), NOT(E278=R278), NOT(F278=S278), NOT(G278=T278), NOT(H278=U278)), $O$4, 'Leave Approval'!L277))</f>
        <v/>
      </c>
      <c r="P278" s="159" t="str">
        <f>IF('Leave Approval'!M277="", "", 'Leave Approval'!M277)</f>
        <v/>
      </c>
      <c r="Q278" s="160" t="str">
        <f>IF('Leave Approval'!N277="", "", 'Leave Approval'!N277)</f>
        <v/>
      </c>
      <c r="R278" s="161" t="str">
        <f>IF('Leave Approval'!O277="", "", 'Leave Approval'!O277)</f>
        <v/>
      </c>
      <c r="S278" s="162" t="str">
        <f>IF('Leave Approval'!P277="", "", 'Leave Approval'!P277)</f>
        <v/>
      </c>
      <c r="T278" s="163" t="str">
        <f>IF('Leave Approval'!Q277="", "", 'Leave Approval'!Q277)</f>
        <v/>
      </c>
      <c r="U278" s="164" t="str">
        <f>IF('Leave Approval'!R277="", "", 'Leave Approval'!R277)</f>
        <v/>
      </c>
      <c r="V278" s="156"/>
      <c r="W278" s="157" t="str">
        <f>IF(OR(P278="", Q278="", R278=""), "", NETWORKDAYS(Q278, R278, IF(AL278='Intro &amp; Setup'!$BA$8, 'Intro &amp; Setup'!$CA$4:$CA$23, IF(AL278='Intro &amp; Setup'!$BA$9, 'Intro &amp; Setup'!$CB$4:$CB$23)))-IF(S278=$AH$2, 0.5, 0))</f>
        <v/>
      </c>
      <c r="X278" s="156"/>
      <c r="Y278" s="157" t="str">
        <f>IF(OR(P278="", Q278="", R278=""), "", IFERROR($AN278+$AO278-SUMIF($C$8:$C278, $C278, $K$8:$K278)-SUMIF($P$8:$P278, $P278, $W$8:$W278), ""))</f>
        <v/>
      </c>
      <c r="Z278" s="75"/>
      <c r="AH278" s="10">
        <v>271</v>
      </c>
      <c r="AL278" s="10" t="str">
        <f>IF(P278="", IF(C278="", "", IFERROR(INDEX('Intro &amp; Setup'!$BD$4:$BD$23, MATCH(C278, 'Intro &amp; Setup'!$BC$4:$BC$23, 0)), "")), IFERROR(INDEX('Intro &amp; Setup'!$BD$4:$BD$23, MATCH(P278, 'Intro &amp; Setup'!$BC$4:$BC$23, 0)), ""))</f>
        <v/>
      </c>
      <c r="AN278" s="42" t="str">
        <f>IF(P278="", IF($C278="", "", IFERROR(INDEX('Intro &amp; Setup'!$BE$4:$BE$23, MATCH($C278, 'Intro &amp; Setup'!$BC$4:$BC$23, 0)), "")-$AS278), IFERROR(INDEX('Intro &amp; Setup'!$BE$4:$BE$23, MATCH($P278, 'Intro &amp; Setup'!$BC$4:$BC$23, 0)), "")-$AS278)</f>
        <v/>
      </c>
      <c r="AO278" s="44" t="str">
        <f>IF(P278="", IF($C278="", "", IFERROR(INDEX('Intro &amp; Setup'!$BF$4:$BF$23, MATCH($C278, 'Intro &amp; Setup'!$BC$4:$BC$23, 0)), "")), IFERROR(INDEX('Intro &amp; Setup'!$BF$4:$BF$23, MATCH($P278, 'Intro &amp; Setup'!$BC$4:$BC$23, 0)), ""))</f>
        <v/>
      </c>
      <c r="AS278" s="10" t="str">
        <f>IF($C278="", "", IFERROR(INDEX('Intro &amp; Setup'!$BG$70:$BG$109, MATCH($C278, 'Intro &amp; Setup'!$BA$70:$BA$109, 0)), ""))</f>
        <v/>
      </c>
    </row>
    <row r="279" spans="1:45" x14ac:dyDescent="0.25">
      <c r="A279" s="75"/>
      <c r="B279" s="176"/>
      <c r="C279" s="158"/>
      <c r="D279" s="160"/>
      <c r="E279" s="161"/>
      <c r="F279" s="177"/>
      <c r="G279" s="160"/>
      <c r="H279" s="163"/>
      <c r="I279" s="156"/>
      <c r="J279" s="157" t="str">
        <f t="shared" si="4"/>
        <v/>
      </c>
      <c r="K279" s="158" t="str">
        <f>IF(O279="", IF(W279="", IF(OR(D279="", E279="", C279=""), "", NETWORKDAYS(D279, E279, IF(AL279='Intro &amp; Setup'!$BA$8, 'Intro &amp; Setup'!$CA$4:$CA$23, IF(AL279='Intro &amp; Setup'!$BA$9, 'Intro &amp; Setup'!$CB$4:$CB$23)))-IF(F279=$AH$2, 0.5, 0)), ""), "")</f>
        <v/>
      </c>
      <c r="L279" s="156"/>
      <c r="M279" s="157" t="str">
        <f>IF(O279="", IFERROR(IF($W279="", $AN279+$AO279-SUMIF($C$8:$C279, $C279, $K$8:$K279)-SUMIF($C$8:$C279, $C279, $W$8:$W279), ""), ""), "")</f>
        <v/>
      </c>
      <c r="N279" s="156"/>
      <c r="O279" s="157" t="str">
        <f>IF(AND(P279="", Q279="", R279=""), "", IF(OR(NOT(C279=P279), NOT(D279=Q279), NOT(E279=R279), NOT(F279=S279), NOT(G279=T279), NOT(H279=U279)), $O$4, 'Leave Approval'!L278))</f>
        <v/>
      </c>
      <c r="P279" s="159" t="str">
        <f>IF('Leave Approval'!M278="", "", 'Leave Approval'!M278)</f>
        <v/>
      </c>
      <c r="Q279" s="160" t="str">
        <f>IF('Leave Approval'!N278="", "", 'Leave Approval'!N278)</f>
        <v/>
      </c>
      <c r="R279" s="161" t="str">
        <f>IF('Leave Approval'!O278="", "", 'Leave Approval'!O278)</f>
        <v/>
      </c>
      <c r="S279" s="162" t="str">
        <f>IF('Leave Approval'!P278="", "", 'Leave Approval'!P278)</f>
        <v/>
      </c>
      <c r="T279" s="163" t="str">
        <f>IF('Leave Approval'!Q278="", "", 'Leave Approval'!Q278)</f>
        <v/>
      </c>
      <c r="U279" s="164" t="str">
        <f>IF('Leave Approval'!R278="", "", 'Leave Approval'!R278)</f>
        <v/>
      </c>
      <c r="V279" s="156"/>
      <c r="W279" s="157" t="str">
        <f>IF(OR(P279="", Q279="", R279=""), "", NETWORKDAYS(Q279, R279, IF(AL279='Intro &amp; Setup'!$BA$8, 'Intro &amp; Setup'!$CA$4:$CA$23, IF(AL279='Intro &amp; Setup'!$BA$9, 'Intro &amp; Setup'!$CB$4:$CB$23)))-IF(S279=$AH$2, 0.5, 0))</f>
        <v/>
      </c>
      <c r="X279" s="156"/>
      <c r="Y279" s="157" t="str">
        <f>IF(OR(P279="", Q279="", R279=""), "", IFERROR($AN279+$AO279-SUMIF($C$8:$C279, $C279, $K$8:$K279)-SUMIF($P$8:$P279, $P279, $W$8:$W279), ""))</f>
        <v/>
      </c>
      <c r="Z279" s="75"/>
      <c r="AH279" s="10">
        <v>272</v>
      </c>
      <c r="AL279" s="10" t="str">
        <f>IF(P279="", IF(C279="", "", IFERROR(INDEX('Intro &amp; Setup'!$BD$4:$BD$23, MATCH(C279, 'Intro &amp; Setup'!$BC$4:$BC$23, 0)), "")), IFERROR(INDEX('Intro &amp; Setup'!$BD$4:$BD$23, MATCH(P279, 'Intro &amp; Setup'!$BC$4:$BC$23, 0)), ""))</f>
        <v/>
      </c>
      <c r="AN279" s="42" t="str">
        <f>IF(P279="", IF($C279="", "", IFERROR(INDEX('Intro &amp; Setup'!$BE$4:$BE$23, MATCH($C279, 'Intro &amp; Setup'!$BC$4:$BC$23, 0)), "")-$AS279), IFERROR(INDEX('Intro &amp; Setup'!$BE$4:$BE$23, MATCH($P279, 'Intro &amp; Setup'!$BC$4:$BC$23, 0)), "")-$AS279)</f>
        <v/>
      </c>
      <c r="AO279" s="44" t="str">
        <f>IF(P279="", IF($C279="", "", IFERROR(INDEX('Intro &amp; Setup'!$BF$4:$BF$23, MATCH($C279, 'Intro &amp; Setup'!$BC$4:$BC$23, 0)), "")), IFERROR(INDEX('Intro &amp; Setup'!$BF$4:$BF$23, MATCH($P279, 'Intro &amp; Setup'!$BC$4:$BC$23, 0)), ""))</f>
        <v/>
      </c>
      <c r="AS279" s="10" t="str">
        <f>IF($C279="", "", IFERROR(INDEX('Intro &amp; Setup'!$BG$70:$BG$109, MATCH($C279, 'Intro &amp; Setup'!$BA$70:$BA$109, 0)), ""))</f>
        <v/>
      </c>
    </row>
    <row r="280" spans="1:45" x14ac:dyDescent="0.25">
      <c r="A280" s="75"/>
      <c r="B280" s="176"/>
      <c r="C280" s="158"/>
      <c r="D280" s="160"/>
      <c r="E280" s="161"/>
      <c r="F280" s="177"/>
      <c r="G280" s="160"/>
      <c r="H280" s="163"/>
      <c r="I280" s="156"/>
      <c r="J280" s="157" t="str">
        <f t="shared" si="4"/>
        <v/>
      </c>
      <c r="K280" s="158" t="str">
        <f>IF(O280="", IF(W280="", IF(OR(D280="", E280="", C280=""), "", NETWORKDAYS(D280, E280, IF(AL280='Intro &amp; Setup'!$BA$8, 'Intro &amp; Setup'!$CA$4:$CA$23, IF(AL280='Intro &amp; Setup'!$BA$9, 'Intro &amp; Setup'!$CB$4:$CB$23)))-IF(F280=$AH$2, 0.5, 0)), ""), "")</f>
        <v/>
      </c>
      <c r="L280" s="156"/>
      <c r="M280" s="157" t="str">
        <f>IF(O280="", IFERROR(IF($W280="", $AN280+$AO280-SUMIF($C$8:$C280, $C280, $K$8:$K280)-SUMIF($C$8:$C280, $C280, $W$8:$W280), ""), ""), "")</f>
        <v/>
      </c>
      <c r="N280" s="156"/>
      <c r="O280" s="157" t="str">
        <f>IF(AND(P280="", Q280="", R280=""), "", IF(OR(NOT(C280=P280), NOT(D280=Q280), NOT(E280=R280), NOT(F280=S280), NOT(G280=T280), NOT(H280=U280)), $O$4, 'Leave Approval'!L279))</f>
        <v/>
      </c>
      <c r="P280" s="159" t="str">
        <f>IF('Leave Approval'!M279="", "", 'Leave Approval'!M279)</f>
        <v/>
      </c>
      <c r="Q280" s="160" t="str">
        <f>IF('Leave Approval'!N279="", "", 'Leave Approval'!N279)</f>
        <v/>
      </c>
      <c r="R280" s="161" t="str">
        <f>IF('Leave Approval'!O279="", "", 'Leave Approval'!O279)</f>
        <v/>
      </c>
      <c r="S280" s="162" t="str">
        <f>IF('Leave Approval'!P279="", "", 'Leave Approval'!P279)</f>
        <v/>
      </c>
      <c r="T280" s="163" t="str">
        <f>IF('Leave Approval'!Q279="", "", 'Leave Approval'!Q279)</f>
        <v/>
      </c>
      <c r="U280" s="164" t="str">
        <f>IF('Leave Approval'!R279="", "", 'Leave Approval'!R279)</f>
        <v/>
      </c>
      <c r="V280" s="156"/>
      <c r="W280" s="157" t="str">
        <f>IF(OR(P280="", Q280="", R280=""), "", NETWORKDAYS(Q280, R280, IF(AL280='Intro &amp; Setup'!$BA$8, 'Intro &amp; Setup'!$CA$4:$CA$23, IF(AL280='Intro &amp; Setup'!$BA$9, 'Intro &amp; Setup'!$CB$4:$CB$23)))-IF(S280=$AH$2, 0.5, 0))</f>
        <v/>
      </c>
      <c r="X280" s="156"/>
      <c r="Y280" s="157" t="str">
        <f>IF(OR(P280="", Q280="", R280=""), "", IFERROR($AN280+$AO280-SUMIF($C$8:$C280, $C280, $K$8:$K280)-SUMIF($P$8:$P280, $P280, $W$8:$W280), ""))</f>
        <v/>
      </c>
      <c r="Z280" s="75"/>
      <c r="AH280" s="10">
        <v>273</v>
      </c>
      <c r="AL280" s="10" t="str">
        <f>IF(P280="", IF(C280="", "", IFERROR(INDEX('Intro &amp; Setup'!$BD$4:$BD$23, MATCH(C280, 'Intro &amp; Setup'!$BC$4:$BC$23, 0)), "")), IFERROR(INDEX('Intro &amp; Setup'!$BD$4:$BD$23, MATCH(P280, 'Intro &amp; Setup'!$BC$4:$BC$23, 0)), ""))</f>
        <v/>
      </c>
      <c r="AN280" s="42" t="str">
        <f>IF(P280="", IF($C280="", "", IFERROR(INDEX('Intro &amp; Setup'!$BE$4:$BE$23, MATCH($C280, 'Intro &amp; Setup'!$BC$4:$BC$23, 0)), "")-$AS280), IFERROR(INDEX('Intro &amp; Setup'!$BE$4:$BE$23, MATCH($P280, 'Intro &amp; Setup'!$BC$4:$BC$23, 0)), "")-$AS280)</f>
        <v/>
      </c>
      <c r="AO280" s="44" t="str">
        <f>IF(P280="", IF($C280="", "", IFERROR(INDEX('Intro &amp; Setup'!$BF$4:$BF$23, MATCH($C280, 'Intro &amp; Setup'!$BC$4:$BC$23, 0)), "")), IFERROR(INDEX('Intro &amp; Setup'!$BF$4:$BF$23, MATCH($P280, 'Intro &amp; Setup'!$BC$4:$BC$23, 0)), ""))</f>
        <v/>
      </c>
      <c r="AS280" s="10" t="str">
        <f>IF($C280="", "", IFERROR(INDEX('Intro &amp; Setup'!$BG$70:$BG$109, MATCH($C280, 'Intro &amp; Setup'!$BA$70:$BA$109, 0)), ""))</f>
        <v/>
      </c>
    </row>
    <row r="281" spans="1:45" x14ac:dyDescent="0.25">
      <c r="A281" s="75"/>
      <c r="B281" s="176"/>
      <c r="C281" s="158"/>
      <c r="D281" s="160"/>
      <c r="E281" s="161"/>
      <c r="F281" s="177"/>
      <c r="G281" s="160"/>
      <c r="H281" s="163"/>
      <c r="I281" s="156"/>
      <c r="J281" s="157" t="str">
        <f t="shared" si="4"/>
        <v/>
      </c>
      <c r="K281" s="158" t="str">
        <f>IF(O281="", IF(W281="", IF(OR(D281="", E281="", C281=""), "", NETWORKDAYS(D281, E281, IF(AL281='Intro &amp; Setup'!$BA$8, 'Intro &amp; Setup'!$CA$4:$CA$23, IF(AL281='Intro &amp; Setup'!$BA$9, 'Intro &amp; Setup'!$CB$4:$CB$23)))-IF(F281=$AH$2, 0.5, 0)), ""), "")</f>
        <v/>
      </c>
      <c r="L281" s="156"/>
      <c r="M281" s="157" t="str">
        <f>IF(O281="", IFERROR(IF($W281="", $AN281+$AO281-SUMIF($C$8:$C281, $C281, $K$8:$K281)-SUMIF($C$8:$C281, $C281, $W$8:$W281), ""), ""), "")</f>
        <v/>
      </c>
      <c r="N281" s="156"/>
      <c r="O281" s="157" t="str">
        <f>IF(AND(P281="", Q281="", R281=""), "", IF(OR(NOT(C281=P281), NOT(D281=Q281), NOT(E281=R281), NOT(F281=S281), NOT(G281=T281), NOT(H281=U281)), $O$4, 'Leave Approval'!L280))</f>
        <v/>
      </c>
      <c r="P281" s="159" t="str">
        <f>IF('Leave Approval'!M280="", "", 'Leave Approval'!M280)</f>
        <v/>
      </c>
      <c r="Q281" s="160" t="str">
        <f>IF('Leave Approval'!N280="", "", 'Leave Approval'!N280)</f>
        <v/>
      </c>
      <c r="R281" s="161" t="str">
        <f>IF('Leave Approval'!O280="", "", 'Leave Approval'!O280)</f>
        <v/>
      </c>
      <c r="S281" s="162" t="str">
        <f>IF('Leave Approval'!P280="", "", 'Leave Approval'!P280)</f>
        <v/>
      </c>
      <c r="T281" s="163" t="str">
        <f>IF('Leave Approval'!Q280="", "", 'Leave Approval'!Q280)</f>
        <v/>
      </c>
      <c r="U281" s="164" t="str">
        <f>IF('Leave Approval'!R280="", "", 'Leave Approval'!R280)</f>
        <v/>
      </c>
      <c r="V281" s="156"/>
      <c r="W281" s="157" t="str">
        <f>IF(OR(P281="", Q281="", R281=""), "", NETWORKDAYS(Q281, R281, IF(AL281='Intro &amp; Setup'!$BA$8, 'Intro &amp; Setup'!$CA$4:$CA$23, IF(AL281='Intro &amp; Setup'!$BA$9, 'Intro &amp; Setup'!$CB$4:$CB$23)))-IF(S281=$AH$2, 0.5, 0))</f>
        <v/>
      </c>
      <c r="X281" s="156"/>
      <c r="Y281" s="157" t="str">
        <f>IF(OR(P281="", Q281="", R281=""), "", IFERROR($AN281+$AO281-SUMIF($C$8:$C281, $C281, $K$8:$K281)-SUMIF($P$8:$P281, $P281, $W$8:$W281), ""))</f>
        <v/>
      </c>
      <c r="Z281" s="75"/>
      <c r="AH281" s="10">
        <v>274</v>
      </c>
      <c r="AL281" s="10" t="str">
        <f>IF(P281="", IF(C281="", "", IFERROR(INDEX('Intro &amp; Setup'!$BD$4:$BD$23, MATCH(C281, 'Intro &amp; Setup'!$BC$4:$BC$23, 0)), "")), IFERROR(INDEX('Intro &amp; Setup'!$BD$4:$BD$23, MATCH(P281, 'Intro &amp; Setup'!$BC$4:$BC$23, 0)), ""))</f>
        <v/>
      </c>
      <c r="AN281" s="42" t="str">
        <f>IF(P281="", IF($C281="", "", IFERROR(INDEX('Intro &amp; Setup'!$BE$4:$BE$23, MATCH($C281, 'Intro &amp; Setup'!$BC$4:$BC$23, 0)), "")-$AS281), IFERROR(INDEX('Intro &amp; Setup'!$BE$4:$BE$23, MATCH($P281, 'Intro &amp; Setup'!$BC$4:$BC$23, 0)), "")-$AS281)</f>
        <v/>
      </c>
      <c r="AO281" s="44" t="str">
        <f>IF(P281="", IF($C281="", "", IFERROR(INDEX('Intro &amp; Setup'!$BF$4:$BF$23, MATCH($C281, 'Intro &amp; Setup'!$BC$4:$BC$23, 0)), "")), IFERROR(INDEX('Intro &amp; Setup'!$BF$4:$BF$23, MATCH($P281, 'Intro &amp; Setup'!$BC$4:$BC$23, 0)), ""))</f>
        <v/>
      </c>
      <c r="AS281" s="10" t="str">
        <f>IF($C281="", "", IFERROR(INDEX('Intro &amp; Setup'!$BG$70:$BG$109, MATCH($C281, 'Intro &amp; Setup'!$BA$70:$BA$109, 0)), ""))</f>
        <v/>
      </c>
    </row>
    <row r="282" spans="1:45" x14ac:dyDescent="0.25">
      <c r="A282" s="75"/>
      <c r="B282" s="176"/>
      <c r="C282" s="158"/>
      <c r="D282" s="160"/>
      <c r="E282" s="161"/>
      <c r="F282" s="177"/>
      <c r="G282" s="160"/>
      <c r="H282" s="163"/>
      <c r="I282" s="156"/>
      <c r="J282" s="157" t="str">
        <f t="shared" si="4"/>
        <v/>
      </c>
      <c r="K282" s="158" t="str">
        <f>IF(O282="", IF(W282="", IF(OR(D282="", E282="", C282=""), "", NETWORKDAYS(D282, E282, IF(AL282='Intro &amp; Setup'!$BA$8, 'Intro &amp; Setup'!$CA$4:$CA$23, IF(AL282='Intro &amp; Setup'!$BA$9, 'Intro &amp; Setup'!$CB$4:$CB$23)))-IF(F282=$AH$2, 0.5, 0)), ""), "")</f>
        <v/>
      </c>
      <c r="L282" s="156"/>
      <c r="M282" s="157" t="str">
        <f>IF(O282="", IFERROR(IF($W282="", $AN282+$AO282-SUMIF($C$8:$C282, $C282, $K$8:$K282)-SUMIF($C$8:$C282, $C282, $W$8:$W282), ""), ""), "")</f>
        <v/>
      </c>
      <c r="N282" s="156"/>
      <c r="O282" s="157" t="str">
        <f>IF(AND(P282="", Q282="", R282=""), "", IF(OR(NOT(C282=P282), NOT(D282=Q282), NOT(E282=R282), NOT(F282=S282), NOT(G282=T282), NOT(H282=U282)), $O$4, 'Leave Approval'!L281))</f>
        <v/>
      </c>
      <c r="P282" s="159" t="str">
        <f>IF('Leave Approval'!M281="", "", 'Leave Approval'!M281)</f>
        <v/>
      </c>
      <c r="Q282" s="160" t="str">
        <f>IF('Leave Approval'!N281="", "", 'Leave Approval'!N281)</f>
        <v/>
      </c>
      <c r="R282" s="161" t="str">
        <f>IF('Leave Approval'!O281="", "", 'Leave Approval'!O281)</f>
        <v/>
      </c>
      <c r="S282" s="162" t="str">
        <f>IF('Leave Approval'!P281="", "", 'Leave Approval'!P281)</f>
        <v/>
      </c>
      <c r="T282" s="163" t="str">
        <f>IF('Leave Approval'!Q281="", "", 'Leave Approval'!Q281)</f>
        <v/>
      </c>
      <c r="U282" s="164" t="str">
        <f>IF('Leave Approval'!R281="", "", 'Leave Approval'!R281)</f>
        <v/>
      </c>
      <c r="V282" s="156"/>
      <c r="W282" s="157" t="str">
        <f>IF(OR(P282="", Q282="", R282=""), "", NETWORKDAYS(Q282, R282, IF(AL282='Intro &amp; Setup'!$BA$8, 'Intro &amp; Setup'!$CA$4:$CA$23, IF(AL282='Intro &amp; Setup'!$BA$9, 'Intro &amp; Setup'!$CB$4:$CB$23)))-IF(S282=$AH$2, 0.5, 0))</f>
        <v/>
      </c>
      <c r="X282" s="156"/>
      <c r="Y282" s="157" t="str">
        <f>IF(OR(P282="", Q282="", R282=""), "", IFERROR($AN282+$AO282-SUMIF($C$8:$C282, $C282, $K$8:$K282)-SUMIF($P$8:$P282, $P282, $W$8:$W282), ""))</f>
        <v/>
      </c>
      <c r="Z282" s="75"/>
      <c r="AH282" s="10">
        <v>275</v>
      </c>
      <c r="AL282" s="10" t="str">
        <f>IF(P282="", IF(C282="", "", IFERROR(INDEX('Intro &amp; Setup'!$BD$4:$BD$23, MATCH(C282, 'Intro &amp; Setup'!$BC$4:$BC$23, 0)), "")), IFERROR(INDEX('Intro &amp; Setup'!$BD$4:$BD$23, MATCH(P282, 'Intro &amp; Setup'!$BC$4:$BC$23, 0)), ""))</f>
        <v/>
      </c>
      <c r="AN282" s="42" t="str">
        <f>IF(P282="", IF($C282="", "", IFERROR(INDEX('Intro &amp; Setup'!$BE$4:$BE$23, MATCH($C282, 'Intro &amp; Setup'!$BC$4:$BC$23, 0)), "")-$AS282), IFERROR(INDEX('Intro &amp; Setup'!$BE$4:$BE$23, MATCH($P282, 'Intro &amp; Setup'!$BC$4:$BC$23, 0)), "")-$AS282)</f>
        <v/>
      </c>
      <c r="AO282" s="44" t="str">
        <f>IF(P282="", IF($C282="", "", IFERROR(INDEX('Intro &amp; Setup'!$BF$4:$BF$23, MATCH($C282, 'Intro &amp; Setup'!$BC$4:$BC$23, 0)), "")), IFERROR(INDEX('Intro &amp; Setup'!$BF$4:$BF$23, MATCH($P282, 'Intro &amp; Setup'!$BC$4:$BC$23, 0)), ""))</f>
        <v/>
      </c>
      <c r="AS282" s="10" t="str">
        <f>IF($C282="", "", IFERROR(INDEX('Intro &amp; Setup'!$BG$70:$BG$109, MATCH($C282, 'Intro &amp; Setup'!$BA$70:$BA$109, 0)), ""))</f>
        <v/>
      </c>
    </row>
    <row r="283" spans="1:45" x14ac:dyDescent="0.25">
      <c r="A283" s="75"/>
      <c r="B283" s="176"/>
      <c r="C283" s="158"/>
      <c r="D283" s="160"/>
      <c r="E283" s="161"/>
      <c r="F283" s="177"/>
      <c r="G283" s="160"/>
      <c r="H283" s="163"/>
      <c r="I283" s="156"/>
      <c r="J283" s="157" t="str">
        <f t="shared" si="4"/>
        <v/>
      </c>
      <c r="K283" s="158" t="str">
        <f>IF(O283="", IF(W283="", IF(OR(D283="", E283="", C283=""), "", NETWORKDAYS(D283, E283, IF(AL283='Intro &amp; Setup'!$BA$8, 'Intro &amp; Setup'!$CA$4:$CA$23, IF(AL283='Intro &amp; Setup'!$BA$9, 'Intro &amp; Setup'!$CB$4:$CB$23)))-IF(F283=$AH$2, 0.5, 0)), ""), "")</f>
        <v/>
      </c>
      <c r="L283" s="156"/>
      <c r="M283" s="157" t="str">
        <f>IF(O283="", IFERROR(IF($W283="", $AN283+$AO283-SUMIF($C$8:$C283, $C283, $K$8:$K283)-SUMIF($C$8:$C283, $C283, $W$8:$W283), ""), ""), "")</f>
        <v/>
      </c>
      <c r="N283" s="156"/>
      <c r="O283" s="157" t="str">
        <f>IF(AND(P283="", Q283="", R283=""), "", IF(OR(NOT(C283=P283), NOT(D283=Q283), NOT(E283=R283), NOT(F283=S283), NOT(G283=T283), NOT(H283=U283)), $O$4, 'Leave Approval'!L282))</f>
        <v/>
      </c>
      <c r="P283" s="159" t="str">
        <f>IF('Leave Approval'!M282="", "", 'Leave Approval'!M282)</f>
        <v/>
      </c>
      <c r="Q283" s="160" t="str">
        <f>IF('Leave Approval'!N282="", "", 'Leave Approval'!N282)</f>
        <v/>
      </c>
      <c r="R283" s="161" t="str">
        <f>IF('Leave Approval'!O282="", "", 'Leave Approval'!O282)</f>
        <v/>
      </c>
      <c r="S283" s="162" t="str">
        <f>IF('Leave Approval'!P282="", "", 'Leave Approval'!P282)</f>
        <v/>
      </c>
      <c r="T283" s="163" t="str">
        <f>IF('Leave Approval'!Q282="", "", 'Leave Approval'!Q282)</f>
        <v/>
      </c>
      <c r="U283" s="164" t="str">
        <f>IF('Leave Approval'!R282="", "", 'Leave Approval'!R282)</f>
        <v/>
      </c>
      <c r="V283" s="156"/>
      <c r="W283" s="157" t="str">
        <f>IF(OR(P283="", Q283="", R283=""), "", NETWORKDAYS(Q283, R283, IF(AL283='Intro &amp; Setup'!$BA$8, 'Intro &amp; Setup'!$CA$4:$CA$23, IF(AL283='Intro &amp; Setup'!$BA$9, 'Intro &amp; Setup'!$CB$4:$CB$23)))-IF(S283=$AH$2, 0.5, 0))</f>
        <v/>
      </c>
      <c r="X283" s="156"/>
      <c r="Y283" s="157" t="str">
        <f>IF(OR(P283="", Q283="", R283=""), "", IFERROR($AN283+$AO283-SUMIF($C$8:$C283, $C283, $K$8:$K283)-SUMIF($P$8:$P283, $P283, $W$8:$W283), ""))</f>
        <v/>
      </c>
      <c r="Z283" s="75"/>
      <c r="AH283" s="10">
        <v>276</v>
      </c>
      <c r="AL283" s="10" t="str">
        <f>IF(P283="", IF(C283="", "", IFERROR(INDEX('Intro &amp; Setup'!$BD$4:$BD$23, MATCH(C283, 'Intro &amp; Setup'!$BC$4:$BC$23, 0)), "")), IFERROR(INDEX('Intro &amp; Setup'!$BD$4:$BD$23, MATCH(P283, 'Intro &amp; Setup'!$BC$4:$BC$23, 0)), ""))</f>
        <v/>
      </c>
      <c r="AN283" s="42" t="str">
        <f>IF(P283="", IF($C283="", "", IFERROR(INDEX('Intro &amp; Setup'!$BE$4:$BE$23, MATCH($C283, 'Intro &amp; Setup'!$BC$4:$BC$23, 0)), "")-$AS283), IFERROR(INDEX('Intro &amp; Setup'!$BE$4:$BE$23, MATCH($P283, 'Intro &amp; Setup'!$BC$4:$BC$23, 0)), "")-$AS283)</f>
        <v/>
      </c>
      <c r="AO283" s="44" t="str">
        <f>IF(P283="", IF($C283="", "", IFERROR(INDEX('Intro &amp; Setup'!$BF$4:$BF$23, MATCH($C283, 'Intro &amp; Setup'!$BC$4:$BC$23, 0)), "")), IFERROR(INDEX('Intro &amp; Setup'!$BF$4:$BF$23, MATCH($P283, 'Intro &amp; Setup'!$BC$4:$BC$23, 0)), ""))</f>
        <v/>
      </c>
      <c r="AS283" s="10" t="str">
        <f>IF($C283="", "", IFERROR(INDEX('Intro &amp; Setup'!$BG$70:$BG$109, MATCH($C283, 'Intro &amp; Setup'!$BA$70:$BA$109, 0)), ""))</f>
        <v/>
      </c>
    </row>
    <row r="284" spans="1:45" x14ac:dyDescent="0.25">
      <c r="A284" s="75"/>
      <c r="B284" s="176"/>
      <c r="C284" s="158"/>
      <c r="D284" s="160"/>
      <c r="E284" s="161"/>
      <c r="F284" s="177"/>
      <c r="G284" s="160"/>
      <c r="H284" s="163"/>
      <c r="I284" s="156"/>
      <c r="J284" s="157" t="str">
        <f t="shared" si="4"/>
        <v/>
      </c>
      <c r="K284" s="158" t="str">
        <f>IF(O284="", IF(W284="", IF(OR(D284="", E284="", C284=""), "", NETWORKDAYS(D284, E284, IF(AL284='Intro &amp; Setup'!$BA$8, 'Intro &amp; Setup'!$CA$4:$CA$23, IF(AL284='Intro &amp; Setup'!$BA$9, 'Intro &amp; Setup'!$CB$4:$CB$23)))-IF(F284=$AH$2, 0.5, 0)), ""), "")</f>
        <v/>
      </c>
      <c r="L284" s="156"/>
      <c r="M284" s="157" t="str">
        <f>IF(O284="", IFERROR(IF($W284="", $AN284+$AO284-SUMIF($C$8:$C284, $C284, $K$8:$K284)-SUMIF($C$8:$C284, $C284, $W$8:$W284), ""), ""), "")</f>
        <v/>
      </c>
      <c r="N284" s="156"/>
      <c r="O284" s="157" t="str">
        <f>IF(AND(P284="", Q284="", R284=""), "", IF(OR(NOT(C284=P284), NOT(D284=Q284), NOT(E284=R284), NOT(F284=S284), NOT(G284=T284), NOT(H284=U284)), $O$4, 'Leave Approval'!L283))</f>
        <v/>
      </c>
      <c r="P284" s="159" t="str">
        <f>IF('Leave Approval'!M283="", "", 'Leave Approval'!M283)</f>
        <v/>
      </c>
      <c r="Q284" s="160" t="str">
        <f>IF('Leave Approval'!N283="", "", 'Leave Approval'!N283)</f>
        <v/>
      </c>
      <c r="R284" s="161" t="str">
        <f>IF('Leave Approval'!O283="", "", 'Leave Approval'!O283)</f>
        <v/>
      </c>
      <c r="S284" s="162" t="str">
        <f>IF('Leave Approval'!P283="", "", 'Leave Approval'!P283)</f>
        <v/>
      </c>
      <c r="T284" s="163" t="str">
        <f>IF('Leave Approval'!Q283="", "", 'Leave Approval'!Q283)</f>
        <v/>
      </c>
      <c r="U284" s="164" t="str">
        <f>IF('Leave Approval'!R283="", "", 'Leave Approval'!R283)</f>
        <v/>
      </c>
      <c r="V284" s="156"/>
      <c r="W284" s="157" t="str">
        <f>IF(OR(P284="", Q284="", R284=""), "", NETWORKDAYS(Q284, R284, IF(AL284='Intro &amp; Setup'!$BA$8, 'Intro &amp; Setup'!$CA$4:$CA$23, IF(AL284='Intro &amp; Setup'!$BA$9, 'Intro &amp; Setup'!$CB$4:$CB$23)))-IF(S284=$AH$2, 0.5, 0))</f>
        <v/>
      </c>
      <c r="X284" s="156"/>
      <c r="Y284" s="157" t="str">
        <f>IF(OR(P284="", Q284="", R284=""), "", IFERROR($AN284+$AO284-SUMIF($C$8:$C284, $C284, $K$8:$K284)-SUMIF($P$8:$P284, $P284, $W$8:$W284), ""))</f>
        <v/>
      </c>
      <c r="Z284" s="75"/>
      <c r="AH284" s="10">
        <v>277</v>
      </c>
      <c r="AL284" s="10" t="str">
        <f>IF(P284="", IF(C284="", "", IFERROR(INDEX('Intro &amp; Setup'!$BD$4:$BD$23, MATCH(C284, 'Intro &amp; Setup'!$BC$4:$BC$23, 0)), "")), IFERROR(INDEX('Intro &amp; Setup'!$BD$4:$BD$23, MATCH(P284, 'Intro &amp; Setup'!$BC$4:$BC$23, 0)), ""))</f>
        <v/>
      </c>
      <c r="AN284" s="42" t="str">
        <f>IF(P284="", IF($C284="", "", IFERROR(INDEX('Intro &amp; Setup'!$BE$4:$BE$23, MATCH($C284, 'Intro &amp; Setup'!$BC$4:$BC$23, 0)), "")-$AS284), IFERROR(INDEX('Intro &amp; Setup'!$BE$4:$BE$23, MATCH($P284, 'Intro &amp; Setup'!$BC$4:$BC$23, 0)), "")-$AS284)</f>
        <v/>
      </c>
      <c r="AO284" s="44" t="str">
        <f>IF(P284="", IF($C284="", "", IFERROR(INDEX('Intro &amp; Setup'!$BF$4:$BF$23, MATCH($C284, 'Intro &amp; Setup'!$BC$4:$BC$23, 0)), "")), IFERROR(INDEX('Intro &amp; Setup'!$BF$4:$BF$23, MATCH($P284, 'Intro &amp; Setup'!$BC$4:$BC$23, 0)), ""))</f>
        <v/>
      </c>
      <c r="AS284" s="10" t="str">
        <f>IF($C284="", "", IFERROR(INDEX('Intro &amp; Setup'!$BG$70:$BG$109, MATCH($C284, 'Intro &amp; Setup'!$BA$70:$BA$109, 0)), ""))</f>
        <v/>
      </c>
    </row>
    <row r="285" spans="1:45" x14ac:dyDescent="0.25">
      <c r="A285" s="75"/>
      <c r="B285" s="176"/>
      <c r="C285" s="158"/>
      <c r="D285" s="160"/>
      <c r="E285" s="161"/>
      <c r="F285" s="177"/>
      <c r="G285" s="160"/>
      <c r="H285" s="163"/>
      <c r="I285" s="156"/>
      <c r="J285" s="157" t="str">
        <f t="shared" si="4"/>
        <v/>
      </c>
      <c r="K285" s="158" t="str">
        <f>IF(O285="", IF(W285="", IF(OR(D285="", E285="", C285=""), "", NETWORKDAYS(D285, E285, IF(AL285='Intro &amp; Setup'!$BA$8, 'Intro &amp; Setup'!$CA$4:$CA$23, IF(AL285='Intro &amp; Setup'!$BA$9, 'Intro &amp; Setup'!$CB$4:$CB$23)))-IF(F285=$AH$2, 0.5, 0)), ""), "")</f>
        <v/>
      </c>
      <c r="L285" s="156"/>
      <c r="M285" s="157" t="str">
        <f>IF(O285="", IFERROR(IF($W285="", $AN285+$AO285-SUMIF($C$8:$C285, $C285, $K$8:$K285)-SUMIF($C$8:$C285, $C285, $W$8:$W285), ""), ""), "")</f>
        <v/>
      </c>
      <c r="N285" s="156"/>
      <c r="O285" s="157" t="str">
        <f>IF(AND(P285="", Q285="", R285=""), "", IF(OR(NOT(C285=P285), NOT(D285=Q285), NOT(E285=R285), NOT(F285=S285), NOT(G285=T285), NOT(H285=U285)), $O$4, 'Leave Approval'!L284))</f>
        <v/>
      </c>
      <c r="P285" s="159" t="str">
        <f>IF('Leave Approval'!M284="", "", 'Leave Approval'!M284)</f>
        <v/>
      </c>
      <c r="Q285" s="160" t="str">
        <f>IF('Leave Approval'!N284="", "", 'Leave Approval'!N284)</f>
        <v/>
      </c>
      <c r="R285" s="161" t="str">
        <f>IF('Leave Approval'!O284="", "", 'Leave Approval'!O284)</f>
        <v/>
      </c>
      <c r="S285" s="162" t="str">
        <f>IF('Leave Approval'!P284="", "", 'Leave Approval'!P284)</f>
        <v/>
      </c>
      <c r="T285" s="163" t="str">
        <f>IF('Leave Approval'!Q284="", "", 'Leave Approval'!Q284)</f>
        <v/>
      </c>
      <c r="U285" s="164" t="str">
        <f>IF('Leave Approval'!R284="", "", 'Leave Approval'!R284)</f>
        <v/>
      </c>
      <c r="V285" s="156"/>
      <c r="W285" s="157" t="str">
        <f>IF(OR(P285="", Q285="", R285=""), "", NETWORKDAYS(Q285, R285, IF(AL285='Intro &amp; Setup'!$BA$8, 'Intro &amp; Setup'!$CA$4:$CA$23, IF(AL285='Intro &amp; Setup'!$BA$9, 'Intro &amp; Setup'!$CB$4:$CB$23)))-IF(S285=$AH$2, 0.5, 0))</f>
        <v/>
      </c>
      <c r="X285" s="156"/>
      <c r="Y285" s="157" t="str">
        <f>IF(OR(P285="", Q285="", R285=""), "", IFERROR($AN285+$AO285-SUMIF($C$8:$C285, $C285, $K$8:$K285)-SUMIF($P$8:$P285, $P285, $W$8:$W285), ""))</f>
        <v/>
      </c>
      <c r="Z285" s="75"/>
      <c r="AH285" s="10">
        <v>278</v>
      </c>
      <c r="AL285" s="10" t="str">
        <f>IF(P285="", IF(C285="", "", IFERROR(INDEX('Intro &amp; Setup'!$BD$4:$BD$23, MATCH(C285, 'Intro &amp; Setup'!$BC$4:$BC$23, 0)), "")), IFERROR(INDEX('Intro &amp; Setup'!$BD$4:$BD$23, MATCH(P285, 'Intro &amp; Setup'!$BC$4:$BC$23, 0)), ""))</f>
        <v/>
      </c>
      <c r="AN285" s="42" t="str">
        <f>IF(P285="", IF($C285="", "", IFERROR(INDEX('Intro &amp; Setup'!$BE$4:$BE$23, MATCH($C285, 'Intro &amp; Setup'!$BC$4:$BC$23, 0)), "")-$AS285), IFERROR(INDEX('Intro &amp; Setup'!$BE$4:$BE$23, MATCH($P285, 'Intro &amp; Setup'!$BC$4:$BC$23, 0)), "")-$AS285)</f>
        <v/>
      </c>
      <c r="AO285" s="44" t="str">
        <f>IF(P285="", IF($C285="", "", IFERROR(INDEX('Intro &amp; Setup'!$BF$4:$BF$23, MATCH($C285, 'Intro &amp; Setup'!$BC$4:$BC$23, 0)), "")), IFERROR(INDEX('Intro &amp; Setup'!$BF$4:$BF$23, MATCH($P285, 'Intro &amp; Setup'!$BC$4:$BC$23, 0)), ""))</f>
        <v/>
      </c>
      <c r="AS285" s="10" t="str">
        <f>IF($C285="", "", IFERROR(INDEX('Intro &amp; Setup'!$BG$70:$BG$109, MATCH($C285, 'Intro &amp; Setup'!$BA$70:$BA$109, 0)), ""))</f>
        <v/>
      </c>
    </row>
    <row r="286" spans="1:45" x14ac:dyDescent="0.25">
      <c r="A286" s="75"/>
      <c r="B286" s="176"/>
      <c r="C286" s="158"/>
      <c r="D286" s="160"/>
      <c r="E286" s="161"/>
      <c r="F286" s="177"/>
      <c r="G286" s="160"/>
      <c r="H286" s="163"/>
      <c r="I286" s="156"/>
      <c r="J286" s="157" t="str">
        <f t="shared" si="4"/>
        <v/>
      </c>
      <c r="K286" s="158" t="str">
        <f>IF(O286="", IF(W286="", IF(OR(D286="", E286="", C286=""), "", NETWORKDAYS(D286, E286, IF(AL286='Intro &amp; Setup'!$BA$8, 'Intro &amp; Setup'!$CA$4:$CA$23, IF(AL286='Intro &amp; Setup'!$BA$9, 'Intro &amp; Setup'!$CB$4:$CB$23)))-IF(F286=$AH$2, 0.5, 0)), ""), "")</f>
        <v/>
      </c>
      <c r="L286" s="156"/>
      <c r="M286" s="157" t="str">
        <f>IF(O286="", IFERROR(IF($W286="", $AN286+$AO286-SUMIF($C$8:$C286, $C286, $K$8:$K286)-SUMIF($C$8:$C286, $C286, $W$8:$W286), ""), ""), "")</f>
        <v/>
      </c>
      <c r="N286" s="156"/>
      <c r="O286" s="157" t="str">
        <f>IF(AND(P286="", Q286="", R286=""), "", IF(OR(NOT(C286=P286), NOT(D286=Q286), NOT(E286=R286), NOT(F286=S286), NOT(G286=T286), NOT(H286=U286)), $O$4, 'Leave Approval'!L285))</f>
        <v/>
      </c>
      <c r="P286" s="159" t="str">
        <f>IF('Leave Approval'!M285="", "", 'Leave Approval'!M285)</f>
        <v/>
      </c>
      <c r="Q286" s="160" t="str">
        <f>IF('Leave Approval'!N285="", "", 'Leave Approval'!N285)</f>
        <v/>
      </c>
      <c r="R286" s="161" t="str">
        <f>IF('Leave Approval'!O285="", "", 'Leave Approval'!O285)</f>
        <v/>
      </c>
      <c r="S286" s="162" t="str">
        <f>IF('Leave Approval'!P285="", "", 'Leave Approval'!P285)</f>
        <v/>
      </c>
      <c r="T286" s="163" t="str">
        <f>IF('Leave Approval'!Q285="", "", 'Leave Approval'!Q285)</f>
        <v/>
      </c>
      <c r="U286" s="164" t="str">
        <f>IF('Leave Approval'!R285="", "", 'Leave Approval'!R285)</f>
        <v/>
      </c>
      <c r="V286" s="156"/>
      <c r="W286" s="157" t="str">
        <f>IF(OR(P286="", Q286="", R286=""), "", NETWORKDAYS(Q286, R286, IF(AL286='Intro &amp; Setup'!$BA$8, 'Intro &amp; Setup'!$CA$4:$CA$23, IF(AL286='Intro &amp; Setup'!$BA$9, 'Intro &amp; Setup'!$CB$4:$CB$23)))-IF(S286=$AH$2, 0.5, 0))</f>
        <v/>
      </c>
      <c r="X286" s="156"/>
      <c r="Y286" s="157" t="str">
        <f>IF(OR(P286="", Q286="", R286=""), "", IFERROR($AN286+$AO286-SUMIF($C$8:$C286, $C286, $K$8:$K286)-SUMIF($P$8:$P286, $P286, $W$8:$W286), ""))</f>
        <v/>
      </c>
      <c r="Z286" s="75"/>
      <c r="AH286" s="10">
        <v>279</v>
      </c>
      <c r="AL286" s="10" t="str">
        <f>IF(P286="", IF(C286="", "", IFERROR(INDEX('Intro &amp; Setup'!$BD$4:$BD$23, MATCH(C286, 'Intro &amp; Setup'!$BC$4:$BC$23, 0)), "")), IFERROR(INDEX('Intro &amp; Setup'!$BD$4:$BD$23, MATCH(P286, 'Intro &amp; Setup'!$BC$4:$BC$23, 0)), ""))</f>
        <v/>
      </c>
      <c r="AN286" s="42" t="str">
        <f>IF(P286="", IF($C286="", "", IFERROR(INDEX('Intro &amp; Setup'!$BE$4:$BE$23, MATCH($C286, 'Intro &amp; Setup'!$BC$4:$BC$23, 0)), "")-$AS286), IFERROR(INDEX('Intro &amp; Setup'!$BE$4:$BE$23, MATCH($P286, 'Intro &amp; Setup'!$BC$4:$BC$23, 0)), "")-$AS286)</f>
        <v/>
      </c>
      <c r="AO286" s="44" t="str">
        <f>IF(P286="", IF($C286="", "", IFERROR(INDEX('Intro &amp; Setup'!$BF$4:$BF$23, MATCH($C286, 'Intro &amp; Setup'!$BC$4:$BC$23, 0)), "")), IFERROR(INDEX('Intro &amp; Setup'!$BF$4:$BF$23, MATCH($P286, 'Intro &amp; Setup'!$BC$4:$BC$23, 0)), ""))</f>
        <v/>
      </c>
      <c r="AS286" s="10" t="str">
        <f>IF($C286="", "", IFERROR(INDEX('Intro &amp; Setup'!$BG$70:$BG$109, MATCH($C286, 'Intro &amp; Setup'!$BA$70:$BA$109, 0)), ""))</f>
        <v/>
      </c>
    </row>
    <row r="287" spans="1:45" x14ac:dyDescent="0.25">
      <c r="A287" s="75"/>
      <c r="B287" s="176"/>
      <c r="C287" s="158"/>
      <c r="D287" s="160"/>
      <c r="E287" s="161"/>
      <c r="F287" s="177"/>
      <c r="G287" s="160"/>
      <c r="H287" s="163"/>
      <c r="I287" s="156"/>
      <c r="J287" s="157" t="str">
        <f t="shared" si="4"/>
        <v/>
      </c>
      <c r="K287" s="158" t="str">
        <f>IF(O287="", IF(W287="", IF(OR(D287="", E287="", C287=""), "", NETWORKDAYS(D287, E287, IF(AL287='Intro &amp; Setup'!$BA$8, 'Intro &amp; Setup'!$CA$4:$CA$23, IF(AL287='Intro &amp; Setup'!$BA$9, 'Intro &amp; Setup'!$CB$4:$CB$23)))-IF(F287=$AH$2, 0.5, 0)), ""), "")</f>
        <v/>
      </c>
      <c r="L287" s="156"/>
      <c r="M287" s="157" t="str">
        <f>IF(O287="", IFERROR(IF($W287="", $AN287+$AO287-SUMIF($C$8:$C287, $C287, $K$8:$K287)-SUMIF($C$8:$C287, $C287, $W$8:$W287), ""), ""), "")</f>
        <v/>
      </c>
      <c r="N287" s="156"/>
      <c r="O287" s="157" t="str">
        <f>IF(AND(P287="", Q287="", R287=""), "", IF(OR(NOT(C287=P287), NOT(D287=Q287), NOT(E287=R287), NOT(F287=S287), NOT(G287=T287), NOT(H287=U287)), $O$4, 'Leave Approval'!L286))</f>
        <v/>
      </c>
      <c r="P287" s="159" t="str">
        <f>IF('Leave Approval'!M286="", "", 'Leave Approval'!M286)</f>
        <v/>
      </c>
      <c r="Q287" s="160" t="str">
        <f>IF('Leave Approval'!N286="", "", 'Leave Approval'!N286)</f>
        <v/>
      </c>
      <c r="R287" s="161" t="str">
        <f>IF('Leave Approval'!O286="", "", 'Leave Approval'!O286)</f>
        <v/>
      </c>
      <c r="S287" s="162" t="str">
        <f>IF('Leave Approval'!P286="", "", 'Leave Approval'!P286)</f>
        <v/>
      </c>
      <c r="T287" s="163" t="str">
        <f>IF('Leave Approval'!Q286="", "", 'Leave Approval'!Q286)</f>
        <v/>
      </c>
      <c r="U287" s="164" t="str">
        <f>IF('Leave Approval'!R286="", "", 'Leave Approval'!R286)</f>
        <v/>
      </c>
      <c r="V287" s="156"/>
      <c r="W287" s="157" t="str">
        <f>IF(OR(P287="", Q287="", R287=""), "", NETWORKDAYS(Q287, R287, IF(AL287='Intro &amp; Setup'!$BA$8, 'Intro &amp; Setup'!$CA$4:$CA$23, IF(AL287='Intro &amp; Setup'!$BA$9, 'Intro &amp; Setup'!$CB$4:$CB$23)))-IF(S287=$AH$2, 0.5, 0))</f>
        <v/>
      </c>
      <c r="X287" s="156"/>
      <c r="Y287" s="157" t="str">
        <f>IF(OR(P287="", Q287="", R287=""), "", IFERROR($AN287+$AO287-SUMIF($C$8:$C287, $C287, $K$8:$K287)-SUMIF($P$8:$P287, $P287, $W$8:$W287), ""))</f>
        <v/>
      </c>
      <c r="Z287" s="75"/>
      <c r="AH287" s="10">
        <v>280</v>
      </c>
      <c r="AL287" s="10" t="str">
        <f>IF(P287="", IF(C287="", "", IFERROR(INDEX('Intro &amp; Setup'!$BD$4:$BD$23, MATCH(C287, 'Intro &amp; Setup'!$BC$4:$BC$23, 0)), "")), IFERROR(INDEX('Intro &amp; Setup'!$BD$4:$BD$23, MATCH(P287, 'Intro &amp; Setup'!$BC$4:$BC$23, 0)), ""))</f>
        <v/>
      </c>
      <c r="AN287" s="42" t="str">
        <f>IF(P287="", IF($C287="", "", IFERROR(INDEX('Intro &amp; Setup'!$BE$4:$BE$23, MATCH($C287, 'Intro &amp; Setup'!$BC$4:$BC$23, 0)), "")-$AS287), IFERROR(INDEX('Intro &amp; Setup'!$BE$4:$BE$23, MATCH($P287, 'Intro &amp; Setup'!$BC$4:$BC$23, 0)), "")-$AS287)</f>
        <v/>
      </c>
      <c r="AO287" s="44" t="str">
        <f>IF(P287="", IF($C287="", "", IFERROR(INDEX('Intro &amp; Setup'!$BF$4:$BF$23, MATCH($C287, 'Intro &amp; Setup'!$BC$4:$BC$23, 0)), "")), IFERROR(INDEX('Intro &amp; Setup'!$BF$4:$BF$23, MATCH($P287, 'Intro &amp; Setup'!$BC$4:$BC$23, 0)), ""))</f>
        <v/>
      </c>
      <c r="AS287" s="10" t="str">
        <f>IF($C287="", "", IFERROR(INDEX('Intro &amp; Setup'!$BG$70:$BG$109, MATCH($C287, 'Intro &amp; Setup'!$BA$70:$BA$109, 0)), ""))</f>
        <v/>
      </c>
    </row>
    <row r="288" spans="1:45" x14ac:dyDescent="0.25">
      <c r="A288" s="75"/>
      <c r="B288" s="176"/>
      <c r="C288" s="158"/>
      <c r="D288" s="160"/>
      <c r="E288" s="161"/>
      <c r="F288" s="177"/>
      <c r="G288" s="160"/>
      <c r="H288" s="163"/>
      <c r="I288" s="156"/>
      <c r="J288" s="157" t="str">
        <f t="shared" si="4"/>
        <v/>
      </c>
      <c r="K288" s="158" t="str">
        <f>IF(O288="", IF(W288="", IF(OR(D288="", E288="", C288=""), "", NETWORKDAYS(D288, E288, IF(AL288='Intro &amp; Setup'!$BA$8, 'Intro &amp; Setup'!$CA$4:$CA$23, IF(AL288='Intro &amp; Setup'!$BA$9, 'Intro &amp; Setup'!$CB$4:$CB$23)))-IF(F288=$AH$2, 0.5, 0)), ""), "")</f>
        <v/>
      </c>
      <c r="L288" s="156"/>
      <c r="M288" s="157" t="str">
        <f>IF(O288="", IFERROR(IF($W288="", $AN288+$AO288-SUMIF($C$8:$C288, $C288, $K$8:$K288)-SUMIF($C$8:$C288, $C288, $W$8:$W288), ""), ""), "")</f>
        <v/>
      </c>
      <c r="N288" s="156"/>
      <c r="O288" s="157" t="str">
        <f>IF(AND(P288="", Q288="", R288=""), "", IF(OR(NOT(C288=P288), NOT(D288=Q288), NOT(E288=R288), NOT(F288=S288), NOT(G288=T288), NOT(H288=U288)), $O$4, 'Leave Approval'!L287))</f>
        <v/>
      </c>
      <c r="P288" s="159" t="str">
        <f>IF('Leave Approval'!M287="", "", 'Leave Approval'!M287)</f>
        <v/>
      </c>
      <c r="Q288" s="160" t="str">
        <f>IF('Leave Approval'!N287="", "", 'Leave Approval'!N287)</f>
        <v/>
      </c>
      <c r="R288" s="161" t="str">
        <f>IF('Leave Approval'!O287="", "", 'Leave Approval'!O287)</f>
        <v/>
      </c>
      <c r="S288" s="162" t="str">
        <f>IF('Leave Approval'!P287="", "", 'Leave Approval'!P287)</f>
        <v/>
      </c>
      <c r="T288" s="163" t="str">
        <f>IF('Leave Approval'!Q287="", "", 'Leave Approval'!Q287)</f>
        <v/>
      </c>
      <c r="U288" s="164" t="str">
        <f>IF('Leave Approval'!R287="", "", 'Leave Approval'!R287)</f>
        <v/>
      </c>
      <c r="V288" s="156"/>
      <c r="W288" s="157" t="str">
        <f>IF(OR(P288="", Q288="", R288=""), "", NETWORKDAYS(Q288, R288, IF(AL288='Intro &amp; Setup'!$BA$8, 'Intro &amp; Setup'!$CA$4:$CA$23, IF(AL288='Intro &amp; Setup'!$BA$9, 'Intro &amp; Setup'!$CB$4:$CB$23)))-IF(S288=$AH$2, 0.5, 0))</f>
        <v/>
      </c>
      <c r="X288" s="156"/>
      <c r="Y288" s="157" t="str">
        <f>IF(OR(P288="", Q288="", R288=""), "", IFERROR($AN288+$AO288-SUMIF($C$8:$C288, $C288, $K$8:$K288)-SUMIF($P$8:$P288, $P288, $W$8:$W288), ""))</f>
        <v/>
      </c>
      <c r="Z288" s="75"/>
      <c r="AH288" s="10">
        <v>281</v>
      </c>
      <c r="AL288" s="10" t="str">
        <f>IF(P288="", IF(C288="", "", IFERROR(INDEX('Intro &amp; Setup'!$BD$4:$BD$23, MATCH(C288, 'Intro &amp; Setup'!$BC$4:$BC$23, 0)), "")), IFERROR(INDEX('Intro &amp; Setup'!$BD$4:$BD$23, MATCH(P288, 'Intro &amp; Setup'!$BC$4:$BC$23, 0)), ""))</f>
        <v/>
      </c>
      <c r="AN288" s="42" t="str">
        <f>IF(P288="", IF($C288="", "", IFERROR(INDEX('Intro &amp; Setup'!$BE$4:$BE$23, MATCH($C288, 'Intro &amp; Setup'!$BC$4:$BC$23, 0)), "")-$AS288), IFERROR(INDEX('Intro &amp; Setup'!$BE$4:$BE$23, MATCH($P288, 'Intro &amp; Setup'!$BC$4:$BC$23, 0)), "")-$AS288)</f>
        <v/>
      </c>
      <c r="AO288" s="44" t="str">
        <f>IF(P288="", IF($C288="", "", IFERROR(INDEX('Intro &amp; Setup'!$BF$4:$BF$23, MATCH($C288, 'Intro &amp; Setup'!$BC$4:$BC$23, 0)), "")), IFERROR(INDEX('Intro &amp; Setup'!$BF$4:$BF$23, MATCH($P288, 'Intro &amp; Setup'!$BC$4:$BC$23, 0)), ""))</f>
        <v/>
      </c>
      <c r="AS288" s="10" t="str">
        <f>IF($C288="", "", IFERROR(INDEX('Intro &amp; Setup'!$BG$70:$BG$109, MATCH($C288, 'Intro &amp; Setup'!$BA$70:$BA$109, 0)), ""))</f>
        <v/>
      </c>
    </row>
    <row r="289" spans="1:45" x14ac:dyDescent="0.25">
      <c r="A289" s="75"/>
      <c r="B289" s="176"/>
      <c r="C289" s="158"/>
      <c r="D289" s="160"/>
      <c r="E289" s="161"/>
      <c r="F289" s="177"/>
      <c r="G289" s="160"/>
      <c r="H289" s="163"/>
      <c r="I289" s="156"/>
      <c r="J289" s="157" t="str">
        <f t="shared" si="4"/>
        <v/>
      </c>
      <c r="K289" s="158" t="str">
        <f>IF(O289="", IF(W289="", IF(OR(D289="", E289="", C289=""), "", NETWORKDAYS(D289, E289, IF(AL289='Intro &amp; Setup'!$BA$8, 'Intro &amp; Setup'!$CA$4:$CA$23, IF(AL289='Intro &amp; Setup'!$BA$9, 'Intro &amp; Setup'!$CB$4:$CB$23)))-IF(F289=$AH$2, 0.5, 0)), ""), "")</f>
        <v/>
      </c>
      <c r="L289" s="156"/>
      <c r="M289" s="157" t="str">
        <f>IF(O289="", IFERROR(IF($W289="", $AN289+$AO289-SUMIF($C$8:$C289, $C289, $K$8:$K289)-SUMIF($C$8:$C289, $C289, $W$8:$W289), ""), ""), "")</f>
        <v/>
      </c>
      <c r="N289" s="156"/>
      <c r="O289" s="157" t="str">
        <f>IF(AND(P289="", Q289="", R289=""), "", IF(OR(NOT(C289=P289), NOT(D289=Q289), NOT(E289=R289), NOT(F289=S289), NOT(G289=T289), NOT(H289=U289)), $O$4, 'Leave Approval'!L288))</f>
        <v/>
      </c>
      <c r="P289" s="159" t="str">
        <f>IF('Leave Approval'!M288="", "", 'Leave Approval'!M288)</f>
        <v/>
      </c>
      <c r="Q289" s="160" t="str">
        <f>IF('Leave Approval'!N288="", "", 'Leave Approval'!N288)</f>
        <v/>
      </c>
      <c r="R289" s="161" t="str">
        <f>IF('Leave Approval'!O288="", "", 'Leave Approval'!O288)</f>
        <v/>
      </c>
      <c r="S289" s="162" t="str">
        <f>IF('Leave Approval'!P288="", "", 'Leave Approval'!P288)</f>
        <v/>
      </c>
      <c r="T289" s="163" t="str">
        <f>IF('Leave Approval'!Q288="", "", 'Leave Approval'!Q288)</f>
        <v/>
      </c>
      <c r="U289" s="164" t="str">
        <f>IF('Leave Approval'!R288="", "", 'Leave Approval'!R288)</f>
        <v/>
      </c>
      <c r="V289" s="156"/>
      <c r="W289" s="157" t="str">
        <f>IF(OR(P289="", Q289="", R289=""), "", NETWORKDAYS(Q289, R289, IF(AL289='Intro &amp; Setup'!$BA$8, 'Intro &amp; Setup'!$CA$4:$CA$23, IF(AL289='Intro &amp; Setup'!$BA$9, 'Intro &amp; Setup'!$CB$4:$CB$23)))-IF(S289=$AH$2, 0.5, 0))</f>
        <v/>
      </c>
      <c r="X289" s="156"/>
      <c r="Y289" s="157" t="str">
        <f>IF(OR(P289="", Q289="", R289=""), "", IFERROR($AN289+$AO289-SUMIF($C$8:$C289, $C289, $K$8:$K289)-SUMIF($P$8:$P289, $P289, $W$8:$W289), ""))</f>
        <v/>
      </c>
      <c r="Z289" s="75"/>
      <c r="AH289" s="10">
        <v>282</v>
      </c>
      <c r="AL289" s="10" t="str">
        <f>IF(P289="", IF(C289="", "", IFERROR(INDEX('Intro &amp; Setup'!$BD$4:$BD$23, MATCH(C289, 'Intro &amp; Setup'!$BC$4:$BC$23, 0)), "")), IFERROR(INDEX('Intro &amp; Setup'!$BD$4:$BD$23, MATCH(P289, 'Intro &amp; Setup'!$BC$4:$BC$23, 0)), ""))</f>
        <v/>
      </c>
      <c r="AN289" s="42" t="str">
        <f>IF(P289="", IF($C289="", "", IFERROR(INDEX('Intro &amp; Setup'!$BE$4:$BE$23, MATCH($C289, 'Intro &amp; Setup'!$BC$4:$BC$23, 0)), "")-$AS289), IFERROR(INDEX('Intro &amp; Setup'!$BE$4:$BE$23, MATCH($P289, 'Intro &amp; Setup'!$BC$4:$BC$23, 0)), "")-$AS289)</f>
        <v/>
      </c>
      <c r="AO289" s="44" t="str">
        <f>IF(P289="", IF($C289="", "", IFERROR(INDEX('Intro &amp; Setup'!$BF$4:$BF$23, MATCH($C289, 'Intro &amp; Setup'!$BC$4:$BC$23, 0)), "")), IFERROR(INDEX('Intro &amp; Setup'!$BF$4:$BF$23, MATCH($P289, 'Intro &amp; Setup'!$BC$4:$BC$23, 0)), ""))</f>
        <v/>
      </c>
      <c r="AS289" s="10" t="str">
        <f>IF($C289="", "", IFERROR(INDEX('Intro &amp; Setup'!$BG$70:$BG$109, MATCH($C289, 'Intro &amp; Setup'!$BA$70:$BA$109, 0)), ""))</f>
        <v/>
      </c>
    </row>
    <row r="290" spans="1:45" x14ac:dyDescent="0.25">
      <c r="A290" s="75"/>
      <c r="B290" s="176"/>
      <c r="C290" s="158"/>
      <c r="D290" s="160"/>
      <c r="E290" s="161"/>
      <c r="F290" s="177"/>
      <c r="G290" s="160"/>
      <c r="H290" s="163"/>
      <c r="I290" s="156"/>
      <c r="J290" s="157" t="str">
        <f t="shared" si="4"/>
        <v/>
      </c>
      <c r="K290" s="158" t="str">
        <f>IF(O290="", IF(W290="", IF(OR(D290="", E290="", C290=""), "", NETWORKDAYS(D290, E290, IF(AL290='Intro &amp; Setup'!$BA$8, 'Intro &amp; Setup'!$CA$4:$CA$23, IF(AL290='Intro &amp; Setup'!$BA$9, 'Intro &amp; Setup'!$CB$4:$CB$23)))-IF(F290=$AH$2, 0.5, 0)), ""), "")</f>
        <v/>
      </c>
      <c r="L290" s="156"/>
      <c r="M290" s="157" t="str">
        <f>IF(O290="", IFERROR(IF($W290="", $AN290+$AO290-SUMIF($C$8:$C290, $C290, $K$8:$K290)-SUMIF($C$8:$C290, $C290, $W$8:$W290), ""), ""), "")</f>
        <v/>
      </c>
      <c r="N290" s="156"/>
      <c r="O290" s="157" t="str">
        <f>IF(AND(P290="", Q290="", R290=""), "", IF(OR(NOT(C290=P290), NOT(D290=Q290), NOT(E290=R290), NOT(F290=S290), NOT(G290=T290), NOT(H290=U290)), $O$4, 'Leave Approval'!L289))</f>
        <v/>
      </c>
      <c r="P290" s="159" t="str">
        <f>IF('Leave Approval'!M289="", "", 'Leave Approval'!M289)</f>
        <v/>
      </c>
      <c r="Q290" s="160" t="str">
        <f>IF('Leave Approval'!N289="", "", 'Leave Approval'!N289)</f>
        <v/>
      </c>
      <c r="R290" s="161" t="str">
        <f>IF('Leave Approval'!O289="", "", 'Leave Approval'!O289)</f>
        <v/>
      </c>
      <c r="S290" s="162" t="str">
        <f>IF('Leave Approval'!P289="", "", 'Leave Approval'!P289)</f>
        <v/>
      </c>
      <c r="T290" s="163" t="str">
        <f>IF('Leave Approval'!Q289="", "", 'Leave Approval'!Q289)</f>
        <v/>
      </c>
      <c r="U290" s="164" t="str">
        <f>IF('Leave Approval'!R289="", "", 'Leave Approval'!R289)</f>
        <v/>
      </c>
      <c r="V290" s="156"/>
      <c r="W290" s="157" t="str">
        <f>IF(OR(P290="", Q290="", R290=""), "", NETWORKDAYS(Q290, R290, IF(AL290='Intro &amp; Setup'!$BA$8, 'Intro &amp; Setup'!$CA$4:$CA$23, IF(AL290='Intro &amp; Setup'!$BA$9, 'Intro &amp; Setup'!$CB$4:$CB$23)))-IF(S290=$AH$2, 0.5, 0))</f>
        <v/>
      </c>
      <c r="X290" s="156"/>
      <c r="Y290" s="157" t="str">
        <f>IF(OR(P290="", Q290="", R290=""), "", IFERROR($AN290+$AO290-SUMIF($C$8:$C290, $C290, $K$8:$K290)-SUMIF($P$8:$P290, $P290, $W$8:$W290), ""))</f>
        <v/>
      </c>
      <c r="Z290" s="75"/>
      <c r="AH290" s="10">
        <v>283</v>
      </c>
      <c r="AL290" s="10" t="str">
        <f>IF(P290="", IF(C290="", "", IFERROR(INDEX('Intro &amp; Setup'!$BD$4:$BD$23, MATCH(C290, 'Intro &amp; Setup'!$BC$4:$BC$23, 0)), "")), IFERROR(INDEX('Intro &amp; Setup'!$BD$4:$BD$23, MATCH(P290, 'Intro &amp; Setup'!$BC$4:$BC$23, 0)), ""))</f>
        <v/>
      </c>
      <c r="AN290" s="42" t="str">
        <f>IF(P290="", IF($C290="", "", IFERROR(INDEX('Intro &amp; Setup'!$BE$4:$BE$23, MATCH($C290, 'Intro &amp; Setup'!$BC$4:$BC$23, 0)), "")-$AS290), IFERROR(INDEX('Intro &amp; Setup'!$BE$4:$BE$23, MATCH($P290, 'Intro &amp; Setup'!$BC$4:$BC$23, 0)), "")-$AS290)</f>
        <v/>
      </c>
      <c r="AO290" s="44" t="str">
        <f>IF(P290="", IF($C290="", "", IFERROR(INDEX('Intro &amp; Setup'!$BF$4:$BF$23, MATCH($C290, 'Intro &amp; Setup'!$BC$4:$BC$23, 0)), "")), IFERROR(INDEX('Intro &amp; Setup'!$BF$4:$BF$23, MATCH($P290, 'Intro &amp; Setup'!$BC$4:$BC$23, 0)), ""))</f>
        <v/>
      </c>
      <c r="AS290" s="10" t="str">
        <f>IF($C290="", "", IFERROR(INDEX('Intro &amp; Setup'!$BG$70:$BG$109, MATCH($C290, 'Intro &amp; Setup'!$BA$70:$BA$109, 0)), ""))</f>
        <v/>
      </c>
    </row>
    <row r="291" spans="1:45" x14ac:dyDescent="0.25">
      <c r="A291" s="75"/>
      <c r="B291" s="176"/>
      <c r="C291" s="158"/>
      <c r="D291" s="160"/>
      <c r="E291" s="161"/>
      <c r="F291" s="177"/>
      <c r="G291" s="160"/>
      <c r="H291" s="163"/>
      <c r="I291" s="156"/>
      <c r="J291" s="157" t="str">
        <f t="shared" si="4"/>
        <v/>
      </c>
      <c r="K291" s="158" t="str">
        <f>IF(O291="", IF(W291="", IF(OR(D291="", E291="", C291=""), "", NETWORKDAYS(D291, E291, IF(AL291='Intro &amp; Setup'!$BA$8, 'Intro &amp; Setup'!$CA$4:$CA$23, IF(AL291='Intro &amp; Setup'!$BA$9, 'Intro &amp; Setup'!$CB$4:$CB$23)))-IF(F291=$AH$2, 0.5, 0)), ""), "")</f>
        <v/>
      </c>
      <c r="L291" s="156"/>
      <c r="M291" s="157" t="str">
        <f>IF(O291="", IFERROR(IF($W291="", $AN291+$AO291-SUMIF($C$8:$C291, $C291, $K$8:$K291)-SUMIF($C$8:$C291, $C291, $W$8:$W291), ""), ""), "")</f>
        <v/>
      </c>
      <c r="N291" s="156"/>
      <c r="O291" s="157" t="str">
        <f>IF(AND(P291="", Q291="", R291=""), "", IF(OR(NOT(C291=P291), NOT(D291=Q291), NOT(E291=R291), NOT(F291=S291), NOT(G291=T291), NOT(H291=U291)), $O$4, 'Leave Approval'!L290))</f>
        <v/>
      </c>
      <c r="P291" s="159" t="str">
        <f>IF('Leave Approval'!M290="", "", 'Leave Approval'!M290)</f>
        <v/>
      </c>
      <c r="Q291" s="160" t="str">
        <f>IF('Leave Approval'!N290="", "", 'Leave Approval'!N290)</f>
        <v/>
      </c>
      <c r="R291" s="161" t="str">
        <f>IF('Leave Approval'!O290="", "", 'Leave Approval'!O290)</f>
        <v/>
      </c>
      <c r="S291" s="162" t="str">
        <f>IF('Leave Approval'!P290="", "", 'Leave Approval'!P290)</f>
        <v/>
      </c>
      <c r="T291" s="163" t="str">
        <f>IF('Leave Approval'!Q290="", "", 'Leave Approval'!Q290)</f>
        <v/>
      </c>
      <c r="U291" s="164" t="str">
        <f>IF('Leave Approval'!R290="", "", 'Leave Approval'!R290)</f>
        <v/>
      </c>
      <c r="V291" s="156"/>
      <c r="W291" s="157" t="str">
        <f>IF(OR(P291="", Q291="", R291=""), "", NETWORKDAYS(Q291, R291, IF(AL291='Intro &amp; Setup'!$BA$8, 'Intro &amp; Setup'!$CA$4:$CA$23, IF(AL291='Intro &amp; Setup'!$BA$9, 'Intro &amp; Setup'!$CB$4:$CB$23)))-IF(S291=$AH$2, 0.5, 0))</f>
        <v/>
      </c>
      <c r="X291" s="156"/>
      <c r="Y291" s="157" t="str">
        <f>IF(OR(P291="", Q291="", R291=""), "", IFERROR($AN291+$AO291-SUMIF($C$8:$C291, $C291, $K$8:$K291)-SUMIF($P$8:$P291, $P291, $W$8:$W291), ""))</f>
        <v/>
      </c>
      <c r="Z291" s="75"/>
      <c r="AH291" s="10">
        <v>284</v>
      </c>
      <c r="AL291" s="10" t="str">
        <f>IF(P291="", IF(C291="", "", IFERROR(INDEX('Intro &amp; Setup'!$BD$4:$BD$23, MATCH(C291, 'Intro &amp; Setup'!$BC$4:$BC$23, 0)), "")), IFERROR(INDEX('Intro &amp; Setup'!$BD$4:$BD$23, MATCH(P291, 'Intro &amp; Setup'!$BC$4:$BC$23, 0)), ""))</f>
        <v/>
      </c>
      <c r="AN291" s="42" t="str">
        <f>IF(P291="", IF($C291="", "", IFERROR(INDEX('Intro &amp; Setup'!$BE$4:$BE$23, MATCH($C291, 'Intro &amp; Setup'!$BC$4:$BC$23, 0)), "")-$AS291), IFERROR(INDEX('Intro &amp; Setup'!$BE$4:$BE$23, MATCH($P291, 'Intro &amp; Setup'!$BC$4:$BC$23, 0)), "")-$AS291)</f>
        <v/>
      </c>
      <c r="AO291" s="44" t="str">
        <f>IF(P291="", IF($C291="", "", IFERROR(INDEX('Intro &amp; Setup'!$BF$4:$BF$23, MATCH($C291, 'Intro &amp; Setup'!$BC$4:$BC$23, 0)), "")), IFERROR(INDEX('Intro &amp; Setup'!$BF$4:$BF$23, MATCH($P291, 'Intro &amp; Setup'!$BC$4:$BC$23, 0)), ""))</f>
        <v/>
      </c>
      <c r="AS291" s="10" t="str">
        <f>IF($C291="", "", IFERROR(INDEX('Intro &amp; Setup'!$BG$70:$BG$109, MATCH($C291, 'Intro &amp; Setup'!$BA$70:$BA$109, 0)), ""))</f>
        <v/>
      </c>
    </row>
    <row r="292" spans="1:45" x14ac:dyDescent="0.25">
      <c r="A292" s="75"/>
      <c r="B292" s="176"/>
      <c r="C292" s="158"/>
      <c r="D292" s="160"/>
      <c r="E292" s="161"/>
      <c r="F292" s="177"/>
      <c r="G292" s="160"/>
      <c r="H292" s="163"/>
      <c r="I292" s="156"/>
      <c r="J292" s="157" t="str">
        <f t="shared" si="4"/>
        <v/>
      </c>
      <c r="K292" s="158" t="str">
        <f>IF(O292="", IF(W292="", IF(OR(D292="", E292="", C292=""), "", NETWORKDAYS(D292, E292, IF(AL292='Intro &amp; Setup'!$BA$8, 'Intro &amp; Setup'!$CA$4:$CA$23, IF(AL292='Intro &amp; Setup'!$BA$9, 'Intro &amp; Setup'!$CB$4:$CB$23)))-IF(F292=$AH$2, 0.5, 0)), ""), "")</f>
        <v/>
      </c>
      <c r="L292" s="156"/>
      <c r="M292" s="157" t="str">
        <f>IF(O292="", IFERROR(IF($W292="", $AN292+$AO292-SUMIF($C$8:$C292, $C292, $K$8:$K292)-SUMIF($C$8:$C292, $C292, $W$8:$W292), ""), ""), "")</f>
        <v/>
      </c>
      <c r="N292" s="156"/>
      <c r="O292" s="157" t="str">
        <f>IF(AND(P292="", Q292="", R292=""), "", IF(OR(NOT(C292=P292), NOT(D292=Q292), NOT(E292=R292), NOT(F292=S292), NOT(G292=T292), NOT(H292=U292)), $O$4, 'Leave Approval'!L291))</f>
        <v/>
      </c>
      <c r="P292" s="159" t="str">
        <f>IF('Leave Approval'!M291="", "", 'Leave Approval'!M291)</f>
        <v/>
      </c>
      <c r="Q292" s="160" t="str">
        <f>IF('Leave Approval'!N291="", "", 'Leave Approval'!N291)</f>
        <v/>
      </c>
      <c r="R292" s="161" t="str">
        <f>IF('Leave Approval'!O291="", "", 'Leave Approval'!O291)</f>
        <v/>
      </c>
      <c r="S292" s="162" t="str">
        <f>IF('Leave Approval'!P291="", "", 'Leave Approval'!P291)</f>
        <v/>
      </c>
      <c r="T292" s="163" t="str">
        <f>IF('Leave Approval'!Q291="", "", 'Leave Approval'!Q291)</f>
        <v/>
      </c>
      <c r="U292" s="164" t="str">
        <f>IF('Leave Approval'!R291="", "", 'Leave Approval'!R291)</f>
        <v/>
      </c>
      <c r="V292" s="156"/>
      <c r="W292" s="157" t="str">
        <f>IF(OR(P292="", Q292="", R292=""), "", NETWORKDAYS(Q292, R292, IF(AL292='Intro &amp; Setup'!$BA$8, 'Intro &amp; Setup'!$CA$4:$CA$23, IF(AL292='Intro &amp; Setup'!$BA$9, 'Intro &amp; Setup'!$CB$4:$CB$23)))-IF(S292=$AH$2, 0.5, 0))</f>
        <v/>
      </c>
      <c r="X292" s="156"/>
      <c r="Y292" s="157" t="str">
        <f>IF(OR(P292="", Q292="", R292=""), "", IFERROR($AN292+$AO292-SUMIF($C$8:$C292, $C292, $K$8:$K292)-SUMIF($P$8:$P292, $P292, $W$8:$W292), ""))</f>
        <v/>
      </c>
      <c r="Z292" s="75"/>
      <c r="AH292" s="10">
        <v>285</v>
      </c>
      <c r="AL292" s="10" t="str">
        <f>IF(P292="", IF(C292="", "", IFERROR(INDEX('Intro &amp; Setup'!$BD$4:$BD$23, MATCH(C292, 'Intro &amp; Setup'!$BC$4:$BC$23, 0)), "")), IFERROR(INDEX('Intro &amp; Setup'!$BD$4:$BD$23, MATCH(P292, 'Intro &amp; Setup'!$BC$4:$BC$23, 0)), ""))</f>
        <v/>
      </c>
      <c r="AN292" s="42" t="str">
        <f>IF(P292="", IF($C292="", "", IFERROR(INDEX('Intro &amp; Setup'!$BE$4:$BE$23, MATCH($C292, 'Intro &amp; Setup'!$BC$4:$BC$23, 0)), "")-$AS292), IFERROR(INDEX('Intro &amp; Setup'!$BE$4:$BE$23, MATCH($P292, 'Intro &amp; Setup'!$BC$4:$BC$23, 0)), "")-$AS292)</f>
        <v/>
      </c>
      <c r="AO292" s="44" t="str">
        <f>IF(P292="", IF($C292="", "", IFERROR(INDEX('Intro &amp; Setup'!$BF$4:$BF$23, MATCH($C292, 'Intro &amp; Setup'!$BC$4:$BC$23, 0)), "")), IFERROR(INDEX('Intro &amp; Setup'!$BF$4:$BF$23, MATCH($P292, 'Intro &amp; Setup'!$BC$4:$BC$23, 0)), ""))</f>
        <v/>
      </c>
      <c r="AS292" s="10" t="str">
        <f>IF($C292="", "", IFERROR(INDEX('Intro &amp; Setup'!$BG$70:$BG$109, MATCH($C292, 'Intro &amp; Setup'!$BA$70:$BA$109, 0)), ""))</f>
        <v/>
      </c>
    </row>
    <row r="293" spans="1:45" x14ac:dyDescent="0.25">
      <c r="A293" s="75"/>
      <c r="B293" s="176"/>
      <c r="C293" s="158"/>
      <c r="D293" s="160"/>
      <c r="E293" s="161"/>
      <c r="F293" s="177"/>
      <c r="G293" s="160"/>
      <c r="H293" s="163"/>
      <c r="I293" s="156"/>
      <c r="J293" s="157" t="str">
        <f t="shared" si="4"/>
        <v/>
      </c>
      <c r="K293" s="158" t="str">
        <f>IF(O293="", IF(W293="", IF(OR(D293="", E293="", C293=""), "", NETWORKDAYS(D293, E293, IF(AL293='Intro &amp; Setup'!$BA$8, 'Intro &amp; Setup'!$CA$4:$CA$23, IF(AL293='Intro &amp; Setup'!$BA$9, 'Intro &amp; Setup'!$CB$4:$CB$23)))-IF(F293=$AH$2, 0.5, 0)), ""), "")</f>
        <v/>
      </c>
      <c r="L293" s="156"/>
      <c r="M293" s="157" t="str">
        <f>IF(O293="", IFERROR(IF($W293="", $AN293+$AO293-SUMIF($C$8:$C293, $C293, $K$8:$K293)-SUMIF($C$8:$C293, $C293, $W$8:$W293), ""), ""), "")</f>
        <v/>
      </c>
      <c r="N293" s="156"/>
      <c r="O293" s="157" t="str">
        <f>IF(AND(P293="", Q293="", R293=""), "", IF(OR(NOT(C293=P293), NOT(D293=Q293), NOT(E293=R293), NOT(F293=S293), NOT(G293=T293), NOT(H293=U293)), $O$4, 'Leave Approval'!L292))</f>
        <v/>
      </c>
      <c r="P293" s="159" t="str">
        <f>IF('Leave Approval'!M292="", "", 'Leave Approval'!M292)</f>
        <v/>
      </c>
      <c r="Q293" s="160" t="str">
        <f>IF('Leave Approval'!N292="", "", 'Leave Approval'!N292)</f>
        <v/>
      </c>
      <c r="R293" s="161" t="str">
        <f>IF('Leave Approval'!O292="", "", 'Leave Approval'!O292)</f>
        <v/>
      </c>
      <c r="S293" s="162" t="str">
        <f>IF('Leave Approval'!P292="", "", 'Leave Approval'!P292)</f>
        <v/>
      </c>
      <c r="T293" s="163" t="str">
        <f>IF('Leave Approval'!Q292="", "", 'Leave Approval'!Q292)</f>
        <v/>
      </c>
      <c r="U293" s="164" t="str">
        <f>IF('Leave Approval'!R292="", "", 'Leave Approval'!R292)</f>
        <v/>
      </c>
      <c r="V293" s="156"/>
      <c r="W293" s="157" t="str">
        <f>IF(OR(P293="", Q293="", R293=""), "", NETWORKDAYS(Q293, R293, IF(AL293='Intro &amp; Setup'!$BA$8, 'Intro &amp; Setup'!$CA$4:$CA$23, IF(AL293='Intro &amp; Setup'!$BA$9, 'Intro &amp; Setup'!$CB$4:$CB$23)))-IF(S293=$AH$2, 0.5, 0))</f>
        <v/>
      </c>
      <c r="X293" s="156"/>
      <c r="Y293" s="157" t="str">
        <f>IF(OR(P293="", Q293="", R293=""), "", IFERROR($AN293+$AO293-SUMIF($C$8:$C293, $C293, $K$8:$K293)-SUMIF($P$8:$P293, $P293, $W$8:$W293), ""))</f>
        <v/>
      </c>
      <c r="Z293" s="75"/>
      <c r="AH293" s="10">
        <v>286</v>
      </c>
      <c r="AL293" s="10" t="str">
        <f>IF(P293="", IF(C293="", "", IFERROR(INDEX('Intro &amp; Setup'!$BD$4:$BD$23, MATCH(C293, 'Intro &amp; Setup'!$BC$4:$BC$23, 0)), "")), IFERROR(INDEX('Intro &amp; Setup'!$BD$4:$BD$23, MATCH(P293, 'Intro &amp; Setup'!$BC$4:$BC$23, 0)), ""))</f>
        <v/>
      </c>
      <c r="AN293" s="42" t="str">
        <f>IF(P293="", IF($C293="", "", IFERROR(INDEX('Intro &amp; Setup'!$BE$4:$BE$23, MATCH($C293, 'Intro &amp; Setup'!$BC$4:$BC$23, 0)), "")-$AS293), IFERROR(INDEX('Intro &amp; Setup'!$BE$4:$BE$23, MATCH($P293, 'Intro &amp; Setup'!$BC$4:$BC$23, 0)), "")-$AS293)</f>
        <v/>
      </c>
      <c r="AO293" s="44" t="str">
        <f>IF(P293="", IF($C293="", "", IFERROR(INDEX('Intro &amp; Setup'!$BF$4:$BF$23, MATCH($C293, 'Intro &amp; Setup'!$BC$4:$BC$23, 0)), "")), IFERROR(INDEX('Intro &amp; Setup'!$BF$4:$BF$23, MATCH($P293, 'Intro &amp; Setup'!$BC$4:$BC$23, 0)), ""))</f>
        <v/>
      </c>
      <c r="AS293" s="10" t="str">
        <f>IF($C293="", "", IFERROR(INDEX('Intro &amp; Setup'!$BG$70:$BG$109, MATCH($C293, 'Intro &amp; Setup'!$BA$70:$BA$109, 0)), ""))</f>
        <v/>
      </c>
    </row>
    <row r="294" spans="1:45" x14ac:dyDescent="0.25">
      <c r="A294" s="75"/>
      <c r="B294" s="176"/>
      <c r="C294" s="158"/>
      <c r="D294" s="160"/>
      <c r="E294" s="161"/>
      <c r="F294" s="177"/>
      <c r="G294" s="160"/>
      <c r="H294" s="163"/>
      <c r="I294" s="156"/>
      <c r="J294" s="157" t="str">
        <f t="shared" si="4"/>
        <v/>
      </c>
      <c r="K294" s="158" t="str">
        <f>IF(O294="", IF(W294="", IF(OR(D294="", E294="", C294=""), "", NETWORKDAYS(D294, E294, IF(AL294='Intro &amp; Setup'!$BA$8, 'Intro &amp; Setup'!$CA$4:$CA$23, IF(AL294='Intro &amp; Setup'!$BA$9, 'Intro &amp; Setup'!$CB$4:$CB$23)))-IF(F294=$AH$2, 0.5, 0)), ""), "")</f>
        <v/>
      </c>
      <c r="L294" s="156"/>
      <c r="M294" s="157" t="str">
        <f>IF(O294="", IFERROR(IF($W294="", $AN294+$AO294-SUMIF($C$8:$C294, $C294, $K$8:$K294)-SUMIF($C$8:$C294, $C294, $W$8:$W294), ""), ""), "")</f>
        <v/>
      </c>
      <c r="N294" s="156"/>
      <c r="O294" s="157" t="str">
        <f>IF(AND(P294="", Q294="", R294=""), "", IF(OR(NOT(C294=P294), NOT(D294=Q294), NOT(E294=R294), NOT(F294=S294), NOT(G294=T294), NOT(H294=U294)), $O$4, 'Leave Approval'!L293))</f>
        <v/>
      </c>
      <c r="P294" s="159" t="str">
        <f>IF('Leave Approval'!M293="", "", 'Leave Approval'!M293)</f>
        <v/>
      </c>
      <c r="Q294" s="160" t="str">
        <f>IF('Leave Approval'!N293="", "", 'Leave Approval'!N293)</f>
        <v/>
      </c>
      <c r="R294" s="161" t="str">
        <f>IF('Leave Approval'!O293="", "", 'Leave Approval'!O293)</f>
        <v/>
      </c>
      <c r="S294" s="162" t="str">
        <f>IF('Leave Approval'!P293="", "", 'Leave Approval'!P293)</f>
        <v/>
      </c>
      <c r="T294" s="163" t="str">
        <f>IF('Leave Approval'!Q293="", "", 'Leave Approval'!Q293)</f>
        <v/>
      </c>
      <c r="U294" s="164" t="str">
        <f>IF('Leave Approval'!R293="", "", 'Leave Approval'!R293)</f>
        <v/>
      </c>
      <c r="V294" s="156"/>
      <c r="W294" s="157" t="str">
        <f>IF(OR(P294="", Q294="", R294=""), "", NETWORKDAYS(Q294, R294, IF(AL294='Intro &amp; Setup'!$BA$8, 'Intro &amp; Setup'!$CA$4:$CA$23, IF(AL294='Intro &amp; Setup'!$BA$9, 'Intro &amp; Setup'!$CB$4:$CB$23)))-IF(S294=$AH$2, 0.5, 0))</f>
        <v/>
      </c>
      <c r="X294" s="156"/>
      <c r="Y294" s="157" t="str">
        <f>IF(OR(P294="", Q294="", R294=""), "", IFERROR($AN294+$AO294-SUMIF($C$8:$C294, $C294, $K$8:$K294)-SUMIF($P$8:$P294, $P294, $W$8:$W294), ""))</f>
        <v/>
      </c>
      <c r="Z294" s="75"/>
      <c r="AH294" s="10">
        <v>287</v>
      </c>
      <c r="AL294" s="10" t="str">
        <f>IF(P294="", IF(C294="", "", IFERROR(INDEX('Intro &amp; Setup'!$BD$4:$BD$23, MATCH(C294, 'Intro &amp; Setup'!$BC$4:$BC$23, 0)), "")), IFERROR(INDEX('Intro &amp; Setup'!$BD$4:$BD$23, MATCH(P294, 'Intro &amp; Setup'!$BC$4:$BC$23, 0)), ""))</f>
        <v/>
      </c>
      <c r="AN294" s="42" t="str">
        <f>IF(P294="", IF($C294="", "", IFERROR(INDEX('Intro &amp; Setup'!$BE$4:$BE$23, MATCH($C294, 'Intro &amp; Setup'!$BC$4:$BC$23, 0)), "")-$AS294), IFERROR(INDEX('Intro &amp; Setup'!$BE$4:$BE$23, MATCH($P294, 'Intro &amp; Setup'!$BC$4:$BC$23, 0)), "")-$AS294)</f>
        <v/>
      </c>
      <c r="AO294" s="44" t="str">
        <f>IF(P294="", IF($C294="", "", IFERROR(INDEX('Intro &amp; Setup'!$BF$4:$BF$23, MATCH($C294, 'Intro &amp; Setup'!$BC$4:$BC$23, 0)), "")), IFERROR(INDEX('Intro &amp; Setup'!$BF$4:$BF$23, MATCH($P294, 'Intro &amp; Setup'!$BC$4:$BC$23, 0)), ""))</f>
        <v/>
      </c>
      <c r="AS294" s="10" t="str">
        <f>IF($C294="", "", IFERROR(INDEX('Intro &amp; Setup'!$BG$70:$BG$109, MATCH($C294, 'Intro &amp; Setup'!$BA$70:$BA$109, 0)), ""))</f>
        <v/>
      </c>
    </row>
    <row r="295" spans="1:45" x14ac:dyDescent="0.25">
      <c r="A295" s="75"/>
      <c r="B295" s="176"/>
      <c r="C295" s="158"/>
      <c r="D295" s="160"/>
      <c r="E295" s="161"/>
      <c r="F295" s="177"/>
      <c r="G295" s="160"/>
      <c r="H295" s="163"/>
      <c r="I295" s="156"/>
      <c r="J295" s="157" t="str">
        <f t="shared" si="4"/>
        <v/>
      </c>
      <c r="K295" s="158" t="str">
        <f>IF(O295="", IF(W295="", IF(OR(D295="", E295="", C295=""), "", NETWORKDAYS(D295, E295, IF(AL295='Intro &amp; Setup'!$BA$8, 'Intro &amp; Setup'!$CA$4:$CA$23, IF(AL295='Intro &amp; Setup'!$BA$9, 'Intro &amp; Setup'!$CB$4:$CB$23)))-IF(F295=$AH$2, 0.5, 0)), ""), "")</f>
        <v/>
      </c>
      <c r="L295" s="156"/>
      <c r="M295" s="157" t="str">
        <f>IF(O295="", IFERROR(IF($W295="", $AN295+$AO295-SUMIF($C$8:$C295, $C295, $K$8:$K295)-SUMIF($C$8:$C295, $C295, $W$8:$W295), ""), ""), "")</f>
        <v/>
      </c>
      <c r="N295" s="156"/>
      <c r="O295" s="157" t="str">
        <f>IF(AND(P295="", Q295="", R295=""), "", IF(OR(NOT(C295=P295), NOT(D295=Q295), NOT(E295=R295), NOT(F295=S295), NOT(G295=T295), NOT(H295=U295)), $O$4, 'Leave Approval'!L294))</f>
        <v/>
      </c>
      <c r="P295" s="159" t="str">
        <f>IF('Leave Approval'!M294="", "", 'Leave Approval'!M294)</f>
        <v/>
      </c>
      <c r="Q295" s="160" t="str">
        <f>IF('Leave Approval'!N294="", "", 'Leave Approval'!N294)</f>
        <v/>
      </c>
      <c r="R295" s="161" t="str">
        <f>IF('Leave Approval'!O294="", "", 'Leave Approval'!O294)</f>
        <v/>
      </c>
      <c r="S295" s="162" t="str">
        <f>IF('Leave Approval'!P294="", "", 'Leave Approval'!P294)</f>
        <v/>
      </c>
      <c r="T295" s="163" t="str">
        <f>IF('Leave Approval'!Q294="", "", 'Leave Approval'!Q294)</f>
        <v/>
      </c>
      <c r="U295" s="164" t="str">
        <f>IF('Leave Approval'!R294="", "", 'Leave Approval'!R294)</f>
        <v/>
      </c>
      <c r="V295" s="156"/>
      <c r="W295" s="157" t="str">
        <f>IF(OR(P295="", Q295="", R295=""), "", NETWORKDAYS(Q295, R295, IF(AL295='Intro &amp; Setup'!$BA$8, 'Intro &amp; Setup'!$CA$4:$CA$23, IF(AL295='Intro &amp; Setup'!$BA$9, 'Intro &amp; Setup'!$CB$4:$CB$23)))-IF(S295=$AH$2, 0.5, 0))</f>
        <v/>
      </c>
      <c r="X295" s="156"/>
      <c r="Y295" s="157" t="str">
        <f>IF(OR(P295="", Q295="", R295=""), "", IFERROR($AN295+$AO295-SUMIF($C$8:$C295, $C295, $K$8:$K295)-SUMIF($P$8:$P295, $P295, $W$8:$W295), ""))</f>
        <v/>
      </c>
      <c r="Z295" s="75"/>
      <c r="AH295" s="10">
        <v>288</v>
      </c>
      <c r="AL295" s="10" t="str">
        <f>IF(P295="", IF(C295="", "", IFERROR(INDEX('Intro &amp; Setup'!$BD$4:$BD$23, MATCH(C295, 'Intro &amp; Setup'!$BC$4:$BC$23, 0)), "")), IFERROR(INDEX('Intro &amp; Setup'!$BD$4:$BD$23, MATCH(P295, 'Intro &amp; Setup'!$BC$4:$BC$23, 0)), ""))</f>
        <v/>
      </c>
      <c r="AN295" s="42" t="str">
        <f>IF(P295="", IF($C295="", "", IFERROR(INDEX('Intro &amp; Setup'!$BE$4:$BE$23, MATCH($C295, 'Intro &amp; Setup'!$BC$4:$BC$23, 0)), "")-$AS295), IFERROR(INDEX('Intro &amp; Setup'!$BE$4:$BE$23, MATCH($P295, 'Intro &amp; Setup'!$BC$4:$BC$23, 0)), "")-$AS295)</f>
        <v/>
      </c>
      <c r="AO295" s="44" t="str">
        <f>IF(P295="", IF($C295="", "", IFERROR(INDEX('Intro &amp; Setup'!$BF$4:$BF$23, MATCH($C295, 'Intro &amp; Setup'!$BC$4:$BC$23, 0)), "")), IFERROR(INDEX('Intro &amp; Setup'!$BF$4:$BF$23, MATCH($P295, 'Intro &amp; Setup'!$BC$4:$BC$23, 0)), ""))</f>
        <v/>
      </c>
      <c r="AS295" s="10" t="str">
        <f>IF($C295="", "", IFERROR(INDEX('Intro &amp; Setup'!$BG$70:$BG$109, MATCH($C295, 'Intro &amp; Setup'!$BA$70:$BA$109, 0)), ""))</f>
        <v/>
      </c>
    </row>
    <row r="296" spans="1:45" x14ac:dyDescent="0.25">
      <c r="A296" s="75"/>
      <c r="B296" s="176"/>
      <c r="C296" s="158"/>
      <c r="D296" s="160"/>
      <c r="E296" s="161"/>
      <c r="F296" s="177"/>
      <c r="G296" s="160"/>
      <c r="H296" s="163"/>
      <c r="I296" s="156"/>
      <c r="J296" s="157" t="str">
        <f t="shared" si="4"/>
        <v/>
      </c>
      <c r="K296" s="158" t="str">
        <f>IF(O296="", IF(W296="", IF(OR(D296="", E296="", C296=""), "", NETWORKDAYS(D296, E296, IF(AL296='Intro &amp; Setup'!$BA$8, 'Intro &amp; Setup'!$CA$4:$CA$23, IF(AL296='Intro &amp; Setup'!$BA$9, 'Intro &amp; Setup'!$CB$4:$CB$23)))-IF(F296=$AH$2, 0.5, 0)), ""), "")</f>
        <v/>
      </c>
      <c r="L296" s="156"/>
      <c r="M296" s="157" t="str">
        <f>IF(O296="", IFERROR(IF($W296="", $AN296+$AO296-SUMIF($C$8:$C296, $C296, $K$8:$K296)-SUMIF($C$8:$C296, $C296, $W$8:$W296), ""), ""), "")</f>
        <v/>
      </c>
      <c r="N296" s="156"/>
      <c r="O296" s="157" t="str">
        <f>IF(AND(P296="", Q296="", R296=""), "", IF(OR(NOT(C296=P296), NOT(D296=Q296), NOT(E296=R296), NOT(F296=S296), NOT(G296=T296), NOT(H296=U296)), $O$4, 'Leave Approval'!L295))</f>
        <v/>
      </c>
      <c r="P296" s="159" t="str">
        <f>IF('Leave Approval'!M295="", "", 'Leave Approval'!M295)</f>
        <v/>
      </c>
      <c r="Q296" s="160" t="str">
        <f>IF('Leave Approval'!N295="", "", 'Leave Approval'!N295)</f>
        <v/>
      </c>
      <c r="R296" s="161" t="str">
        <f>IF('Leave Approval'!O295="", "", 'Leave Approval'!O295)</f>
        <v/>
      </c>
      <c r="S296" s="162" t="str">
        <f>IF('Leave Approval'!P295="", "", 'Leave Approval'!P295)</f>
        <v/>
      </c>
      <c r="T296" s="163" t="str">
        <f>IF('Leave Approval'!Q295="", "", 'Leave Approval'!Q295)</f>
        <v/>
      </c>
      <c r="U296" s="164" t="str">
        <f>IF('Leave Approval'!R295="", "", 'Leave Approval'!R295)</f>
        <v/>
      </c>
      <c r="V296" s="156"/>
      <c r="W296" s="157" t="str">
        <f>IF(OR(P296="", Q296="", R296=""), "", NETWORKDAYS(Q296, R296, IF(AL296='Intro &amp; Setup'!$BA$8, 'Intro &amp; Setup'!$CA$4:$CA$23, IF(AL296='Intro &amp; Setup'!$BA$9, 'Intro &amp; Setup'!$CB$4:$CB$23)))-IF(S296=$AH$2, 0.5, 0))</f>
        <v/>
      </c>
      <c r="X296" s="156"/>
      <c r="Y296" s="157" t="str">
        <f>IF(OR(P296="", Q296="", R296=""), "", IFERROR($AN296+$AO296-SUMIF($C$8:$C296, $C296, $K$8:$K296)-SUMIF($P$8:$P296, $P296, $W$8:$W296), ""))</f>
        <v/>
      </c>
      <c r="Z296" s="75"/>
      <c r="AH296" s="10">
        <v>289</v>
      </c>
      <c r="AL296" s="10" t="str">
        <f>IF(P296="", IF(C296="", "", IFERROR(INDEX('Intro &amp; Setup'!$BD$4:$BD$23, MATCH(C296, 'Intro &amp; Setup'!$BC$4:$BC$23, 0)), "")), IFERROR(INDEX('Intro &amp; Setup'!$BD$4:$BD$23, MATCH(P296, 'Intro &amp; Setup'!$BC$4:$BC$23, 0)), ""))</f>
        <v/>
      </c>
      <c r="AN296" s="42" t="str">
        <f>IF(P296="", IF($C296="", "", IFERROR(INDEX('Intro &amp; Setup'!$BE$4:$BE$23, MATCH($C296, 'Intro &amp; Setup'!$BC$4:$BC$23, 0)), "")-$AS296), IFERROR(INDEX('Intro &amp; Setup'!$BE$4:$BE$23, MATCH($P296, 'Intro &amp; Setup'!$BC$4:$BC$23, 0)), "")-$AS296)</f>
        <v/>
      </c>
      <c r="AO296" s="44" t="str">
        <f>IF(P296="", IF($C296="", "", IFERROR(INDEX('Intro &amp; Setup'!$BF$4:$BF$23, MATCH($C296, 'Intro &amp; Setup'!$BC$4:$BC$23, 0)), "")), IFERROR(INDEX('Intro &amp; Setup'!$BF$4:$BF$23, MATCH($P296, 'Intro &amp; Setup'!$BC$4:$BC$23, 0)), ""))</f>
        <v/>
      </c>
      <c r="AS296" s="10" t="str">
        <f>IF($C296="", "", IFERROR(INDEX('Intro &amp; Setup'!$BG$70:$BG$109, MATCH($C296, 'Intro &amp; Setup'!$BA$70:$BA$109, 0)), ""))</f>
        <v/>
      </c>
    </row>
    <row r="297" spans="1:45" x14ac:dyDescent="0.25">
      <c r="A297" s="75"/>
      <c r="B297" s="176"/>
      <c r="C297" s="158"/>
      <c r="D297" s="160"/>
      <c r="E297" s="161"/>
      <c r="F297" s="177"/>
      <c r="G297" s="160"/>
      <c r="H297" s="163"/>
      <c r="I297" s="156"/>
      <c r="J297" s="157" t="str">
        <f t="shared" si="4"/>
        <v/>
      </c>
      <c r="K297" s="158" t="str">
        <f>IF(O297="", IF(W297="", IF(OR(D297="", E297="", C297=""), "", NETWORKDAYS(D297, E297, IF(AL297='Intro &amp; Setup'!$BA$8, 'Intro &amp; Setup'!$CA$4:$CA$23, IF(AL297='Intro &amp; Setup'!$BA$9, 'Intro &amp; Setup'!$CB$4:$CB$23)))-IF(F297=$AH$2, 0.5, 0)), ""), "")</f>
        <v/>
      </c>
      <c r="L297" s="156"/>
      <c r="M297" s="157" t="str">
        <f>IF(O297="", IFERROR(IF($W297="", $AN297+$AO297-SUMIF($C$8:$C297, $C297, $K$8:$K297)-SUMIF($C$8:$C297, $C297, $W$8:$W297), ""), ""), "")</f>
        <v/>
      </c>
      <c r="N297" s="156"/>
      <c r="O297" s="157" t="str">
        <f>IF(AND(P297="", Q297="", R297=""), "", IF(OR(NOT(C297=P297), NOT(D297=Q297), NOT(E297=R297), NOT(F297=S297), NOT(G297=T297), NOT(H297=U297)), $O$4, 'Leave Approval'!L296))</f>
        <v/>
      </c>
      <c r="P297" s="159" t="str">
        <f>IF('Leave Approval'!M296="", "", 'Leave Approval'!M296)</f>
        <v/>
      </c>
      <c r="Q297" s="160" t="str">
        <f>IF('Leave Approval'!N296="", "", 'Leave Approval'!N296)</f>
        <v/>
      </c>
      <c r="R297" s="161" t="str">
        <f>IF('Leave Approval'!O296="", "", 'Leave Approval'!O296)</f>
        <v/>
      </c>
      <c r="S297" s="162" t="str">
        <f>IF('Leave Approval'!P296="", "", 'Leave Approval'!P296)</f>
        <v/>
      </c>
      <c r="T297" s="163" t="str">
        <f>IF('Leave Approval'!Q296="", "", 'Leave Approval'!Q296)</f>
        <v/>
      </c>
      <c r="U297" s="164" t="str">
        <f>IF('Leave Approval'!R296="", "", 'Leave Approval'!R296)</f>
        <v/>
      </c>
      <c r="V297" s="156"/>
      <c r="W297" s="157" t="str">
        <f>IF(OR(P297="", Q297="", R297=""), "", NETWORKDAYS(Q297, R297, IF(AL297='Intro &amp; Setup'!$BA$8, 'Intro &amp; Setup'!$CA$4:$CA$23, IF(AL297='Intro &amp; Setup'!$BA$9, 'Intro &amp; Setup'!$CB$4:$CB$23)))-IF(S297=$AH$2, 0.5, 0))</f>
        <v/>
      </c>
      <c r="X297" s="156"/>
      <c r="Y297" s="157" t="str">
        <f>IF(OR(P297="", Q297="", R297=""), "", IFERROR($AN297+$AO297-SUMIF($C$8:$C297, $C297, $K$8:$K297)-SUMIF($P$8:$P297, $P297, $W$8:$W297), ""))</f>
        <v/>
      </c>
      <c r="Z297" s="75"/>
      <c r="AH297" s="10">
        <v>290</v>
      </c>
      <c r="AL297" s="10" t="str">
        <f>IF(P297="", IF(C297="", "", IFERROR(INDEX('Intro &amp; Setup'!$BD$4:$BD$23, MATCH(C297, 'Intro &amp; Setup'!$BC$4:$BC$23, 0)), "")), IFERROR(INDEX('Intro &amp; Setup'!$BD$4:$BD$23, MATCH(P297, 'Intro &amp; Setup'!$BC$4:$BC$23, 0)), ""))</f>
        <v/>
      </c>
      <c r="AN297" s="42" t="str">
        <f>IF(P297="", IF($C297="", "", IFERROR(INDEX('Intro &amp; Setup'!$BE$4:$BE$23, MATCH($C297, 'Intro &amp; Setup'!$BC$4:$BC$23, 0)), "")-$AS297), IFERROR(INDEX('Intro &amp; Setup'!$BE$4:$BE$23, MATCH($P297, 'Intro &amp; Setup'!$BC$4:$BC$23, 0)), "")-$AS297)</f>
        <v/>
      </c>
      <c r="AO297" s="44" t="str">
        <f>IF(P297="", IF($C297="", "", IFERROR(INDEX('Intro &amp; Setup'!$BF$4:$BF$23, MATCH($C297, 'Intro &amp; Setup'!$BC$4:$BC$23, 0)), "")), IFERROR(INDEX('Intro &amp; Setup'!$BF$4:$BF$23, MATCH($P297, 'Intro &amp; Setup'!$BC$4:$BC$23, 0)), ""))</f>
        <v/>
      </c>
      <c r="AS297" s="10" t="str">
        <f>IF($C297="", "", IFERROR(INDEX('Intro &amp; Setup'!$BG$70:$BG$109, MATCH($C297, 'Intro &amp; Setup'!$BA$70:$BA$109, 0)), ""))</f>
        <v/>
      </c>
    </row>
    <row r="298" spans="1:45" x14ac:dyDescent="0.25">
      <c r="A298" s="75"/>
      <c r="B298" s="176"/>
      <c r="C298" s="158"/>
      <c r="D298" s="160"/>
      <c r="E298" s="161"/>
      <c r="F298" s="177"/>
      <c r="G298" s="160"/>
      <c r="H298" s="163"/>
      <c r="I298" s="156"/>
      <c r="J298" s="157" t="str">
        <f t="shared" si="4"/>
        <v/>
      </c>
      <c r="K298" s="158" t="str">
        <f>IF(O298="", IF(W298="", IF(OR(D298="", E298="", C298=""), "", NETWORKDAYS(D298, E298, IF(AL298='Intro &amp; Setup'!$BA$8, 'Intro &amp; Setup'!$CA$4:$CA$23, IF(AL298='Intro &amp; Setup'!$BA$9, 'Intro &amp; Setup'!$CB$4:$CB$23)))-IF(F298=$AH$2, 0.5, 0)), ""), "")</f>
        <v/>
      </c>
      <c r="L298" s="156"/>
      <c r="M298" s="157" t="str">
        <f>IF(O298="", IFERROR(IF($W298="", $AN298+$AO298-SUMIF($C$8:$C298, $C298, $K$8:$K298)-SUMIF($C$8:$C298, $C298, $W$8:$W298), ""), ""), "")</f>
        <v/>
      </c>
      <c r="N298" s="156"/>
      <c r="O298" s="157" t="str">
        <f>IF(AND(P298="", Q298="", R298=""), "", IF(OR(NOT(C298=P298), NOT(D298=Q298), NOT(E298=R298), NOT(F298=S298), NOT(G298=T298), NOT(H298=U298)), $O$4, 'Leave Approval'!L297))</f>
        <v/>
      </c>
      <c r="P298" s="159" t="str">
        <f>IF('Leave Approval'!M297="", "", 'Leave Approval'!M297)</f>
        <v/>
      </c>
      <c r="Q298" s="160" t="str">
        <f>IF('Leave Approval'!N297="", "", 'Leave Approval'!N297)</f>
        <v/>
      </c>
      <c r="R298" s="161" t="str">
        <f>IF('Leave Approval'!O297="", "", 'Leave Approval'!O297)</f>
        <v/>
      </c>
      <c r="S298" s="162" t="str">
        <f>IF('Leave Approval'!P297="", "", 'Leave Approval'!P297)</f>
        <v/>
      </c>
      <c r="T298" s="163" t="str">
        <f>IF('Leave Approval'!Q297="", "", 'Leave Approval'!Q297)</f>
        <v/>
      </c>
      <c r="U298" s="164" t="str">
        <f>IF('Leave Approval'!R297="", "", 'Leave Approval'!R297)</f>
        <v/>
      </c>
      <c r="V298" s="156"/>
      <c r="W298" s="157" t="str">
        <f>IF(OR(P298="", Q298="", R298=""), "", NETWORKDAYS(Q298, R298, IF(AL298='Intro &amp; Setup'!$BA$8, 'Intro &amp; Setup'!$CA$4:$CA$23, IF(AL298='Intro &amp; Setup'!$BA$9, 'Intro &amp; Setup'!$CB$4:$CB$23)))-IF(S298=$AH$2, 0.5, 0))</f>
        <v/>
      </c>
      <c r="X298" s="156"/>
      <c r="Y298" s="157" t="str">
        <f>IF(OR(P298="", Q298="", R298=""), "", IFERROR($AN298+$AO298-SUMIF($C$8:$C298, $C298, $K$8:$K298)-SUMIF($P$8:$P298, $P298, $W$8:$W298), ""))</f>
        <v/>
      </c>
      <c r="Z298" s="75"/>
      <c r="AH298" s="10">
        <v>291</v>
      </c>
      <c r="AL298" s="10" t="str">
        <f>IF(P298="", IF(C298="", "", IFERROR(INDEX('Intro &amp; Setup'!$BD$4:$BD$23, MATCH(C298, 'Intro &amp; Setup'!$BC$4:$BC$23, 0)), "")), IFERROR(INDEX('Intro &amp; Setup'!$BD$4:$BD$23, MATCH(P298, 'Intro &amp; Setup'!$BC$4:$BC$23, 0)), ""))</f>
        <v/>
      </c>
      <c r="AN298" s="42" t="str">
        <f>IF(P298="", IF($C298="", "", IFERROR(INDEX('Intro &amp; Setup'!$BE$4:$BE$23, MATCH($C298, 'Intro &amp; Setup'!$BC$4:$BC$23, 0)), "")-$AS298), IFERROR(INDEX('Intro &amp; Setup'!$BE$4:$BE$23, MATCH($P298, 'Intro &amp; Setup'!$BC$4:$BC$23, 0)), "")-$AS298)</f>
        <v/>
      </c>
      <c r="AO298" s="44" t="str">
        <f>IF(P298="", IF($C298="", "", IFERROR(INDEX('Intro &amp; Setup'!$BF$4:$BF$23, MATCH($C298, 'Intro &amp; Setup'!$BC$4:$BC$23, 0)), "")), IFERROR(INDEX('Intro &amp; Setup'!$BF$4:$BF$23, MATCH($P298, 'Intro &amp; Setup'!$BC$4:$BC$23, 0)), ""))</f>
        <v/>
      </c>
      <c r="AS298" s="10" t="str">
        <f>IF($C298="", "", IFERROR(INDEX('Intro &amp; Setup'!$BG$70:$BG$109, MATCH($C298, 'Intro &amp; Setup'!$BA$70:$BA$109, 0)), ""))</f>
        <v/>
      </c>
    </row>
    <row r="299" spans="1:45" x14ac:dyDescent="0.25">
      <c r="A299" s="75"/>
      <c r="B299" s="176"/>
      <c r="C299" s="158"/>
      <c r="D299" s="160"/>
      <c r="E299" s="161"/>
      <c r="F299" s="177"/>
      <c r="G299" s="160"/>
      <c r="H299" s="163"/>
      <c r="I299" s="156"/>
      <c r="J299" s="157" t="str">
        <f t="shared" si="4"/>
        <v/>
      </c>
      <c r="K299" s="158" t="str">
        <f>IF(O299="", IF(W299="", IF(OR(D299="", E299="", C299=""), "", NETWORKDAYS(D299, E299, IF(AL299='Intro &amp; Setup'!$BA$8, 'Intro &amp; Setup'!$CA$4:$CA$23, IF(AL299='Intro &amp; Setup'!$BA$9, 'Intro &amp; Setup'!$CB$4:$CB$23)))-IF(F299=$AH$2, 0.5, 0)), ""), "")</f>
        <v/>
      </c>
      <c r="L299" s="156"/>
      <c r="M299" s="157" t="str">
        <f>IF(O299="", IFERROR(IF($W299="", $AN299+$AO299-SUMIF($C$8:$C299, $C299, $K$8:$K299)-SUMIF($C$8:$C299, $C299, $W$8:$W299), ""), ""), "")</f>
        <v/>
      </c>
      <c r="N299" s="156"/>
      <c r="O299" s="157" t="str">
        <f>IF(AND(P299="", Q299="", R299=""), "", IF(OR(NOT(C299=P299), NOT(D299=Q299), NOT(E299=R299), NOT(F299=S299), NOT(G299=T299), NOT(H299=U299)), $O$4, 'Leave Approval'!L298))</f>
        <v/>
      </c>
      <c r="P299" s="159" t="str">
        <f>IF('Leave Approval'!M298="", "", 'Leave Approval'!M298)</f>
        <v/>
      </c>
      <c r="Q299" s="160" t="str">
        <f>IF('Leave Approval'!N298="", "", 'Leave Approval'!N298)</f>
        <v/>
      </c>
      <c r="R299" s="161" t="str">
        <f>IF('Leave Approval'!O298="", "", 'Leave Approval'!O298)</f>
        <v/>
      </c>
      <c r="S299" s="162" t="str">
        <f>IF('Leave Approval'!P298="", "", 'Leave Approval'!P298)</f>
        <v/>
      </c>
      <c r="T299" s="163" t="str">
        <f>IF('Leave Approval'!Q298="", "", 'Leave Approval'!Q298)</f>
        <v/>
      </c>
      <c r="U299" s="164" t="str">
        <f>IF('Leave Approval'!R298="", "", 'Leave Approval'!R298)</f>
        <v/>
      </c>
      <c r="V299" s="156"/>
      <c r="W299" s="157" t="str">
        <f>IF(OR(P299="", Q299="", R299=""), "", NETWORKDAYS(Q299, R299, IF(AL299='Intro &amp; Setup'!$BA$8, 'Intro &amp; Setup'!$CA$4:$CA$23, IF(AL299='Intro &amp; Setup'!$BA$9, 'Intro &amp; Setup'!$CB$4:$CB$23)))-IF(S299=$AH$2, 0.5, 0))</f>
        <v/>
      </c>
      <c r="X299" s="156"/>
      <c r="Y299" s="157" t="str">
        <f>IF(OR(P299="", Q299="", R299=""), "", IFERROR($AN299+$AO299-SUMIF($C$8:$C299, $C299, $K$8:$K299)-SUMIF($P$8:$P299, $P299, $W$8:$W299), ""))</f>
        <v/>
      </c>
      <c r="Z299" s="75"/>
      <c r="AH299" s="10">
        <v>292</v>
      </c>
      <c r="AL299" s="10" t="str">
        <f>IF(P299="", IF(C299="", "", IFERROR(INDEX('Intro &amp; Setup'!$BD$4:$BD$23, MATCH(C299, 'Intro &amp; Setup'!$BC$4:$BC$23, 0)), "")), IFERROR(INDEX('Intro &amp; Setup'!$BD$4:$BD$23, MATCH(P299, 'Intro &amp; Setup'!$BC$4:$BC$23, 0)), ""))</f>
        <v/>
      </c>
      <c r="AN299" s="42" t="str">
        <f>IF(P299="", IF($C299="", "", IFERROR(INDEX('Intro &amp; Setup'!$BE$4:$BE$23, MATCH($C299, 'Intro &amp; Setup'!$BC$4:$BC$23, 0)), "")-$AS299), IFERROR(INDEX('Intro &amp; Setup'!$BE$4:$BE$23, MATCH($P299, 'Intro &amp; Setup'!$BC$4:$BC$23, 0)), "")-$AS299)</f>
        <v/>
      </c>
      <c r="AO299" s="44" t="str">
        <f>IF(P299="", IF($C299="", "", IFERROR(INDEX('Intro &amp; Setup'!$BF$4:$BF$23, MATCH($C299, 'Intro &amp; Setup'!$BC$4:$BC$23, 0)), "")), IFERROR(INDEX('Intro &amp; Setup'!$BF$4:$BF$23, MATCH($P299, 'Intro &amp; Setup'!$BC$4:$BC$23, 0)), ""))</f>
        <v/>
      </c>
      <c r="AS299" s="10" t="str">
        <f>IF($C299="", "", IFERROR(INDEX('Intro &amp; Setup'!$BG$70:$BG$109, MATCH($C299, 'Intro &amp; Setup'!$BA$70:$BA$109, 0)), ""))</f>
        <v/>
      </c>
    </row>
    <row r="300" spans="1:45" x14ac:dyDescent="0.25">
      <c r="A300" s="75"/>
      <c r="B300" s="176"/>
      <c r="C300" s="158"/>
      <c r="D300" s="160"/>
      <c r="E300" s="161"/>
      <c r="F300" s="177"/>
      <c r="G300" s="160"/>
      <c r="H300" s="163"/>
      <c r="I300" s="156"/>
      <c r="J300" s="157" t="str">
        <f t="shared" si="4"/>
        <v/>
      </c>
      <c r="K300" s="158" t="str">
        <f>IF(O300="", IF(W300="", IF(OR(D300="", E300="", C300=""), "", NETWORKDAYS(D300, E300, IF(AL300='Intro &amp; Setup'!$BA$8, 'Intro &amp; Setup'!$CA$4:$CA$23, IF(AL300='Intro &amp; Setup'!$BA$9, 'Intro &amp; Setup'!$CB$4:$CB$23)))-IF(F300=$AH$2, 0.5, 0)), ""), "")</f>
        <v/>
      </c>
      <c r="L300" s="156"/>
      <c r="M300" s="157" t="str">
        <f>IF(O300="", IFERROR(IF($W300="", $AN300+$AO300-SUMIF($C$8:$C300, $C300, $K$8:$K300)-SUMIF($C$8:$C300, $C300, $W$8:$W300), ""), ""), "")</f>
        <v/>
      </c>
      <c r="N300" s="156"/>
      <c r="O300" s="157" t="str">
        <f>IF(AND(P300="", Q300="", R300=""), "", IF(OR(NOT(C300=P300), NOT(D300=Q300), NOT(E300=R300), NOT(F300=S300), NOT(G300=T300), NOT(H300=U300)), $O$4, 'Leave Approval'!L299))</f>
        <v/>
      </c>
      <c r="P300" s="159" t="str">
        <f>IF('Leave Approval'!M299="", "", 'Leave Approval'!M299)</f>
        <v/>
      </c>
      <c r="Q300" s="160" t="str">
        <f>IF('Leave Approval'!N299="", "", 'Leave Approval'!N299)</f>
        <v/>
      </c>
      <c r="R300" s="161" t="str">
        <f>IF('Leave Approval'!O299="", "", 'Leave Approval'!O299)</f>
        <v/>
      </c>
      <c r="S300" s="162" t="str">
        <f>IF('Leave Approval'!P299="", "", 'Leave Approval'!P299)</f>
        <v/>
      </c>
      <c r="T300" s="163" t="str">
        <f>IF('Leave Approval'!Q299="", "", 'Leave Approval'!Q299)</f>
        <v/>
      </c>
      <c r="U300" s="164" t="str">
        <f>IF('Leave Approval'!R299="", "", 'Leave Approval'!R299)</f>
        <v/>
      </c>
      <c r="V300" s="156"/>
      <c r="W300" s="157" t="str">
        <f>IF(OR(P300="", Q300="", R300=""), "", NETWORKDAYS(Q300, R300, IF(AL300='Intro &amp; Setup'!$BA$8, 'Intro &amp; Setup'!$CA$4:$CA$23, IF(AL300='Intro &amp; Setup'!$BA$9, 'Intro &amp; Setup'!$CB$4:$CB$23)))-IF(S300=$AH$2, 0.5, 0))</f>
        <v/>
      </c>
      <c r="X300" s="156"/>
      <c r="Y300" s="157" t="str">
        <f>IF(OR(P300="", Q300="", R300=""), "", IFERROR($AN300+$AO300-SUMIF($C$8:$C300, $C300, $K$8:$K300)-SUMIF($P$8:$P300, $P300, $W$8:$W300), ""))</f>
        <v/>
      </c>
      <c r="Z300" s="75"/>
      <c r="AH300" s="10">
        <v>293</v>
      </c>
      <c r="AL300" s="10" t="str">
        <f>IF(P300="", IF(C300="", "", IFERROR(INDEX('Intro &amp; Setup'!$BD$4:$BD$23, MATCH(C300, 'Intro &amp; Setup'!$BC$4:$BC$23, 0)), "")), IFERROR(INDEX('Intro &amp; Setup'!$BD$4:$BD$23, MATCH(P300, 'Intro &amp; Setup'!$BC$4:$BC$23, 0)), ""))</f>
        <v/>
      </c>
      <c r="AN300" s="42" t="str">
        <f>IF(P300="", IF($C300="", "", IFERROR(INDEX('Intro &amp; Setup'!$BE$4:$BE$23, MATCH($C300, 'Intro &amp; Setup'!$BC$4:$BC$23, 0)), "")-$AS300), IFERROR(INDEX('Intro &amp; Setup'!$BE$4:$BE$23, MATCH($P300, 'Intro &amp; Setup'!$BC$4:$BC$23, 0)), "")-$AS300)</f>
        <v/>
      </c>
      <c r="AO300" s="44" t="str">
        <f>IF(P300="", IF($C300="", "", IFERROR(INDEX('Intro &amp; Setup'!$BF$4:$BF$23, MATCH($C300, 'Intro &amp; Setup'!$BC$4:$BC$23, 0)), "")), IFERROR(INDEX('Intro &amp; Setup'!$BF$4:$BF$23, MATCH($P300, 'Intro &amp; Setup'!$BC$4:$BC$23, 0)), ""))</f>
        <v/>
      </c>
      <c r="AS300" s="10" t="str">
        <f>IF($C300="", "", IFERROR(INDEX('Intro &amp; Setup'!$BG$70:$BG$109, MATCH($C300, 'Intro &amp; Setup'!$BA$70:$BA$109, 0)), ""))</f>
        <v/>
      </c>
    </row>
    <row r="301" spans="1:45" x14ac:dyDescent="0.25">
      <c r="A301" s="75"/>
      <c r="B301" s="176"/>
      <c r="C301" s="158"/>
      <c r="D301" s="160"/>
      <c r="E301" s="161"/>
      <c r="F301" s="177"/>
      <c r="G301" s="160"/>
      <c r="H301" s="163"/>
      <c r="I301" s="156"/>
      <c r="J301" s="157" t="str">
        <f t="shared" si="4"/>
        <v/>
      </c>
      <c r="K301" s="158" t="str">
        <f>IF(O301="", IF(W301="", IF(OR(D301="", E301="", C301=""), "", NETWORKDAYS(D301, E301, IF(AL301='Intro &amp; Setup'!$BA$8, 'Intro &amp; Setup'!$CA$4:$CA$23, IF(AL301='Intro &amp; Setup'!$BA$9, 'Intro &amp; Setup'!$CB$4:$CB$23)))-IF(F301=$AH$2, 0.5, 0)), ""), "")</f>
        <v/>
      </c>
      <c r="L301" s="156"/>
      <c r="M301" s="157" t="str">
        <f>IF(O301="", IFERROR(IF($W301="", $AN301+$AO301-SUMIF($C$8:$C301, $C301, $K$8:$K301)-SUMIF($C$8:$C301, $C301, $W$8:$W301), ""), ""), "")</f>
        <v/>
      </c>
      <c r="N301" s="156"/>
      <c r="O301" s="157" t="str">
        <f>IF(AND(P301="", Q301="", R301=""), "", IF(OR(NOT(C301=P301), NOT(D301=Q301), NOT(E301=R301), NOT(F301=S301), NOT(G301=T301), NOT(H301=U301)), $O$4, 'Leave Approval'!L300))</f>
        <v/>
      </c>
      <c r="P301" s="159" t="str">
        <f>IF('Leave Approval'!M300="", "", 'Leave Approval'!M300)</f>
        <v/>
      </c>
      <c r="Q301" s="160" t="str">
        <f>IF('Leave Approval'!N300="", "", 'Leave Approval'!N300)</f>
        <v/>
      </c>
      <c r="R301" s="161" t="str">
        <f>IF('Leave Approval'!O300="", "", 'Leave Approval'!O300)</f>
        <v/>
      </c>
      <c r="S301" s="162" t="str">
        <f>IF('Leave Approval'!P300="", "", 'Leave Approval'!P300)</f>
        <v/>
      </c>
      <c r="T301" s="163" t="str">
        <f>IF('Leave Approval'!Q300="", "", 'Leave Approval'!Q300)</f>
        <v/>
      </c>
      <c r="U301" s="164" t="str">
        <f>IF('Leave Approval'!R300="", "", 'Leave Approval'!R300)</f>
        <v/>
      </c>
      <c r="V301" s="156"/>
      <c r="W301" s="157" t="str">
        <f>IF(OR(P301="", Q301="", R301=""), "", NETWORKDAYS(Q301, R301, IF(AL301='Intro &amp; Setup'!$BA$8, 'Intro &amp; Setup'!$CA$4:$CA$23, IF(AL301='Intro &amp; Setup'!$BA$9, 'Intro &amp; Setup'!$CB$4:$CB$23)))-IF(S301=$AH$2, 0.5, 0))</f>
        <v/>
      </c>
      <c r="X301" s="156"/>
      <c r="Y301" s="157" t="str">
        <f>IF(OR(P301="", Q301="", R301=""), "", IFERROR($AN301+$AO301-SUMIF($C$8:$C301, $C301, $K$8:$K301)-SUMIF($P$8:$P301, $P301, $W$8:$W301), ""))</f>
        <v/>
      </c>
      <c r="Z301" s="75"/>
      <c r="AH301" s="10">
        <v>294</v>
      </c>
      <c r="AL301" s="10" t="str">
        <f>IF(P301="", IF(C301="", "", IFERROR(INDEX('Intro &amp; Setup'!$BD$4:$BD$23, MATCH(C301, 'Intro &amp; Setup'!$BC$4:$BC$23, 0)), "")), IFERROR(INDEX('Intro &amp; Setup'!$BD$4:$BD$23, MATCH(P301, 'Intro &amp; Setup'!$BC$4:$BC$23, 0)), ""))</f>
        <v/>
      </c>
      <c r="AN301" s="42" t="str">
        <f>IF(P301="", IF($C301="", "", IFERROR(INDEX('Intro &amp; Setup'!$BE$4:$BE$23, MATCH($C301, 'Intro &amp; Setup'!$BC$4:$BC$23, 0)), "")-$AS301), IFERROR(INDEX('Intro &amp; Setup'!$BE$4:$BE$23, MATCH($P301, 'Intro &amp; Setup'!$BC$4:$BC$23, 0)), "")-$AS301)</f>
        <v/>
      </c>
      <c r="AO301" s="44" t="str">
        <f>IF(P301="", IF($C301="", "", IFERROR(INDEX('Intro &amp; Setup'!$BF$4:$BF$23, MATCH($C301, 'Intro &amp; Setup'!$BC$4:$BC$23, 0)), "")), IFERROR(INDEX('Intro &amp; Setup'!$BF$4:$BF$23, MATCH($P301, 'Intro &amp; Setup'!$BC$4:$BC$23, 0)), ""))</f>
        <v/>
      </c>
      <c r="AS301" s="10" t="str">
        <f>IF($C301="", "", IFERROR(INDEX('Intro &amp; Setup'!$BG$70:$BG$109, MATCH($C301, 'Intro &amp; Setup'!$BA$70:$BA$109, 0)), ""))</f>
        <v/>
      </c>
    </row>
    <row r="302" spans="1:45" x14ac:dyDescent="0.25">
      <c r="A302" s="75"/>
      <c r="B302" s="176"/>
      <c r="C302" s="158"/>
      <c r="D302" s="160"/>
      <c r="E302" s="161"/>
      <c r="F302" s="177"/>
      <c r="G302" s="160"/>
      <c r="H302" s="163"/>
      <c r="I302" s="156"/>
      <c r="J302" s="157" t="str">
        <f t="shared" si="4"/>
        <v/>
      </c>
      <c r="K302" s="158" t="str">
        <f>IF(O302="", IF(W302="", IF(OR(D302="", E302="", C302=""), "", NETWORKDAYS(D302, E302, IF(AL302='Intro &amp; Setup'!$BA$8, 'Intro &amp; Setup'!$CA$4:$CA$23, IF(AL302='Intro &amp; Setup'!$BA$9, 'Intro &amp; Setup'!$CB$4:$CB$23)))-IF(F302=$AH$2, 0.5, 0)), ""), "")</f>
        <v/>
      </c>
      <c r="L302" s="156"/>
      <c r="M302" s="157" t="str">
        <f>IF(O302="", IFERROR(IF($W302="", $AN302+$AO302-SUMIF($C$8:$C302, $C302, $K$8:$K302)-SUMIF($C$8:$C302, $C302, $W$8:$W302), ""), ""), "")</f>
        <v/>
      </c>
      <c r="N302" s="156"/>
      <c r="O302" s="157" t="str">
        <f>IF(AND(P302="", Q302="", R302=""), "", IF(OR(NOT(C302=P302), NOT(D302=Q302), NOT(E302=R302), NOT(F302=S302), NOT(G302=T302), NOT(H302=U302)), $O$4, 'Leave Approval'!L301))</f>
        <v/>
      </c>
      <c r="P302" s="159" t="str">
        <f>IF('Leave Approval'!M301="", "", 'Leave Approval'!M301)</f>
        <v/>
      </c>
      <c r="Q302" s="160" t="str">
        <f>IF('Leave Approval'!N301="", "", 'Leave Approval'!N301)</f>
        <v/>
      </c>
      <c r="R302" s="161" t="str">
        <f>IF('Leave Approval'!O301="", "", 'Leave Approval'!O301)</f>
        <v/>
      </c>
      <c r="S302" s="162" t="str">
        <f>IF('Leave Approval'!P301="", "", 'Leave Approval'!P301)</f>
        <v/>
      </c>
      <c r="T302" s="163" t="str">
        <f>IF('Leave Approval'!Q301="", "", 'Leave Approval'!Q301)</f>
        <v/>
      </c>
      <c r="U302" s="164" t="str">
        <f>IF('Leave Approval'!R301="", "", 'Leave Approval'!R301)</f>
        <v/>
      </c>
      <c r="V302" s="156"/>
      <c r="W302" s="157" t="str">
        <f>IF(OR(P302="", Q302="", R302=""), "", NETWORKDAYS(Q302, R302, IF(AL302='Intro &amp; Setup'!$BA$8, 'Intro &amp; Setup'!$CA$4:$CA$23, IF(AL302='Intro &amp; Setup'!$BA$9, 'Intro &amp; Setup'!$CB$4:$CB$23)))-IF(S302=$AH$2, 0.5, 0))</f>
        <v/>
      </c>
      <c r="X302" s="156"/>
      <c r="Y302" s="157" t="str">
        <f>IF(OR(P302="", Q302="", R302=""), "", IFERROR($AN302+$AO302-SUMIF($C$8:$C302, $C302, $K$8:$K302)-SUMIF($P$8:$P302, $P302, $W$8:$W302), ""))</f>
        <v/>
      </c>
      <c r="Z302" s="75"/>
      <c r="AH302" s="10">
        <v>295</v>
      </c>
      <c r="AL302" s="10" t="str">
        <f>IF(P302="", IF(C302="", "", IFERROR(INDEX('Intro &amp; Setup'!$BD$4:$BD$23, MATCH(C302, 'Intro &amp; Setup'!$BC$4:$BC$23, 0)), "")), IFERROR(INDEX('Intro &amp; Setup'!$BD$4:$BD$23, MATCH(P302, 'Intro &amp; Setup'!$BC$4:$BC$23, 0)), ""))</f>
        <v/>
      </c>
      <c r="AN302" s="42" t="str">
        <f>IF(P302="", IF($C302="", "", IFERROR(INDEX('Intro &amp; Setup'!$BE$4:$BE$23, MATCH($C302, 'Intro &amp; Setup'!$BC$4:$BC$23, 0)), "")-$AS302), IFERROR(INDEX('Intro &amp; Setup'!$BE$4:$BE$23, MATCH($P302, 'Intro &amp; Setup'!$BC$4:$BC$23, 0)), "")-$AS302)</f>
        <v/>
      </c>
      <c r="AO302" s="44" t="str">
        <f>IF(P302="", IF($C302="", "", IFERROR(INDEX('Intro &amp; Setup'!$BF$4:$BF$23, MATCH($C302, 'Intro &amp; Setup'!$BC$4:$BC$23, 0)), "")), IFERROR(INDEX('Intro &amp; Setup'!$BF$4:$BF$23, MATCH($P302, 'Intro &amp; Setup'!$BC$4:$BC$23, 0)), ""))</f>
        <v/>
      </c>
      <c r="AS302" s="10" t="str">
        <f>IF($C302="", "", IFERROR(INDEX('Intro &amp; Setup'!$BG$70:$BG$109, MATCH($C302, 'Intro &amp; Setup'!$BA$70:$BA$109, 0)), ""))</f>
        <v/>
      </c>
    </row>
    <row r="303" spans="1:45" x14ac:dyDescent="0.25">
      <c r="A303" s="75"/>
      <c r="B303" s="176"/>
      <c r="C303" s="158"/>
      <c r="D303" s="160"/>
      <c r="E303" s="161"/>
      <c r="F303" s="177"/>
      <c r="G303" s="160"/>
      <c r="H303" s="163"/>
      <c r="I303" s="156"/>
      <c r="J303" s="157" t="str">
        <f t="shared" si="4"/>
        <v/>
      </c>
      <c r="K303" s="158" t="str">
        <f>IF(O303="", IF(W303="", IF(OR(D303="", E303="", C303=""), "", NETWORKDAYS(D303, E303, IF(AL303='Intro &amp; Setup'!$BA$8, 'Intro &amp; Setup'!$CA$4:$CA$23, IF(AL303='Intro &amp; Setup'!$BA$9, 'Intro &amp; Setup'!$CB$4:$CB$23)))-IF(F303=$AH$2, 0.5, 0)), ""), "")</f>
        <v/>
      </c>
      <c r="L303" s="156"/>
      <c r="M303" s="157" t="str">
        <f>IF(O303="", IFERROR(IF($W303="", $AN303+$AO303-SUMIF($C$8:$C303, $C303, $K$8:$K303)-SUMIF($C$8:$C303, $C303, $W$8:$W303), ""), ""), "")</f>
        <v/>
      </c>
      <c r="N303" s="156"/>
      <c r="O303" s="157" t="str">
        <f>IF(AND(P303="", Q303="", R303=""), "", IF(OR(NOT(C303=P303), NOT(D303=Q303), NOT(E303=R303), NOT(F303=S303), NOT(G303=T303), NOT(H303=U303)), $O$4, 'Leave Approval'!L302))</f>
        <v/>
      </c>
      <c r="P303" s="159" t="str">
        <f>IF('Leave Approval'!M302="", "", 'Leave Approval'!M302)</f>
        <v/>
      </c>
      <c r="Q303" s="160" t="str">
        <f>IF('Leave Approval'!N302="", "", 'Leave Approval'!N302)</f>
        <v/>
      </c>
      <c r="R303" s="161" t="str">
        <f>IF('Leave Approval'!O302="", "", 'Leave Approval'!O302)</f>
        <v/>
      </c>
      <c r="S303" s="162" t="str">
        <f>IF('Leave Approval'!P302="", "", 'Leave Approval'!P302)</f>
        <v/>
      </c>
      <c r="T303" s="163" t="str">
        <f>IF('Leave Approval'!Q302="", "", 'Leave Approval'!Q302)</f>
        <v/>
      </c>
      <c r="U303" s="164" t="str">
        <f>IF('Leave Approval'!R302="", "", 'Leave Approval'!R302)</f>
        <v/>
      </c>
      <c r="V303" s="156"/>
      <c r="W303" s="157" t="str">
        <f>IF(OR(P303="", Q303="", R303=""), "", NETWORKDAYS(Q303, R303, IF(AL303='Intro &amp; Setup'!$BA$8, 'Intro &amp; Setup'!$CA$4:$CA$23, IF(AL303='Intro &amp; Setup'!$BA$9, 'Intro &amp; Setup'!$CB$4:$CB$23)))-IF(S303=$AH$2, 0.5, 0))</f>
        <v/>
      </c>
      <c r="X303" s="156"/>
      <c r="Y303" s="157" t="str">
        <f>IF(OR(P303="", Q303="", R303=""), "", IFERROR($AN303+$AO303-SUMIF($C$8:$C303, $C303, $K$8:$K303)-SUMIF($P$8:$P303, $P303, $W$8:$W303), ""))</f>
        <v/>
      </c>
      <c r="Z303" s="75"/>
      <c r="AH303" s="10">
        <v>296</v>
      </c>
      <c r="AL303" s="10" t="str">
        <f>IF(P303="", IF(C303="", "", IFERROR(INDEX('Intro &amp; Setup'!$BD$4:$BD$23, MATCH(C303, 'Intro &amp; Setup'!$BC$4:$BC$23, 0)), "")), IFERROR(INDEX('Intro &amp; Setup'!$BD$4:$BD$23, MATCH(P303, 'Intro &amp; Setup'!$BC$4:$BC$23, 0)), ""))</f>
        <v/>
      </c>
      <c r="AN303" s="42" t="str">
        <f>IF(P303="", IF($C303="", "", IFERROR(INDEX('Intro &amp; Setup'!$BE$4:$BE$23, MATCH($C303, 'Intro &amp; Setup'!$BC$4:$BC$23, 0)), "")-$AS303), IFERROR(INDEX('Intro &amp; Setup'!$BE$4:$BE$23, MATCH($P303, 'Intro &amp; Setup'!$BC$4:$BC$23, 0)), "")-$AS303)</f>
        <v/>
      </c>
      <c r="AO303" s="44" t="str">
        <f>IF(P303="", IF($C303="", "", IFERROR(INDEX('Intro &amp; Setup'!$BF$4:$BF$23, MATCH($C303, 'Intro &amp; Setup'!$BC$4:$BC$23, 0)), "")), IFERROR(INDEX('Intro &amp; Setup'!$BF$4:$BF$23, MATCH($P303, 'Intro &amp; Setup'!$BC$4:$BC$23, 0)), ""))</f>
        <v/>
      </c>
      <c r="AS303" s="10" t="str">
        <f>IF($C303="", "", IFERROR(INDEX('Intro &amp; Setup'!$BG$70:$BG$109, MATCH($C303, 'Intro &amp; Setup'!$BA$70:$BA$109, 0)), ""))</f>
        <v/>
      </c>
    </row>
    <row r="304" spans="1:45" x14ac:dyDescent="0.25">
      <c r="A304" s="75"/>
      <c r="B304" s="176"/>
      <c r="C304" s="158"/>
      <c r="D304" s="160"/>
      <c r="E304" s="161"/>
      <c r="F304" s="177"/>
      <c r="G304" s="160"/>
      <c r="H304" s="163"/>
      <c r="I304" s="156"/>
      <c r="J304" s="157" t="str">
        <f t="shared" si="4"/>
        <v/>
      </c>
      <c r="K304" s="158" t="str">
        <f>IF(O304="", IF(W304="", IF(OR(D304="", E304="", C304=""), "", NETWORKDAYS(D304, E304, IF(AL304='Intro &amp; Setup'!$BA$8, 'Intro &amp; Setup'!$CA$4:$CA$23, IF(AL304='Intro &amp; Setup'!$BA$9, 'Intro &amp; Setup'!$CB$4:$CB$23)))-IF(F304=$AH$2, 0.5, 0)), ""), "")</f>
        <v/>
      </c>
      <c r="L304" s="156"/>
      <c r="M304" s="157" t="str">
        <f>IF(O304="", IFERROR(IF($W304="", $AN304+$AO304-SUMIF($C$8:$C304, $C304, $K$8:$K304)-SUMIF($C$8:$C304, $C304, $W$8:$W304), ""), ""), "")</f>
        <v/>
      </c>
      <c r="N304" s="156"/>
      <c r="O304" s="157" t="str">
        <f>IF(AND(P304="", Q304="", R304=""), "", IF(OR(NOT(C304=P304), NOT(D304=Q304), NOT(E304=R304), NOT(F304=S304), NOT(G304=T304), NOT(H304=U304)), $O$4, 'Leave Approval'!L303))</f>
        <v/>
      </c>
      <c r="P304" s="159" t="str">
        <f>IF('Leave Approval'!M303="", "", 'Leave Approval'!M303)</f>
        <v/>
      </c>
      <c r="Q304" s="160" t="str">
        <f>IF('Leave Approval'!N303="", "", 'Leave Approval'!N303)</f>
        <v/>
      </c>
      <c r="R304" s="161" t="str">
        <f>IF('Leave Approval'!O303="", "", 'Leave Approval'!O303)</f>
        <v/>
      </c>
      <c r="S304" s="162" t="str">
        <f>IF('Leave Approval'!P303="", "", 'Leave Approval'!P303)</f>
        <v/>
      </c>
      <c r="T304" s="163" t="str">
        <f>IF('Leave Approval'!Q303="", "", 'Leave Approval'!Q303)</f>
        <v/>
      </c>
      <c r="U304" s="164" t="str">
        <f>IF('Leave Approval'!R303="", "", 'Leave Approval'!R303)</f>
        <v/>
      </c>
      <c r="V304" s="156"/>
      <c r="W304" s="157" t="str">
        <f>IF(OR(P304="", Q304="", R304=""), "", NETWORKDAYS(Q304, R304, IF(AL304='Intro &amp; Setup'!$BA$8, 'Intro &amp; Setup'!$CA$4:$CA$23, IF(AL304='Intro &amp; Setup'!$BA$9, 'Intro &amp; Setup'!$CB$4:$CB$23)))-IF(S304=$AH$2, 0.5, 0))</f>
        <v/>
      </c>
      <c r="X304" s="156"/>
      <c r="Y304" s="157" t="str">
        <f>IF(OR(P304="", Q304="", R304=""), "", IFERROR($AN304+$AO304-SUMIF($C$8:$C304, $C304, $K$8:$K304)-SUMIF($P$8:$P304, $P304, $W$8:$W304), ""))</f>
        <v/>
      </c>
      <c r="Z304" s="75"/>
      <c r="AH304" s="10">
        <v>297</v>
      </c>
      <c r="AL304" s="10" t="str">
        <f>IF(P304="", IF(C304="", "", IFERROR(INDEX('Intro &amp; Setup'!$BD$4:$BD$23, MATCH(C304, 'Intro &amp; Setup'!$BC$4:$BC$23, 0)), "")), IFERROR(INDEX('Intro &amp; Setup'!$BD$4:$BD$23, MATCH(P304, 'Intro &amp; Setup'!$BC$4:$BC$23, 0)), ""))</f>
        <v/>
      </c>
      <c r="AN304" s="42" t="str">
        <f>IF(P304="", IF($C304="", "", IFERROR(INDEX('Intro &amp; Setup'!$BE$4:$BE$23, MATCH($C304, 'Intro &amp; Setup'!$BC$4:$BC$23, 0)), "")-$AS304), IFERROR(INDEX('Intro &amp; Setup'!$BE$4:$BE$23, MATCH($P304, 'Intro &amp; Setup'!$BC$4:$BC$23, 0)), "")-$AS304)</f>
        <v/>
      </c>
      <c r="AO304" s="44" t="str">
        <f>IF(P304="", IF($C304="", "", IFERROR(INDEX('Intro &amp; Setup'!$BF$4:$BF$23, MATCH($C304, 'Intro &amp; Setup'!$BC$4:$BC$23, 0)), "")), IFERROR(INDEX('Intro &amp; Setup'!$BF$4:$BF$23, MATCH($P304, 'Intro &amp; Setup'!$BC$4:$BC$23, 0)), ""))</f>
        <v/>
      </c>
      <c r="AS304" s="10" t="str">
        <f>IF($C304="", "", IFERROR(INDEX('Intro &amp; Setup'!$BG$70:$BG$109, MATCH($C304, 'Intro &amp; Setup'!$BA$70:$BA$109, 0)), ""))</f>
        <v/>
      </c>
    </row>
    <row r="305" spans="1:45" x14ac:dyDescent="0.25">
      <c r="A305" s="75"/>
      <c r="B305" s="176"/>
      <c r="C305" s="158"/>
      <c r="D305" s="160"/>
      <c r="E305" s="161"/>
      <c r="F305" s="177"/>
      <c r="G305" s="160"/>
      <c r="H305" s="163"/>
      <c r="I305" s="156"/>
      <c r="J305" s="157" t="str">
        <f t="shared" si="4"/>
        <v/>
      </c>
      <c r="K305" s="158" t="str">
        <f>IF(O305="", IF(W305="", IF(OR(D305="", E305="", C305=""), "", NETWORKDAYS(D305, E305, IF(AL305='Intro &amp; Setup'!$BA$8, 'Intro &amp; Setup'!$CA$4:$CA$23, IF(AL305='Intro &amp; Setup'!$BA$9, 'Intro &amp; Setup'!$CB$4:$CB$23)))-IF(F305=$AH$2, 0.5, 0)), ""), "")</f>
        <v/>
      </c>
      <c r="L305" s="156"/>
      <c r="M305" s="157" t="str">
        <f>IF(O305="", IFERROR(IF($W305="", $AN305+$AO305-SUMIF($C$8:$C305, $C305, $K$8:$K305)-SUMIF($C$8:$C305, $C305, $W$8:$W305), ""), ""), "")</f>
        <v/>
      </c>
      <c r="N305" s="156"/>
      <c r="O305" s="157" t="str">
        <f>IF(AND(P305="", Q305="", R305=""), "", IF(OR(NOT(C305=P305), NOT(D305=Q305), NOT(E305=R305), NOT(F305=S305), NOT(G305=T305), NOT(H305=U305)), $O$4, 'Leave Approval'!L304))</f>
        <v/>
      </c>
      <c r="P305" s="159" t="str">
        <f>IF('Leave Approval'!M304="", "", 'Leave Approval'!M304)</f>
        <v/>
      </c>
      <c r="Q305" s="160" t="str">
        <f>IF('Leave Approval'!N304="", "", 'Leave Approval'!N304)</f>
        <v/>
      </c>
      <c r="R305" s="161" t="str">
        <f>IF('Leave Approval'!O304="", "", 'Leave Approval'!O304)</f>
        <v/>
      </c>
      <c r="S305" s="162" t="str">
        <f>IF('Leave Approval'!P304="", "", 'Leave Approval'!P304)</f>
        <v/>
      </c>
      <c r="T305" s="163" t="str">
        <f>IF('Leave Approval'!Q304="", "", 'Leave Approval'!Q304)</f>
        <v/>
      </c>
      <c r="U305" s="164" t="str">
        <f>IF('Leave Approval'!R304="", "", 'Leave Approval'!R304)</f>
        <v/>
      </c>
      <c r="V305" s="156"/>
      <c r="W305" s="157" t="str">
        <f>IF(OR(P305="", Q305="", R305=""), "", NETWORKDAYS(Q305, R305, IF(AL305='Intro &amp; Setup'!$BA$8, 'Intro &amp; Setup'!$CA$4:$CA$23, IF(AL305='Intro &amp; Setup'!$BA$9, 'Intro &amp; Setup'!$CB$4:$CB$23)))-IF(S305=$AH$2, 0.5, 0))</f>
        <v/>
      </c>
      <c r="X305" s="156"/>
      <c r="Y305" s="157" t="str">
        <f>IF(OR(P305="", Q305="", R305=""), "", IFERROR($AN305+$AO305-SUMIF($C$8:$C305, $C305, $K$8:$K305)-SUMIF($P$8:$P305, $P305, $W$8:$W305), ""))</f>
        <v/>
      </c>
      <c r="Z305" s="75"/>
      <c r="AH305" s="10">
        <v>298</v>
      </c>
      <c r="AL305" s="10" t="str">
        <f>IF(P305="", IF(C305="", "", IFERROR(INDEX('Intro &amp; Setup'!$BD$4:$BD$23, MATCH(C305, 'Intro &amp; Setup'!$BC$4:$BC$23, 0)), "")), IFERROR(INDEX('Intro &amp; Setup'!$BD$4:$BD$23, MATCH(P305, 'Intro &amp; Setup'!$BC$4:$BC$23, 0)), ""))</f>
        <v/>
      </c>
      <c r="AN305" s="42" t="str">
        <f>IF(P305="", IF($C305="", "", IFERROR(INDEX('Intro &amp; Setup'!$BE$4:$BE$23, MATCH($C305, 'Intro &amp; Setup'!$BC$4:$BC$23, 0)), "")-$AS305), IFERROR(INDEX('Intro &amp; Setup'!$BE$4:$BE$23, MATCH($P305, 'Intro &amp; Setup'!$BC$4:$BC$23, 0)), "")-$AS305)</f>
        <v/>
      </c>
      <c r="AO305" s="44" t="str">
        <f>IF(P305="", IF($C305="", "", IFERROR(INDEX('Intro &amp; Setup'!$BF$4:$BF$23, MATCH($C305, 'Intro &amp; Setup'!$BC$4:$BC$23, 0)), "")), IFERROR(INDEX('Intro &amp; Setup'!$BF$4:$BF$23, MATCH($P305, 'Intro &amp; Setup'!$BC$4:$BC$23, 0)), ""))</f>
        <v/>
      </c>
      <c r="AS305" s="10" t="str">
        <f>IF($C305="", "", IFERROR(INDEX('Intro &amp; Setup'!$BG$70:$BG$109, MATCH($C305, 'Intro &amp; Setup'!$BA$70:$BA$109, 0)), ""))</f>
        <v/>
      </c>
    </row>
    <row r="306" spans="1:45" x14ac:dyDescent="0.25">
      <c r="A306" s="75"/>
      <c r="B306" s="176"/>
      <c r="C306" s="158"/>
      <c r="D306" s="160"/>
      <c r="E306" s="161"/>
      <c r="F306" s="177"/>
      <c r="G306" s="160"/>
      <c r="H306" s="163"/>
      <c r="I306" s="156"/>
      <c r="J306" s="157" t="str">
        <f t="shared" si="4"/>
        <v/>
      </c>
      <c r="K306" s="158" t="str">
        <f>IF(O306="", IF(W306="", IF(OR(D306="", E306="", C306=""), "", NETWORKDAYS(D306, E306, IF(AL306='Intro &amp; Setup'!$BA$8, 'Intro &amp; Setup'!$CA$4:$CA$23, IF(AL306='Intro &amp; Setup'!$BA$9, 'Intro &amp; Setup'!$CB$4:$CB$23)))-IF(F306=$AH$2, 0.5, 0)), ""), "")</f>
        <v/>
      </c>
      <c r="L306" s="156"/>
      <c r="M306" s="157" t="str">
        <f>IF(O306="", IFERROR(IF($W306="", $AN306+$AO306-SUMIF($C$8:$C306, $C306, $K$8:$K306)-SUMIF($C$8:$C306, $C306, $W$8:$W306), ""), ""), "")</f>
        <v/>
      </c>
      <c r="N306" s="156"/>
      <c r="O306" s="157" t="str">
        <f>IF(AND(P306="", Q306="", R306=""), "", IF(OR(NOT(C306=P306), NOT(D306=Q306), NOT(E306=R306), NOT(F306=S306), NOT(G306=T306), NOT(H306=U306)), $O$4, 'Leave Approval'!L305))</f>
        <v/>
      </c>
      <c r="P306" s="159" t="str">
        <f>IF('Leave Approval'!M305="", "", 'Leave Approval'!M305)</f>
        <v/>
      </c>
      <c r="Q306" s="160" t="str">
        <f>IF('Leave Approval'!N305="", "", 'Leave Approval'!N305)</f>
        <v/>
      </c>
      <c r="R306" s="161" t="str">
        <f>IF('Leave Approval'!O305="", "", 'Leave Approval'!O305)</f>
        <v/>
      </c>
      <c r="S306" s="162" t="str">
        <f>IF('Leave Approval'!P305="", "", 'Leave Approval'!P305)</f>
        <v/>
      </c>
      <c r="T306" s="163" t="str">
        <f>IF('Leave Approval'!Q305="", "", 'Leave Approval'!Q305)</f>
        <v/>
      </c>
      <c r="U306" s="164" t="str">
        <f>IF('Leave Approval'!R305="", "", 'Leave Approval'!R305)</f>
        <v/>
      </c>
      <c r="V306" s="156"/>
      <c r="W306" s="157" t="str">
        <f>IF(OR(P306="", Q306="", R306=""), "", NETWORKDAYS(Q306, R306, IF(AL306='Intro &amp; Setup'!$BA$8, 'Intro &amp; Setup'!$CA$4:$CA$23, IF(AL306='Intro &amp; Setup'!$BA$9, 'Intro &amp; Setup'!$CB$4:$CB$23)))-IF(S306=$AH$2, 0.5, 0))</f>
        <v/>
      </c>
      <c r="X306" s="156"/>
      <c r="Y306" s="157" t="str">
        <f>IF(OR(P306="", Q306="", R306=""), "", IFERROR($AN306+$AO306-SUMIF($C$8:$C306, $C306, $K$8:$K306)-SUMIF($P$8:$P306, $P306, $W$8:$W306), ""))</f>
        <v/>
      </c>
      <c r="Z306" s="75"/>
      <c r="AH306" s="10">
        <v>299</v>
      </c>
      <c r="AL306" s="10" t="str">
        <f>IF(P306="", IF(C306="", "", IFERROR(INDEX('Intro &amp; Setup'!$BD$4:$BD$23, MATCH(C306, 'Intro &amp; Setup'!$BC$4:$BC$23, 0)), "")), IFERROR(INDEX('Intro &amp; Setup'!$BD$4:$BD$23, MATCH(P306, 'Intro &amp; Setup'!$BC$4:$BC$23, 0)), ""))</f>
        <v/>
      </c>
      <c r="AN306" s="42" t="str">
        <f>IF(P306="", IF($C306="", "", IFERROR(INDEX('Intro &amp; Setup'!$BE$4:$BE$23, MATCH($C306, 'Intro &amp; Setup'!$BC$4:$BC$23, 0)), "")-$AS306), IFERROR(INDEX('Intro &amp; Setup'!$BE$4:$BE$23, MATCH($P306, 'Intro &amp; Setup'!$BC$4:$BC$23, 0)), "")-$AS306)</f>
        <v/>
      </c>
      <c r="AO306" s="44" t="str">
        <f>IF(P306="", IF($C306="", "", IFERROR(INDEX('Intro &amp; Setup'!$BF$4:$BF$23, MATCH($C306, 'Intro &amp; Setup'!$BC$4:$BC$23, 0)), "")), IFERROR(INDEX('Intro &amp; Setup'!$BF$4:$BF$23, MATCH($P306, 'Intro &amp; Setup'!$BC$4:$BC$23, 0)), ""))</f>
        <v/>
      </c>
      <c r="AS306" s="10" t="str">
        <f>IF($C306="", "", IFERROR(INDEX('Intro &amp; Setup'!$BG$70:$BG$109, MATCH($C306, 'Intro &amp; Setup'!$BA$70:$BA$109, 0)), ""))</f>
        <v/>
      </c>
    </row>
    <row r="307" spans="1:45" x14ac:dyDescent="0.25">
      <c r="A307" s="75"/>
      <c r="B307" s="176"/>
      <c r="C307" s="158"/>
      <c r="D307" s="160"/>
      <c r="E307" s="161"/>
      <c r="F307" s="177"/>
      <c r="G307" s="160"/>
      <c r="H307" s="163"/>
      <c r="I307" s="156"/>
      <c r="J307" s="157" t="str">
        <f t="shared" si="4"/>
        <v/>
      </c>
      <c r="K307" s="158" t="str">
        <f>IF(O307="", IF(W307="", IF(OR(D307="", E307="", C307=""), "", NETWORKDAYS(D307, E307, IF(AL307='Intro &amp; Setup'!$BA$8, 'Intro &amp; Setup'!$CA$4:$CA$23, IF(AL307='Intro &amp; Setup'!$BA$9, 'Intro &amp; Setup'!$CB$4:$CB$23)))-IF(F307=$AH$2, 0.5, 0)), ""), "")</f>
        <v/>
      </c>
      <c r="L307" s="156"/>
      <c r="M307" s="157" t="str">
        <f>IF(O307="", IFERROR(IF($W307="", $AN307+$AO307-SUMIF($C$8:$C307, $C307, $K$8:$K307)-SUMIF($C$8:$C307, $C307, $W$8:$W307), ""), ""), "")</f>
        <v/>
      </c>
      <c r="N307" s="156"/>
      <c r="O307" s="157" t="str">
        <f>IF(AND(P307="", Q307="", R307=""), "", IF(OR(NOT(C307=P307), NOT(D307=Q307), NOT(E307=R307), NOT(F307=S307), NOT(G307=T307), NOT(H307=U307)), $O$4, 'Leave Approval'!L306))</f>
        <v/>
      </c>
      <c r="P307" s="159" t="str">
        <f>IF('Leave Approval'!M306="", "", 'Leave Approval'!M306)</f>
        <v/>
      </c>
      <c r="Q307" s="160" t="str">
        <f>IF('Leave Approval'!N306="", "", 'Leave Approval'!N306)</f>
        <v/>
      </c>
      <c r="R307" s="161" t="str">
        <f>IF('Leave Approval'!O306="", "", 'Leave Approval'!O306)</f>
        <v/>
      </c>
      <c r="S307" s="162" t="str">
        <f>IF('Leave Approval'!P306="", "", 'Leave Approval'!P306)</f>
        <v/>
      </c>
      <c r="T307" s="163" t="str">
        <f>IF('Leave Approval'!Q306="", "", 'Leave Approval'!Q306)</f>
        <v/>
      </c>
      <c r="U307" s="164" t="str">
        <f>IF('Leave Approval'!R306="", "", 'Leave Approval'!R306)</f>
        <v/>
      </c>
      <c r="V307" s="156"/>
      <c r="W307" s="157" t="str">
        <f>IF(OR(P307="", Q307="", R307=""), "", NETWORKDAYS(Q307, R307, IF(AL307='Intro &amp; Setup'!$BA$8, 'Intro &amp; Setup'!$CA$4:$CA$23, IF(AL307='Intro &amp; Setup'!$BA$9, 'Intro &amp; Setup'!$CB$4:$CB$23)))-IF(S307=$AH$2, 0.5, 0))</f>
        <v/>
      </c>
      <c r="X307" s="156"/>
      <c r="Y307" s="157" t="str">
        <f>IF(OR(P307="", Q307="", R307=""), "", IFERROR($AN307+$AO307-SUMIF($C$8:$C307, $C307, $K$8:$K307)-SUMIF($P$8:$P307, $P307, $W$8:$W307), ""))</f>
        <v/>
      </c>
      <c r="Z307" s="75"/>
      <c r="AH307" s="10">
        <v>300</v>
      </c>
      <c r="AL307" s="10" t="str">
        <f>IF(P307="", IF(C307="", "", IFERROR(INDEX('Intro &amp; Setup'!$BD$4:$BD$23, MATCH(C307, 'Intro &amp; Setup'!$BC$4:$BC$23, 0)), "")), IFERROR(INDEX('Intro &amp; Setup'!$BD$4:$BD$23, MATCH(P307, 'Intro &amp; Setup'!$BC$4:$BC$23, 0)), ""))</f>
        <v/>
      </c>
      <c r="AN307" s="42" t="str">
        <f>IF(P307="", IF($C307="", "", IFERROR(INDEX('Intro &amp; Setup'!$BE$4:$BE$23, MATCH($C307, 'Intro &amp; Setup'!$BC$4:$BC$23, 0)), "")-$AS307), IFERROR(INDEX('Intro &amp; Setup'!$BE$4:$BE$23, MATCH($P307, 'Intro &amp; Setup'!$BC$4:$BC$23, 0)), "")-$AS307)</f>
        <v/>
      </c>
      <c r="AO307" s="44" t="str">
        <f>IF(P307="", IF($C307="", "", IFERROR(INDEX('Intro &amp; Setup'!$BF$4:$BF$23, MATCH($C307, 'Intro &amp; Setup'!$BC$4:$BC$23, 0)), "")), IFERROR(INDEX('Intro &amp; Setup'!$BF$4:$BF$23, MATCH($P307, 'Intro &amp; Setup'!$BC$4:$BC$23, 0)), ""))</f>
        <v/>
      </c>
      <c r="AS307" s="10" t="str">
        <f>IF($C307="", "", IFERROR(INDEX('Intro &amp; Setup'!$BG$70:$BG$109, MATCH($C307, 'Intro &amp; Setup'!$BA$70:$BA$109, 0)), ""))</f>
        <v/>
      </c>
    </row>
    <row r="308" spans="1:45" x14ac:dyDescent="0.25">
      <c r="A308" s="75"/>
      <c r="B308" s="176"/>
      <c r="C308" s="158"/>
      <c r="D308" s="160"/>
      <c r="E308" s="161"/>
      <c r="F308" s="177"/>
      <c r="G308" s="160"/>
      <c r="H308" s="163"/>
      <c r="I308" s="156"/>
      <c r="J308" s="157" t="str">
        <f t="shared" si="4"/>
        <v/>
      </c>
      <c r="K308" s="158" t="str">
        <f>IF(O308="", IF(W308="", IF(OR(D308="", E308="", C308=""), "", NETWORKDAYS(D308, E308, IF(AL308='Intro &amp; Setup'!$BA$8, 'Intro &amp; Setup'!$CA$4:$CA$23, IF(AL308='Intro &amp; Setup'!$BA$9, 'Intro &amp; Setup'!$CB$4:$CB$23)))-IF(F308=$AH$2, 0.5, 0)), ""), "")</f>
        <v/>
      </c>
      <c r="L308" s="156"/>
      <c r="M308" s="157" t="str">
        <f>IF(O308="", IFERROR(IF($W308="", $AN308+$AO308-SUMIF($C$8:$C308, $C308, $K$8:$K308)-SUMIF($C$8:$C308, $C308, $W$8:$W308), ""), ""), "")</f>
        <v/>
      </c>
      <c r="N308" s="156"/>
      <c r="O308" s="157" t="str">
        <f>IF(AND(P308="", Q308="", R308=""), "", IF(OR(NOT(C308=P308), NOT(D308=Q308), NOT(E308=R308), NOT(F308=S308), NOT(G308=T308), NOT(H308=U308)), $O$4, 'Leave Approval'!L307))</f>
        <v/>
      </c>
      <c r="P308" s="159" t="str">
        <f>IF('Leave Approval'!M307="", "", 'Leave Approval'!M307)</f>
        <v/>
      </c>
      <c r="Q308" s="160" t="str">
        <f>IF('Leave Approval'!N307="", "", 'Leave Approval'!N307)</f>
        <v/>
      </c>
      <c r="R308" s="161" t="str">
        <f>IF('Leave Approval'!O307="", "", 'Leave Approval'!O307)</f>
        <v/>
      </c>
      <c r="S308" s="162" t="str">
        <f>IF('Leave Approval'!P307="", "", 'Leave Approval'!P307)</f>
        <v/>
      </c>
      <c r="T308" s="163" t="str">
        <f>IF('Leave Approval'!Q307="", "", 'Leave Approval'!Q307)</f>
        <v/>
      </c>
      <c r="U308" s="164" t="str">
        <f>IF('Leave Approval'!R307="", "", 'Leave Approval'!R307)</f>
        <v/>
      </c>
      <c r="V308" s="156"/>
      <c r="W308" s="157" t="str">
        <f>IF(OR(P308="", Q308="", R308=""), "", NETWORKDAYS(Q308, R308, IF(AL308='Intro &amp; Setup'!$BA$8, 'Intro &amp; Setup'!$CA$4:$CA$23, IF(AL308='Intro &amp; Setup'!$BA$9, 'Intro &amp; Setup'!$CB$4:$CB$23)))-IF(S308=$AH$2, 0.5, 0))</f>
        <v/>
      </c>
      <c r="X308" s="156"/>
      <c r="Y308" s="157" t="str">
        <f>IF(OR(P308="", Q308="", R308=""), "", IFERROR($AN308+$AO308-SUMIF($C$8:$C308, $C308, $K$8:$K308)-SUMIF($P$8:$P308, $P308, $W$8:$W308), ""))</f>
        <v/>
      </c>
      <c r="Z308" s="75"/>
      <c r="AH308" s="10">
        <v>301</v>
      </c>
      <c r="AL308" s="10" t="str">
        <f>IF(P308="", IF(C308="", "", IFERROR(INDEX('Intro &amp; Setup'!$BD$4:$BD$23, MATCH(C308, 'Intro &amp; Setup'!$BC$4:$BC$23, 0)), "")), IFERROR(INDEX('Intro &amp; Setup'!$BD$4:$BD$23, MATCH(P308, 'Intro &amp; Setup'!$BC$4:$BC$23, 0)), ""))</f>
        <v/>
      </c>
      <c r="AN308" s="42" t="str">
        <f>IF(P308="", IF($C308="", "", IFERROR(INDEX('Intro &amp; Setup'!$BE$4:$BE$23, MATCH($C308, 'Intro &amp; Setup'!$BC$4:$BC$23, 0)), "")-$AS308), IFERROR(INDEX('Intro &amp; Setup'!$BE$4:$BE$23, MATCH($P308, 'Intro &amp; Setup'!$BC$4:$BC$23, 0)), "")-$AS308)</f>
        <v/>
      </c>
      <c r="AO308" s="44" t="str">
        <f>IF(P308="", IF($C308="", "", IFERROR(INDEX('Intro &amp; Setup'!$BF$4:$BF$23, MATCH($C308, 'Intro &amp; Setup'!$BC$4:$BC$23, 0)), "")), IFERROR(INDEX('Intro &amp; Setup'!$BF$4:$BF$23, MATCH($P308, 'Intro &amp; Setup'!$BC$4:$BC$23, 0)), ""))</f>
        <v/>
      </c>
      <c r="AS308" s="10" t="str">
        <f>IF($C308="", "", IFERROR(INDEX('Intro &amp; Setup'!$BG$70:$BG$109, MATCH($C308, 'Intro &amp; Setup'!$BA$70:$BA$109, 0)), ""))</f>
        <v/>
      </c>
    </row>
    <row r="309" spans="1:45" x14ac:dyDescent="0.25">
      <c r="A309" s="75"/>
      <c r="B309" s="176"/>
      <c r="C309" s="158"/>
      <c r="D309" s="160"/>
      <c r="E309" s="161"/>
      <c r="F309" s="177"/>
      <c r="G309" s="160"/>
      <c r="H309" s="163"/>
      <c r="I309" s="156"/>
      <c r="J309" s="157" t="str">
        <f t="shared" si="4"/>
        <v/>
      </c>
      <c r="K309" s="158" t="str">
        <f>IF(O309="", IF(W309="", IF(OR(D309="", E309="", C309=""), "", NETWORKDAYS(D309, E309, IF(AL309='Intro &amp; Setup'!$BA$8, 'Intro &amp; Setup'!$CA$4:$CA$23, IF(AL309='Intro &amp; Setup'!$BA$9, 'Intro &amp; Setup'!$CB$4:$CB$23)))-IF(F309=$AH$2, 0.5, 0)), ""), "")</f>
        <v/>
      </c>
      <c r="L309" s="156"/>
      <c r="M309" s="157" t="str">
        <f>IF(O309="", IFERROR(IF($W309="", $AN309+$AO309-SUMIF($C$8:$C309, $C309, $K$8:$K309)-SUMIF($C$8:$C309, $C309, $W$8:$W309), ""), ""), "")</f>
        <v/>
      </c>
      <c r="N309" s="156"/>
      <c r="O309" s="157" t="str">
        <f>IF(AND(P309="", Q309="", R309=""), "", IF(OR(NOT(C309=P309), NOT(D309=Q309), NOT(E309=R309), NOT(F309=S309), NOT(G309=T309), NOT(H309=U309)), $O$4, 'Leave Approval'!L308))</f>
        <v/>
      </c>
      <c r="P309" s="159" t="str">
        <f>IF('Leave Approval'!M308="", "", 'Leave Approval'!M308)</f>
        <v/>
      </c>
      <c r="Q309" s="160" t="str">
        <f>IF('Leave Approval'!N308="", "", 'Leave Approval'!N308)</f>
        <v/>
      </c>
      <c r="R309" s="161" t="str">
        <f>IF('Leave Approval'!O308="", "", 'Leave Approval'!O308)</f>
        <v/>
      </c>
      <c r="S309" s="162" t="str">
        <f>IF('Leave Approval'!P308="", "", 'Leave Approval'!P308)</f>
        <v/>
      </c>
      <c r="T309" s="163" t="str">
        <f>IF('Leave Approval'!Q308="", "", 'Leave Approval'!Q308)</f>
        <v/>
      </c>
      <c r="U309" s="164" t="str">
        <f>IF('Leave Approval'!R308="", "", 'Leave Approval'!R308)</f>
        <v/>
      </c>
      <c r="V309" s="156"/>
      <c r="W309" s="157" t="str">
        <f>IF(OR(P309="", Q309="", R309=""), "", NETWORKDAYS(Q309, R309, IF(AL309='Intro &amp; Setup'!$BA$8, 'Intro &amp; Setup'!$CA$4:$CA$23, IF(AL309='Intro &amp; Setup'!$BA$9, 'Intro &amp; Setup'!$CB$4:$CB$23)))-IF(S309=$AH$2, 0.5, 0))</f>
        <v/>
      </c>
      <c r="X309" s="156"/>
      <c r="Y309" s="157" t="str">
        <f>IF(OR(P309="", Q309="", R309=""), "", IFERROR($AN309+$AO309-SUMIF($C$8:$C309, $C309, $K$8:$K309)-SUMIF($P$8:$P309, $P309, $W$8:$W309), ""))</f>
        <v/>
      </c>
      <c r="Z309" s="75"/>
      <c r="AH309" s="10">
        <v>302</v>
      </c>
      <c r="AL309" s="10" t="str">
        <f>IF(P309="", IF(C309="", "", IFERROR(INDEX('Intro &amp; Setup'!$BD$4:$BD$23, MATCH(C309, 'Intro &amp; Setup'!$BC$4:$BC$23, 0)), "")), IFERROR(INDEX('Intro &amp; Setup'!$BD$4:$BD$23, MATCH(P309, 'Intro &amp; Setup'!$BC$4:$BC$23, 0)), ""))</f>
        <v/>
      </c>
      <c r="AN309" s="42" t="str">
        <f>IF(P309="", IF($C309="", "", IFERROR(INDEX('Intro &amp; Setup'!$BE$4:$BE$23, MATCH($C309, 'Intro &amp; Setup'!$BC$4:$BC$23, 0)), "")-$AS309), IFERROR(INDEX('Intro &amp; Setup'!$BE$4:$BE$23, MATCH($P309, 'Intro &amp; Setup'!$BC$4:$BC$23, 0)), "")-$AS309)</f>
        <v/>
      </c>
      <c r="AO309" s="44" t="str">
        <f>IF(P309="", IF($C309="", "", IFERROR(INDEX('Intro &amp; Setup'!$BF$4:$BF$23, MATCH($C309, 'Intro &amp; Setup'!$BC$4:$BC$23, 0)), "")), IFERROR(INDEX('Intro &amp; Setup'!$BF$4:$BF$23, MATCH($P309, 'Intro &amp; Setup'!$BC$4:$BC$23, 0)), ""))</f>
        <v/>
      </c>
      <c r="AS309" s="10" t="str">
        <f>IF($C309="", "", IFERROR(INDEX('Intro &amp; Setup'!$BG$70:$BG$109, MATCH($C309, 'Intro &amp; Setup'!$BA$70:$BA$109, 0)), ""))</f>
        <v/>
      </c>
    </row>
    <row r="310" spans="1:45" x14ac:dyDescent="0.25">
      <c r="A310" s="75"/>
      <c r="B310" s="176"/>
      <c r="C310" s="158"/>
      <c r="D310" s="160"/>
      <c r="E310" s="161"/>
      <c r="F310" s="177"/>
      <c r="G310" s="160"/>
      <c r="H310" s="163"/>
      <c r="I310" s="156"/>
      <c r="J310" s="157" t="str">
        <f t="shared" si="4"/>
        <v/>
      </c>
      <c r="K310" s="158" t="str">
        <f>IF(O310="", IF(W310="", IF(OR(D310="", E310="", C310=""), "", NETWORKDAYS(D310, E310, IF(AL310='Intro &amp; Setup'!$BA$8, 'Intro &amp; Setup'!$CA$4:$CA$23, IF(AL310='Intro &amp; Setup'!$BA$9, 'Intro &amp; Setup'!$CB$4:$CB$23)))-IF(F310=$AH$2, 0.5, 0)), ""), "")</f>
        <v/>
      </c>
      <c r="L310" s="156"/>
      <c r="M310" s="157" t="str">
        <f>IF(O310="", IFERROR(IF($W310="", $AN310+$AO310-SUMIF($C$8:$C310, $C310, $K$8:$K310)-SUMIF($C$8:$C310, $C310, $W$8:$W310), ""), ""), "")</f>
        <v/>
      </c>
      <c r="N310" s="156"/>
      <c r="O310" s="157" t="str">
        <f>IF(AND(P310="", Q310="", R310=""), "", IF(OR(NOT(C310=P310), NOT(D310=Q310), NOT(E310=R310), NOT(F310=S310), NOT(G310=T310), NOT(H310=U310)), $O$4, 'Leave Approval'!L309))</f>
        <v/>
      </c>
      <c r="P310" s="159" t="str">
        <f>IF('Leave Approval'!M309="", "", 'Leave Approval'!M309)</f>
        <v/>
      </c>
      <c r="Q310" s="160" t="str">
        <f>IF('Leave Approval'!N309="", "", 'Leave Approval'!N309)</f>
        <v/>
      </c>
      <c r="R310" s="161" t="str">
        <f>IF('Leave Approval'!O309="", "", 'Leave Approval'!O309)</f>
        <v/>
      </c>
      <c r="S310" s="162" t="str">
        <f>IF('Leave Approval'!P309="", "", 'Leave Approval'!P309)</f>
        <v/>
      </c>
      <c r="T310" s="163" t="str">
        <f>IF('Leave Approval'!Q309="", "", 'Leave Approval'!Q309)</f>
        <v/>
      </c>
      <c r="U310" s="164" t="str">
        <f>IF('Leave Approval'!R309="", "", 'Leave Approval'!R309)</f>
        <v/>
      </c>
      <c r="V310" s="156"/>
      <c r="W310" s="157" t="str">
        <f>IF(OR(P310="", Q310="", R310=""), "", NETWORKDAYS(Q310, R310, IF(AL310='Intro &amp; Setup'!$BA$8, 'Intro &amp; Setup'!$CA$4:$CA$23, IF(AL310='Intro &amp; Setup'!$BA$9, 'Intro &amp; Setup'!$CB$4:$CB$23)))-IF(S310=$AH$2, 0.5, 0))</f>
        <v/>
      </c>
      <c r="X310" s="156"/>
      <c r="Y310" s="157" t="str">
        <f>IF(OR(P310="", Q310="", R310=""), "", IFERROR($AN310+$AO310-SUMIF($C$8:$C310, $C310, $K$8:$K310)-SUMIF($P$8:$P310, $P310, $W$8:$W310), ""))</f>
        <v/>
      </c>
      <c r="Z310" s="75"/>
      <c r="AH310" s="10">
        <v>303</v>
      </c>
      <c r="AL310" s="10" t="str">
        <f>IF(P310="", IF(C310="", "", IFERROR(INDEX('Intro &amp; Setup'!$BD$4:$BD$23, MATCH(C310, 'Intro &amp; Setup'!$BC$4:$BC$23, 0)), "")), IFERROR(INDEX('Intro &amp; Setup'!$BD$4:$BD$23, MATCH(P310, 'Intro &amp; Setup'!$BC$4:$BC$23, 0)), ""))</f>
        <v/>
      </c>
      <c r="AN310" s="42" t="str">
        <f>IF(P310="", IF($C310="", "", IFERROR(INDEX('Intro &amp; Setup'!$BE$4:$BE$23, MATCH($C310, 'Intro &amp; Setup'!$BC$4:$BC$23, 0)), "")-$AS310), IFERROR(INDEX('Intro &amp; Setup'!$BE$4:$BE$23, MATCH($P310, 'Intro &amp; Setup'!$BC$4:$BC$23, 0)), "")-$AS310)</f>
        <v/>
      </c>
      <c r="AO310" s="44" t="str">
        <f>IF(P310="", IF($C310="", "", IFERROR(INDEX('Intro &amp; Setup'!$BF$4:$BF$23, MATCH($C310, 'Intro &amp; Setup'!$BC$4:$BC$23, 0)), "")), IFERROR(INDEX('Intro &amp; Setup'!$BF$4:$BF$23, MATCH($P310, 'Intro &amp; Setup'!$BC$4:$BC$23, 0)), ""))</f>
        <v/>
      </c>
      <c r="AS310" s="10" t="str">
        <f>IF($C310="", "", IFERROR(INDEX('Intro &amp; Setup'!$BG$70:$BG$109, MATCH($C310, 'Intro &amp; Setup'!$BA$70:$BA$109, 0)), ""))</f>
        <v/>
      </c>
    </row>
    <row r="311" spans="1:45" x14ac:dyDescent="0.25">
      <c r="A311" s="75"/>
      <c r="B311" s="176"/>
      <c r="C311" s="158"/>
      <c r="D311" s="160"/>
      <c r="E311" s="161"/>
      <c r="F311" s="177"/>
      <c r="G311" s="160"/>
      <c r="H311" s="163"/>
      <c r="I311" s="156"/>
      <c r="J311" s="157" t="str">
        <f t="shared" si="4"/>
        <v/>
      </c>
      <c r="K311" s="158" t="str">
        <f>IF(O311="", IF(W311="", IF(OR(D311="", E311="", C311=""), "", NETWORKDAYS(D311, E311, IF(AL311='Intro &amp; Setup'!$BA$8, 'Intro &amp; Setup'!$CA$4:$CA$23, IF(AL311='Intro &amp; Setup'!$BA$9, 'Intro &amp; Setup'!$CB$4:$CB$23)))-IF(F311=$AH$2, 0.5, 0)), ""), "")</f>
        <v/>
      </c>
      <c r="L311" s="156"/>
      <c r="M311" s="157" t="str">
        <f>IF(O311="", IFERROR(IF($W311="", $AN311+$AO311-SUMIF($C$8:$C311, $C311, $K$8:$K311)-SUMIF($C$8:$C311, $C311, $W$8:$W311), ""), ""), "")</f>
        <v/>
      </c>
      <c r="N311" s="156"/>
      <c r="O311" s="157" t="str">
        <f>IF(AND(P311="", Q311="", R311=""), "", IF(OR(NOT(C311=P311), NOT(D311=Q311), NOT(E311=R311), NOT(F311=S311), NOT(G311=T311), NOT(H311=U311)), $O$4, 'Leave Approval'!L310))</f>
        <v/>
      </c>
      <c r="P311" s="159" t="str">
        <f>IF('Leave Approval'!M310="", "", 'Leave Approval'!M310)</f>
        <v/>
      </c>
      <c r="Q311" s="160" t="str">
        <f>IF('Leave Approval'!N310="", "", 'Leave Approval'!N310)</f>
        <v/>
      </c>
      <c r="R311" s="161" t="str">
        <f>IF('Leave Approval'!O310="", "", 'Leave Approval'!O310)</f>
        <v/>
      </c>
      <c r="S311" s="162" t="str">
        <f>IF('Leave Approval'!P310="", "", 'Leave Approval'!P310)</f>
        <v/>
      </c>
      <c r="T311" s="163" t="str">
        <f>IF('Leave Approval'!Q310="", "", 'Leave Approval'!Q310)</f>
        <v/>
      </c>
      <c r="U311" s="164" t="str">
        <f>IF('Leave Approval'!R310="", "", 'Leave Approval'!R310)</f>
        <v/>
      </c>
      <c r="V311" s="156"/>
      <c r="W311" s="157" t="str">
        <f>IF(OR(P311="", Q311="", R311=""), "", NETWORKDAYS(Q311, R311, IF(AL311='Intro &amp; Setup'!$BA$8, 'Intro &amp; Setup'!$CA$4:$CA$23, IF(AL311='Intro &amp; Setup'!$BA$9, 'Intro &amp; Setup'!$CB$4:$CB$23)))-IF(S311=$AH$2, 0.5, 0))</f>
        <v/>
      </c>
      <c r="X311" s="156"/>
      <c r="Y311" s="157" t="str">
        <f>IF(OR(P311="", Q311="", R311=""), "", IFERROR($AN311+$AO311-SUMIF($C$8:$C311, $C311, $K$8:$K311)-SUMIF($P$8:$P311, $P311, $W$8:$W311), ""))</f>
        <v/>
      </c>
      <c r="Z311" s="75"/>
      <c r="AH311" s="10">
        <v>304</v>
      </c>
      <c r="AL311" s="10" t="str">
        <f>IF(P311="", IF(C311="", "", IFERROR(INDEX('Intro &amp; Setup'!$BD$4:$BD$23, MATCH(C311, 'Intro &amp; Setup'!$BC$4:$BC$23, 0)), "")), IFERROR(INDEX('Intro &amp; Setup'!$BD$4:$BD$23, MATCH(P311, 'Intro &amp; Setup'!$BC$4:$BC$23, 0)), ""))</f>
        <v/>
      </c>
      <c r="AN311" s="42" t="str">
        <f>IF(P311="", IF($C311="", "", IFERROR(INDEX('Intro &amp; Setup'!$BE$4:$BE$23, MATCH($C311, 'Intro &amp; Setup'!$BC$4:$BC$23, 0)), "")-$AS311), IFERROR(INDEX('Intro &amp; Setup'!$BE$4:$BE$23, MATCH($P311, 'Intro &amp; Setup'!$BC$4:$BC$23, 0)), "")-$AS311)</f>
        <v/>
      </c>
      <c r="AO311" s="44" t="str">
        <f>IF(P311="", IF($C311="", "", IFERROR(INDEX('Intro &amp; Setup'!$BF$4:$BF$23, MATCH($C311, 'Intro &amp; Setup'!$BC$4:$BC$23, 0)), "")), IFERROR(INDEX('Intro &amp; Setup'!$BF$4:$BF$23, MATCH($P311, 'Intro &amp; Setup'!$BC$4:$BC$23, 0)), ""))</f>
        <v/>
      </c>
      <c r="AS311" s="10" t="str">
        <f>IF($C311="", "", IFERROR(INDEX('Intro &amp; Setup'!$BG$70:$BG$109, MATCH($C311, 'Intro &amp; Setup'!$BA$70:$BA$109, 0)), ""))</f>
        <v/>
      </c>
    </row>
    <row r="312" spans="1:45" x14ac:dyDescent="0.25">
      <c r="A312" s="75"/>
      <c r="B312" s="176"/>
      <c r="C312" s="158"/>
      <c r="D312" s="160"/>
      <c r="E312" s="161"/>
      <c r="F312" s="177"/>
      <c r="G312" s="160"/>
      <c r="H312" s="163"/>
      <c r="I312" s="156"/>
      <c r="J312" s="157" t="str">
        <f t="shared" si="4"/>
        <v/>
      </c>
      <c r="K312" s="158" t="str">
        <f>IF(O312="", IF(W312="", IF(OR(D312="", E312="", C312=""), "", NETWORKDAYS(D312, E312, IF(AL312='Intro &amp; Setup'!$BA$8, 'Intro &amp; Setup'!$CA$4:$CA$23, IF(AL312='Intro &amp; Setup'!$BA$9, 'Intro &amp; Setup'!$CB$4:$CB$23)))-IF(F312=$AH$2, 0.5, 0)), ""), "")</f>
        <v/>
      </c>
      <c r="L312" s="156"/>
      <c r="M312" s="157" t="str">
        <f>IF(O312="", IFERROR(IF($W312="", $AN312+$AO312-SUMIF($C$8:$C312, $C312, $K$8:$K312)-SUMIF($C$8:$C312, $C312, $W$8:$W312), ""), ""), "")</f>
        <v/>
      </c>
      <c r="N312" s="156"/>
      <c r="O312" s="157" t="str">
        <f>IF(AND(P312="", Q312="", R312=""), "", IF(OR(NOT(C312=P312), NOT(D312=Q312), NOT(E312=R312), NOT(F312=S312), NOT(G312=T312), NOT(H312=U312)), $O$4, 'Leave Approval'!L311))</f>
        <v/>
      </c>
      <c r="P312" s="159" t="str">
        <f>IF('Leave Approval'!M311="", "", 'Leave Approval'!M311)</f>
        <v/>
      </c>
      <c r="Q312" s="160" t="str">
        <f>IF('Leave Approval'!N311="", "", 'Leave Approval'!N311)</f>
        <v/>
      </c>
      <c r="R312" s="161" t="str">
        <f>IF('Leave Approval'!O311="", "", 'Leave Approval'!O311)</f>
        <v/>
      </c>
      <c r="S312" s="162" t="str">
        <f>IF('Leave Approval'!P311="", "", 'Leave Approval'!P311)</f>
        <v/>
      </c>
      <c r="T312" s="163" t="str">
        <f>IF('Leave Approval'!Q311="", "", 'Leave Approval'!Q311)</f>
        <v/>
      </c>
      <c r="U312" s="164" t="str">
        <f>IF('Leave Approval'!R311="", "", 'Leave Approval'!R311)</f>
        <v/>
      </c>
      <c r="V312" s="156"/>
      <c r="W312" s="157" t="str">
        <f>IF(OR(P312="", Q312="", R312=""), "", NETWORKDAYS(Q312, R312, IF(AL312='Intro &amp; Setup'!$BA$8, 'Intro &amp; Setup'!$CA$4:$CA$23, IF(AL312='Intro &amp; Setup'!$BA$9, 'Intro &amp; Setup'!$CB$4:$CB$23)))-IF(S312=$AH$2, 0.5, 0))</f>
        <v/>
      </c>
      <c r="X312" s="156"/>
      <c r="Y312" s="157" t="str">
        <f>IF(OR(P312="", Q312="", R312=""), "", IFERROR($AN312+$AO312-SUMIF($C$8:$C312, $C312, $K$8:$K312)-SUMIF($P$8:$P312, $P312, $W$8:$W312), ""))</f>
        <v/>
      </c>
      <c r="Z312" s="75"/>
      <c r="AH312" s="10">
        <v>305</v>
      </c>
      <c r="AL312" s="10" t="str">
        <f>IF(P312="", IF(C312="", "", IFERROR(INDEX('Intro &amp; Setup'!$BD$4:$BD$23, MATCH(C312, 'Intro &amp; Setup'!$BC$4:$BC$23, 0)), "")), IFERROR(INDEX('Intro &amp; Setup'!$BD$4:$BD$23, MATCH(P312, 'Intro &amp; Setup'!$BC$4:$BC$23, 0)), ""))</f>
        <v/>
      </c>
      <c r="AN312" s="42" t="str">
        <f>IF(P312="", IF($C312="", "", IFERROR(INDEX('Intro &amp; Setup'!$BE$4:$BE$23, MATCH($C312, 'Intro &amp; Setup'!$BC$4:$BC$23, 0)), "")-$AS312), IFERROR(INDEX('Intro &amp; Setup'!$BE$4:$BE$23, MATCH($P312, 'Intro &amp; Setup'!$BC$4:$BC$23, 0)), "")-$AS312)</f>
        <v/>
      </c>
      <c r="AO312" s="44" t="str">
        <f>IF(P312="", IF($C312="", "", IFERROR(INDEX('Intro &amp; Setup'!$BF$4:$BF$23, MATCH($C312, 'Intro &amp; Setup'!$BC$4:$BC$23, 0)), "")), IFERROR(INDEX('Intro &amp; Setup'!$BF$4:$BF$23, MATCH($P312, 'Intro &amp; Setup'!$BC$4:$BC$23, 0)), ""))</f>
        <v/>
      </c>
      <c r="AS312" s="10" t="str">
        <f>IF($C312="", "", IFERROR(INDEX('Intro &amp; Setup'!$BG$70:$BG$109, MATCH($C312, 'Intro &amp; Setup'!$BA$70:$BA$109, 0)), ""))</f>
        <v/>
      </c>
    </row>
    <row r="313" spans="1:45" x14ac:dyDescent="0.25">
      <c r="A313" s="75"/>
      <c r="B313" s="176"/>
      <c r="C313" s="158"/>
      <c r="D313" s="160"/>
      <c r="E313" s="161"/>
      <c r="F313" s="177"/>
      <c r="G313" s="160"/>
      <c r="H313" s="163"/>
      <c r="I313" s="156"/>
      <c r="J313" s="157" t="str">
        <f t="shared" si="4"/>
        <v/>
      </c>
      <c r="K313" s="158" t="str">
        <f>IF(O313="", IF(W313="", IF(OR(D313="", E313="", C313=""), "", NETWORKDAYS(D313, E313, IF(AL313='Intro &amp; Setup'!$BA$8, 'Intro &amp; Setup'!$CA$4:$CA$23, IF(AL313='Intro &amp; Setup'!$BA$9, 'Intro &amp; Setup'!$CB$4:$CB$23)))-IF(F313=$AH$2, 0.5, 0)), ""), "")</f>
        <v/>
      </c>
      <c r="L313" s="156"/>
      <c r="M313" s="157" t="str">
        <f>IF(O313="", IFERROR(IF($W313="", $AN313+$AO313-SUMIF($C$8:$C313, $C313, $K$8:$K313)-SUMIF($C$8:$C313, $C313, $W$8:$W313), ""), ""), "")</f>
        <v/>
      </c>
      <c r="N313" s="156"/>
      <c r="O313" s="157" t="str">
        <f>IF(AND(P313="", Q313="", R313=""), "", IF(OR(NOT(C313=P313), NOT(D313=Q313), NOT(E313=R313), NOT(F313=S313), NOT(G313=T313), NOT(H313=U313)), $O$4, 'Leave Approval'!L312))</f>
        <v/>
      </c>
      <c r="P313" s="159" t="str">
        <f>IF('Leave Approval'!M312="", "", 'Leave Approval'!M312)</f>
        <v/>
      </c>
      <c r="Q313" s="160" t="str">
        <f>IF('Leave Approval'!N312="", "", 'Leave Approval'!N312)</f>
        <v/>
      </c>
      <c r="R313" s="161" t="str">
        <f>IF('Leave Approval'!O312="", "", 'Leave Approval'!O312)</f>
        <v/>
      </c>
      <c r="S313" s="162" t="str">
        <f>IF('Leave Approval'!P312="", "", 'Leave Approval'!P312)</f>
        <v/>
      </c>
      <c r="T313" s="163" t="str">
        <f>IF('Leave Approval'!Q312="", "", 'Leave Approval'!Q312)</f>
        <v/>
      </c>
      <c r="U313" s="164" t="str">
        <f>IF('Leave Approval'!R312="", "", 'Leave Approval'!R312)</f>
        <v/>
      </c>
      <c r="V313" s="156"/>
      <c r="W313" s="157" t="str">
        <f>IF(OR(P313="", Q313="", R313=""), "", NETWORKDAYS(Q313, R313, IF(AL313='Intro &amp; Setup'!$BA$8, 'Intro &amp; Setup'!$CA$4:$CA$23, IF(AL313='Intro &amp; Setup'!$BA$9, 'Intro &amp; Setup'!$CB$4:$CB$23)))-IF(S313=$AH$2, 0.5, 0))</f>
        <v/>
      </c>
      <c r="X313" s="156"/>
      <c r="Y313" s="157" t="str">
        <f>IF(OR(P313="", Q313="", R313=""), "", IFERROR($AN313+$AO313-SUMIF($C$8:$C313, $C313, $K$8:$K313)-SUMIF($P$8:$P313, $P313, $W$8:$W313), ""))</f>
        <v/>
      </c>
      <c r="Z313" s="75"/>
      <c r="AH313" s="10">
        <v>306</v>
      </c>
      <c r="AL313" s="10" t="str">
        <f>IF(P313="", IF(C313="", "", IFERROR(INDEX('Intro &amp; Setup'!$BD$4:$BD$23, MATCH(C313, 'Intro &amp; Setup'!$BC$4:$BC$23, 0)), "")), IFERROR(INDEX('Intro &amp; Setup'!$BD$4:$BD$23, MATCH(P313, 'Intro &amp; Setup'!$BC$4:$BC$23, 0)), ""))</f>
        <v/>
      </c>
      <c r="AN313" s="42" t="str">
        <f>IF(P313="", IF($C313="", "", IFERROR(INDEX('Intro &amp; Setup'!$BE$4:$BE$23, MATCH($C313, 'Intro &amp; Setup'!$BC$4:$BC$23, 0)), "")-$AS313), IFERROR(INDEX('Intro &amp; Setup'!$BE$4:$BE$23, MATCH($P313, 'Intro &amp; Setup'!$BC$4:$BC$23, 0)), "")-$AS313)</f>
        <v/>
      </c>
      <c r="AO313" s="44" t="str">
        <f>IF(P313="", IF($C313="", "", IFERROR(INDEX('Intro &amp; Setup'!$BF$4:$BF$23, MATCH($C313, 'Intro &amp; Setup'!$BC$4:$BC$23, 0)), "")), IFERROR(INDEX('Intro &amp; Setup'!$BF$4:$BF$23, MATCH($P313, 'Intro &amp; Setup'!$BC$4:$BC$23, 0)), ""))</f>
        <v/>
      </c>
      <c r="AS313" s="10" t="str">
        <f>IF($C313="", "", IFERROR(INDEX('Intro &amp; Setup'!$BG$70:$BG$109, MATCH($C313, 'Intro &amp; Setup'!$BA$70:$BA$109, 0)), ""))</f>
        <v/>
      </c>
    </row>
    <row r="314" spans="1:45" x14ac:dyDescent="0.25">
      <c r="A314" s="75"/>
      <c r="B314" s="176"/>
      <c r="C314" s="158"/>
      <c r="D314" s="160"/>
      <c r="E314" s="161"/>
      <c r="F314" s="177"/>
      <c r="G314" s="160"/>
      <c r="H314" s="163"/>
      <c r="I314" s="156"/>
      <c r="J314" s="157" t="str">
        <f t="shared" si="4"/>
        <v/>
      </c>
      <c r="K314" s="158" t="str">
        <f>IF(O314="", IF(W314="", IF(OR(D314="", E314="", C314=""), "", NETWORKDAYS(D314, E314, IF(AL314='Intro &amp; Setup'!$BA$8, 'Intro &amp; Setup'!$CA$4:$CA$23, IF(AL314='Intro &amp; Setup'!$BA$9, 'Intro &amp; Setup'!$CB$4:$CB$23)))-IF(F314=$AH$2, 0.5, 0)), ""), "")</f>
        <v/>
      </c>
      <c r="L314" s="156"/>
      <c r="M314" s="157" t="str">
        <f>IF(O314="", IFERROR(IF($W314="", $AN314+$AO314-SUMIF($C$8:$C314, $C314, $K$8:$K314)-SUMIF($C$8:$C314, $C314, $W$8:$W314), ""), ""), "")</f>
        <v/>
      </c>
      <c r="N314" s="156"/>
      <c r="O314" s="157" t="str">
        <f>IF(AND(P314="", Q314="", R314=""), "", IF(OR(NOT(C314=P314), NOT(D314=Q314), NOT(E314=R314), NOT(F314=S314), NOT(G314=T314), NOT(H314=U314)), $O$4, 'Leave Approval'!L313))</f>
        <v/>
      </c>
      <c r="P314" s="159" t="str">
        <f>IF('Leave Approval'!M313="", "", 'Leave Approval'!M313)</f>
        <v/>
      </c>
      <c r="Q314" s="160" t="str">
        <f>IF('Leave Approval'!N313="", "", 'Leave Approval'!N313)</f>
        <v/>
      </c>
      <c r="R314" s="161" t="str">
        <f>IF('Leave Approval'!O313="", "", 'Leave Approval'!O313)</f>
        <v/>
      </c>
      <c r="S314" s="162" t="str">
        <f>IF('Leave Approval'!P313="", "", 'Leave Approval'!P313)</f>
        <v/>
      </c>
      <c r="T314" s="163" t="str">
        <f>IF('Leave Approval'!Q313="", "", 'Leave Approval'!Q313)</f>
        <v/>
      </c>
      <c r="U314" s="164" t="str">
        <f>IF('Leave Approval'!R313="", "", 'Leave Approval'!R313)</f>
        <v/>
      </c>
      <c r="V314" s="156"/>
      <c r="W314" s="157" t="str">
        <f>IF(OR(P314="", Q314="", R314=""), "", NETWORKDAYS(Q314, R314, IF(AL314='Intro &amp; Setup'!$BA$8, 'Intro &amp; Setup'!$CA$4:$CA$23, IF(AL314='Intro &amp; Setup'!$BA$9, 'Intro &amp; Setup'!$CB$4:$CB$23)))-IF(S314=$AH$2, 0.5, 0))</f>
        <v/>
      </c>
      <c r="X314" s="156"/>
      <c r="Y314" s="157" t="str">
        <f>IF(OR(P314="", Q314="", R314=""), "", IFERROR($AN314+$AO314-SUMIF($C$8:$C314, $C314, $K$8:$K314)-SUMIF($P$8:$P314, $P314, $W$8:$W314), ""))</f>
        <v/>
      </c>
      <c r="Z314" s="75"/>
      <c r="AH314" s="10">
        <v>307</v>
      </c>
      <c r="AL314" s="10" t="str">
        <f>IF(P314="", IF(C314="", "", IFERROR(INDEX('Intro &amp; Setup'!$BD$4:$BD$23, MATCH(C314, 'Intro &amp; Setup'!$BC$4:$BC$23, 0)), "")), IFERROR(INDEX('Intro &amp; Setup'!$BD$4:$BD$23, MATCH(P314, 'Intro &amp; Setup'!$BC$4:$BC$23, 0)), ""))</f>
        <v/>
      </c>
      <c r="AN314" s="42" t="str">
        <f>IF(P314="", IF($C314="", "", IFERROR(INDEX('Intro &amp; Setup'!$BE$4:$BE$23, MATCH($C314, 'Intro &amp; Setup'!$BC$4:$BC$23, 0)), "")-$AS314), IFERROR(INDEX('Intro &amp; Setup'!$BE$4:$BE$23, MATCH($P314, 'Intro &amp; Setup'!$BC$4:$BC$23, 0)), "")-$AS314)</f>
        <v/>
      </c>
      <c r="AO314" s="44" t="str">
        <f>IF(P314="", IF($C314="", "", IFERROR(INDEX('Intro &amp; Setup'!$BF$4:$BF$23, MATCH($C314, 'Intro &amp; Setup'!$BC$4:$BC$23, 0)), "")), IFERROR(INDEX('Intro &amp; Setup'!$BF$4:$BF$23, MATCH($P314, 'Intro &amp; Setup'!$BC$4:$BC$23, 0)), ""))</f>
        <v/>
      </c>
      <c r="AS314" s="10" t="str">
        <f>IF($C314="", "", IFERROR(INDEX('Intro &amp; Setup'!$BG$70:$BG$109, MATCH($C314, 'Intro &amp; Setup'!$BA$70:$BA$109, 0)), ""))</f>
        <v/>
      </c>
    </row>
    <row r="315" spans="1:45" x14ac:dyDescent="0.25">
      <c r="A315" s="75"/>
      <c r="B315" s="176"/>
      <c r="C315" s="158"/>
      <c r="D315" s="160"/>
      <c r="E315" s="161"/>
      <c r="F315" s="177"/>
      <c r="G315" s="160"/>
      <c r="H315" s="163"/>
      <c r="I315" s="156"/>
      <c r="J315" s="157" t="str">
        <f t="shared" si="4"/>
        <v/>
      </c>
      <c r="K315" s="158" t="str">
        <f>IF(O315="", IF(W315="", IF(OR(D315="", E315="", C315=""), "", NETWORKDAYS(D315, E315, IF(AL315='Intro &amp; Setup'!$BA$8, 'Intro &amp; Setup'!$CA$4:$CA$23, IF(AL315='Intro &amp; Setup'!$BA$9, 'Intro &amp; Setup'!$CB$4:$CB$23)))-IF(F315=$AH$2, 0.5, 0)), ""), "")</f>
        <v/>
      </c>
      <c r="L315" s="156"/>
      <c r="M315" s="157" t="str">
        <f>IF(O315="", IFERROR(IF($W315="", $AN315+$AO315-SUMIF($C$8:$C315, $C315, $K$8:$K315)-SUMIF($C$8:$C315, $C315, $W$8:$W315), ""), ""), "")</f>
        <v/>
      </c>
      <c r="N315" s="156"/>
      <c r="O315" s="157" t="str">
        <f>IF(AND(P315="", Q315="", R315=""), "", IF(OR(NOT(C315=P315), NOT(D315=Q315), NOT(E315=R315), NOT(F315=S315), NOT(G315=T315), NOT(H315=U315)), $O$4, 'Leave Approval'!L314))</f>
        <v/>
      </c>
      <c r="P315" s="159" t="str">
        <f>IF('Leave Approval'!M314="", "", 'Leave Approval'!M314)</f>
        <v/>
      </c>
      <c r="Q315" s="160" t="str">
        <f>IF('Leave Approval'!N314="", "", 'Leave Approval'!N314)</f>
        <v/>
      </c>
      <c r="R315" s="161" t="str">
        <f>IF('Leave Approval'!O314="", "", 'Leave Approval'!O314)</f>
        <v/>
      </c>
      <c r="S315" s="162" t="str">
        <f>IF('Leave Approval'!P314="", "", 'Leave Approval'!P314)</f>
        <v/>
      </c>
      <c r="T315" s="163" t="str">
        <f>IF('Leave Approval'!Q314="", "", 'Leave Approval'!Q314)</f>
        <v/>
      </c>
      <c r="U315" s="164" t="str">
        <f>IF('Leave Approval'!R314="", "", 'Leave Approval'!R314)</f>
        <v/>
      </c>
      <c r="V315" s="156"/>
      <c r="W315" s="157" t="str">
        <f>IF(OR(P315="", Q315="", R315=""), "", NETWORKDAYS(Q315, R315, IF(AL315='Intro &amp; Setup'!$BA$8, 'Intro &amp; Setup'!$CA$4:$CA$23, IF(AL315='Intro &amp; Setup'!$BA$9, 'Intro &amp; Setup'!$CB$4:$CB$23)))-IF(S315=$AH$2, 0.5, 0))</f>
        <v/>
      </c>
      <c r="X315" s="156"/>
      <c r="Y315" s="157" t="str">
        <f>IF(OR(P315="", Q315="", R315=""), "", IFERROR($AN315+$AO315-SUMIF($C$8:$C315, $C315, $K$8:$K315)-SUMIF($P$8:$P315, $P315, $W$8:$W315), ""))</f>
        <v/>
      </c>
      <c r="Z315" s="75"/>
      <c r="AH315" s="10">
        <v>308</v>
      </c>
      <c r="AL315" s="10" t="str">
        <f>IF(P315="", IF(C315="", "", IFERROR(INDEX('Intro &amp; Setup'!$BD$4:$BD$23, MATCH(C315, 'Intro &amp; Setup'!$BC$4:$BC$23, 0)), "")), IFERROR(INDEX('Intro &amp; Setup'!$BD$4:$BD$23, MATCH(P315, 'Intro &amp; Setup'!$BC$4:$BC$23, 0)), ""))</f>
        <v/>
      </c>
      <c r="AN315" s="42" t="str">
        <f>IF(P315="", IF($C315="", "", IFERROR(INDEX('Intro &amp; Setup'!$BE$4:$BE$23, MATCH($C315, 'Intro &amp; Setup'!$BC$4:$BC$23, 0)), "")-$AS315), IFERROR(INDEX('Intro &amp; Setup'!$BE$4:$BE$23, MATCH($P315, 'Intro &amp; Setup'!$BC$4:$BC$23, 0)), "")-$AS315)</f>
        <v/>
      </c>
      <c r="AO315" s="44" t="str">
        <f>IF(P315="", IF($C315="", "", IFERROR(INDEX('Intro &amp; Setup'!$BF$4:$BF$23, MATCH($C315, 'Intro &amp; Setup'!$BC$4:$BC$23, 0)), "")), IFERROR(INDEX('Intro &amp; Setup'!$BF$4:$BF$23, MATCH($P315, 'Intro &amp; Setup'!$BC$4:$BC$23, 0)), ""))</f>
        <v/>
      </c>
      <c r="AS315" s="10" t="str">
        <f>IF($C315="", "", IFERROR(INDEX('Intro &amp; Setup'!$BG$70:$BG$109, MATCH($C315, 'Intro &amp; Setup'!$BA$70:$BA$109, 0)), ""))</f>
        <v/>
      </c>
    </row>
    <row r="316" spans="1:45" x14ac:dyDescent="0.25">
      <c r="A316" s="75"/>
      <c r="B316" s="176"/>
      <c r="C316" s="158"/>
      <c r="D316" s="160"/>
      <c r="E316" s="161"/>
      <c r="F316" s="177"/>
      <c r="G316" s="160"/>
      <c r="H316" s="163"/>
      <c r="I316" s="156"/>
      <c r="J316" s="157" t="str">
        <f t="shared" si="4"/>
        <v/>
      </c>
      <c r="K316" s="158" t="str">
        <f>IF(O316="", IF(W316="", IF(OR(D316="", E316="", C316=""), "", NETWORKDAYS(D316, E316, IF(AL316='Intro &amp; Setup'!$BA$8, 'Intro &amp; Setup'!$CA$4:$CA$23, IF(AL316='Intro &amp; Setup'!$BA$9, 'Intro &amp; Setup'!$CB$4:$CB$23)))-IF(F316=$AH$2, 0.5, 0)), ""), "")</f>
        <v/>
      </c>
      <c r="L316" s="156"/>
      <c r="M316" s="157" t="str">
        <f>IF(O316="", IFERROR(IF($W316="", $AN316+$AO316-SUMIF($C$8:$C316, $C316, $K$8:$K316)-SUMIF($C$8:$C316, $C316, $W$8:$W316), ""), ""), "")</f>
        <v/>
      </c>
      <c r="N316" s="156"/>
      <c r="O316" s="157" t="str">
        <f>IF(AND(P316="", Q316="", R316=""), "", IF(OR(NOT(C316=P316), NOT(D316=Q316), NOT(E316=R316), NOT(F316=S316), NOT(G316=T316), NOT(H316=U316)), $O$4, 'Leave Approval'!L315))</f>
        <v/>
      </c>
      <c r="P316" s="159" t="str">
        <f>IF('Leave Approval'!M315="", "", 'Leave Approval'!M315)</f>
        <v/>
      </c>
      <c r="Q316" s="160" t="str">
        <f>IF('Leave Approval'!N315="", "", 'Leave Approval'!N315)</f>
        <v/>
      </c>
      <c r="R316" s="161" t="str">
        <f>IF('Leave Approval'!O315="", "", 'Leave Approval'!O315)</f>
        <v/>
      </c>
      <c r="S316" s="162" t="str">
        <f>IF('Leave Approval'!P315="", "", 'Leave Approval'!P315)</f>
        <v/>
      </c>
      <c r="T316" s="163" t="str">
        <f>IF('Leave Approval'!Q315="", "", 'Leave Approval'!Q315)</f>
        <v/>
      </c>
      <c r="U316" s="164" t="str">
        <f>IF('Leave Approval'!R315="", "", 'Leave Approval'!R315)</f>
        <v/>
      </c>
      <c r="V316" s="156"/>
      <c r="W316" s="157" t="str">
        <f>IF(OR(P316="", Q316="", R316=""), "", NETWORKDAYS(Q316, R316, IF(AL316='Intro &amp; Setup'!$BA$8, 'Intro &amp; Setup'!$CA$4:$CA$23, IF(AL316='Intro &amp; Setup'!$BA$9, 'Intro &amp; Setup'!$CB$4:$CB$23)))-IF(S316=$AH$2, 0.5, 0))</f>
        <v/>
      </c>
      <c r="X316" s="156"/>
      <c r="Y316" s="157" t="str">
        <f>IF(OR(P316="", Q316="", R316=""), "", IFERROR($AN316+$AO316-SUMIF($C$8:$C316, $C316, $K$8:$K316)-SUMIF($P$8:$P316, $P316, $W$8:$W316), ""))</f>
        <v/>
      </c>
      <c r="Z316" s="75"/>
      <c r="AH316" s="10">
        <v>309</v>
      </c>
      <c r="AL316" s="10" t="str">
        <f>IF(P316="", IF(C316="", "", IFERROR(INDEX('Intro &amp; Setup'!$BD$4:$BD$23, MATCH(C316, 'Intro &amp; Setup'!$BC$4:$BC$23, 0)), "")), IFERROR(INDEX('Intro &amp; Setup'!$BD$4:$BD$23, MATCH(P316, 'Intro &amp; Setup'!$BC$4:$BC$23, 0)), ""))</f>
        <v/>
      </c>
      <c r="AN316" s="42" t="str">
        <f>IF(P316="", IF($C316="", "", IFERROR(INDEX('Intro &amp; Setup'!$BE$4:$BE$23, MATCH($C316, 'Intro &amp; Setup'!$BC$4:$BC$23, 0)), "")-$AS316), IFERROR(INDEX('Intro &amp; Setup'!$BE$4:$BE$23, MATCH($P316, 'Intro &amp; Setup'!$BC$4:$BC$23, 0)), "")-$AS316)</f>
        <v/>
      </c>
      <c r="AO316" s="44" t="str">
        <f>IF(P316="", IF($C316="", "", IFERROR(INDEX('Intro &amp; Setup'!$BF$4:$BF$23, MATCH($C316, 'Intro &amp; Setup'!$BC$4:$BC$23, 0)), "")), IFERROR(INDEX('Intro &amp; Setup'!$BF$4:$BF$23, MATCH($P316, 'Intro &amp; Setup'!$BC$4:$BC$23, 0)), ""))</f>
        <v/>
      </c>
      <c r="AS316" s="10" t="str">
        <f>IF($C316="", "", IFERROR(INDEX('Intro &amp; Setup'!$BG$70:$BG$109, MATCH($C316, 'Intro &amp; Setup'!$BA$70:$BA$109, 0)), ""))</f>
        <v/>
      </c>
    </row>
    <row r="317" spans="1:45" x14ac:dyDescent="0.25">
      <c r="A317" s="75"/>
      <c r="B317" s="176"/>
      <c r="C317" s="158"/>
      <c r="D317" s="160"/>
      <c r="E317" s="161"/>
      <c r="F317" s="177"/>
      <c r="G317" s="160"/>
      <c r="H317" s="163"/>
      <c r="I317" s="156"/>
      <c r="J317" s="157" t="str">
        <f t="shared" si="4"/>
        <v/>
      </c>
      <c r="K317" s="158" t="str">
        <f>IF(O317="", IF(W317="", IF(OR(D317="", E317="", C317=""), "", NETWORKDAYS(D317, E317, IF(AL317='Intro &amp; Setup'!$BA$8, 'Intro &amp; Setup'!$CA$4:$CA$23, IF(AL317='Intro &amp; Setup'!$BA$9, 'Intro &amp; Setup'!$CB$4:$CB$23)))-IF(F317=$AH$2, 0.5, 0)), ""), "")</f>
        <v/>
      </c>
      <c r="L317" s="156"/>
      <c r="M317" s="157" t="str">
        <f>IF(O317="", IFERROR(IF($W317="", $AN317+$AO317-SUMIF($C$8:$C317, $C317, $K$8:$K317)-SUMIF($C$8:$C317, $C317, $W$8:$W317), ""), ""), "")</f>
        <v/>
      </c>
      <c r="N317" s="156"/>
      <c r="O317" s="157" t="str">
        <f>IF(AND(P317="", Q317="", R317=""), "", IF(OR(NOT(C317=P317), NOT(D317=Q317), NOT(E317=R317), NOT(F317=S317), NOT(G317=T317), NOT(H317=U317)), $O$4, 'Leave Approval'!L316))</f>
        <v/>
      </c>
      <c r="P317" s="159" t="str">
        <f>IF('Leave Approval'!M316="", "", 'Leave Approval'!M316)</f>
        <v/>
      </c>
      <c r="Q317" s="160" t="str">
        <f>IF('Leave Approval'!N316="", "", 'Leave Approval'!N316)</f>
        <v/>
      </c>
      <c r="R317" s="161" t="str">
        <f>IF('Leave Approval'!O316="", "", 'Leave Approval'!O316)</f>
        <v/>
      </c>
      <c r="S317" s="162" t="str">
        <f>IF('Leave Approval'!P316="", "", 'Leave Approval'!P316)</f>
        <v/>
      </c>
      <c r="T317" s="163" t="str">
        <f>IF('Leave Approval'!Q316="", "", 'Leave Approval'!Q316)</f>
        <v/>
      </c>
      <c r="U317" s="164" t="str">
        <f>IF('Leave Approval'!R316="", "", 'Leave Approval'!R316)</f>
        <v/>
      </c>
      <c r="V317" s="156"/>
      <c r="W317" s="157" t="str">
        <f>IF(OR(P317="", Q317="", R317=""), "", NETWORKDAYS(Q317, R317, IF(AL317='Intro &amp; Setup'!$BA$8, 'Intro &amp; Setup'!$CA$4:$CA$23, IF(AL317='Intro &amp; Setup'!$BA$9, 'Intro &amp; Setup'!$CB$4:$CB$23)))-IF(S317=$AH$2, 0.5, 0))</f>
        <v/>
      </c>
      <c r="X317" s="156"/>
      <c r="Y317" s="157" t="str">
        <f>IF(OR(P317="", Q317="", R317=""), "", IFERROR($AN317+$AO317-SUMIF($C$8:$C317, $C317, $K$8:$K317)-SUMIF($P$8:$P317, $P317, $W$8:$W317), ""))</f>
        <v/>
      </c>
      <c r="Z317" s="75"/>
      <c r="AH317" s="10">
        <v>310</v>
      </c>
      <c r="AL317" s="10" t="str">
        <f>IF(P317="", IF(C317="", "", IFERROR(INDEX('Intro &amp; Setup'!$BD$4:$BD$23, MATCH(C317, 'Intro &amp; Setup'!$BC$4:$BC$23, 0)), "")), IFERROR(INDEX('Intro &amp; Setup'!$BD$4:$BD$23, MATCH(P317, 'Intro &amp; Setup'!$BC$4:$BC$23, 0)), ""))</f>
        <v/>
      </c>
      <c r="AN317" s="42" t="str">
        <f>IF(P317="", IF($C317="", "", IFERROR(INDEX('Intro &amp; Setup'!$BE$4:$BE$23, MATCH($C317, 'Intro &amp; Setup'!$BC$4:$BC$23, 0)), "")-$AS317), IFERROR(INDEX('Intro &amp; Setup'!$BE$4:$BE$23, MATCH($P317, 'Intro &amp; Setup'!$BC$4:$BC$23, 0)), "")-$AS317)</f>
        <v/>
      </c>
      <c r="AO317" s="44" t="str">
        <f>IF(P317="", IF($C317="", "", IFERROR(INDEX('Intro &amp; Setup'!$BF$4:$BF$23, MATCH($C317, 'Intro &amp; Setup'!$BC$4:$BC$23, 0)), "")), IFERROR(INDEX('Intro &amp; Setup'!$BF$4:$BF$23, MATCH($P317, 'Intro &amp; Setup'!$BC$4:$BC$23, 0)), ""))</f>
        <v/>
      </c>
      <c r="AS317" s="10" t="str">
        <f>IF($C317="", "", IFERROR(INDEX('Intro &amp; Setup'!$BG$70:$BG$109, MATCH($C317, 'Intro &amp; Setup'!$BA$70:$BA$109, 0)), ""))</f>
        <v/>
      </c>
    </row>
    <row r="318" spans="1:45" x14ac:dyDescent="0.25">
      <c r="A318" s="75"/>
      <c r="B318" s="176"/>
      <c r="C318" s="158"/>
      <c r="D318" s="160"/>
      <c r="E318" s="161"/>
      <c r="F318" s="177"/>
      <c r="G318" s="160"/>
      <c r="H318" s="163"/>
      <c r="I318" s="156"/>
      <c r="J318" s="157" t="str">
        <f t="shared" si="4"/>
        <v/>
      </c>
      <c r="K318" s="158" t="str">
        <f>IF(O318="", IF(W318="", IF(OR(D318="", E318="", C318=""), "", NETWORKDAYS(D318, E318, IF(AL318='Intro &amp; Setup'!$BA$8, 'Intro &amp; Setup'!$CA$4:$CA$23, IF(AL318='Intro &amp; Setup'!$BA$9, 'Intro &amp; Setup'!$CB$4:$CB$23)))-IF(F318=$AH$2, 0.5, 0)), ""), "")</f>
        <v/>
      </c>
      <c r="L318" s="156"/>
      <c r="M318" s="157" t="str">
        <f>IF(O318="", IFERROR(IF($W318="", $AN318+$AO318-SUMIF($C$8:$C318, $C318, $K$8:$K318)-SUMIF($C$8:$C318, $C318, $W$8:$W318), ""), ""), "")</f>
        <v/>
      </c>
      <c r="N318" s="156"/>
      <c r="O318" s="157" t="str">
        <f>IF(AND(P318="", Q318="", R318=""), "", IF(OR(NOT(C318=P318), NOT(D318=Q318), NOT(E318=R318), NOT(F318=S318), NOT(G318=T318), NOT(H318=U318)), $O$4, 'Leave Approval'!L317))</f>
        <v/>
      </c>
      <c r="P318" s="159" t="str">
        <f>IF('Leave Approval'!M317="", "", 'Leave Approval'!M317)</f>
        <v/>
      </c>
      <c r="Q318" s="160" t="str">
        <f>IF('Leave Approval'!N317="", "", 'Leave Approval'!N317)</f>
        <v/>
      </c>
      <c r="R318" s="161" t="str">
        <f>IF('Leave Approval'!O317="", "", 'Leave Approval'!O317)</f>
        <v/>
      </c>
      <c r="S318" s="162" t="str">
        <f>IF('Leave Approval'!P317="", "", 'Leave Approval'!P317)</f>
        <v/>
      </c>
      <c r="T318" s="163" t="str">
        <f>IF('Leave Approval'!Q317="", "", 'Leave Approval'!Q317)</f>
        <v/>
      </c>
      <c r="U318" s="164" t="str">
        <f>IF('Leave Approval'!R317="", "", 'Leave Approval'!R317)</f>
        <v/>
      </c>
      <c r="V318" s="156"/>
      <c r="W318" s="157" t="str">
        <f>IF(OR(P318="", Q318="", R318=""), "", NETWORKDAYS(Q318, R318, IF(AL318='Intro &amp; Setup'!$BA$8, 'Intro &amp; Setup'!$CA$4:$CA$23, IF(AL318='Intro &amp; Setup'!$BA$9, 'Intro &amp; Setup'!$CB$4:$CB$23)))-IF(S318=$AH$2, 0.5, 0))</f>
        <v/>
      </c>
      <c r="X318" s="156"/>
      <c r="Y318" s="157" t="str">
        <f>IF(OR(P318="", Q318="", R318=""), "", IFERROR($AN318+$AO318-SUMIF($C$8:$C318, $C318, $K$8:$K318)-SUMIF($P$8:$P318, $P318, $W$8:$W318), ""))</f>
        <v/>
      </c>
      <c r="Z318" s="75"/>
      <c r="AH318" s="10">
        <v>311</v>
      </c>
      <c r="AL318" s="10" t="str">
        <f>IF(P318="", IF(C318="", "", IFERROR(INDEX('Intro &amp; Setup'!$BD$4:$BD$23, MATCH(C318, 'Intro &amp; Setup'!$BC$4:$BC$23, 0)), "")), IFERROR(INDEX('Intro &amp; Setup'!$BD$4:$BD$23, MATCH(P318, 'Intro &amp; Setup'!$BC$4:$BC$23, 0)), ""))</f>
        <v/>
      </c>
      <c r="AN318" s="42" t="str">
        <f>IF(P318="", IF($C318="", "", IFERROR(INDEX('Intro &amp; Setup'!$BE$4:$BE$23, MATCH($C318, 'Intro &amp; Setup'!$BC$4:$BC$23, 0)), "")-$AS318), IFERROR(INDEX('Intro &amp; Setup'!$BE$4:$BE$23, MATCH($P318, 'Intro &amp; Setup'!$BC$4:$BC$23, 0)), "")-$AS318)</f>
        <v/>
      </c>
      <c r="AO318" s="44" t="str">
        <f>IF(P318="", IF($C318="", "", IFERROR(INDEX('Intro &amp; Setup'!$BF$4:$BF$23, MATCH($C318, 'Intro &amp; Setup'!$BC$4:$BC$23, 0)), "")), IFERROR(INDEX('Intro &amp; Setup'!$BF$4:$BF$23, MATCH($P318, 'Intro &amp; Setup'!$BC$4:$BC$23, 0)), ""))</f>
        <v/>
      </c>
      <c r="AS318" s="10" t="str">
        <f>IF($C318="", "", IFERROR(INDEX('Intro &amp; Setup'!$BG$70:$BG$109, MATCH($C318, 'Intro &amp; Setup'!$BA$70:$BA$109, 0)), ""))</f>
        <v/>
      </c>
    </row>
    <row r="319" spans="1:45" x14ac:dyDescent="0.25">
      <c r="A319" s="75"/>
      <c r="B319" s="176"/>
      <c r="C319" s="158"/>
      <c r="D319" s="160"/>
      <c r="E319" s="161"/>
      <c r="F319" s="177"/>
      <c r="G319" s="160"/>
      <c r="H319" s="163"/>
      <c r="I319" s="156"/>
      <c r="J319" s="157" t="str">
        <f t="shared" si="4"/>
        <v/>
      </c>
      <c r="K319" s="158" t="str">
        <f>IF(O319="", IF(W319="", IF(OR(D319="", E319="", C319=""), "", NETWORKDAYS(D319, E319, IF(AL319='Intro &amp; Setup'!$BA$8, 'Intro &amp; Setup'!$CA$4:$CA$23, IF(AL319='Intro &amp; Setup'!$BA$9, 'Intro &amp; Setup'!$CB$4:$CB$23)))-IF(F319=$AH$2, 0.5, 0)), ""), "")</f>
        <v/>
      </c>
      <c r="L319" s="156"/>
      <c r="M319" s="157" t="str">
        <f>IF(O319="", IFERROR(IF($W319="", $AN319+$AO319-SUMIF($C$8:$C319, $C319, $K$8:$K319)-SUMIF($C$8:$C319, $C319, $W$8:$W319), ""), ""), "")</f>
        <v/>
      </c>
      <c r="N319" s="156"/>
      <c r="O319" s="157" t="str">
        <f>IF(AND(P319="", Q319="", R319=""), "", IF(OR(NOT(C319=P319), NOT(D319=Q319), NOT(E319=R319), NOT(F319=S319), NOT(G319=T319), NOT(H319=U319)), $O$4, 'Leave Approval'!L318))</f>
        <v/>
      </c>
      <c r="P319" s="159" t="str">
        <f>IF('Leave Approval'!M318="", "", 'Leave Approval'!M318)</f>
        <v/>
      </c>
      <c r="Q319" s="160" t="str">
        <f>IF('Leave Approval'!N318="", "", 'Leave Approval'!N318)</f>
        <v/>
      </c>
      <c r="R319" s="161" t="str">
        <f>IF('Leave Approval'!O318="", "", 'Leave Approval'!O318)</f>
        <v/>
      </c>
      <c r="S319" s="162" t="str">
        <f>IF('Leave Approval'!P318="", "", 'Leave Approval'!P318)</f>
        <v/>
      </c>
      <c r="T319" s="163" t="str">
        <f>IF('Leave Approval'!Q318="", "", 'Leave Approval'!Q318)</f>
        <v/>
      </c>
      <c r="U319" s="164" t="str">
        <f>IF('Leave Approval'!R318="", "", 'Leave Approval'!R318)</f>
        <v/>
      </c>
      <c r="V319" s="156"/>
      <c r="W319" s="157" t="str">
        <f>IF(OR(P319="", Q319="", R319=""), "", NETWORKDAYS(Q319, R319, IF(AL319='Intro &amp; Setup'!$BA$8, 'Intro &amp; Setup'!$CA$4:$CA$23, IF(AL319='Intro &amp; Setup'!$BA$9, 'Intro &amp; Setup'!$CB$4:$CB$23)))-IF(S319=$AH$2, 0.5, 0))</f>
        <v/>
      </c>
      <c r="X319" s="156"/>
      <c r="Y319" s="157" t="str">
        <f>IF(OR(P319="", Q319="", R319=""), "", IFERROR($AN319+$AO319-SUMIF($C$8:$C319, $C319, $K$8:$K319)-SUMIF($P$8:$P319, $P319, $W$8:$W319), ""))</f>
        <v/>
      </c>
      <c r="Z319" s="75"/>
      <c r="AH319" s="10">
        <v>312</v>
      </c>
      <c r="AL319" s="10" t="str">
        <f>IF(P319="", IF(C319="", "", IFERROR(INDEX('Intro &amp; Setup'!$BD$4:$BD$23, MATCH(C319, 'Intro &amp; Setup'!$BC$4:$BC$23, 0)), "")), IFERROR(INDEX('Intro &amp; Setup'!$BD$4:$BD$23, MATCH(P319, 'Intro &amp; Setup'!$BC$4:$BC$23, 0)), ""))</f>
        <v/>
      </c>
      <c r="AN319" s="42" t="str">
        <f>IF(P319="", IF($C319="", "", IFERROR(INDEX('Intro &amp; Setup'!$BE$4:$BE$23, MATCH($C319, 'Intro &amp; Setup'!$BC$4:$BC$23, 0)), "")-$AS319), IFERROR(INDEX('Intro &amp; Setup'!$BE$4:$BE$23, MATCH($P319, 'Intro &amp; Setup'!$BC$4:$BC$23, 0)), "")-$AS319)</f>
        <v/>
      </c>
      <c r="AO319" s="44" t="str">
        <f>IF(P319="", IF($C319="", "", IFERROR(INDEX('Intro &amp; Setup'!$BF$4:$BF$23, MATCH($C319, 'Intro &amp; Setup'!$BC$4:$BC$23, 0)), "")), IFERROR(INDEX('Intro &amp; Setup'!$BF$4:$BF$23, MATCH($P319, 'Intro &amp; Setup'!$BC$4:$BC$23, 0)), ""))</f>
        <v/>
      </c>
      <c r="AS319" s="10" t="str">
        <f>IF($C319="", "", IFERROR(INDEX('Intro &amp; Setup'!$BG$70:$BG$109, MATCH($C319, 'Intro &amp; Setup'!$BA$70:$BA$109, 0)), ""))</f>
        <v/>
      </c>
    </row>
    <row r="320" spans="1:45" x14ac:dyDescent="0.25">
      <c r="A320" s="75"/>
      <c r="B320" s="176"/>
      <c r="C320" s="158"/>
      <c r="D320" s="160"/>
      <c r="E320" s="161"/>
      <c r="F320" s="177"/>
      <c r="G320" s="160"/>
      <c r="H320" s="163"/>
      <c r="I320" s="156"/>
      <c r="J320" s="157" t="str">
        <f t="shared" si="4"/>
        <v/>
      </c>
      <c r="K320" s="158" t="str">
        <f>IF(O320="", IF(W320="", IF(OR(D320="", E320="", C320=""), "", NETWORKDAYS(D320, E320, IF(AL320='Intro &amp; Setup'!$BA$8, 'Intro &amp; Setup'!$CA$4:$CA$23, IF(AL320='Intro &amp; Setup'!$BA$9, 'Intro &amp; Setup'!$CB$4:$CB$23)))-IF(F320=$AH$2, 0.5, 0)), ""), "")</f>
        <v/>
      </c>
      <c r="L320" s="156"/>
      <c r="M320" s="157" t="str">
        <f>IF(O320="", IFERROR(IF($W320="", $AN320+$AO320-SUMIF($C$8:$C320, $C320, $K$8:$K320)-SUMIF($C$8:$C320, $C320, $W$8:$W320), ""), ""), "")</f>
        <v/>
      </c>
      <c r="N320" s="156"/>
      <c r="O320" s="157" t="str">
        <f>IF(AND(P320="", Q320="", R320=""), "", IF(OR(NOT(C320=P320), NOT(D320=Q320), NOT(E320=R320), NOT(F320=S320), NOT(G320=T320), NOT(H320=U320)), $O$4, 'Leave Approval'!L319))</f>
        <v/>
      </c>
      <c r="P320" s="159" t="str">
        <f>IF('Leave Approval'!M319="", "", 'Leave Approval'!M319)</f>
        <v/>
      </c>
      <c r="Q320" s="160" t="str">
        <f>IF('Leave Approval'!N319="", "", 'Leave Approval'!N319)</f>
        <v/>
      </c>
      <c r="R320" s="161" t="str">
        <f>IF('Leave Approval'!O319="", "", 'Leave Approval'!O319)</f>
        <v/>
      </c>
      <c r="S320" s="162" t="str">
        <f>IF('Leave Approval'!P319="", "", 'Leave Approval'!P319)</f>
        <v/>
      </c>
      <c r="T320" s="163" t="str">
        <f>IF('Leave Approval'!Q319="", "", 'Leave Approval'!Q319)</f>
        <v/>
      </c>
      <c r="U320" s="164" t="str">
        <f>IF('Leave Approval'!R319="", "", 'Leave Approval'!R319)</f>
        <v/>
      </c>
      <c r="V320" s="156"/>
      <c r="W320" s="157" t="str">
        <f>IF(OR(P320="", Q320="", R320=""), "", NETWORKDAYS(Q320, R320, IF(AL320='Intro &amp; Setup'!$BA$8, 'Intro &amp; Setup'!$CA$4:$CA$23, IF(AL320='Intro &amp; Setup'!$BA$9, 'Intro &amp; Setup'!$CB$4:$CB$23)))-IF(S320=$AH$2, 0.5, 0))</f>
        <v/>
      </c>
      <c r="X320" s="156"/>
      <c r="Y320" s="157" t="str">
        <f>IF(OR(P320="", Q320="", R320=""), "", IFERROR($AN320+$AO320-SUMIF($C$8:$C320, $C320, $K$8:$K320)-SUMIF($P$8:$P320, $P320, $W$8:$W320), ""))</f>
        <v/>
      </c>
      <c r="Z320" s="75"/>
      <c r="AH320" s="10">
        <v>313</v>
      </c>
      <c r="AL320" s="10" t="str">
        <f>IF(P320="", IF(C320="", "", IFERROR(INDEX('Intro &amp; Setup'!$BD$4:$BD$23, MATCH(C320, 'Intro &amp; Setup'!$BC$4:$BC$23, 0)), "")), IFERROR(INDEX('Intro &amp; Setup'!$BD$4:$BD$23, MATCH(P320, 'Intro &amp; Setup'!$BC$4:$BC$23, 0)), ""))</f>
        <v/>
      </c>
      <c r="AN320" s="42" t="str">
        <f>IF(P320="", IF($C320="", "", IFERROR(INDEX('Intro &amp; Setup'!$BE$4:$BE$23, MATCH($C320, 'Intro &amp; Setup'!$BC$4:$BC$23, 0)), "")-$AS320), IFERROR(INDEX('Intro &amp; Setup'!$BE$4:$BE$23, MATCH($P320, 'Intro &amp; Setup'!$BC$4:$BC$23, 0)), "")-$AS320)</f>
        <v/>
      </c>
      <c r="AO320" s="44" t="str">
        <f>IF(P320="", IF($C320="", "", IFERROR(INDEX('Intro &amp; Setup'!$BF$4:$BF$23, MATCH($C320, 'Intro &amp; Setup'!$BC$4:$BC$23, 0)), "")), IFERROR(INDEX('Intro &amp; Setup'!$BF$4:$BF$23, MATCH($P320, 'Intro &amp; Setup'!$BC$4:$BC$23, 0)), ""))</f>
        <v/>
      </c>
      <c r="AS320" s="10" t="str">
        <f>IF($C320="", "", IFERROR(INDEX('Intro &amp; Setup'!$BG$70:$BG$109, MATCH($C320, 'Intro &amp; Setup'!$BA$70:$BA$109, 0)), ""))</f>
        <v/>
      </c>
    </row>
    <row r="321" spans="1:45" x14ac:dyDescent="0.25">
      <c r="A321" s="75"/>
      <c r="B321" s="176"/>
      <c r="C321" s="158"/>
      <c r="D321" s="160"/>
      <c r="E321" s="161"/>
      <c r="F321" s="177"/>
      <c r="G321" s="160"/>
      <c r="H321" s="163"/>
      <c r="I321" s="156"/>
      <c r="J321" s="157" t="str">
        <f t="shared" si="4"/>
        <v/>
      </c>
      <c r="K321" s="158" t="str">
        <f>IF(O321="", IF(W321="", IF(OR(D321="", E321="", C321=""), "", NETWORKDAYS(D321, E321, IF(AL321='Intro &amp; Setup'!$BA$8, 'Intro &amp; Setup'!$CA$4:$CA$23, IF(AL321='Intro &amp; Setup'!$BA$9, 'Intro &amp; Setup'!$CB$4:$CB$23)))-IF(F321=$AH$2, 0.5, 0)), ""), "")</f>
        <v/>
      </c>
      <c r="L321" s="156"/>
      <c r="M321" s="157" t="str">
        <f>IF(O321="", IFERROR(IF($W321="", $AN321+$AO321-SUMIF($C$8:$C321, $C321, $K$8:$K321)-SUMIF($C$8:$C321, $C321, $W$8:$W321), ""), ""), "")</f>
        <v/>
      </c>
      <c r="N321" s="156"/>
      <c r="O321" s="157" t="str">
        <f>IF(AND(P321="", Q321="", R321=""), "", IF(OR(NOT(C321=P321), NOT(D321=Q321), NOT(E321=R321), NOT(F321=S321), NOT(G321=T321), NOT(H321=U321)), $O$4, 'Leave Approval'!L320))</f>
        <v/>
      </c>
      <c r="P321" s="159" t="str">
        <f>IF('Leave Approval'!M320="", "", 'Leave Approval'!M320)</f>
        <v/>
      </c>
      <c r="Q321" s="160" t="str">
        <f>IF('Leave Approval'!N320="", "", 'Leave Approval'!N320)</f>
        <v/>
      </c>
      <c r="R321" s="161" t="str">
        <f>IF('Leave Approval'!O320="", "", 'Leave Approval'!O320)</f>
        <v/>
      </c>
      <c r="S321" s="162" t="str">
        <f>IF('Leave Approval'!P320="", "", 'Leave Approval'!P320)</f>
        <v/>
      </c>
      <c r="T321" s="163" t="str">
        <f>IF('Leave Approval'!Q320="", "", 'Leave Approval'!Q320)</f>
        <v/>
      </c>
      <c r="U321" s="164" t="str">
        <f>IF('Leave Approval'!R320="", "", 'Leave Approval'!R320)</f>
        <v/>
      </c>
      <c r="V321" s="156"/>
      <c r="W321" s="157" t="str">
        <f>IF(OR(P321="", Q321="", R321=""), "", NETWORKDAYS(Q321, R321, IF(AL321='Intro &amp; Setup'!$BA$8, 'Intro &amp; Setup'!$CA$4:$CA$23, IF(AL321='Intro &amp; Setup'!$BA$9, 'Intro &amp; Setup'!$CB$4:$CB$23)))-IF(S321=$AH$2, 0.5, 0))</f>
        <v/>
      </c>
      <c r="X321" s="156"/>
      <c r="Y321" s="157" t="str">
        <f>IF(OR(P321="", Q321="", R321=""), "", IFERROR($AN321+$AO321-SUMIF($C$8:$C321, $C321, $K$8:$K321)-SUMIF($P$8:$P321, $P321, $W$8:$W321), ""))</f>
        <v/>
      </c>
      <c r="Z321" s="75"/>
      <c r="AH321" s="10">
        <v>314</v>
      </c>
      <c r="AL321" s="10" t="str">
        <f>IF(P321="", IF(C321="", "", IFERROR(INDEX('Intro &amp; Setup'!$BD$4:$BD$23, MATCH(C321, 'Intro &amp; Setup'!$BC$4:$BC$23, 0)), "")), IFERROR(INDEX('Intro &amp; Setup'!$BD$4:$BD$23, MATCH(P321, 'Intro &amp; Setup'!$BC$4:$BC$23, 0)), ""))</f>
        <v/>
      </c>
      <c r="AN321" s="42" t="str">
        <f>IF(P321="", IF($C321="", "", IFERROR(INDEX('Intro &amp; Setup'!$BE$4:$BE$23, MATCH($C321, 'Intro &amp; Setup'!$BC$4:$BC$23, 0)), "")-$AS321), IFERROR(INDEX('Intro &amp; Setup'!$BE$4:$BE$23, MATCH($P321, 'Intro &amp; Setup'!$BC$4:$BC$23, 0)), "")-$AS321)</f>
        <v/>
      </c>
      <c r="AO321" s="44" t="str">
        <f>IF(P321="", IF($C321="", "", IFERROR(INDEX('Intro &amp; Setup'!$BF$4:$BF$23, MATCH($C321, 'Intro &amp; Setup'!$BC$4:$BC$23, 0)), "")), IFERROR(INDEX('Intro &amp; Setup'!$BF$4:$BF$23, MATCH($P321, 'Intro &amp; Setup'!$BC$4:$BC$23, 0)), ""))</f>
        <v/>
      </c>
      <c r="AS321" s="10" t="str">
        <f>IF($C321="", "", IFERROR(INDEX('Intro &amp; Setup'!$BG$70:$BG$109, MATCH($C321, 'Intro &amp; Setup'!$BA$70:$BA$109, 0)), ""))</f>
        <v/>
      </c>
    </row>
    <row r="322" spans="1:45" x14ac:dyDescent="0.25">
      <c r="A322" s="75"/>
      <c r="B322" s="176"/>
      <c r="C322" s="158"/>
      <c r="D322" s="160"/>
      <c r="E322" s="161"/>
      <c r="F322" s="177"/>
      <c r="G322" s="160"/>
      <c r="H322" s="163"/>
      <c r="I322" s="156"/>
      <c r="J322" s="157" t="str">
        <f t="shared" si="4"/>
        <v/>
      </c>
      <c r="K322" s="158" t="str">
        <f>IF(O322="", IF(W322="", IF(OR(D322="", E322="", C322=""), "", NETWORKDAYS(D322, E322, IF(AL322='Intro &amp; Setup'!$BA$8, 'Intro &amp; Setup'!$CA$4:$CA$23, IF(AL322='Intro &amp; Setup'!$BA$9, 'Intro &amp; Setup'!$CB$4:$CB$23)))-IF(F322=$AH$2, 0.5, 0)), ""), "")</f>
        <v/>
      </c>
      <c r="L322" s="156"/>
      <c r="M322" s="157" t="str">
        <f>IF(O322="", IFERROR(IF($W322="", $AN322+$AO322-SUMIF($C$8:$C322, $C322, $K$8:$K322)-SUMIF($C$8:$C322, $C322, $W$8:$W322), ""), ""), "")</f>
        <v/>
      </c>
      <c r="N322" s="156"/>
      <c r="O322" s="157" t="str">
        <f>IF(AND(P322="", Q322="", R322=""), "", IF(OR(NOT(C322=P322), NOT(D322=Q322), NOT(E322=R322), NOT(F322=S322), NOT(G322=T322), NOT(H322=U322)), $O$4, 'Leave Approval'!L321))</f>
        <v/>
      </c>
      <c r="P322" s="159" t="str">
        <f>IF('Leave Approval'!M321="", "", 'Leave Approval'!M321)</f>
        <v/>
      </c>
      <c r="Q322" s="160" t="str">
        <f>IF('Leave Approval'!N321="", "", 'Leave Approval'!N321)</f>
        <v/>
      </c>
      <c r="R322" s="161" t="str">
        <f>IF('Leave Approval'!O321="", "", 'Leave Approval'!O321)</f>
        <v/>
      </c>
      <c r="S322" s="162" t="str">
        <f>IF('Leave Approval'!P321="", "", 'Leave Approval'!P321)</f>
        <v/>
      </c>
      <c r="T322" s="163" t="str">
        <f>IF('Leave Approval'!Q321="", "", 'Leave Approval'!Q321)</f>
        <v/>
      </c>
      <c r="U322" s="164" t="str">
        <f>IF('Leave Approval'!R321="", "", 'Leave Approval'!R321)</f>
        <v/>
      </c>
      <c r="V322" s="156"/>
      <c r="W322" s="157" t="str">
        <f>IF(OR(P322="", Q322="", R322=""), "", NETWORKDAYS(Q322, R322, IF(AL322='Intro &amp; Setup'!$BA$8, 'Intro &amp; Setup'!$CA$4:$CA$23, IF(AL322='Intro &amp; Setup'!$BA$9, 'Intro &amp; Setup'!$CB$4:$CB$23)))-IF(S322=$AH$2, 0.5, 0))</f>
        <v/>
      </c>
      <c r="X322" s="156"/>
      <c r="Y322" s="157" t="str">
        <f>IF(OR(P322="", Q322="", R322=""), "", IFERROR($AN322+$AO322-SUMIF($C$8:$C322, $C322, $K$8:$K322)-SUMIF($P$8:$P322, $P322, $W$8:$W322), ""))</f>
        <v/>
      </c>
      <c r="Z322" s="75"/>
      <c r="AH322" s="10">
        <v>315</v>
      </c>
      <c r="AL322" s="10" t="str">
        <f>IF(P322="", IF(C322="", "", IFERROR(INDEX('Intro &amp; Setup'!$BD$4:$BD$23, MATCH(C322, 'Intro &amp; Setup'!$BC$4:$BC$23, 0)), "")), IFERROR(INDEX('Intro &amp; Setup'!$BD$4:$BD$23, MATCH(P322, 'Intro &amp; Setup'!$BC$4:$BC$23, 0)), ""))</f>
        <v/>
      </c>
      <c r="AN322" s="42" t="str">
        <f>IF(P322="", IF($C322="", "", IFERROR(INDEX('Intro &amp; Setup'!$BE$4:$BE$23, MATCH($C322, 'Intro &amp; Setup'!$BC$4:$BC$23, 0)), "")-$AS322), IFERROR(INDEX('Intro &amp; Setup'!$BE$4:$BE$23, MATCH($P322, 'Intro &amp; Setup'!$BC$4:$BC$23, 0)), "")-$AS322)</f>
        <v/>
      </c>
      <c r="AO322" s="44" t="str">
        <f>IF(P322="", IF($C322="", "", IFERROR(INDEX('Intro &amp; Setup'!$BF$4:$BF$23, MATCH($C322, 'Intro &amp; Setup'!$BC$4:$BC$23, 0)), "")), IFERROR(INDEX('Intro &amp; Setup'!$BF$4:$BF$23, MATCH($P322, 'Intro &amp; Setup'!$BC$4:$BC$23, 0)), ""))</f>
        <v/>
      </c>
      <c r="AS322" s="10" t="str">
        <f>IF($C322="", "", IFERROR(INDEX('Intro &amp; Setup'!$BG$70:$BG$109, MATCH($C322, 'Intro &amp; Setup'!$BA$70:$BA$109, 0)), ""))</f>
        <v/>
      </c>
    </row>
    <row r="323" spans="1:45" x14ac:dyDescent="0.25">
      <c r="A323" s="75"/>
      <c r="B323" s="176"/>
      <c r="C323" s="158"/>
      <c r="D323" s="160"/>
      <c r="E323" s="161"/>
      <c r="F323" s="177"/>
      <c r="G323" s="160"/>
      <c r="H323" s="163"/>
      <c r="I323" s="156"/>
      <c r="J323" s="157" t="str">
        <f t="shared" si="4"/>
        <v/>
      </c>
      <c r="K323" s="158" t="str">
        <f>IF(O323="", IF(W323="", IF(OR(D323="", E323="", C323=""), "", NETWORKDAYS(D323, E323, IF(AL323='Intro &amp; Setup'!$BA$8, 'Intro &amp; Setup'!$CA$4:$CA$23, IF(AL323='Intro &amp; Setup'!$BA$9, 'Intro &amp; Setup'!$CB$4:$CB$23)))-IF(F323=$AH$2, 0.5, 0)), ""), "")</f>
        <v/>
      </c>
      <c r="L323" s="156"/>
      <c r="M323" s="157" t="str">
        <f>IF(O323="", IFERROR(IF($W323="", $AN323+$AO323-SUMIF($C$8:$C323, $C323, $K$8:$K323)-SUMIF($C$8:$C323, $C323, $W$8:$W323), ""), ""), "")</f>
        <v/>
      </c>
      <c r="N323" s="156"/>
      <c r="O323" s="157" t="str">
        <f>IF(AND(P323="", Q323="", R323=""), "", IF(OR(NOT(C323=P323), NOT(D323=Q323), NOT(E323=R323), NOT(F323=S323), NOT(G323=T323), NOT(H323=U323)), $O$4, 'Leave Approval'!L322))</f>
        <v/>
      </c>
      <c r="P323" s="159" t="str">
        <f>IF('Leave Approval'!M322="", "", 'Leave Approval'!M322)</f>
        <v/>
      </c>
      <c r="Q323" s="160" t="str">
        <f>IF('Leave Approval'!N322="", "", 'Leave Approval'!N322)</f>
        <v/>
      </c>
      <c r="R323" s="161" t="str">
        <f>IF('Leave Approval'!O322="", "", 'Leave Approval'!O322)</f>
        <v/>
      </c>
      <c r="S323" s="162" t="str">
        <f>IF('Leave Approval'!P322="", "", 'Leave Approval'!P322)</f>
        <v/>
      </c>
      <c r="T323" s="163" t="str">
        <f>IF('Leave Approval'!Q322="", "", 'Leave Approval'!Q322)</f>
        <v/>
      </c>
      <c r="U323" s="164" t="str">
        <f>IF('Leave Approval'!R322="", "", 'Leave Approval'!R322)</f>
        <v/>
      </c>
      <c r="V323" s="156"/>
      <c r="W323" s="157" t="str">
        <f>IF(OR(P323="", Q323="", R323=""), "", NETWORKDAYS(Q323, R323, IF(AL323='Intro &amp; Setup'!$BA$8, 'Intro &amp; Setup'!$CA$4:$CA$23, IF(AL323='Intro &amp; Setup'!$BA$9, 'Intro &amp; Setup'!$CB$4:$CB$23)))-IF(S323=$AH$2, 0.5, 0))</f>
        <v/>
      </c>
      <c r="X323" s="156"/>
      <c r="Y323" s="157" t="str">
        <f>IF(OR(P323="", Q323="", R323=""), "", IFERROR($AN323+$AO323-SUMIF($C$8:$C323, $C323, $K$8:$K323)-SUMIF($P$8:$P323, $P323, $W$8:$W323), ""))</f>
        <v/>
      </c>
      <c r="Z323" s="75"/>
      <c r="AH323" s="10">
        <v>316</v>
      </c>
      <c r="AL323" s="10" t="str">
        <f>IF(P323="", IF(C323="", "", IFERROR(INDEX('Intro &amp; Setup'!$BD$4:$BD$23, MATCH(C323, 'Intro &amp; Setup'!$BC$4:$BC$23, 0)), "")), IFERROR(INDEX('Intro &amp; Setup'!$BD$4:$BD$23, MATCH(P323, 'Intro &amp; Setup'!$BC$4:$BC$23, 0)), ""))</f>
        <v/>
      </c>
      <c r="AN323" s="42" t="str">
        <f>IF(P323="", IF($C323="", "", IFERROR(INDEX('Intro &amp; Setup'!$BE$4:$BE$23, MATCH($C323, 'Intro &amp; Setup'!$BC$4:$BC$23, 0)), "")-$AS323), IFERROR(INDEX('Intro &amp; Setup'!$BE$4:$BE$23, MATCH($P323, 'Intro &amp; Setup'!$BC$4:$BC$23, 0)), "")-$AS323)</f>
        <v/>
      </c>
      <c r="AO323" s="44" t="str">
        <f>IF(P323="", IF($C323="", "", IFERROR(INDEX('Intro &amp; Setup'!$BF$4:$BF$23, MATCH($C323, 'Intro &amp; Setup'!$BC$4:$BC$23, 0)), "")), IFERROR(INDEX('Intro &amp; Setup'!$BF$4:$BF$23, MATCH($P323, 'Intro &amp; Setup'!$BC$4:$BC$23, 0)), ""))</f>
        <v/>
      </c>
      <c r="AS323" s="10" t="str">
        <f>IF($C323="", "", IFERROR(INDEX('Intro &amp; Setup'!$BG$70:$BG$109, MATCH($C323, 'Intro &amp; Setup'!$BA$70:$BA$109, 0)), ""))</f>
        <v/>
      </c>
    </row>
    <row r="324" spans="1:45" x14ac:dyDescent="0.25">
      <c r="A324" s="75"/>
      <c r="B324" s="176"/>
      <c r="C324" s="158"/>
      <c r="D324" s="160"/>
      <c r="E324" s="161"/>
      <c r="F324" s="177"/>
      <c r="G324" s="160"/>
      <c r="H324" s="163"/>
      <c r="I324" s="156"/>
      <c r="J324" s="157" t="str">
        <f t="shared" si="4"/>
        <v/>
      </c>
      <c r="K324" s="158" t="str">
        <f>IF(O324="", IF(W324="", IF(OR(D324="", E324="", C324=""), "", NETWORKDAYS(D324, E324, IF(AL324='Intro &amp; Setup'!$BA$8, 'Intro &amp; Setup'!$CA$4:$CA$23, IF(AL324='Intro &amp; Setup'!$BA$9, 'Intro &amp; Setup'!$CB$4:$CB$23)))-IF(F324=$AH$2, 0.5, 0)), ""), "")</f>
        <v/>
      </c>
      <c r="L324" s="156"/>
      <c r="M324" s="157" t="str">
        <f>IF(O324="", IFERROR(IF($W324="", $AN324+$AO324-SUMIF($C$8:$C324, $C324, $K$8:$K324)-SUMIF($C$8:$C324, $C324, $W$8:$W324), ""), ""), "")</f>
        <v/>
      </c>
      <c r="N324" s="156"/>
      <c r="O324" s="157" t="str">
        <f>IF(AND(P324="", Q324="", R324=""), "", IF(OR(NOT(C324=P324), NOT(D324=Q324), NOT(E324=R324), NOT(F324=S324), NOT(G324=T324), NOT(H324=U324)), $O$4, 'Leave Approval'!L323))</f>
        <v/>
      </c>
      <c r="P324" s="159" t="str">
        <f>IF('Leave Approval'!M323="", "", 'Leave Approval'!M323)</f>
        <v/>
      </c>
      <c r="Q324" s="160" t="str">
        <f>IF('Leave Approval'!N323="", "", 'Leave Approval'!N323)</f>
        <v/>
      </c>
      <c r="R324" s="161" t="str">
        <f>IF('Leave Approval'!O323="", "", 'Leave Approval'!O323)</f>
        <v/>
      </c>
      <c r="S324" s="162" t="str">
        <f>IF('Leave Approval'!P323="", "", 'Leave Approval'!P323)</f>
        <v/>
      </c>
      <c r="T324" s="163" t="str">
        <f>IF('Leave Approval'!Q323="", "", 'Leave Approval'!Q323)</f>
        <v/>
      </c>
      <c r="U324" s="164" t="str">
        <f>IF('Leave Approval'!R323="", "", 'Leave Approval'!R323)</f>
        <v/>
      </c>
      <c r="V324" s="156"/>
      <c r="W324" s="157" t="str">
        <f>IF(OR(P324="", Q324="", R324=""), "", NETWORKDAYS(Q324, R324, IF(AL324='Intro &amp; Setup'!$BA$8, 'Intro &amp; Setup'!$CA$4:$CA$23, IF(AL324='Intro &amp; Setup'!$BA$9, 'Intro &amp; Setup'!$CB$4:$CB$23)))-IF(S324=$AH$2, 0.5, 0))</f>
        <v/>
      </c>
      <c r="X324" s="156"/>
      <c r="Y324" s="157" t="str">
        <f>IF(OR(P324="", Q324="", R324=""), "", IFERROR($AN324+$AO324-SUMIF($C$8:$C324, $C324, $K$8:$K324)-SUMIF($P$8:$P324, $P324, $W$8:$W324), ""))</f>
        <v/>
      </c>
      <c r="Z324" s="75"/>
      <c r="AH324" s="10">
        <v>317</v>
      </c>
      <c r="AL324" s="10" t="str">
        <f>IF(P324="", IF(C324="", "", IFERROR(INDEX('Intro &amp; Setup'!$BD$4:$BD$23, MATCH(C324, 'Intro &amp; Setup'!$BC$4:$BC$23, 0)), "")), IFERROR(INDEX('Intro &amp; Setup'!$BD$4:$BD$23, MATCH(P324, 'Intro &amp; Setup'!$BC$4:$BC$23, 0)), ""))</f>
        <v/>
      </c>
      <c r="AN324" s="42" t="str">
        <f>IF(P324="", IF($C324="", "", IFERROR(INDEX('Intro &amp; Setup'!$BE$4:$BE$23, MATCH($C324, 'Intro &amp; Setup'!$BC$4:$BC$23, 0)), "")-$AS324), IFERROR(INDEX('Intro &amp; Setup'!$BE$4:$BE$23, MATCH($P324, 'Intro &amp; Setup'!$BC$4:$BC$23, 0)), "")-$AS324)</f>
        <v/>
      </c>
      <c r="AO324" s="44" t="str">
        <f>IF(P324="", IF($C324="", "", IFERROR(INDEX('Intro &amp; Setup'!$BF$4:$BF$23, MATCH($C324, 'Intro &amp; Setup'!$BC$4:$BC$23, 0)), "")), IFERROR(INDEX('Intro &amp; Setup'!$BF$4:$BF$23, MATCH($P324, 'Intro &amp; Setup'!$BC$4:$BC$23, 0)), ""))</f>
        <v/>
      </c>
      <c r="AS324" s="10" t="str">
        <f>IF($C324="", "", IFERROR(INDEX('Intro &amp; Setup'!$BG$70:$BG$109, MATCH($C324, 'Intro &amp; Setup'!$BA$70:$BA$109, 0)), ""))</f>
        <v/>
      </c>
    </row>
    <row r="325" spans="1:45" x14ac:dyDescent="0.25">
      <c r="A325" s="75"/>
      <c r="B325" s="176"/>
      <c r="C325" s="158"/>
      <c r="D325" s="160"/>
      <c r="E325" s="161"/>
      <c r="F325" s="177"/>
      <c r="G325" s="160"/>
      <c r="H325" s="163"/>
      <c r="I325" s="156"/>
      <c r="J325" s="157" t="str">
        <f t="shared" si="4"/>
        <v/>
      </c>
      <c r="K325" s="158" t="str">
        <f>IF(O325="", IF(W325="", IF(OR(D325="", E325="", C325=""), "", NETWORKDAYS(D325, E325, IF(AL325='Intro &amp; Setup'!$BA$8, 'Intro &amp; Setup'!$CA$4:$CA$23, IF(AL325='Intro &amp; Setup'!$BA$9, 'Intro &amp; Setup'!$CB$4:$CB$23)))-IF(F325=$AH$2, 0.5, 0)), ""), "")</f>
        <v/>
      </c>
      <c r="L325" s="156"/>
      <c r="M325" s="157" t="str">
        <f>IF(O325="", IFERROR(IF($W325="", $AN325+$AO325-SUMIF($C$8:$C325, $C325, $K$8:$K325)-SUMIF($C$8:$C325, $C325, $W$8:$W325), ""), ""), "")</f>
        <v/>
      </c>
      <c r="N325" s="156"/>
      <c r="O325" s="157" t="str">
        <f>IF(AND(P325="", Q325="", R325=""), "", IF(OR(NOT(C325=P325), NOT(D325=Q325), NOT(E325=R325), NOT(F325=S325), NOT(G325=T325), NOT(H325=U325)), $O$4, 'Leave Approval'!L324))</f>
        <v/>
      </c>
      <c r="P325" s="159" t="str">
        <f>IF('Leave Approval'!M324="", "", 'Leave Approval'!M324)</f>
        <v/>
      </c>
      <c r="Q325" s="160" t="str">
        <f>IF('Leave Approval'!N324="", "", 'Leave Approval'!N324)</f>
        <v/>
      </c>
      <c r="R325" s="161" t="str">
        <f>IF('Leave Approval'!O324="", "", 'Leave Approval'!O324)</f>
        <v/>
      </c>
      <c r="S325" s="162" t="str">
        <f>IF('Leave Approval'!P324="", "", 'Leave Approval'!P324)</f>
        <v/>
      </c>
      <c r="T325" s="163" t="str">
        <f>IF('Leave Approval'!Q324="", "", 'Leave Approval'!Q324)</f>
        <v/>
      </c>
      <c r="U325" s="164" t="str">
        <f>IF('Leave Approval'!R324="", "", 'Leave Approval'!R324)</f>
        <v/>
      </c>
      <c r="V325" s="156"/>
      <c r="W325" s="157" t="str">
        <f>IF(OR(P325="", Q325="", R325=""), "", NETWORKDAYS(Q325, R325, IF(AL325='Intro &amp; Setup'!$BA$8, 'Intro &amp; Setup'!$CA$4:$CA$23, IF(AL325='Intro &amp; Setup'!$BA$9, 'Intro &amp; Setup'!$CB$4:$CB$23)))-IF(S325=$AH$2, 0.5, 0))</f>
        <v/>
      </c>
      <c r="X325" s="156"/>
      <c r="Y325" s="157" t="str">
        <f>IF(OR(P325="", Q325="", R325=""), "", IFERROR($AN325+$AO325-SUMIF($C$8:$C325, $C325, $K$8:$K325)-SUMIF($P$8:$P325, $P325, $W$8:$W325), ""))</f>
        <v/>
      </c>
      <c r="Z325" s="75"/>
      <c r="AH325" s="10">
        <v>318</v>
      </c>
      <c r="AL325" s="10" t="str">
        <f>IF(P325="", IF(C325="", "", IFERROR(INDEX('Intro &amp; Setup'!$BD$4:$BD$23, MATCH(C325, 'Intro &amp; Setup'!$BC$4:$BC$23, 0)), "")), IFERROR(INDEX('Intro &amp; Setup'!$BD$4:$BD$23, MATCH(P325, 'Intro &amp; Setup'!$BC$4:$BC$23, 0)), ""))</f>
        <v/>
      </c>
      <c r="AN325" s="42" t="str">
        <f>IF(P325="", IF($C325="", "", IFERROR(INDEX('Intro &amp; Setup'!$BE$4:$BE$23, MATCH($C325, 'Intro &amp; Setup'!$BC$4:$BC$23, 0)), "")-$AS325), IFERROR(INDEX('Intro &amp; Setup'!$BE$4:$BE$23, MATCH($P325, 'Intro &amp; Setup'!$BC$4:$BC$23, 0)), "")-$AS325)</f>
        <v/>
      </c>
      <c r="AO325" s="44" t="str">
        <f>IF(P325="", IF($C325="", "", IFERROR(INDEX('Intro &amp; Setup'!$BF$4:$BF$23, MATCH($C325, 'Intro &amp; Setup'!$BC$4:$BC$23, 0)), "")), IFERROR(INDEX('Intro &amp; Setup'!$BF$4:$BF$23, MATCH($P325, 'Intro &amp; Setup'!$BC$4:$BC$23, 0)), ""))</f>
        <v/>
      </c>
      <c r="AS325" s="10" t="str">
        <f>IF($C325="", "", IFERROR(INDEX('Intro &amp; Setup'!$BG$70:$BG$109, MATCH($C325, 'Intro &amp; Setup'!$BA$70:$BA$109, 0)), ""))</f>
        <v/>
      </c>
    </row>
    <row r="326" spans="1:45" x14ac:dyDescent="0.25">
      <c r="A326" s="75"/>
      <c r="B326" s="176"/>
      <c r="C326" s="158"/>
      <c r="D326" s="160"/>
      <c r="E326" s="161"/>
      <c r="F326" s="177"/>
      <c r="G326" s="160"/>
      <c r="H326" s="163"/>
      <c r="I326" s="156"/>
      <c r="J326" s="157" t="str">
        <f t="shared" si="4"/>
        <v/>
      </c>
      <c r="K326" s="158" t="str">
        <f>IF(O326="", IF(W326="", IF(OR(D326="", E326="", C326=""), "", NETWORKDAYS(D326, E326, IF(AL326='Intro &amp; Setup'!$BA$8, 'Intro &amp; Setup'!$CA$4:$CA$23, IF(AL326='Intro &amp; Setup'!$BA$9, 'Intro &amp; Setup'!$CB$4:$CB$23)))-IF(F326=$AH$2, 0.5, 0)), ""), "")</f>
        <v/>
      </c>
      <c r="L326" s="156"/>
      <c r="M326" s="157" t="str">
        <f>IF(O326="", IFERROR(IF($W326="", $AN326+$AO326-SUMIF($C$8:$C326, $C326, $K$8:$K326)-SUMIF($C$8:$C326, $C326, $W$8:$W326), ""), ""), "")</f>
        <v/>
      </c>
      <c r="N326" s="156"/>
      <c r="O326" s="157" t="str">
        <f>IF(AND(P326="", Q326="", R326=""), "", IF(OR(NOT(C326=P326), NOT(D326=Q326), NOT(E326=R326), NOT(F326=S326), NOT(G326=T326), NOT(H326=U326)), $O$4, 'Leave Approval'!L325))</f>
        <v/>
      </c>
      <c r="P326" s="159" t="str">
        <f>IF('Leave Approval'!M325="", "", 'Leave Approval'!M325)</f>
        <v/>
      </c>
      <c r="Q326" s="160" t="str">
        <f>IF('Leave Approval'!N325="", "", 'Leave Approval'!N325)</f>
        <v/>
      </c>
      <c r="R326" s="161" t="str">
        <f>IF('Leave Approval'!O325="", "", 'Leave Approval'!O325)</f>
        <v/>
      </c>
      <c r="S326" s="162" t="str">
        <f>IF('Leave Approval'!P325="", "", 'Leave Approval'!P325)</f>
        <v/>
      </c>
      <c r="T326" s="163" t="str">
        <f>IF('Leave Approval'!Q325="", "", 'Leave Approval'!Q325)</f>
        <v/>
      </c>
      <c r="U326" s="164" t="str">
        <f>IF('Leave Approval'!R325="", "", 'Leave Approval'!R325)</f>
        <v/>
      </c>
      <c r="V326" s="156"/>
      <c r="W326" s="157" t="str">
        <f>IF(OR(P326="", Q326="", R326=""), "", NETWORKDAYS(Q326, R326, IF(AL326='Intro &amp; Setup'!$BA$8, 'Intro &amp; Setup'!$CA$4:$CA$23, IF(AL326='Intro &amp; Setup'!$BA$9, 'Intro &amp; Setup'!$CB$4:$CB$23)))-IF(S326=$AH$2, 0.5, 0))</f>
        <v/>
      </c>
      <c r="X326" s="156"/>
      <c r="Y326" s="157" t="str">
        <f>IF(OR(P326="", Q326="", R326=""), "", IFERROR($AN326+$AO326-SUMIF($C$8:$C326, $C326, $K$8:$K326)-SUMIF($P$8:$P326, $P326, $W$8:$W326), ""))</f>
        <v/>
      </c>
      <c r="Z326" s="75"/>
      <c r="AH326" s="10">
        <v>319</v>
      </c>
      <c r="AL326" s="10" t="str">
        <f>IF(P326="", IF(C326="", "", IFERROR(INDEX('Intro &amp; Setup'!$BD$4:$BD$23, MATCH(C326, 'Intro &amp; Setup'!$BC$4:$BC$23, 0)), "")), IFERROR(INDEX('Intro &amp; Setup'!$BD$4:$BD$23, MATCH(P326, 'Intro &amp; Setup'!$BC$4:$BC$23, 0)), ""))</f>
        <v/>
      </c>
      <c r="AN326" s="42" t="str">
        <f>IF(P326="", IF($C326="", "", IFERROR(INDEX('Intro &amp; Setup'!$BE$4:$BE$23, MATCH($C326, 'Intro &amp; Setup'!$BC$4:$BC$23, 0)), "")-$AS326), IFERROR(INDEX('Intro &amp; Setup'!$BE$4:$BE$23, MATCH($P326, 'Intro &amp; Setup'!$BC$4:$BC$23, 0)), "")-$AS326)</f>
        <v/>
      </c>
      <c r="AO326" s="44" t="str">
        <f>IF(P326="", IF($C326="", "", IFERROR(INDEX('Intro &amp; Setup'!$BF$4:$BF$23, MATCH($C326, 'Intro &amp; Setup'!$BC$4:$BC$23, 0)), "")), IFERROR(INDEX('Intro &amp; Setup'!$BF$4:$BF$23, MATCH($P326, 'Intro &amp; Setup'!$BC$4:$BC$23, 0)), ""))</f>
        <v/>
      </c>
      <c r="AS326" s="10" t="str">
        <f>IF($C326="", "", IFERROR(INDEX('Intro &amp; Setup'!$BG$70:$BG$109, MATCH($C326, 'Intro &amp; Setup'!$BA$70:$BA$109, 0)), ""))</f>
        <v/>
      </c>
    </row>
    <row r="327" spans="1:45" x14ac:dyDescent="0.25">
      <c r="A327" s="75"/>
      <c r="B327" s="176"/>
      <c r="C327" s="158"/>
      <c r="D327" s="160"/>
      <c r="E327" s="161"/>
      <c r="F327" s="177"/>
      <c r="G327" s="160"/>
      <c r="H327" s="163"/>
      <c r="I327" s="156"/>
      <c r="J327" s="157" t="str">
        <f t="shared" si="4"/>
        <v/>
      </c>
      <c r="K327" s="158" t="str">
        <f>IF(O327="", IF(W327="", IF(OR(D327="", E327="", C327=""), "", NETWORKDAYS(D327, E327, IF(AL327='Intro &amp; Setup'!$BA$8, 'Intro &amp; Setup'!$CA$4:$CA$23, IF(AL327='Intro &amp; Setup'!$BA$9, 'Intro &amp; Setup'!$CB$4:$CB$23)))-IF(F327=$AH$2, 0.5, 0)), ""), "")</f>
        <v/>
      </c>
      <c r="L327" s="156"/>
      <c r="M327" s="157" t="str">
        <f>IF(O327="", IFERROR(IF($W327="", $AN327+$AO327-SUMIF($C$8:$C327, $C327, $K$8:$K327)-SUMIF($C$8:$C327, $C327, $W$8:$W327), ""), ""), "")</f>
        <v/>
      </c>
      <c r="N327" s="156"/>
      <c r="O327" s="157" t="str">
        <f>IF(AND(P327="", Q327="", R327=""), "", IF(OR(NOT(C327=P327), NOT(D327=Q327), NOT(E327=R327), NOT(F327=S327), NOT(G327=T327), NOT(H327=U327)), $O$4, 'Leave Approval'!L326))</f>
        <v/>
      </c>
      <c r="P327" s="159" t="str">
        <f>IF('Leave Approval'!M326="", "", 'Leave Approval'!M326)</f>
        <v/>
      </c>
      <c r="Q327" s="160" t="str">
        <f>IF('Leave Approval'!N326="", "", 'Leave Approval'!N326)</f>
        <v/>
      </c>
      <c r="R327" s="161" t="str">
        <f>IF('Leave Approval'!O326="", "", 'Leave Approval'!O326)</f>
        <v/>
      </c>
      <c r="S327" s="162" t="str">
        <f>IF('Leave Approval'!P326="", "", 'Leave Approval'!P326)</f>
        <v/>
      </c>
      <c r="T327" s="163" t="str">
        <f>IF('Leave Approval'!Q326="", "", 'Leave Approval'!Q326)</f>
        <v/>
      </c>
      <c r="U327" s="164" t="str">
        <f>IF('Leave Approval'!R326="", "", 'Leave Approval'!R326)</f>
        <v/>
      </c>
      <c r="V327" s="156"/>
      <c r="W327" s="157" t="str">
        <f>IF(OR(P327="", Q327="", R327=""), "", NETWORKDAYS(Q327, R327, IF(AL327='Intro &amp; Setup'!$BA$8, 'Intro &amp; Setup'!$CA$4:$CA$23, IF(AL327='Intro &amp; Setup'!$BA$9, 'Intro &amp; Setup'!$CB$4:$CB$23)))-IF(S327=$AH$2, 0.5, 0))</f>
        <v/>
      </c>
      <c r="X327" s="156"/>
      <c r="Y327" s="157" t="str">
        <f>IF(OR(P327="", Q327="", R327=""), "", IFERROR($AN327+$AO327-SUMIF($C$8:$C327, $C327, $K$8:$K327)-SUMIF($P$8:$P327, $P327, $W$8:$W327), ""))</f>
        <v/>
      </c>
      <c r="Z327" s="75"/>
      <c r="AH327" s="10">
        <v>320</v>
      </c>
      <c r="AL327" s="10" t="str">
        <f>IF(P327="", IF(C327="", "", IFERROR(INDEX('Intro &amp; Setup'!$BD$4:$BD$23, MATCH(C327, 'Intro &amp; Setup'!$BC$4:$BC$23, 0)), "")), IFERROR(INDEX('Intro &amp; Setup'!$BD$4:$BD$23, MATCH(P327, 'Intro &amp; Setup'!$BC$4:$BC$23, 0)), ""))</f>
        <v/>
      </c>
      <c r="AN327" s="42" t="str">
        <f>IF(P327="", IF($C327="", "", IFERROR(INDEX('Intro &amp; Setup'!$BE$4:$BE$23, MATCH($C327, 'Intro &amp; Setup'!$BC$4:$BC$23, 0)), "")-$AS327), IFERROR(INDEX('Intro &amp; Setup'!$BE$4:$BE$23, MATCH($P327, 'Intro &amp; Setup'!$BC$4:$BC$23, 0)), "")-$AS327)</f>
        <v/>
      </c>
      <c r="AO327" s="44" t="str">
        <f>IF(P327="", IF($C327="", "", IFERROR(INDEX('Intro &amp; Setup'!$BF$4:$BF$23, MATCH($C327, 'Intro &amp; Setup'!$BC$4:$BC$23, 0)), "")), IFERROR(INDEX('Intro &amp; Setup'!$BF$4:$BF$23, MATCH($P327, 'Intro &amp; Setup'!$BC$4:$BC$23, 0)), ""))</f>
        <v/>
      </c>
      <c r="AS327" s="10" t="str">
        <f>IF($C327="", "", IFERROR(INDEX('Intro &amp; Setup'!$BG$70:$BG$109, MATCH($C327, 'Intro &amp; Setup'!$BA$70:$BA$109, 0)), ""))</f>
        <v/>
      </c>
    </row>
    <row r="328" spans="1:45" x14ac:dyDescent="0.25">
      <c r="A328" s="75"/>
      <c r="B328" s="176"/>
      <c r="C328" s="158"/>
      <c r="D328" s="160"/>
      <c r="E328" s="161"/>
      <c r="F328" s="177"/>
      <c r="G328" s="160"/>
      <c r="H328" s="163"/>
      <c r="I328" s="156"/>
      <c r="J328" s="157" t="str">
        <f t="shared" si="4"/>
        <v/>
      </c>
      <c r="K328" s="158" t="str">
        <f>IF(O328="", IF(W328="", IF(OR(D328="", E328="", C328=""), "", NETWORKDAYS(D328, E328, IF(AL328='Intro &amp; Setup'!$BA$8, 'Intro &amp; Setup'!$CA$4:$CA$23, IF(AL328='Intro &amp; Setup'!$BA$9, 'Intro &amp; Setup'!$CB$4:$CB$23)))-IF(F328=$AH$2, 0.5, 0)), ""), "")</f>
        <v/>
      </c>
      <c r="L328" s="156"/>
      <c r="M328" s="157" t="str">
        <f>IF(O328="", IFERROR(IF($W328="", $AN328+$AO328-SUMIF($C$8:$C328, $C328, $K$8:$K328)-SUMIF($C$8:$C328, $C328, $W$8:$W328), ""), ""), "")</f>
        <v/>
      </c>
      <c r="N328" s="156"/>
      <c r="O328" s="157" t="str">
        <f>IF(AND(P328="", Q328="", R328=""), "", IF(OR(NOT(C328=P328), NOT(D328=Q328), NOT(E328=R328), NOT(F328=S328), NOT(G328=T328), NOT(H328=U328)), $O$4, 'Leave Approval'!L327))</f>
        <v/>
      </c>
      <c r="P328" s="159" t="str">
        <f>IF('Leave Approval'!M327="", "", 'Leave Approval'!M327)</f>
        <v/>
      </c>
      <c r="Q328" s="160" t="str">
        <f>IF('Leave Approval'!N327="", "", 'Leave Approval'!N327)</f>
        <v/>
      </c>
      <c r="R328" s="161" t="str">
        <f>IF('Leave Approval'!O327="", "", 'Leave Approval'!O327)</f>
        <v/>
      </c>
      <c r="S328" s="162" t="str">
        <f>IF('Leave Approval'!P327="", "", 'Leave Approval'!P327)</f>
        <v/>
      </c>
      <c r="T328" s="163" t="str">
        <f>IF('Leave Approval'!Q327="", "", 'Leave Approval'!Q327)</f>
        <v/>
      </c>
      <c r="U328" s="164" t="str">
        <f>IF('Leave Approval'!R327="", "", 'Leave Approval'!R327)</f>
        <v/>
      </c>
      <c r="V328" s="156"/>
      <c r="W328" s="157" t="str">
        <f>IF(OR(P328="", Q328="", R328=""), "", NETWORKDAYS(Q328, R328, IF(AL328='Intro &amp; Setup'!$BA$8, 'Intro &amp; Setup'!$CA$4:$CA$23, IF(AL328='Intro &amp; Setup'!$BA$9, 'Intro &amp; Setup'!$CB$4:$CB$23)))-IF(S328=$AH$2, 0.5, 0))</f>
        <v/>
      </c>
      <c r="X328" s="156"/>
      <c r="Y328" s="157" t="str">
        <f>IF(OR(P328="", Q328="", R328=""), "", IFERROR($AN328+$AO328-SUMIF($C$8:$C328, $C328, $K$8:$K328)-SUMIF($P$8:$P328, $P328, $W$8:$W328), ""))</f>
        <v/>
      </c>
      <c r="Z328" s="75"/>
      <c r="AH328" s="10">
        <v>321</v>
      </c>
      <c r="AL328" s="10" t="str">
        <f>IF(P328="", IF(C328="", "", IFERROR(INDEX('Intro &amp; Setup'!$BD$4:$BD$23, MATCH(C328, 'Intro &amp; Setup'!$BC$4:$BC$23, 0)), "")), IFERROR(INDEX('Intro &amp; Setup'!$BD$4:$BD$23, MATCH(P328, 'Intro &amp; Setup'!$BC$4:$BC$23, 0)), ""))</f>
        <v/>
      </c>
      <c r="AN328" s="42" t="str">
        <f>IF(P328="", IF($C328="", "", IFERROR(INDEX('Intro &amp; Setup'!$BE$4:$BE$23, MATCH($C328, 'Intro &amp; Setup'!$BC$4:$BC$23, 0)), "")-$AS328), IFERROR(INDEX('Intro &amp; Setup'!$BE$4:$BE$23, MATCH($P328, 'Intro &amp; Setup'!$BC$4:$BC$23, 0)), "")-$AS328)</f>
        <v/>
      </c>
      <c r="AO328" s="44" t="str">
        <f>IF(P328="", IF($C328="", "", IFERROR(INDEX('Intro &amp; Setup'!$BF$4:$BF$23, MATCH($C328, 'Intro &amp; Setup'!$BC$4:$BC$23, 0)), "")), IFERROR(INDEX('Intro &amp; Setup'!$BF$4:$BF$23, MATCH($P328, 'Intro &amp; Setup'!$BC$4:$BC$23, 0)), ""))</f>
        <v/>
      </c>
      <c r="AS328" s="10" t="str">
        <f>IF($C328="", "", IFERROR(INDEX('Intro &amp; Setup'!$BG$70:$BG$109, MATCH($C328, 'Intro &amp; Setup'!$BA$70:$BA$109, 0)), ""))</f>
        <v/>
      </c>
    </row>
    <row r="329" spans="1:45" x14ac:dyDescent="0.25">
      <c r="A329" s="75"/>
      <c r="B329" s="176"/>
      <c r="C329" s="158"/>
      <c r="D329" s="160"/>
      <c r="E329" s="161"/>
      <c r="F329" s="177"/>
      <c r="G329" s="160"/>
      <c r="H329" s="163"/>
      <c r="I329" s="156"/>
      <c r="J329" s="157" t="str">
        <f t="shared" ref="J329:J392" si="5">IF(OR(D329="", E329=""), "", E329-D329+1)</f>
        <v/>
      </c>
      <c r="K329" s="158" t="str">
        <f>IF(O329="", IF(W329="", IF(OR(D329="", E329="", C329=""), "", NETWORKDAYS(D329, E329, IF(AL329='Intro &amp; Setup'!$BA$8, 'Intro &amp; Setup'!$CA$4:$CA$23, IF(AL329='Intro &amp; Setup'!$BA$9, 'Intro &amp; Setup'!$CB$4:$CB$23)))-IF(F329=$AH$2, 0.5, 0)), ""), "")</f>
        <v/>
      </c>
      <c r="L329" s="156"/>
      <c r="M329" s="157" t="str">
        <f>IF(O329="", IFERROR(IF($W329="", $AN329+$AO329-SUMIF($C$8:$C329, $C329, $K$8:$K329)-SUMIF($C$8:$C329, $C329, $W$8:$W329), ""), ""), "")</f>
        <v/>
      </c>
      <c r="N329" s="156"/>
      <c r="O329" s="157" t="str">
        <f>IF(AND(P329="", Q329="", R329=""), "", IF(OR(NOT(C329=P329), NOT(D329=Q329), NOT(E329=R329), NOT(F329=S329), NOT(G329=T329), NOT(H329=U329)), $O$4, 'Leave Approval'!L328))</f>
        <v/>
      </c>
      <c r="P329" s="159" t="str">
        <f>IF('Leave Approval'!M328="", "", 'Leave Approval'!M328)</f>
        <v/>
      </c>
      <c r="Q329" s="160" t="str">
        <f>IF('Leave Approval'!N328="", "", 'Leave Approval'!N328)</f>
        <v/>
      </c>
      <c r="R329" s="161" t="str">
        <f>IF('Leave Approval'!O328="", "", 'Leave Approval'!O328)</f>
        <v/>
      </c>
      <c r="S329" s="162" t="str">
        <f>IF('Leave Approval'!P328="", "", 'Leave Approval'!P328)</f>
        <v/>
      </c>
      <c r="T329" s="163" t="str">
        <f>IF('Leave Approval'!Q328="", "", 'Leave Approval'!Q328)</f>
        <v/>
      </c>
      <c r="U329" s="164" t="str">
        <f>IF('Leave Approval'!R328="", "", 'Leave Approval'!R328)</f>
        <v/>
      </c>
      <c r="V329" s="156"/>
      <c r="W329" s="157" t="str">
        <f>IF(OR(P329="", Q329="", R329=""), "", NETWORKDAYS(Q329, R329, IF(AL329='Intro &amp; Setup'!$BA$8, 'Intro &amp; Setup'!$CA$4:$CA$23, IF(AL329='Intro &amp; Setup'!$BA$9, 'Intro &amp; Setup'!$CB$4:$CB$23)))-IF(S329=$AH$2, 0.5, 0))</f>
        <v/>
      </c>
      <c r="X329" s="156"/>
      <c r="Y329" s="157" t="str">
        <f>IF(OR(P329="", Q329="", R329=""), "", IFERROR($AN329+$AO329-SUMIF($C$8:$C329, $C329, $K$8:$K329)-SUMIF($P$8:$P329, $P329, $W$8:$W329), ""))</f>
        <v/>
      </c>
      <c r="Z329" s="75"/>
      <c r="AH329" s="10">
        <v>322</v>
      </c>
      <c r="AL329" s="10" t="str">
        <f>IF(P329="", IF(C329="", "", IFERROR(INDEX('Intro &amp; Setup'!$BD$4:$BD$23, MATCH(C329, 'Intro &amp; Setup'!$BC$4:$BC$23, 0)), "")), IFERROR(INDEX('Intro &amp; Setup'!$BD$4:$BD$23, MATCH(P329, 'Intro &amp; Setup'!$BC$4:$BC$23, 0)), ""))</f>
        <v/>
      </c>
      <c r="AN329" s="42" t="str">
        <f>IF(P329="", IF($C329="", "", IFERROR(INDEX('Intro &amp; Setup'!$BE$4:$BE$23, MATCH($C329, 'Intro &amp; Setup'!$BC$4:$BC$23, 0)), "")-$AS329), IFERROR(INDEX('Intro &amp; Setup'!$BE$4:$BE$23, MATCH($P329, 'Intro &amp; Setup'!$BC$4:$BC$23, 0)), "")-$AS329)</f>
        <v/>
      </c>
      <c r="AO329" s="44" t="str">
        <f>IF(P329="", IF($C329="", "", IFERROR(INDEX('Intro &amp; Setup'!$BF$4:$BF$23, MATCH($C329, 'Intro &amp; Setup'!$BC$4:$BC$23, 0)), "")), IFERROR(INDEX('Intro &amp; Setup'!$BF$4:$BF$23, MATCH($P329, 'Intro &amp; Setup'!$BC$4:$BC$23, 0)), ""))</f>
        <v/>
      </c>
      <c r="AS329" s="10" t="str">
        <f>IF($C329="", "", IFERROR(INDEX('Intro &amp; Setup'!$BG$70:$BG$109, MATCH($C329, 'Intro &amp; Setup'!$BA$70:$BA$109, 0)), ""))</f>
        <v/>
      </c>
    </row>
    <row r="330" spans="1:45" x14ac:dyDescent="0.25">
      <c r="A330" s="75"/>
      <c r="B330" s="176"/>
      <c r="C330" s="158"/>
      <c r="D330" s="160"/>
      <c r="E330" s="161"/>
      <c r="F330" s="177"/>
      <c r="G330" s="160"/>
      <c r="H330" s="163"/>
      <c r="I330" s="156"/>
      <c r="J330" s="157" t="str">
        <f t="shared" si="5"/>
        <v/>
      </c>
      <c r="K330" s="158" t="str">
        <f>IF(O330="", IF(W330="", IF(OR(D330="", E330="", C330=""), "", NETWORKDAYS(D330, E330, IF(AL330='Intro &amp; Setup'!$BA$8, 'Intro &amp; Setup'!$CA$4:$CA$23, IF(AL330='Intro &amp; Setup'!$BA$9, 'Intro &amp; Setup'!$CB$4:$CB$23)))-IF(F330=$AH$2, 0.5, 0)), ""), "")</f>
        <v/>
      </c>
      <c r="L330" s="156"/>
      <c r="M330" s="157" t="str">
        <f>IF(O330="", IFERROR(IF($W330="", $AN330+$AO330-SUMIF($C$8:$C330, $C330, $K$8:$K330)-SUMIF($C$8:$C330, $C330, $W$8:$W330), ""), ""), "")</f>
        <v/>
      </c>
      <c r="N330" s="156"/>
      <c r="O330" s="157" t="str">
        <f>IF(AND(P330="", Q330="", R330=""), "", IF(OR(NOT(C330=P330), NOT(D330=Q330), NOT(E330=R330), NOT(F330=S330), NOT(G330=T330), NOT(H330=U330)), $O$4, 'Leave Approval'!L329))</f>
        <v/>
      </c>
      <c r="P330" s="159" t="str">
        <f>IF('Leave Approval'!M329="", "", 'Leave Approval'!M329)</f>
        <v/>
      </c>
      <c r="Q330" s="160" t="str">
        <f>IF('Leave Approval'!N329="", "", 'Leave Approval'!N329)</f>
        <v/>
      </c>
      <c r="R330" s="161" t="str">
        <f>IF('Leave Approval'!O329="", "", 'Leave Approval'!O329)</f>
        <v/>
      </c>
      <c r="S330" s="162" t="str">
        <f>IF('Leave Approval'!P329="", "", 'Leave Approval'!P329)</f>
        <v/>
      </c>
      <c r="T330" s="163" t="str">
        <f>IF('Leave Approval'!Q329="", "", 'Leave Approval'!Q329)</f>
        <v/>
      </c>
      <c r="U330" s="164" t="str">
        <f>IF('Leave Approval'!R329="", "", 'Leave Approval'!R329)</f>
        <v/>
      </c>
      <c r="V330" s="156"/>
      <c r="W330" s="157" t="str">
        <f>IF(OR(P330="", Q330="", R330=""), "", NETWORKDAYS(Q330, R330, IF(AL330='Intro &amp; Setup'!$BA$8, 'Intro &amp; Setup'!$CA$4:$CA$23, IF(AL330='Intro &amp; Setup'!$BA$9, 'Intro &amp; Setup'!$CB$4:$CB$23)))-IF(S330=$AH$2, 0.5, 0))</f>
        <v/>
      </c>
      <c r="X330" s="156"/>
      <c r="Y330" s="157" t="str">
        <f>IF(OR(P330="", Q330="", R330=""), "", IFERROR($AN330+$AO330-SUMIF($C$8:$C330, $C330, $K$8:$K330)-SUMIF($P$8:$P330, $P330, $W$8:$W330), ""))</f>
        <v/>
      </c>
      <c r="Z330" s="75"/>
      <c r="AH330" s="10">
        <v>323</v>
      </c>
      <c r="AL330" s="10" t="str">
        <f>IF(P330="", IF(C330="", "", IFERROR(INDEX('Intro &amp; Setup'!$BD$4:$BD$23, MATCH(C330, 'Intro &amp; Setup'!$BC$4:$BC$23, 0)), "")), IFERROR(INDEX('Intro &amp; Setup'!$BD$4:$BD$23, MATCH(P330, 'Intro &amp; Setup'!$BC$4:$BC$23, 0)), ""))</f>
        <v/>
      </c>
      <c r="AN330" s="42" t="str">
        <f>IF(P330="", IF($C330="", "", IFERROR(INDEX('Intro &amp; Setup'!$BE$4:$BE$23, MATCH($C330, 'Intro &amp; Setup'!$BC$4:$BC$23, 0)), "")-$AS330), IFERROR(INDEX('Intro &amp; Setup'!$BE$4:$BE$23, MATCH($P330, 'Intro &amp; Setup'!$BC$4:$BC$23, 0)), "")-$AS330)</f>
        <v/>
      </c>
      <c r="AO330" s="44" t="str">
        <f>IF(P330="", IF($C330="", "", IFERROR(INDEX('Intro &amp; Setup'!$BF$4:$BF$23, MATCH($C330, 'Intro &amp; Setup'!$BC$4:$BC$23, 0)), "")), IFERROR(INDEX('Intro &amp; Setup'!$BF$4:$BF$23, MATCH($P330, 'Intro &amp; Setup'!$BC$4:$BC$23, 0)), ""))</f>
        <v/>
      </c>
      <c r="AS330" s="10" t="str">
        <f>IF($C330="", "", IFERROR(INDEX('Intro &amp; Setup'!$BG$70:$BG$109, MATCH($C330, 'Intro &amp; Setup'!$BA$70:$BA$109, 0)), ""))</f>
        <v/>
      </c>
    </row>
    <row r="331" spans="1:45" x14ac:dyDescent="0.25">
      <c r="A331" s="75"/>
      <c r="B331" s="176"/>
      <c r="C331" s="158"/>
      <c r="D331" s="160"/>
      <c r="E331" s="161"/>
      <c r="F331" s="177"/>
      <c r="G331" s="160"/>
      <c r="H331" s="163"/>
      <c r="I331" s="156"/>
      <c r="J331" s="157" t="str">
        <f t="shared" si="5"/>
        <v/>
      </c>
      <c r="K331" s="158" t="str">
        <f>IF(O331="", IF(W331="", IF(OR(D331="", E331="", C331=""), "", NETWORKDAYS(D331, E331, IF(AL331='Intro &amp; Setup'!$BA$8, 'Intro &amp; Setup'!$CA$4:$CA$23, IF(AL331='Intro &amp; Setup'!$BA$9, 'Intro &amp; Setup'!$CB$4:$CB$23)))-IF(F331=$AH$2, 0.5, 0)), ""), "")</f>
        <v/>
      </c>
      <c r="L331" s="156"/>
      <c r="M331" s="157" t="str">
        <f>IF(O331="", IFERROR(IF($W331="", $AN331+$AO331-SUMIF($C$8:$C331, $C331, $K$8:$K331)-SUMIF($C$8:$C331, $C331, $W$8:$W331), ""), ""), "")</f>
        <v/>
      </c>
      <c r="N331" s="156"/>
      <c r="O331" s="157" t="str">
        <f>IF(AND(P331="", Q331="", R331=""), "", IF(OR(NOT(C331=P331), NOT(D331=Q331), NOT(E331=R331), NOT(F331=S331), NOT(G331=T331), NOT(H331=U331)), $O$4, 'Leave Approval'!L330))</f>
        <v/>
      </c>
      <c r="P331" s="159" t="str">
        <f>IF('Leave Approval'!M330="", "", 'Leave Approval'!M330)</f>
        <v/>
      </c>
      <c r="Q331" s="160" t="str">
        <f>IF('Leave Approval'!N330="", "", 'Leave Approval'!N330)</f>
        <v/>
      </c>
      <c r="R331" s="161" t="str">
        <f>IF('Leave Approval'!O330="", "", 'Leave Approval'!O330)</f>
        <v/>
      </c>
      <c r="S331" s="162" t="str">
        <f>IF('Leave Approval'!P330="", "", 'Leave Approval'!P330)</f>
        <v/>
      </c>
      <c r="T331" s="163" t="str">
        <f>IF('Leave Approval'!Q330="", "", 'Leave Approval'!Q330)</f>
        <v/>
      </c>
      <c r="U331" s="164" t="str">
        <f>IF('Leave Approval'!R330="", "", 'Leave Approval'!R330)</f>
        <v/>
      </c>
      <c r="V331" s="156"/>
      <c r="W331" s="157" t="str">
        <f>IF(OR(P331="", Q331="", R331=""), "", NETWORKDAYS(Q331, R331, IF(AL331='Intro &amp; Setup'!$BA$8, 'Intro &amp; Setup'!$CA$4:$CA$23, IF(AL331='Intro &amp; Setup'!$BA$9, 'Intro &amp; Setup'!$CB$4:$CB$23)))-IF(S331=$AH$2, 0.5, 0))</f>
        <v/>
      </c>
      <c r="X331" s="156"/>
      <c r="Y331" s="157" t="str">
        <f>IF(OR(P331="", Q331="", R331=""), "", IFERROR($AN331+$AO331-SUMIF($C$8:$C331, $C331, $K$8:$K331)-SUMIF($P$8:$P331, $P331, $W$8:$W331), ""))</f>
        <v/>
      </c>
      <c r="Z331" s="75"/>
      <c r="AH331" s="10">
        <v>324</v>
      </c>
      <c r="AL331" s="10" t="str">
        <f>IF(P331="", IF(C331="", "", IFERROR(INDEX('Intro &amp; Setup'!$BD$4:$BD$23, MATCH(C331, 'Intro &amp; Setup'!$BC$4:$BC$23, 0)), "")), IFERROR(INDEX('Intro &amp; Setup'!$BD$4:$BD$23, MATCH(P331, 'Intro &amp; Setup'!$BC$4:$BC$23, 0)), ""))</f>
        <v/>
      </c>
      <c r="AN331" s="42" t="str">
        <f>IF(P331="", IF($C331="", "", IFERROR(INDEX('Intro &amp; Setup'!$BE$4:$BE$23, MATCH($C331, 'Intro &amp; Setup'!$BC$4:$BC$23, 0)), "")-$AS331), IFERROR(INDEX('Intro &amp; Setup'!$BE$4:$BE$23, MATCH($P331, 'Intro &amp; Setup'!$BC$4:$BC$23, 0)), "")-$AS331)</f>
        <v/>
      </c>
      <c r="AO331" s="44" t="str">
        <f>IF(P331="", IF($C331="", "", IFERROR(INDEX('Intro &amp; Setup'!$BF$4:$BF$23, MATCH($C331, 'Intro &amp; Setup'!$BC$4:$BC$23, 0)), "")), IFERROR(INDEX('Intro &amp; Setup'!$BF$4:$BF$23, MATCH($P331, 'Intro &amp; Setup'!$BC$4:$BC$23, 0)), ""))</f>
        <v/>
      </c>
      <c r="AS331" s="10" t="str">
        <f>IF($C331="", "", IFERROR(INDEX('Intro &amp; Setup'!$BG$70:$BG$109, MATCH($C331, 'Intro &amp; Setup'!$BA$70:$BA$109, 0)), ""))</f>
        <v/>
      </c>
    </row>
    <row r="332" spans="1:45" x14ac:dyDescent="0.25">
      <c r="A332" s="75"/>
      <c r="B332" s="176"/>
      <c r="C332" s="158"/>
      <c r="D332" s="160"/>
      <c r="E332" s="161"/>
      <c r="F332" s="177"/>
      <c r="G332" s="160"/>
      <c r="H332" s="163"/>
      <c r="I332" s="156"/>
      <c r="J332" s="157" t="str">
        <f t="shared" si="5"/>
        <v/>
      </c>
      <c r="K332" s="158" t="str">
        <f>IF(O332="", IF(W332="", IF(OR(D332="", E332="", C332=""), "", NETWORKDAYS(D332, E332, IF(AL332='Intro &amp; Setup'!$BA$8, 'Intro &amp; Setup'!$CA$4:$CA$23, IF(AL332='Intro &amp; Setup'!$BA$9, 'Intro &amp; Setup'!$CB$4:$CB$23)))-IF(F332=$AH$2, 0.5, 0)), ""), "")</f>
        <v/>
      </c>
      <c r="L332" s="156"/>
      <c r="M332" s="157" t="str">
        <f>IF(O332="", IFERROR(IF($W332="", $AN332+$AO332-SUMIF($C$8:$C332, $C332, $K$8:$K332)-SUMIF($C$8:$C332, $C332, $W$8:$W332), ""), ""), "")</f>
        <v/>
      </c>
      <c r="N332" s="156"/>
      <c r="O332" s="157" t="str">
        <f>IF(AND(P332="", Q332="", R332=""), "", IF(OR(NOT(C332=P332), NOT(D332=Q332), NOT(E332=R332), NOT(F332=S332), NOT(G332=T332), NOT(H332=U332)), $O$4, 'Leave Approval'!L331))</f>
        <v/>
      </c>
      <c r="P332" s="159" t="str">
        <f>IF('Leave Approval'!M331="", "", 'Leave Approval'!M331)</f>
        <v/>
      </c>
      <c r="Q332" s="160" t="str">
        <f>IF('Leave Approval'!N331="", "", 'Leave Approval'!N331)</f>
        <v/>
      </c>
      <c r="R332" s="161" t="str">
        <f>IF('Leave Approval'!O331="", "", 'Leave Approval'!O331)</f>
        <v/>
      </c>
      <c r="S332" s="162" t="str">
        <f>IF('Leave Approval'!P331="", "", 'Leave Approval'!P331)</f>
        <v/>
      </c>
      <c r="T332" s="163" t="str">
        <f>IF('Leave Approval'!Q331="", "", 'Leave Approval'!Q331)</f>
        <v/>
      </c>
      <c r="U332" s="164" t="str">
        <f>IF('Leave Approval'!R331="", "", 'Leave Approval'!R331)</f>
        <v/>
      </c>
      <c r="V332" s="156"/>
      <c r="W332" s="157" t="str">
        <f>IF(OR(P332="", Q332="", R332=""), "", NETWORKDAYS(Q332, R332, IF(AL332='Intro &amp; Setup'!$BA$8, 'Intro &amp; Setup'!$CA$4:$CA$23, IF(AL332='Intro &amp; Setup'!$BA$9, 'Intro &amp; Setup'!$CB$4:$CB$23)))-IF(S332=$AH$2, 0.5, 0))</f>
        <v/>
      </c>
      <c r="X332" s="156"/>
      <c r="Y332" s="157" t="str">
        <f>IF(OR(P332="", Q332="", R332=""), "", IFERROR($AN332+$AO332-SUMIF($C$8:$C332, $C332, $K$8:$K332)-SUMIF($P$8:$P332, $P332, $W$8:$W332), ""))</f>
        <v/>
      </c>
      <c r="Z332" s="75"/>
      <c r="AH332" s="10">
        <v>325</v>
      </c>
      <c r="AL332" s="10" t="str">
        <f>IF(P332="", IF(C332="", "", IFERROR(INDEX('Intro &amp; Setup'!$BD$4:$BD$23, MATCH(C332, 'Intro &amp; Setup'!$BC$4:$BC$23, 0)), "")), IFERROR(INDEX('Intro &amp; Setup'!$BD$4:$BD$23, MATCH(P332, 'Intro &amp; Setup'!$BC$4:$BC$23, 0)), ""))</f>
        <v/>
      </c>
      <c r="AN332" s="42" t="str">
        <f>IF(P332="", IF($C332="", "", IFERROR(INDEX('Intro &amp; Setup'!$BE$4:$BE$23, MATCH($C332, 'Intro &amp; Setup'!$BC$4:$BC$23, 0)), "")-$AS332), IFERROR(INDEX('Intro &amp; Setup'!$BE$4:$BE$23, MATCH($P332, 'Intro &amp; Setup'!$BC$4:$BC$23, 0)), "")-$AS332)</f>
        <v/>
      </c>
      <c r="AO332" s="44" t="str">
        <f>IF(P332="", IF($C332="", "", IFERROR(INDEX('Intro &amp; Setup'!$BF$4:$BF$23, MATCH($C332, 'Intro &amp; Setup'!$BC$4:$BC$23, 0)), "")), IFERROR(INDEX('Intro &amp; Setup'!$BF$4:$BF$23, MATCH($P332, 'Intro &amp; Setup'!$BC$4:$BC$23, 0)), ""))</f>
        <v/>
      </c>
      <c r="AS332" s="10" t="str">
        <f>IF($C332="", "", IFERROR(INDEX('Intro &amp; Setup'!$BG$70:$BG$109, MATCH($C332, 'Intro &amp; Setup'!$BA$70:$BA$109, 0)), ""))</f>
        <v/>
      </c>
    </row>
    <row r="333" spans="1:45" x14ac:dyDescent="0.25">
      <c r="A333" s="75"/>
      <c r="B333" s="176"/>
      <c r="C333" s="158"/>
      <c r="D333" s="160"/>
      <c r="E333" s="161"/>
      <c r="F333" s="177"/>
      <c r="G333" s="160"/>
      <c r="H333" s="163"/>
      <c r="I333" s="156"/>
      <c r="J333" s="157" t="str">
        <f t="shared" si="5"/>
        <v/>
      </c>
      <c r="K333" s="158" t="str">
        <f>IF(O333="", IF(W333="", IF(OR(D333="", E333="", C333=""), "", NETWORKDAYS(D333, E333, IF(AL333='Intro &amp; Setup'!$BA$8, 'Intro &amp; Setup'!$CA$4:$CA$23, IF(AL333='Intro &amp; Setup'!$BA$9, 'Intro &amp; Setup'!$CB$4:$CB$23)))-IF(F333=$AH$2, 0.5, 0)), ""), "")</f>
        <v/>
      </c>
      <c r="L333" s="156"/>
      <c r="M333" s="157" t="str">
        <f>IF(O333="", IFERROR(IF($W333="", $AN333+$AO333-SUMIF($C$8:$C333, $C333, $K$8:$K333)-SUMIF($C$8:$C333, $C333, $W$8:$W333), ""), ""), "")</f>
        <v/>
      </c>
      <c r="N333" s="156"/>
      <c r="O333" s="157" t="str">
        <f>IF(AND(P333="", Q333="", R333=""), "", IF(OR(NOT(C333=P333), NOT(D333=Q333), NOT(E333=R333), NOT(F333=S333), NOT(G333=T333), NOT(H333=U333)), $O$4, 'Leave Approval'!L332))</f>
        <v/>
      </c>
      <c r="P333" s="159" t="str">
        <f>IF('Leave Approval'!M332="", "", 'Leave Approval'!M332)</f>
        <v/>
      </c>
      <c r="Q333" s="160" t="str">
        <f>IF('Leave Approval'!N332="", "", 'Leave Approval'!N332)</f>
        <v/>
      </c>
      <c r="R333" s="161" t="str">
        <f>IF('Leave Approval'!O332="", "", 'Leave Approval'!O332)</f>
        <v/>
      </c>
      <c r="S333" s="162" t="str">
        <f>IF('Leave Approval'!P332="", "", 'Leave Approval'!P332)</f>
        <v/>
      </c>
      <c r="T333" s="163" t="str">
        <f>IF('Leave Approval'!Q332="", "", 'Leave Approval'!Q332)</f>
        <v/>
      </c>
      <c r="U333" s="164" t="str">
        <f>IF('Leave Approval'!R332="", "", 'Leave Approval'!R332)</f>
        <v/>
      </c>
      <c r="V333" s="156"/>
      <c r="W333" s="157" t="str">
        <f>IF(OR(P333="", Q333="", R333=""), "", NETWORKDAYS(Q333, R333, IF(AL333='Intro &amp; Setup'!$BA$8, 'Intro &amp; Setup'!$CA$4:$CA$23, IF(AL333='Intro &amp; Setup'!$BA$9, 'Intro &amp; Setup'!$CB$4:$CB$23)))-IF(S333=$AH$2, 0.5, 0))</f>
        <v/>
      </c>
      <c r="X333" s="156"/>
      <c r="Y333" s="157" t="str">
        <f>IF(OR(P333="", Q333="", R333=""), "", IFERROR($AN333+$AO333-SUMIF($C$8:$C333, $C333, $K$8:$K333)-SUMIF($P$8:$P333, $P333, $W$8:$W333), ""))</f>
        <v/>
      </c>
      <c r="Z333" s="75"/>
      <c r="AH333" s="10">
        <v>326</v>
      </c>
      <c r="AL333" s="10" t="str">
        <f>IF(P333="", IF(C333="", "", IFERROR(INDEX('Intro &amp; Setup'!$BD$4:$BD$23, MATCH(C333, 'Intro &amp; Setup'!$BC$4:$BC$23, 0)), "")), IFERROR(INDEX('Intro &amp; Setup'!$BD$4:$BD$23, MATCH(P333, 'Intro &amp; Setup'!$BC$4:$BC$23, 0)), ""))</f>
        <v/>
      </c>
      <c r="AN333" s="42" t="str">
        <f>IF(P333="", IF($C333="", "", IFERROR(INDEX('Intro &amp; Setup'!$BE$4:$BE$23, MATCH($C333, 'Intro &amp; Setup'!$BC$4:$BC$23, 0)), "")-$AS333), IFERROR(INDEX('Intro &amp; Setup'!$BE$4:$BE$23, MATCH($P333, 'Intro &amp; Setup'!$BC$4:$BC$23, 0)), "")-$AS333)</f>
        <v/>
      </c>
      <c r="AO333" s="44" t="str">
        <f>IF(P333="", IF($C333="", "", IFERROR(INDEX('Intro &amp; Setup'!$BF$4:$BF$23, MATCH($C333, 'Intro &amp; Setup'!$BC$4:$BC$23, 0)), "")), IFERROR(INDEX('Intro &amp; Setup'!$BF$4:$BF$23, MATCH($P333, 'Intro &amp; Setup'!$BC$4:$BC$23, 0)), ""))</f>
        <v/>
      </c>
      <c r="AS333" s="10" t="str">
        <f>IF($C333="", "", IFERROR(INDEX('Intro &amp; Setup'!$BG$70:$BG$109, MATCH($C333, 'Intro &amp; Setup'!$BA$70:$BA$109, 0)), ""))</f>
        <v/>
      </c>
    </row>
    <row r="334" spans="1:45" x14ac:dyDescent="0.25">
      <c r="A334" s="75"/>
      <c r="B334" s="176"/>
      <c r="C334" s="158"/>
      <c r="D334" s="160"/>
      <c r="E334" s="161"/>
      <c r="F334" s="177"/>
      <c r="G334" s="160"/>
      <c r="H334" s="163"/>
      <c r="I334" s="156"/>
      <c r="J334" s="157" t="str">
        <f t="shared" si="5"/>
        <v/>
      </c>
      <c r="K334" s="158" t="str">
        <f>IF(O334="", IF(W334="", IF(OR(D334="", E334="", C334=""), "", NETWORKDAYS(D334, E334, IF(AL334='Intro &amp; Setup'!$BA$8, 'Intro &amp; Setup'!$CA$4:$CA$23, IF(AL334='Intro &amp; Setup'!$BA$9, 'Intro &amp; Setup'!$CB$4:$CB$23)))-IF(F334=$AH$2, 0.5, 0)), ""), "")</f>
        <v/>
      </c>
      <c r="L334" s="156"/>
      <c r="M334" s="157" t="str">
        <f>IF(O334="", IFERROR(IF($W334="", $AN334+$AO334-SUMIF($C$8:$C334, $C334, $K$8:$K334)-SUMIF($C$8:$C334, $C334, $W$8:$W334), ""), ""), "")</f>
        <v/>
      </c>
      <c r="N334" s="156"/>
      <c r="O334" s="157" t="str">
        <f>IF(AND(P334="", Q334="", R334=""), "", IF(OR(NOT(C334=P334), NOT(D334=Q334), NOT(E334=R334), NOT(F334=S334), NOT(G334=T334), NOT(H334=U334)), $O$4, 'Leave Approval'!L333))</f>
        <v/>
      </c>
      <c r="P334" s="159" t="str">
        <f>IF('Leave Approval'!M333="", "", 'Leave Approval'!M333)</f>
        <v/>
      </c>
      <c r="Q334" s="160" t="str">
        <f>IF('Leave Approval'!N333="", "", 'Leave Approval'!N333)</f>
        <v/>
      </c>
      <c r="R334" s="161" t="str">
        <f>IF('Leave Approval'!O333="", "", 'Leave Approval'!O333)</f>
        <v/>
      </c>
      <c r="S334" s="162" t="str">
        <f>IF('Leave Approval'!P333="", "", 'Leave Approval'!P333)</f>
        <v/>
      </c>
      <c r="T334" s="163" t="str">
        <f>IF('Leave Approval'!Q333="", "", 'Leave Approval'!Q333)</f>
        <v/>
      </c>
      <c r="U334" s="164" t="str">
        <f>IF('Leave Approval'!R333="", "", 'Leave Approval'!R333)</f>
        <v/>
      </c>
      <c r="V334" s="156"/>
      <c r="W334" s="157" t="str">
        <f>IF(OR(P334="", Q334="", R334=""), "", NETWORKDAYS(Q334, R334, IF(AL334='Intro &amp; Setup'!$BA$8, 'Intro &amp; Setup'!$CA$4:$CA$23, IF(AL334='Intro &amp; Setup'!$BA$9, 'Intro &amp; Setup'!$CB$4:$CB$23)))-IF(S334=$AH$2, 0.5, 0))</f>
        <v/>
      </c>
      <c r="X334" s="156"/>
      <c r="Y334" s="157" t="str">
        <f>IF(OR(P334="", Q334="", R334=""), "", IFERROR($AN334+$AO334-SUMIF($C$8:$C334, $C334, $K$8:$K334)-SUMIF($P$8:$P334, $P334, $W$8:$W334), ""))</f>
        <v/>
      </c>
      <c r="Z334" s="75"/>
      <c r="AH334" s="10">
        <v>327</v>
      </c>
      <c r="AL334" s="10" t="str">
        <f>IF(P334="", IF(C334="", "", IFERROR(INDEX('Intro &amp; Setup'!$BD$4:$BD$23, MATCH(C334, 'Intro &amp; Setup'!$BC$4:$BC$23, 0)), "")), IFERROR(INDEX('Intro &amp; Setup'!$BD$4:$BD$23, MATCH(P334, 'Intro &amp; Setup'!$BC$4:$BC$23, 0)), ""))</f>
        <v/>
      </c>
      <c r="AN334" s="42" t="str">
        <f>IF(P334="", IF($C334="", "", IFERROR(INDEX('Intro &amp; Setup'!$BE$4:$BE$23, MATCH($C334, 'Intro &amp; Setup'!$BC$4:$BC$23, 0)), "")-$AS334), IFERROR(INDEX('Intro &amp; Setup'!$BE$4:$BE$23, MATCH($P334, 'Intro &amp; Setup'!$BC$4:$BC$23, 0)), "")-$AS334)</f>
        <v/>
      </c>
      <c r="AO334" s="44" t="str">
        <f>IF(P334="", IF($C334="", "", IFERROR(INDEX('Intro &amp; Setup'!$BF$4:$BF$23, MATCH($C334, 'Intro &amp; Setup'!$BC$4:$BC$23, 0)), "")), IFERROR(INDEX('Intro &amp; Setup'!$BF$4:$BF$23, MATCH($P334, 'Intro &amp; Setup'!$BC$4:$BC$23, 0)), ""))</f>
        <v/>
      </c>
      <c r="AS334" s="10" t="str">
        <f>IF($C334="", "", IFERROR(INDEX('Intro &amp; Setup'!$BG$70:$BG$109, MATCH($C334, 'Intro &amp; Setup'!$BA$70:$BA$109, 0)), ""))</f>
        <v/>
      </c>
    </row>
    <row r="335" spans="1:45" x14ac:dyDescent="0.25">
      <c r="A335" s="75"/>
      <c r="B335" s="176"/>
      <c r="C335" s="158"/>
      <c r="D335" s="160"/>
      <c r="E335" s="161"/>
      <c r="F335" s="177"/>
      <c r="G335" s="160"/>
      <c r="H335" s="163"/>
      <c r="I335" s="156"/>
      <c r="J335" s="157" t="str">
        <f t="shared" si="5"/>
        <v/>
      </c>
      <c r="K335" s="158" t="str">
        <f>IF(O335="", IF(W335="", IF(OR(D335="", E335="", C335=""), "", NETWORKDAYS(D335, E335, IF(AL335='Intro &amp; Setup'!$BA$8, 'Intro &amp; Setup'!$CA$4:$CA$23, IF(AL335='Intro &amp; Setup'!$BA$9, 'Intro &amp; Setup'!$CB$4:$CB$23)))-IF(F335=$AH$2, 0.5, 0)), ""), "")</f>
        <v/>
      </c>
      <c r="L335" s="156"/>
      <c r="M335" s="157" t="str">
        <f>IF(O335="", IFERROR(IF($W335="", $AN335+$AO335-SUMIF($C$8:$C335, $C335, $K$8:$K335)-SUMIF($C$8:$C335, $C335, $W$8:$W335), ""), ""), "")</f>
        <v/>
      </c>
      <c r="N335" s="156"/>
      <c r="O335" s="157" t="str">
        <f>IF(AND(P335="", Q335="", R335=""), "", IF(OR(NOT(C335=P335), NOT(D335=Q335), NOT(E335=R335), NOT(F335=S335), NOT(G335=T335), NOT(H335=U335)), $O$4, 'Leave Approval'!L334))</f>
        <v/>
      </c>
      <c r="P335" s="159" t="str">
        <f>IF('Leave Approval'!M334="", "", 'Leave Approval'!M334)</f>
        <v/>
      </c>
      <c r="Q335" s="160" t="str">
        <f>IF('Leave Approval'!N334="", "", 'Leave Approval'!N334)</f>
        <v/>
      </c>
      <c r="R335" s="161" t="str">
        <f>IF('Leave Approval'!O334="", "", 'Leave Approval'!O334)</f>
        <v/>
      </c>
      <c r="S335" s="162" t="str">
        <f>IF('Leave Approval'!P334="", "", 'Leave Approval'!P334)</f>
        <v/>
      </c>
      <c r="T335" s="163" t="str">
        <f>IF('Leave Approval'!Q334="", "", 'Leave Approval'!Q334)</f>
        <v/>
      </c>
      <c r="U335" s="164" t="str">
        <f>IF('Leave Approval'!R334="", "", 'Leave Approval'!R334)</f>
        <v/>
      </c>
      <c r="V335" s="156"/>
      <c r="W335" s="157" t="str">
        <f>IF(OR(P335="", Q335="", R335=""), "", NETWORKDAYS(Q335, R335, IF(AL335='Intro &amp; Setup'!$BA$8, 'Intro &amp; Setup'!$CA$4:$CA$23, IF(AL335='Intro &amp; Setup'!$BA$9, 'Intro &amp; Setup'!$CB$4:$CB$23)))-IF(S335=$AH$2, 0.5, 0))</f>
        <v/>
      </c>
      <c r="X335" s="156"/>
      <c r="Y335" s="157" t="str">
        <f>IF(OR(P335="", Q335="", R335=""), "", IFERROR($AN335+$AO335-SUMIF($C$8:$C335, $C335, $K$8:$K335)-SUMIF($P$8:$P335, $P335, $W$8:$W335), ""))</f>
        <v/>
      </c>
      <c r="Z335" s="75"/>
      <c r="AH335" s="10">
        <v>328</v>
      </c>
      <c r="AL335" s="10" t="str">
        <f>IF(P335="", IF(C335="", "", IFERROR(INDEX('Intro &amp; Setup'!$BD$4:$BD$23, MATCH(C335, 'Intro &amp; Setup'!$BC$4:$BC$23, 0)), "")), IFERROR(INDEX('Intro &amp; Setup'!$BD$4:$BD$23, MATCH(P335, 'Intro &amp; Setup'!$BC$4:$BC$23, 0)), ""))</f>
        <v/>
      </c>
      <c r="AN335" s="42" t="str">
        <f>IF(P335="", IF($C335="", "", IFERROR(INDEX('Intro &amp; Setup'!$BE$4:$BE$23, MATCH($C335, 'Intro &amp; Setup'!$BC$4:$BC$23, 0)), "")-$AS335), IFERROR(INDEX('Intro &amp; Setup'!$BE$4:$BE$23, MATCH($P335, 'Intro &amp; Setup'!$BC$4:$BC$23, 0)), "")-$AS335)</f>
        <v/>
      </c>
      <c r="AO335" s="44" t="str">
        <f>IF(P335="", IF($C335="", "", IFERROR(INDEX('Intro &amp; Setup'!$BF$4:$BF$23, MATCH($C335, 'Intro &amp; Setup'!$BC$4:$BC$23, 0)), "")), IFERROR(INDEX('Intro &amp; Setup'!$BF$4:$BF$23, MATCH($P335, 'Intro &amp; Setup'!$BC$4:$BC$23, 0)), ""))</f>
        <v/>
      </c>
      <c r="AS335" s="10" t="str">
        <f>IF($C335="", "", IFERROR(INDEX('Intro &amp; Setup'!$BG$70:$BG$109, MATCH($C335, 'Intro &amp; Setup'!$BA$70:$BA$109, 0)), ""))</f>
        <v/>
      </c>
    </row>
    <row r="336" spans="1:45" x14ac:dyDescent="0.25">
      <c r="A336" s="75"/>
      <c r="B336" s="176"/>
      <c r="C336" s="158"/>
      <c r="D336" s="160"/>
      <c r="E336" s="161"/>
      <c r="F336" s="177"/>
      <c r="G336" s="160"/>
      <c r="H336" s="163"/>
      <c r="I336" s="156"/>
      <c r="J336" s="157" t="str">
        <f t="shared" si="5"/>
        <v/>
      </c>
      <c r="K336" s="158" t="str">
        <f>IF(O336="", IF(W336="", IF(OR(D336="", E336="", C336=""), "", NETWORKDAYS(D336, E336, IF(AL336='Intro &amp; Setup'!$BA$8, 'Intro &amp; Setup'!$CA$4:$CA$23, IF(AL336='Intro &amp; Setup'!$BA$9, 'Intro &amp; Setup'!$CB$4:$CB$23)))-IF(F336=$AH$2, 0.5, 0)), ""), "")</f>
        <v/>
      </c>
      <c r="L336" s="156"/>
      <c r="M336" s="157" t="str">
        <f>IF(O336="", IFERROR(IF($W336="", $AN336+$AO336-SUMIF($C$8:$C336, $C336, $K$8:$K336)-SUMIF($C$8:$C336, $C336, $W$8:$W336), ""), ""), "")</f>
        <v/>
      </c>
      <c r="N336" s="156"/>
      <c r="O336" s="157" t="str">
        <f>IF(AND(P336="", Q336="", R336=""), "", IF(OR(NOT(C336=P336), NOT(D336=Q336), NOT(E336=R336), NOT(F336=S336), NOT(G336=T336), NOT(H336=U336)), $O$4, 'Leave Approval'!L335))</f>
        <v/>
      </c>
      <c r="P336" s="159" t="str">
        <f>IF('Leave Approval'!M335="", "", 'Leave Approval'!M335)</f>
        <v/>
      </c>
      <c r="Q336" s="160" t="str">
        <f>IF('Leave Approval'!N335="", "", 'Leave Approval'!N335)</f>
        <v/>
      </c>
      <c r="R336" s="161" t="str">
        <f>IF('Leave Approval'!O335="", "", 'Leave Approval'!O335)</f>
        <v/>
      </c>
      <c r="S336" s="162" t="str">
        <f>IF('Leave Approval'!P335="", "", 'Leave Approval'!P335)</f>
        <v/>
      </c>
      <c r="T336" s="163" t="str">
        <f>IF('Leave Approval'!Q335="", "", 'Leave Approval'!Q335)</f>
        <v/>
      </c>
      <c r="U336" s="164" t="str">
        <f>IF('Leave Approval'!R335="", "", 'Leave Approval'!R335)</f>
        <v/>
      </c>
      <c r="V336" s="156"/>
      <c r="W336" s="157" t="str">
        <f>IF(OR(P336="", Q336="", R336=""), "", NETWORKDAYS(Q336, R336, IF(AL336='Intro &amp; Setup'!$BA$8, 'Intro &amp; Setup'!$CA$4:$CA$23, IF(AL336='Intro &amp; Setup'!$BA$9, 'Intro &amp; Setup'!$CB$4:$CB$23)))-IF(S336=$AH$2, 0.5, 0))</f>
        <v/>
      </c>
      <c r="X336" s="156"/>
      <c r="Y336" s="157" t="str">
        <f>IF(OR(P336="", Q336="", R336=""), "", IFERROR($AN336+$AO336-SUMIF($C$8:$C336, $C336, $K$8:$K336)-SUMIF($P$8:$P336, $P336, $W$8:$W336), ""))</f>
        <v/>
      </c>
      <c r="Z336" s="75"/>
      <c r="AH336" s="10">
        <v>329</v>
      </c>
      <c r="AL336" s="10" t="str">
        <f>IF(P336="", IF(C336="", "", IFERROR(INDEX('Intro &amp; Setup'!$BD$4:$BD$23, MATCH(C336, 'Intro &amp; Setup'!$BC$4:$BC$23, 0)), "")), IFERROR(INDEX('Intro &amp; Setup'!$BD$4:$BD$23, MATCH(P336, 'Intro &amp; Setup'!$BC$4:$BC$23, 0)), ""))</f>
        <v/>
      </c>
      <c r="AN336" s="42" t="str">
        <f>IF(P336="", IF($C336="", "", IFERROR(INDEX('Intro &amp; Setup'!$BE$4:$BE$23, MATCH($C336, 'Intro &amp; Setup'!$BC$4:$BC$23, 0)), "")-$AS336), IFERROR(INDEX('Intro &amp; Setup'!$BE$4:$BE$23, MATCH($P336, 'Intro &amp; Setup'!$BC$4:$BC$23, 0)), "")-$AS336)</f>
        <v/>
      </c>
      <c r="AO336" s="44" t="str">
        <f>IF(P336="", IF($C336="", "", IFERROR(INDEX('Intro &amp; Setup'!$BF$4:$BF$23, MATCH($C336, 'Intro &amp; Setup'!$BC$4:$BC$23, 0)), "")), IFERROR(INDEX('Intro &amp; Setup'!$BF$4:$BF$23, MATCH($P336, 'Intro &amp; Setup'!$BC$4:$BC$23, 0)), ""))</f>
        <v/>
      </c>
      <c r="AS336" s="10" t="str">
        <f>IF($C336="", "", IFERROR(INDEX('Intro &amp; Setup'!$BG$70:$BG$109, MATCH($C336, 'Intro &amp; Setup'!$BA$70:$BA$109, 0)), ""))</f>
        <v/>
      </c>
    </row>
    <row r="337" spans="1:45" x14ac:dyDescent="0.25">
      <c r="A337" s="75"/>
      <c r="B337" s="176"/>
      <c r="C337" s="158"/>
      <c r="D337" s="160"/>
      <c r="E337" s="161"/>
      <c r="F337" s="177"/>
      <c r="G337" s="160"/>
      <c r="H337" s="163"/>
      <c r="I337" s="156"/>
      <c r="J337" s="157" t="str">
        <f t="shared" si="5"/>
        <v/>
      </c>
      <c r="K337" s="158" t="str">
        <f>IF(O337="", IF(W337="", IF(OR(D337="", E337="", C337=""), "", NETWORKDAYS(D337, E337, IF(AL337='Intro &amp; Setup'!$BA$8, 'Intro &amp; Setup'!$CA$4:$CA$23, IF(AL337='Intro &amp; Setup'!$BA$9, 'Intro &amp; Setup'!$CB$4:$CB$23)))-IF(F337=$AH$2, 0.5, 0)), ""), "")</f>
        <v/>
      </c>
      <c r="L337" s="156"/>
      <c r="M337" s="157" t="str">
        <f>IF(O337="", IFERROR(IF($W337="", $AN337+$AO337-SUMIF($C$8:$C337, $C337, $K$8:$K337)-SUMIF($C$8:$C337, $C337, $W$8:$W337), ""), ""), "")</f>
        <v/>
      </c>
      <c r="N337" s="156"/>
      <c r="O337" s="157" t="str">
        <f>IF(AND(P337="", Q337="", R337=""), "", IF(OR(NOT(C337=P337), NOT(D337=Q337), NOT(E337=R337), NOT(F337=S337), NOT(G337=T337), NOT(H337=U337)), $O$4, 'Leave Approval'!L336))</f>
        <v/>
      </c>
      <c r="P337" s="159" t="str">
        <f>IF('Leave Approval'!M336="", "", 'Leave Approval'!M336)</f>
        <v/>
      </c>
      <c r="Q337" s="160" t="str">
        <f>IF('Leave Approval'!N336="", "", 'Leave Approval'!N336)</f>
        <v/>
      </c>
      <c r="R337" s="161" t="str">
        <f>IF('Leave Approval'!O336="", "", 'Leave Approval'!O336)</f>
        <v/>
      </c>
      <c r="S337" s="162" t="str">
        <f>IF('Leave Approval'!P336="", "", 'Leave Approval'!P336)</f>
        <v/>
      </c>
      <c r="T337" s="163" t="str">
        <f>IF('Leave Approval'!Q336="", "", 'Leave Approval'!Q336)</f>
        <v/>
      </c>
      <c r="U337" s="164" t="str">
        <f>IF('Leave Approval'!R336="", "", 'Leave Approval'!R336)</f>
        <v/>
      </c>
      <c r="V337" s="156"/>
      <c r="W337" s="157" t="str">
        <f>IF(OR(P337="", Q337="", R337=""), "", NETWORKDAYS(Q337, R337, IF(AL337='Intro &amp; Setup'!$BA$8, 'Intro &amp; Setup'!$CA$4:$CA$23, IF(AL337='Intro &amp; Setup'!$BA$9, 'Intro &amp; Setup'!$CB$4:$CB$23)))-IF(S337=$AH$2, 0.5, 0))</f>
        <v/>
      </c>
      <c r="X337" s="156"/>
      <c r="Y337" s="157" t="str">
        <f>IF(OR(P337="", Q337="", R337=""), "", IFERROR($AN337+$AO337-SUMIF($C$8:$C337, $C337, $K$8:$K337)-SUMIF($P$8:$P337, $P337, $W$8:$W337), ""))</f>
        <v/>
      </c>
      <c r="Z337" s="75"/>
      <c r="AH337" s="10">
        <v>330</v>
      </c>
      <c r="AL337" s="10" t="str">
        <f>IF(P337="", IF(C337="", "", IFERROR(INDEX('Intro &amp; Setup'!$BD$4:$BD$23, MATCH(C337, 'Intro &amp; Setup'!$BC$4:$BC$23, 0)), "")), IFERROR(INDEX('Intro &amp; Setup'!$BD$4:$BD$23, MATCH(P337, 'Intro &amp; Setup'!$BC$4:$BC$23, 0)), ""))</f>
        <v/>
      </c>
      <c r="AN337" s="42" t="str">
        <f>IF(P337="", IF($C337="", "", IFERROR(INDEX('Intro &amp; Setup'!$BE$4:$BE$23, MATCH($C337, 'Intro &amp; Setup'!$BC$4:$BC$23, 0)), "")-$AS337), IFERROR(INDEX('Intro &amp; Setup'!$BE$4:$BE$23, MATCH($P337, 'Intro &amp; Setup'!$BC$4:$BC$23, 0)), "")-$AS337)</f>
        <v/>
      </c>
      <c r="AO337" s="44" t="str">
        <f>IF(P337="", IF($C337="", "", IFERROR(INDEX('Intro &amp; Setup'!$BF$4:$BF$23, MATCH($C337, 'Intro &amp; Setup'!$BC$4:$BC$23, 0)), "")), IFERROR(INDEX('Intro &amp; Setup'!$BF$4:$BF$23, MATCH($P337, 'Intro &amp; Setup'!$BC$4:$BC$23, 0)), ""))</f>
        <v/>
      </c>
      <c r="AS337" s="10" t="str">
        <f>IF($C337="", "", IFERROR(INDEX('Intro &amp; Setup'!$BG$70:$BG$109, MATCH($C337, 'Intro &amp; Setup'!$BA$70:$BA$109, 0)), ""))</f>
        <v/>
      </c>
    </row>
    <row r="338" spans="1:45" x14ac:dyDescent="0.25">
      <c r="A338" s="75"/>
      <c r="B338" s="176"/>
      <c r="C338" s="158"/>
      <c r="D338" s="160"/>
      <c r="E338" s="161"/>
      <c r="F338" s="177"/>
      <c r="G338" s="160"/>
      <c r="H338" s="163"/>
      <c r="I338" s="156"/>
      <c r="J338" s="157" t="str">
        <f t="shared" si="5"/>
        <v/>
      </c>
      <c r="K338" s="158" t="str">
        <f>IF(O338="", IF(W338="", IF(OR(D338="", E338="", C338=""), "", NETWORKDAYS(D338, E338, IF(AL338='Intro &amp; Setup'!$BA$8, 'Intro &amp; Setup'!$CA$4:$CA$23, IF(AL338='Intro &amp; Setup'!$BA$9, 'Intro &amp; Setup'!$CB$4:$CB$23)))-IF(F338=$AH$2, 0.5, 0)), ""), "")</f>
        <v/>
      </c>
      <c r="L338" s="156"/>
      <c r="M338" s="157" t="str">
        <f>IF(O338="", IFERROR(IF($W338="", $AN338+$AO338-SUMIF($C$8:$C338, $C338, $K$8:$K338)-SUMIF($C$8:$C338, $C338, $W$8:$W338), ""), ""), "")</f>
        <v/>
      </c>
      <c r="N338" s="156"/>
      <c r="O338" s="157" t="str">
        <f>IF(AND(P338="", Q338="", R338=""), "", IF(OR(NOT(C338=P338), NOT(D338=Q338), NOT(E338=R338), NOT(F338=S338), NOT(G338=T338), NOT(H338=U338)), $O$4, 'Leave Approval'!L337))</f>
        <v/>
      </c>
      <c r="P338" s="159" t="str">
        <f>IF('Leave Approval'!M337="", "", 'Leave Approval'!M337)</f>
        <v/>
      </c>
      <c r="Q338" s="160" t="str">
        <f>IF('Leave Approval'!N337="", "", 'Leave Approval'!N337)</f>
        <v/>
      </c>
      <c r="R338" s="161" t="str">
        <f>IF('Leave Approval'!O337="", "", 'Leave Approval'!O337)</f>
        <v/>
      </c>
      <c r="S338" s="162" t="str">
        <f>IF('Leave Approval'!P337="", "", 'Leave Approval'!P337)</f>
        <v/>
      </c>
      <c r="T338" s="163" t="str">
        <f>IF('Leave Approval'!Q337="", "", 'Leave Approval'!Q337)</f>
        <v/>
      </c>
      <c r="U338" s="164" t="str">
        <f>IF('Leave Approval'!R337="", "", 'Leave Approval'!R337)</f>
        <v/>
      </c>
      <c r="V338" s="156"/>
      <c r="W338" s="157" t="str">
        <f>IF(OR(P338="", Q338="", R338=""), "", NETWORKDAYS(Q338, R338, IF(AL338='Intro &amp; Setup'!$BA$8, 'Intro &amp; Setup'!$CA$4:$CA$23, IF(AL338='Intro &amp; Setup'!$BA$9, 'Intro &amp; Setup'!$CB$4:$CB$23)))-IF(S338=$AH$2, 0.5, 0))</f>
        <v/>
      </c>
      <c r="X338" s="156"/>
      <c r="Y338" s="157" t="str">
        <f>IF(OR(P338="", Q338="", R338=""), "", IFERROR($AN338+$AO338-SUMIF($C$8:$C338, $C338, $K$8:$K338)-SUMIF($P$8:$P338, $P338, $W$8:$W338), ""))</f>
        <v/>
      </c>
      <c r="Z338" s="75"/>
      <c r="AH338" s="10">
        <v>331</v>
      </c>
      <c r="AL338" s="10" t="str">
        <f>IF(P338="", IF(C338="", "", IFERROR(INDEX('Intro &amp; Setup'!$BD$4:$BD$23, MATCH(C338, 'Intro &amp; Setup'!$BC$4:$BC$23, 0)), "")), IFERROR(INDEX('Intro &amp; Setup'!$BD$4:$BD$23, MATCH(P338, 'Intro &amp; Setup'!$BC$4:$BC$23, 0)), ""))</f>
        <v/>
      </c>
      <c r="AN338" s="42" t="str">
        <f>IF(P338="", IF($C338="", "", IFERROR(INDEX('Intro &amp; Setup'!$BE$4:$BE$23, MATCH($C338, 'Intro &amp; Setup'!$BC$4:$BC$23, 0)), "")-$AS338), IFERROR(INDEX('Intro &amp; Setup'!$BE$4:$BE$23, MATCH($P338, 'Intro &amp; Setup'!$BC$4:$BC$23, 0)), "")-$AS338)</f>
        <v/>
      </c>
      <c r="AO338" s="44" t="str">
        <f>IF(P338="", IF($C338="", "", IFERROR(INDEX('Intro &amp; Setup'!$BF$4:$BF$23, MATCH($C338, 'Intro &amp; Setup'!$BC$4:$BC$23, 0)), "")), IFERROR(INDEX('Intro &amp; Setup'!$BF$4:$BF$23, MATCH($P338, 'Intro &amp; Setup'!$BC$4:$BC$23, 0)), ""))</f>
        <v/>
      </c>
      <c r="AS338" s="10" t="str">
        <f>IF($C338="", "", IFERROR(INDEX('Intro &amp; Setup'!$BG$70:$BG$109, MATCH($C338, 'Intro &amp; Setup'!$BA$70:$BA$109, 0)), ""))</f>
        <v/>
      </c>
    </row>
    <row r="339" spans="1:45" x14ac:dyDescent="0.25">
      <c r="A339" s="75"/>
      <c r="B339" s="176"/>
      <c r="C339" s="158"/>
      <c r="D339" s="160"/>
      <c r="E339" s="161"/>
      <c r="F339" s="177"/>
      <c r="G339" s="160"/>
      <c r="H339" s="163"/>
      <c r="I339" s="156"/>
      <c r="J339" s="157" t="str">
        <f t="shared" si="5"/>
        <v/>
      </c>
      <c r="K339" s="158" t="str">
        <f>IF(O339="", IF(W339="", IF(OR(D339="", E339="", C339=""), "", NETWORKDAYS(D339, E339, IF(AL339='Intro &amp; Setup'!$BA$8, 'Intro &amp; Setup'!$CA$4:$CA$23, IF(AL339='Intro &amp; Setup'!$BA$9, 'Intro &amp; Setup'!$CB$4:$CB$23)))-IF(F339=$AH$2, 0.5, 0)), ""), "")</f>
        <v/>
      </c>
      <c r="L339" s="156"/>
      <c r="M339" s="157" t="str">
        <f>IF(O339="", IFERROR(IF($W339="", $AN339+$AO339-SUMIF($C$8:$C339, $C339, $K$8:$K339)-SUMIF($C$8:$C339, $C339, $W$8:$W339), ""), ""), "")</f>
        <v/>
      </c>
      <c r="N339" s="156"/>
      <c r="O339" s="157" t="str">
        <f>IF(AND(P339="", Q339="", R339=""), "", IF(OR(NOT(C339=P339), NOT(D339=Q339), NOT(E339=R339), NOT(F339=S339), NOT(G339=T339), NOT(H339=U339)), $O$4, 'Leave Approval'!L338))</f>
        <v/>
      </c>
      <c r="P339" s="159" t="str">
        <f>IF('Leave Approval'!M338="", "", 'Leave Approval'!M338)</f>
        <v/>
      </c>
      <c r="Q339" s="160" t="str">
        <f>IF('Leave Approval'!N338="", "", 'Leave Approval'!N338)</f>
        <v/>
      </c>
      <c r="R339" s="161" t="str">
        <f>IF('Leave Approval'!O338="", "", 'Leave Approval'!O338)</f>
        <v/>
      </c>
      <c r="S339" s="162" t="str">
        <f>IF('Leave Approval'!P338="", "", 'Leave Approval'!P338)</f>
        <v/>
      </c>
      <c r="T339" s="163" t="str">
        <f>IF('Leave Approval'!Q338="", "", 'Leave Approval'!Q338)</f>
        <v/>
      </c>
      <c r="U339" s="164" t="str">
        <f>IF('Leave Approval'!R338="", "", 'Leave Approval'!R338)</f>
        <v/>
      </c>
      <c r="V339" s="156"/>
      <c r="W339" s="157" t="str">
        <f>IF(OR(P339="", Q339="", R339=""), "", NETWORKDAYS(Q339, R339, IF(AL339='Intro &amp; Setup'!$BA$8, 'Intro &amp; Setup'!$CA$4:$CA$23, IF(AL339='Intro &amp; Setup'!$BA$9, 'Intro &amp; Setup'!$CB$4:$CB$23)))-IF(S339=$AH$2, 0.5, 0))</f>
        <v/>
      </c>
      <c r="X339" s="156"/>
      <c r="Y339" s="157" t="str">
        <f>IF(OR(P339="", Q339="", R339=""), "", IFERROR($AN339+$AO339-SUMIF($C$8:$C339, $C339, $K$8:$K339)-SUMIF($P$8:$P339, $P339, $W$8:$W339), ""))</f>
        <v/>
      </c>
      <c r="Z339" s="75"/>
      <c r="AH339" s="10">
        <v>332</v>
      </c>
      <c r="AL339" s="10" t="str">
        <f>IF(P339="", IF(C339="", "", IFERROR(INDEX('Intro &amp; Setup'!$BD$4:$BD$23, MATCH(C339, 'Intro &amp; Setup'!$BC$4:$BC$23, 0)), "")), IFERROR(INDEX('Intro &amp; Setup'!$BD$4:$BD$23, MATCH(P339, 'Intro &amp; Setup'!$BC$4:$BC$23, 0)), ""))</f>
        <v/>
      </c>
      <c r="AN339" s="42" t="str">
        <f>IF(P339="", IF($C339="", "", IFERROR(INDEX('Intro &amp; Setup'!$BE$4:$BE$23, MATCH($C339, 'Intro &amp; Setup'!$BC$4:$BC$23, 0)), "")-$AS339), IFERROR(INDEX('Intro &amp; Setup'!$BE$4:$BE$23, MATCH($P339, 'Intro &amp; Setup'!$BC$4:$BC$23, 0)), "")-$AS339)</f>
        <v/>
      </c>
      <c r="AO339" s="44" t="str">
        <f>IF(P339="", IF($C339="", "", IFERROR(INDEX('Intro &amp; Setup'!$BF$4:$BF$23, MATCH($C339, 'Intro &amp; Setup'!$BC$4:$BC$23, 0)), "")), IFERROR(INDEX('Intro &amp; Setup'!$BF$4:$BF$23, MATCH($P339, 'Intro &amp; Setup'!$BC$4:$BC$23, 0)), ""))</f>
        <v/>
      </c>
      <c r="AS339" s="10" t="str">
        <f>IF($C339="", "", IFERROR(INDEX('Intro &amp; Setup'!$BG$70:$BG$109, MATCH($C339, 'Intro &amp; Setup'!$BA$70:$BA$109, 0)), ""))</f>
        <v/>
      </c>
    </row>
    <row r="340" spans="1:45" x14ac:dyDescent="0.25">
      <c r="A340" s="75"/>
      <c r="B340" s="176"/>
      <c r="C340" s="158"/>
      <c r="D340" s="160"/>
      <c r="E340" s="161"/>
      <c r="F340" s="177"/>
      <c r="G340" s="160"/>
      <c r="H340" s="163"/>
      <c r="I340" s="156"/>
      <c r="J340" s="157" t="str">
        <f t="shared" si="5"/>
        <v/>
      </c>
      <c r="K340" s="158" t="str">
        <f>IF(O340="", IF(W340="", IF(OR(D340="", E340="", C340=""), "", NETWORKDAYS(D340, E340, IF(AL340='Intro &amp; Setup'!$BA$8, 'Intro &amp; Setup'!$CA$4:$CA$23, IF(AL340='Intro &amp; Setup'!$BA$9, 'Intro &amp; Setup'!$CB$4:$CB$23)))-IF(F340=$AH$2, 0.5, 0)), ""), "")</f>
        <v/>
      </c>
      <c r="L340" s="156"/>
      <c r="M340" s="157" t="str">
        <f>IF(O340="", IFERROR(IF($W340="", $AN340+$AO340-SUMIF($C$8:$C340, $C340, $K$8:$K340)-SUMIF($C$8:$C340, $C340, $W$8:$W340), ""), ""), "")</f>
        <v/>
      </c>
      <c r="N340" s="156"/>
      <c r="O340" s="157" t="str">
        <f>IF(AND(P340="", Q340="", R340=""), "", IF(OR(NOT(C340=P340), NOT(D340=Q340), NOT(E340=R340), NOT(F340=S340), NOT(G340=T340), NOT(H340=U340)), $O$4, 'Leave Approval'!L339))</f>
        <v/>
      </c>
      <c r="P340" s="159" t="str">
        <f>IF('Leave Approval'!M339="", "", 'Leave Approval'!M339)</f>
        <v/>
      </c>
      <c r="Q340" s="160" t="str">
        <f>IF('Leave Approval'!N339="", "", 'Leave Approval'!N339)</f>
        <v/>
      </c>
      <c r="R340" s="161" t="str">
        <f>IF('Leave Approval'!O339="", "", 'Leave Approval'!O339)</f>
        <v/>
      </c>
      <c r="S340" s="162" t="str">
        <f>IF('Leave Approval'!P339="", "", 'Leave Approval'!P339)</f>
        <v/>
      </c>
      <c r="T340" s="163" t="str">
        <f>IF('Leave Approval'!Q339="", "", 'Leave Approval'!Q339)</f>
        <v/>
      </c>
      <c r="U340" s="164" t="str">
        <f>IF('Leave Approval'!R339="", "", 'Leave Approval'!R339)</f>
        <v/>
      </c>
      <c r="V340" s="156"/>
      <c r="W340" s="157" t="str">
        <f>IF(OR(P340="", Q340="", R340=""), "", NETWORKDAYS(Q340, R340, IF(AL340='Intro &amp; Setup'!$BA$8, 'Intro &amp; Setup'!$CA$4:$CA$23, IF(AL340='Intro &amp; Setup'!$BA$9, 'Intro &amp; Setup'!$CB$4:$CB$23)))-IF(S340=$AH$2, 0.5, 0))</f>
        <v/>
      </c>
      <c r="X340" s="156"/>
      <c r="Y340" s="157" t="str">
        <f>IF(OR(P340="", Q340="", R340=""), "", IFERROR($AN340+$AO340-SUMIF($C$8:$C340, $C340, $K$8:$K340)-SUMIF($P$8:$P340, $P340, $W$8:$W340), ""))</f>
        <v/>
      </c>
      <c r="Z340" s="75"/>
      <c r="AH340" s="10">
        <v>333</v>
      </c>
      <c r="AL340" s="10" t="str">
        <f>IF(P340="", IF(C340="", "", IFERROR(INDEX('Intro &amp; Setup'!$BD$4:$BD$23, MATCH(C340, 'Intro &amp; Setup'!$BC$4:$BC$23, 0)), "")), IFERROR(INDEX('Intro &amp; Setup'!$BD$4:$BD$23, MATCH(P340, 'Intro &amp; Setup'!$BC$4:$BC$23, 0)), ""))</f>
        <v/>
      </c>
      <c r="AN340" s="42" t="str">
        <f>IF(P340="", IF($C340="", "", IFERROR(INDEX('Intro &amp; Setup'!$BE$4:$BE$23, MATCH($C340, 'Intro &amp; Setup'!$BC$4:$BC$23, 0)), "")-$AS340), IFERROR(INDEX('Intro &amp; Setup'!$BE$4:$BE$23, MATCH($P340, 'Intro &amp; Setup'!$BC$4:$BC$23, 0)), "")-$AS340)</f>
        <v/>
      </c>
      <c r="AO340" s="44" t="str">
        <f>IF(P340="", IF($C340="", "", IFERROR(INDEX('Intro &amp; Setup'!$BF$4:$BF$23, MATCH($C340, 'Intro &amp; Setup'!$BC$4:$BC$23, 0)), "")), IFERROR(INDEX('Intro &amp; Setup'!$BF$4:$BF$23, MATCH($P340, 'Intro &amp; Setup'!$BC$4:$BC$23, 0)), ""))</f>
        <v/>
      </c>
      <c r="AS340" s="10" t="str">
        <f>IF($C340="", "", IFERROR(INDEX('Intro &amp; Setup'!$BG$70:$BG$109, MATCH($C340, 'Intro &amp; Setup'!$BA$70:$BA$109, 0)), ""))</f>
        <v/>
      </c>
    </row>
    <row r="341" spans="1:45" x14ac:dyDescent="0.25">
      <c r="A341" s="75"/>
      <c r="B341" s="176"/>
      <c r="C341" s="158"/>
      <c r="D341" s="160"/>
      <c r="E341" s="161"/>
      <c r="F341" s="177"/>
      <c r="G341" s="160"/>
      <c r="H341" s="163"/>
      <c r="I341" s="156"/>
      <c r="J341" s="157" t="str">
        <f t="shared" si="5"/>
        <v/>
      </c>
      <c r="K341" s="158" t="str">
        <f>IF(O341="", IF(W341="", IF(OR(D341="", E341="", C341=""), "", NETWORKDAYS(D341, E341, IF(AL341='Intro &amp; Setup'!$BA$8, 'Intro &amp; Setup'!$CA$4:$CA$23, IF(AL341='Intro &amp; Setup'!$BA$9, 'Intro &amp; Setup'!$CB$4:$CB$23)))-IF(F341=$AH$2, 0.5, 0)), ""), "")</f>
        <v/>
      </c>
      <c r="L341" s="156"/>
      <c r="M341" s="157" t="str">
        <f>IF(O341="", IFERROR(IF($W341="", $AN341+$AO341-SUMIF($C$8:$C341, $C341, $K$8:$K341)-SUMIF($C$8:$C341, $C341, $W$8:$W341), ""), ""), "")</f>
        <v/>
      </c>
      <c r="N341" s="156"/>
      <c r="O341" s="157" t="str">
        <f>IF(AND(P341="", Q341="", R341=""), "", IF(OR(NOT(C341=P341), NOT(D341=Q341), NOT(E341=R341), NOT(F341=S341), NOT(G341=T341), NOT(H341=U341)), $O$4, 'Leave Approval'!L340))</f>
        <v/>
      </c>
      <c r="P341" s="159" t="str">
        <f>IF('Leave Approval'!M340="", "", 'Leave Approval'!M340)</f>
        <v/>
      </c>
      <c r="Q341" s="160" t="str">
        <f>IF('Leave Approval'!N340="", "", 'Leave Approval'!N340)</f>
        <v/>
      </c>
      <c r="R341" s="161" t="str">
        <f>IF('Leave Approval'!O340="", "", 'Leave Approval'!O340)</f>
        <v/>
      </c>
      <c r="S341" s="162" t="str">
        <f>IF('Leave Approval'!P340="", "", 'Leave Approval'!P340)</f>
        <v/>
      </c>
      <c r="T341" s="163" t="str">
        <f>IF('Leave Approval'!Q340="", "", 'Leave Approval'!Q340)</f>
        <v/>
      </c>
      <c r="U341" s="164" t="str">
        <f>IF('Leave Approval'!R340="", "", 'Leave Approval'!R340)</f>
        <v/>
      </c>
      <c r="V341" s="156"/>
      <c r="W341" s="157" t="str">
        <f>IF(OR(P341="", Q341="", R341=""), "", NETWORKDAYS(Q341, R341, IF(AL341='Intro &amp; Setup'!$BA$8, 'Intro &amp; Setup'!$CA$4:$CA$23, IF(AL341='Intro &amp; Setup'!$BA$9, 'Intro &amp; Setup'!$CB$4:$CB$23)))-IF(S341=$AH$2, 0.5, 0))</f>
        <v/>
      </c>
      <c r="X341" s="156"/>
      <c r="Y341" s="157" t="str">
        <f>IF(OR(P341="", Q341="", R341=""), "", IFERROR($AN341+$AO341-SUMIF($C$8:$C341, $C341, $K$8:$K341)-SUMIF($P$8:$P341, $P341, $W$8:$W341), ""))</f>
        <v/>
      </c>
      <c r="Z341" s="75"/>
      <c r="AH341" s="10">
        <v>334</v>
      </c>
      <c r="AL341" s="10" t="str">
        <f>IF(P341="", IF(C341="", "", IFERROR(INDEX('Intro &amp; Setup'!$BD$4:$BD$23, MATCH(C341, 'Intro &amp; Setup'!$BC$4:$BC$23, 0)), "")), IFERROR(INDEX('Intro &amp; Setup'!$BD$4:$BD$23, MATCH(P341, 'Intro &amp; Setup'!$BC$4:$BC$23, 0)), ""))</f>
        <v/>
      </c>
      <c r="AN341" s="42" t="str">
        <f>IF(P341="", IF($C341="", "", IFERROR(INDEX('Intro &amp; Setup'!$BE$4:$BE$23, MATCH($C341, 'Intro &amp; Setup'!$BC$4:$BC$23, 0)), "")-$AS341), IFERROR(INDEX('Intro &amp; Setup'!$BE$4:$BE$23, MATCH($P341, 'Intro &amp; Setup'!$BC$4:$BC$23, 0)), "")-$AS341)</f>
        <v/>
      </c>
      <c r="AO341" s="44" t="str">
        <f>IF(P341="", IF($C341="", "", IFERROR(INDEX('Intro &amp; Setup'!$BF$4:$BF$23, MATCH($C341, 'Intro &amp; Setup'!$BC$4:$BC$23, 0)), "")), IFERROR(INDEX('Intro &amp; Setup'!$BF$4:$BF$23, MATCH($P341, 'Intro &amp; Setup'!$BC$4:$BC$23, 0)), ""))</f>
        <v/>
      </c>
      <c r="AS341" s="10" t="str">
        <f>IF($C341="", "", IFERROR(INDEX('Intro &amp; Setup'!$BG$70:$BG$109, MATCH($C341, 'Intro &amp; Setup'!$BA$70:$BA$109, 0)), ""))</f>
        <v/>
      </c>
    </row>
    <row r="342" spans="1:45" x14ac:dyDescent="0.25">
      <c r="A342" s="75"/>
      <c r="B342" s="176"/>
      <c r="C342" s="158"/>
      <c r="D342" s="160"/>
      <c r="E342" s="161"/>
      <c r="F342" s="177"/>
      <c r="G342" s="160"/>
      <c r="H342" s="163"/>
      <c r="I342" s="156"/>
      <c r="J342" s="157" t="str">
        <f t="shared" si="5"/>
        <v/>
      </c>
      <c r="K342" s="158" t="str">
        <f>IF(O342="", IF(W342="", IF(OR(D342="", E342="", C342=""), "", NETWORKDAYS(D342, E342, IF(AL342='Intro &amp; Setup'!$BA$8, 'Intro &amp; Setup'!$CA$4:$CA$23, IF(AL342='Intro &amp; Setup'!$BA$9, 'Intro &amp; Setup'!$CB$4:$CB$23)))-IF(F342=$AH$2, 0.5, 0)), ""), "")</f>
        <v/>
      </c>
      <c r="L342" s="156"/>
      <c r="M342" s="157" t="str">
        <f>IF(O342="", IFERROR(IF($W342="", $AN342+$AO342-SUMIF($C$8:$C342, $C342, $K$8:$K342)-SUMIF($C$8:$C342, $C342, $W$8:$W342), ""), ""), "")</f>
        <v/>
      </c>
      <c r="N342" s="156"/>
      <c r="O342" s="157" t="str">
        <f>IF(AND(P342="", Q342="", R342=""), "", IF(OR(NOT(C342=P342), NOT(D342=Q342), NOT(E342=R342), NOT(F342=S342), NOT(G342=T342), NOT(H342=U342)), $O$4, 'Leave Approval'!L341))</f>
        <v/>
      </c>
      <c r="P342" s="159" t="str">
        <f>IF('Leave Approval'!M341="", "", 'Leave Approval'!M341)</f>
        <v/>
      </c>
      <c r="Q342" s="160" t="str">
        <f>IF('Leave Approval'!N341="", "", 'Leave Approval'!N341)</f>
        <v/>
      </c>
      <c r="R342" s="161" t="str">
        <f>IF('Leave Approval'!O341="", "", 'Leave Approval'!O341)</f>
        <v/>
      </c>
      <c r="S342" s="162" t="str">
        <f>IF('Leave Approval'!P341="", "", 'Leave Approval'!P341)</f>
        <v/>
      </c>
      <c r="T342" s="163" t="str">
        <f>IF('Leave Approval'!Q341="", "", 'Leave Approval'!Q341)</f>
        <v/>
      </c>
      <c r="U342" s="164" t="str">
        <f>IF('Leave Approval'!R341="", "", 'Leave Approval'!R341)</f>
        <v/>
      </c>
      <c r="V342" s="156"/>
      <c r="W342" s="157" t="str">
        <f>IF(OR(P342="", Q342="", R342=""), "", NETWORKDAYS(Q342, R342, IF(AL342='Intro &amp; Setup'!$BA$8, 'Intro &amp; Setup'!$CA$4:$CA$23, IF(AL342='Intro &amp; Setup'!$BA$9, 'Intro &amp; Setup'!$CB$4:$CB$23)))-IF(S342=$AH$2, 0.5, 0))</f>
        <v/>
      </c>
      <c r="X342" s="156"/>
      <c r="Y342" s="157" t="str">
        <f>IF(OR(P342="", Q342="", R342=""), "", IFERROR($AN342+$AO342-SUMIF($C$8:$C342, $C342, $K$8:$K342)-SUMIF($P$8:$P342, $P342, $W$8:$W342), ""))</f>
        <v/>
      </c>
      <c r="Z342" s="75"/>
      <c r="AH342" s="10">
        <v>335</v>
      </c>
      <c r="AL342" s="10" t="str">
        <f>IF(P342="", IF(C342="", "", IFERROR(INDEX('Intro &amp; Setup'!$BD$4:$BD$23, MATCH(C342, 'Intro &amp; Setup'!$BC$4:$BC$23, 0)), "")), IFERROR(INDEX('Intro &amp; Setup'!$BD$4:$BD$23, MATCH(P342, 'Intro &amp; Setup'!$BC$4:$BC$23, 0)), ""))</f>
        <v/>
      </c>
      <c r="AN342" s="42" t="str">
        <f>IF(P342="", IF($C342="", "", IFERROR(INDEX('Intro &amp; Setup'!$BE$4:$BE$23, MATCH($C342, 'Intro &amp; Setup'!$BC$4:$BC$23, 0)), "")-$AS342), IFERROR(INDEX('Intro &amp; Setup'!$BE$4:$BE$23, MATCH($P342, 'Intro &amp; Setup'!$BC$4:$BC$23, 0)), "")-$AS342)</f>
        <v/>
      </c>
      <c r="AO342" s="44" t="str">
        <f>IF(P342="", IF($C342="", "", IFERROR(INDEX('Intro &amp; Setup'!$BF$4:$BF$23, MATCH($C342, 'Intro &amp; Setup'!$BC$4:$BC$23, 0)), "")), IFERROR(INDEX('Intro &amp; Setup'!$BF$4:$BF$23, MATCH($P342, 'Intro &amp; Setup'!$BC$4:$BC$23, 0)), ""))</f>
        <v/>
      </c>
      <c r="AS342" s="10" t="str">
        <f>IF($C342="", "", IFERROR(INDEX('Intro &amp; Setup'!$BG$70:$BG$109, MATCH($C342, 'Intro &amp; Setup'!$BA$70:$BA$109, 0)), ""))</f>
        <v/>
      </c>
    </row>
    <row r="343" spans="1:45" x14ac:dyDescent="0.25">
      <c r="A343" s="75"/>
      <c r="B343" s="176"/>
      <c r="C343" s="158"/>
      <c r="D343" s="160"/>
      <c r="E343" s="161"/>
      <c r="F343" s="177"/>
      <c r="G343" s="160"/>
      <c r="H343" s="163"/>
      <c r="I343" s="156"/>
      <c r="J343" s="157" t="str">
        <f t="shared" si="5"/>
        <v/>
      </c>
      <c r="K343" s="158" t="str">
        <f>IF(O343="", IF(W343="", IF(OR(D343="", E343="", C343=""), "", NETWORKDAYS(D343, E343, IF(AL343='Intro &amp; Setup'!$BA$8, 'Intro &amp; Setup'!$CA$4:$CA$23, IF(AL343='Intro &amp; Setup'!$BA$9, 'Intro &amp; Setup'!$CB$4:$CB$23)))-IF(F343=$AH$2, 0.5, 0)), ""), "")</f>
        <v/>
      </c>
      <c r="L343" s="156"/>
      <c r="M343" s="157" t="str">
        <f>IF(O343="", IFERROR(IF($W343="", $AN343+$AO343-SUMIF($C$8:$C343, $C343, $K$8:$K343)-SUMIF($C$8:$C343, $C343, $W$8:$W343), ""), ""), "")</f>
        <v/>
      </c>
      <c r="N343" s="156"/>
      <c r="O343" s="157" t="str">
        <f>IF(AND(P343="", Q343="", R343=""), "", IF(OR(NOT(C343=P343), NOT(D343=Q343), NOT(E343=R343), NOT(F343=S343), NOT(G343=T343), NOT(H343=U343)), $O$4, 'Leave Approval'!L342))</f>
        <v/>
      </c>
      <c r="P343" s="159" t="str">
        <f>IF('Leave Approval'!M342="", "", 'Leave Approval'!M342)</f>
        <v/>
      </c>
      <c r="Q343" s="160" t="str">
        <f>IF('Leave Approval'!N342="", "", 'Leave Approval'!N342)</f>
        <v/>
      </c>
      <c r="R343" s="161" t="str">
        <f>IF('Leave Approval'!O342="", "", 'Leave Approval'!O342)</f>
        <v/>
      </c>
      <c r="S343" s="162" t="str">
        <f>IF('Leave Approval'!P342="", "", 'Leave Approval'!P342)</f>
        <v/>
      </c>
      <c r="T343" s="163" t="str">
        <f>IF('Leave Approval'!Q342="", "", 'Leave Approval'!Q342)</f>
        <v/>
      </c>
      <c r="U343" s="164" t="str">
        <f>IF('Leave Approval'!R342="", "", 'Leave Approval'!R342)</f>
        <v/>
      </c>
      <c r="V343" s="156"/>
      <c r="W343" s="157" t="str">
        <f>IF(OR(P343="", Q343="", R343=""), "", NETWORKDAYS(Q343, R343, IF(AL343='Intro &amp; Setup'!$BA$8, 'Intro &amp; Setup'!$CA$4:$CA$23, IF(AL343='Intro &amp; Setup'!$BA$9, 'Intro &amp; Setup'!$CB$4:$CB$23)))-IF(S343=$AH$2, 0.5, 0))</f>
        <v/>
      </c>
      <c r="X343" s="156"/>
      <c r="Y343" s="157" t="str">
        <f>IF(OR(P343="", Q343="", R343=""), "", IFERROR($AN343+$AO343-SUMIF($C$8:$C343, $C343, $K$8:$K343)-SUMIF($P$8:$P343, $P343, $W$8:$W343), ""))</f>
        <v/>
      </c>
      <c r="Z343" s="75"/>
      <c r="AH343" s="10">
        <v>336</v>
      </c>
      <c r="AL343" s="10" t="str">
        <f>IF(P343="", IF(C343="", "", IFERROR(INDEX('Intro &amp; Setup'!$BD$4:$BD$23, MATCH(C343, 'Intro &amp; Setup'!$BC$4:$BC$23, 0)), "")), IFERROR(INDEX('Intro &amp; Setup'!$BD$4:$BD$23, MATCH(P343, 'Intro &amp; Setup'!$BC$4:$BC$23, 0)), ""))</f>
        <v/>
      </c>
      <c r="AN343" s="42" t="str">
        <f>IF(P343="", IF($C343="", "", IFERROR(INDEX('Intro &amp; Setup'!$BE$4:$BE$23, MATCH($C343, 'Intro &amp; Setup'!$BC$4:$BC$23, 0)), "")-$AS343), IFERROR(INDEX('Intro &amp; Setup'!$BE$4:$BE$23, MATCH($P343, 'Intro &amp; Setup'!$BC$4:$BC$23, 0)), "")-$AS343)</f>
        <v/>
      </c>
      <c r="AO343" s="44" t="str">
        <f>IF(P343="", IF($C343="", "", IFERROR(INDEX('Intro &amp; Setup'!$BF$4:$BF$23, MATCH($C343, 'Intro &amp; Setup'!$BC$4:$BC$23, 0)), "")), IFERROR(INDEX('Intro &amp; Setup'!$BF$4:$BF$23, MATCH($P343, 'Intro &amp; Setup'!$BC$4:$BC$23, 0)), ""))</f>
        <v/>
      </c>
      <c r="AS343" s="10" t="str">
        <f>IF($C343="", "", IFERROR(INDEX('Intro &amp; Setup'!$BG$70:$BG$109, MATCH($C343, 'Intro &amp; Setup'!$BA$70:$BA$109, 0)), ""))</f>
        <v/>
      </c>
    </row>
    <row r="344" spans="1:45" x14ac:dyDescent="0.25">
      <c r="A344" s="75"/>
      <c r="B344" s="176"/>
      <c r="C344" s="158"/>
      <c r="D344" s="160"/>
      <c r="E344" s="161"/>
      <c r="F344" s="177"/>
      <c r="G344" s="160"/>
      <c r="H344" s="163"/>
      <c r="I344" s="156"/>
      <c r="J344" s="157" t="str">
        <f t="shared" si="5"/>
        <v/>
      </c>
      <c r="K344" s="158" t="str">
        <f>IF(O344="", IF(W344="", IF(OR(D344="", E344="", C344=""), "", NETWORKDAYS(D344, E344, IF(AL344='Intro &amp; Setup'!$BA$8, 'Intro &amp; Setup'!$CA$4:$CA$23, IF(AL344='Intro &amp; Setup'!$BA$9, 'Intro &amp; Setup'!$CB$4:$CB$23)))-IF(F344=$AH$2, 0.5, 0)), ""), "")</f>
        <v/>
      </c>
      <c r="L344" s="156"/>
      <c r="M344" s="157" t="str">
        <f>IF(O344="", IFERROR(IF($W344="", $AN344+$AO344-SUMIF($C$8:$C344, $C344, $K$8:$K344)-SUMIF($C$8:$C344, $C344, $W$8:$W344), ""), ""), "")</f>
        <v/>
      </c>
      <c r="N344" s="156"/>
      <c r="O344" s="157" t="str">
        <f>IF(AND(P344="", Q344="", R344=""), "", IF(OR(NOT(C344=P344), NOT(D344=Q344), NOT(E344=R344), NOT(F344=S344), NOT(G344=T344), NOT(H344=U344)), $O$4, 'Leave Approval'!L343))</f>
        <v/>
      </c>
      <c r="P344" s="159" t="str">
        <f>IF('Leave Approval'!M343="", "", 'Leave Approval'!M343)</f>
        <v/>
      </c>
      <c r="Q344" s="160" t="str">
        <f>IF('Leave Approval'!N343="", "", 'Leave Approval'!N343)</f>
        <v/>
      </c>
      <c r="R344" s="161" t="str">
        <f>IF('Leave Approval'!O343="", "", 'Leave Approval'!O343)</f>
        <v/>
      </c>
      <c r="S344" s="162" t="str">
        <f>IF('Leave Approval'!P343="", "", 'Leave Approval'!P343)</f>
        <v/>
      </c>
      <c r="T344" s="163" t="str">
        <f>IF('Leave Approval'!Q343="", "", 'Leave Approval'!Q343)</f>
        <v/>
      </c>
      <c r="U344" s="164" t="str">
        <f>IF('Leave Approval'!R343="", "", 'Leave Approval'!R343)</f>
        <v/>
      </c>
      <c r="V344" s="156"/>
      <c r="W344" s="157" t="str">
        <f>IF(OR(P344="", Q344="", R344=""), "", NETWORKDAYS(Q344, R344, IF(AL344='Intro &amp; Setup'!$BA$8, 'Intro &amp; Setup'!$CA$4:$CA$23, IF(AL344='Intro &amp; Setup'!$BA$9, 'Intro &amp; Setup'!$CB$4:$CB$23)))-IF(S344=$AH$2, 0.5, 0))</f>
        <v/>
      </c>
      <c r="X344" s="156"/>
      <c r="Y344" s="157" t="str">
        <f>IF(OR(P344="", Q344="", R344=""), "", IFERROR($AN344+$AO344-SUMIF($C$8:$C344, $C344, $K$8:$K344)-SUMIF($P$8:$P344, $P344, $W$8:$W344), ""))</f>
        <v/>
      </c>
      <c r="Z344" s="75"/>
      <c r="AH344" s="10">
        <v>337</v>
      </c>
      <c r="AL344" s="10" t="str">
        <f>IF(P344="", IF(C344="", "", IFERROR(INDEX('Intro &amp; Setup'!$BD$4:$BD$23, MATCH(C344, 'Intro &amp; Setup'!$BC$4:$BC$23, 0)), "")), IFERROR(INDEX('Intro &amp; Setup'!$BD$4:$BD$23, MATCH(P344, 'Intro &amp; Setup'!$BC$4:$BC$23, 0)), ""))</f>
        <v/>
      </c>
      <c r="AN344" s="42" t="str">
        <f>IF(P344="", IF($C344="", "", IFERROR(INDEX('Intro &amp; Setup'!$BE$4:$BE$23, MATCH($C344, 'Intro &amp; Setup'!$BC$4:$BC$23, 0)), "")-$AS344), IFERROR(INDEX('Intro &amp; Setup'!$BE$4:$BE$23, MATCH($P344, 'Intro &amp; Setup'!$BC$4:$BC$23, 0)), "")-$AS344)</f>
        <v/>
      </c>
      <c r="AO344" s="44" t="str">
        <f>IF(P344="", IF($C344="", "", IFERROR(INDEX('Intro &amp; Setup'!$BF$4:$BF$23, MATCH($C344, 'Intro &amp; Setup'!$BC$4:$BC$23, 0)), "")), IFERROR(INDEX('Intro &amp; Setup'!$BF$4:$BF$23, MATCH($P344, 'Intro &amp; Setup'!$BC$4:$BC$23, 0)), ""))</f>
        <v/>
      </c>
      <c r="AS344" s="10" t="str">
        <f>IF($C344="", "", IFERROR(INDEX('Intro &amp; Setup'!$BG$70:$BG$109, MATCH($C344, 'Intro &amp; Setup'!$BA$70:$BA$109, 0)), ""))</f>
        <v/>
      </c>
    </row>
    <row r="345" spans="1:45" x14ac:dyDescent="0.25">
      <c r="A345" s="75"/>
      <c r="B345" s="176"/>
      <c r="C345" s="158"/>
      <c r="D345" s="160"/>
      <c r="E345" s="161"/>
      <c r="F345" s="177"/>
      <c r="G345" s="160"/>
      <c r="H345" s="163"/>
      <c r="I345" s="156"/>
      <c r="J345" s="157" t="str">
        <f t="shared" si="5"/>
        <v/>
      </c>
      <c r="K345" s="158" t="str">
        <f>IF(O345="", IF(W345="", IF(OR(D345="", E345="", C345=""), "", NETWORKDAYS(D345, E345, IF(AL345='Intro &amp; Setup'!$BA$8, 'Intro &amp; Setup'!$CA$4:$CA$23, IF(AL345='Intro &amp; Setup'!$BA$9, 'Intro &amp; Setup'!$CB$4:$CB$23)))-IF(F345=$AH$2, 0.5, 0)), ""), "")</f>
        <v/>
      </c>
      <c r="L345" s="156"/>
      <c r="M345" s="157" t="str">
        <f>IF(O345="", IFERROR(IF($W345="", $AN345+$AO345-SUMIF($C$8:$C345, $C345, $K$8:$K345)-SUMIF($C$8:$C345, $C345, $W$8:$W345), ""), ""), "")</f>
        <v/>
      </c>
      <c r="N345" s="156"/>
      <c r="O345" s="157" t="str">
        <f>IF(AND(P345="", Q345="", R345=""), "", IF(OR(NOT(C345=P345), NOT(D345=Q345), NOT(E345=R345), NOT(F345=S345), NOT(G345=T345), NOT(H345=U345)), $O$4, 'Leave Approval'!L344))</f>
        <v/>
      </c>
      <c r="P345" s="159" t="str">
        <f>IF('Leave Approval'!M344="", "", 'Leave Approval'!M344)</f>
        <v/>
      </c>
      <c r="Q345" s="160" t="str">
        <f>IF('Leave Approval'!N344="", "", 'Leave Approval'!N344)</f>
        <v/>
      </c>
      <c r="R345" s="161" t="str">
        <f>IF('Leave Approval'!O344="", "", 'Leave Approval'!O344)</f>
        <v/>
      </c>
      <c r="S345" s="162" t="str">
        <f>IF('Leave Approval'!P344="", "", 'Leave Approval'!P344)</f>
        <v/>
      </c>
      <c r="T345" s="163" t="str">
        <f>IF('Leave Approval'!Q344="", "", 'Leave Approval'!Q344)</f>
        <v/>
      </c>
      <c r="U345" s="164" t="str">
        <f>IF('Leave Approval'!R344="", "", 'Leave Approval'!R344)</f>
        <v/>
      </c>
      <c r="V345" s="156"/>
      <c r="W345" s="157" t="str">
        <f>IF(OR(P345="", Q345="", R345=""), "", NETWORKDAYS(Q345, R345, IF(AL345='Intro &amp; Setup'!$BA$8, 'Intro &amp; Setup'!$CA$4:$CA$23, IF(AL345='Intro &amp; Setup'!$BA$9, 'Intro &amp; Setup'!$CB$4:$CB$23)))-IF(S345=$AH$2, 0.5, 0))</f>
        <v/>
      </c>
      <c r="X345" s="156"/>
      <c r="Y345" s="157" t="str">
        <f>IF(OR(P345="", Q345="", R345=""), "", IFERROR($AN345+$AO345-SUMIF($C$8:$C345, $C345, $K$8:$K345)-SUMIF($P$8:$P345, $P345, $W$8:$W345), ""))</f>
        <v/>
      </c>
      <c r="Z345" s="75"/>
      <c r="AH345" s="10">
        <v>338</v>
      </c>
      <c r="AL345" s="10" t="str">
        <f>IF(P345="", IF(C345="", "", IFERROR(INDEX('Intro &amp; Setup'!$BD$4:$BD$23, MATCH(C345, 'Intro &amp; Setup'!$BC$4:$BC$23, 0)), "")), IFERROR(INDEX('Intro &amp; Setup'!$BD$4:$BD$23, MATCH(P345, 'Intro &amp; Setup'!$BC$4:$BC$23, 0)), ""))</f>
        <v/>
      </c>
      <c r="AN345" s="42" t="str">
        <f>IF(P345="", IF($C345="", "", IFERROR(INDEX('Intro &amp; Setup'!$BE$4:$BE$23, MATCH($C345, 'Intro &amp; Setup'!$BC$4:$BC$23, 0)), "")-$AS345), IFERROR(INDEX('Intro &amp; Setup'!$BE$4:$BE$23, MATCH($P345, 'Intro &amp; Setup'!$BC$4:$BC$23, 0)), "")-$AS345)</f>
        <v/>
      </c>
      <c r="AO345" s="44" t="str">
        <f>IF(P345="", IF($C345="", "", IFERROR(INDEX('Intro &amp; Setup'!$BF$4:$BF$23, MATCH($C345, 'Intro &amp; Setup'!$BC$4:$BC$23, 0)), "")), IFERROR(INDEX('Intro &amp; Setup'!$BF$4:$BF$23, MATCH($P345, 'Intro &amp; Setup'!$BC$4:$BC$23, 0)), ""))</f>
        <v/>
      </c>
      <c r="AS345" s="10" t="str">
        <f>IF($C345="", "", IFERROR(INDEX('Intro &amp; Setup'!$BG$70:$BG$109, MATCH($C345, 'Intro &amp; Setup'!$BA$70:$BA$109, 0)), ""))</f>
        <v/>
      </c>
    </row>
    <row r="346" spans="1:45" x14ac:dyDescent="0.25">
      <c r="A346" s="75"/>
      <c r="B346" s="176"/>
      <c r="C346" s="158"/>
      <c r="D346" s="160"/>
      <c r="E346" s="161"/>
      <c r="F346" s="177"/>
      <c r="G346" s="160"/>
      <c r="H346" s="163"/>
      <c r="I346" s="156"/>
      <c r="J346" s="157" t="str">
        <f t="shared" si="5"/>
        <v/>
      </c>
      <c r="K346" s="158" t="str">
        <f>IF(O346="", IF(W346="", IF(OR(D346="", E346="", C346=""), "", NETWORKDAYS(D346, E346, IF(AL346='Intro &amp; Setup'!$BA$8, 'Intro &amp; Setup'!$CA$4:$CA$23, IF(AL346='Intro &amp; Setup'!$BA$9, 'Intro &amp; Setup'!$CB$4:$CB$23)))-IF(F346=$AH$2, 0.5, 0)), ""), "")</f>
        <v/>
      </c>
      <c r="L346" s="156"/>
      <c r="M346" s="157" t="str">
        <f>IF(O346="", IFERROR(IF($W346="", $AN346+$AO346-SUMIF($C$8:$C346, $C346, $K$8:$K346)-SUMIF($C$8:$C346, $C346, $W$8:$W346), ""), ""), "")</f>
        <v/>
      </c>
      <c r="N346" s="156"/>
      <c r="O346" s="157" t="str">
        <f>IF(AND(P346="", Q346="", R346=""), "", IF(OR(NOT(C346=P346), NOT(D346=Q346), NOT(E346=R346), NOT(F346=S346), NOT(G346=T346), NOT(H346=U346)), $O$4, 'Leave Approval'!L345))</f>
        <v/>
      </c>
      <c r="P346" s="159" t="str">
        <f>IF('Leave Approval'!M345="", "", 'Leave Approval'!M345)</f>
        <v/>
      </c>
      <c r="Q346" s="160" t="str">
        <f>IF('Leave Approval'!N345="", "", 'Leave Approval'!N345)</f>
        <v/>
      </c>
      <c r="R346" s="161" t="str">
        <f>IF('Leave Approval'!O345="", "", 'Leave Approval'!O345)</f>
        <v/>
      </c>
      <c r="S346" s="162" t="str">
        <f>IF('Leave Approval'!P345="", "", 'Leave Approval'!P345)</f>
        <v/>
      </c>
      <c r="T346" s="163" t="str">
        <f>IF('Leave Approval'!Q345="", "", 'Leave Approval'!Q345)</f>
        <v/>
      </c>
      <c r="U346" s="164" t="str">
        <f>IF('Leave Approval'!R345="", "", 'Leave Approval'!R345)</f>
        <v/>
      </c>
      <c r="V346" s="156"/>
      <c r="W346" s="157" t="str">
        <f>IF(OR(P346="", Q346="", R346=""), "", NETWORKDAYS(Q346, R346, IF(AL346='Intro &amp; Setup'!$BA$8, 'Intro &amp; Setup'!$CA$4:$CA$23, IF(AL346='Intro &amp; Setup'!$BA$9, 'Intro &amp; Setup'!$CB$4:$CB$23)))-IF(S346=$AH$2, 0.5, 0))</f>
        <v/>
      </c>
      <c r="X346" s="156"/>
      <c r="Y346" s="157" t="str">
        <f>IF(OR(P346="", Q346="", R346=""), "", IFERROR($AN346+$AO346-SUMIF($C$8:$C346, $C346, $K$8:$K346)-SUMIF($P$8:$P346, $P346, $W$8:$W346), ""))</f>
        <v/>
      </c>
      <c r="Z346" s="75"/>
      <c r="AH346" s="10">
        <v>339</v>
      </c>
      <c r="AL346" s="10" t="str">
        <f>IF(P346="", IF(C346="", "", IFERROR(INDEX('Intro &amp; Setup'!$BD$4:$BD$23, MATCH(C346, 'Intro &amp; Setup'!$BC$4:$BC$23, 0)), "")), IFERROR(INDEX('Intro &amp; Setup'!$BD$4:$BD$23, MATCH(P346, 'Intro &amp; Setup'!$BC$4:$BC$23, 0)), ""))</f>
        <v/>
      </c>
      <c r="AN346" s="42" t="str">
        <f>IF(P346="", IF($C346="", "", IFERROR(INDEX('Intro &amp; Setup'!$BE$4:$BE$23, MATCH($C346, 'Intro &amp; Setup'!$BC$4:$BC$23, 0)), "")-$AS346), IFERROR(INDEX('Intro &amp; Setup'!$BE$4:$BE$23, MATCH($P346, 'Intro &amp; Setup'!$BC$4:$BC$23, 0)), "")-$AS346)</f>
        <v/>
      </c>
      <c r="AO346" s="44" t="str">
        <f>IF(P346="", IF($C346="", "", IFERROR(INDEX('Intro &amp; Setup'!$BF$4:$BF$23, MATCH($C346, 'Intro &amp; Setup'!$BC$4:$BC$23, 0)), "")), IFERROR(INDEX('Intro &amp; Setup'!$BF$4:$BF$23, MATCH($P346, 'Intro &amp; Setup'!$BC$4:$BC$23, 0)), ""))</f>
        <v/>
      </c>
      <c r="AS346" s="10" t="str">
        <f>IF($C346="", "", IFERROR(INDEX('Intro &amp; Setup'!$BG$70:$BG$109, MATCH($C346, 'Intro &amp; Setup'!$BA$70:$BA$109, 0)), ""))</f>
        <v/>
      </c>
    </row>
    <row r="347" spans="1:45" x14ac:dyDescent="0.25">
      <c r="A347" s="75"/>
      <c r="B347" s="176"/>
      <c r="C347" s="158"/>
      <c r="D347" s="160"/>
      <c r="E347" s="161"/>
      <c r="F347" s="177"/>
      <c r="G347" s="160"/>
      <c r="H347" s="163"/>
      <c r="I347" s="156"/>
      <c r="J347" s="157" t="str">
        <f t="shared" si="5"/>
        <v/>
      </c>
      <c r="K347" s="158" t="str">
        <f>IF(O347="", IF(W347="", IF(OR(D347="", E347="", C347=""), "", NETWORKDAYS(D347, E347, IF(AL347='Intro &amp; Setup'!$BA$8, 'Intro &amp; Setup'!$CA$4:$CA$23, IF(AL347='Intro &amp; Setup'!$BA$9, 'Intro &amp; Setup'!$CB$4:$CB$23)))-IF(F347=$AH$2, 0.5, 0)), ""), "")</f>
        <v/>
      </c>
      <c r="L347" s="156"/>
      <c r="M347" s="157" t="str">
        <f>IF(O347="", IFERROR(IF($W347="", $AN347+$AO347-SUMIF($C$8:$C347, $C347, $K$8:$K347)-SUMIF($C$8:$C347, $C347, $W$8:$W347), ""), ""), "")</f>
        <v/>
      </c>
      <c r="N347" s="156"/>
      <c r="O347" s="157" t="str">
        <f>IF(AND(P347="", Q347="", R347=""), "", IF(OR(NOT(C347=P347), NOT(D347=Q347), NOT(E347=R347), NOT(F347=S347), NOT(G347=T347), NOT(H347=U347)), $O$4, 'Leave Approval'!L346))</f>
        <v/>
      </c>
      <c r="P347" s="159" t="str">
        <f>IF('Leave Approval'!M346="", "", 'Leave Approval'!M346)</f>
        <v/>
      </c>
      <c r="Q347" s="160" t="str">
        <f>IF('Leave Approval'!N346="", "", 'Leave Approval'!N346)</f>
        <v/>
      </c>
      <c r="R347" s="161" t="str">
        <f>IF('Leave Approval'!O346="", "", 'Leave Approval'!O346)</f>
        <v/>
      </c>
      <c r="S347" s="162" t="str">
        <f>IF('Leave Approval'!P346="", "", 'Leave Approval'!P346)</f>
        <v/>
      </c>
      <c r="T347" s="163" t="str">
        <f>IF('Leave Approval'!Q346="", "", 'Leave Approval'!Q346)</f>
        <v/>
      </c>
      <c r="U347" s="164" t="str">
        <f>IF('Leave Approval'!R346="", "", 'Leave Approval'!R346)</f>
        <v/>
      </c>
      <c r="V347" s="156"/>
      <c r="W347" s="157" t="str">
        <f>IF(OR(P347="", Q347="", R347=""), "", NETWORKDAYS(Q347, R347, IF(AL347='Intro &amp; Setup'!$BA$8, 'Intro &amp; Setup'!$CA$4:$CA$23, IF(AL347='Intro &amp; Setup'!$BA$9, 'Intro &amp; Setup'!$CB$4:$CB$23)))-IF(S347=$AH$2, 0.5, 0))</f>
        <v/>
      </c>
      <c r="X347" s="156"/>
      <c r="Y347" s="157" t="str">
        <f>IF(OR(P347="", Q347="", R347=""), "", IFERROR($AN347+$AO347-SUMIF($C$8:$C347, $C347, $K$8:$K347)-SUMIF($P$8:$P347, $P347, $W$8:$W347), ""))</f>
        <v/>
      </c>
      <c r="Z347" s="75"/>
      <c r="AH347" s="10">
        <v>340</v>
      </c>
      <c r="AL347" s="10" t="str">
        <f>IF(P347="", IF(C347="", "", IFERROR(INDEX('Intro &amp; Setup'!$BD$4:$BD$23, MATCH(C347, 'Intro &amp; Setup'!$BC$4:$BC$23, 0)), "")), IFERROR(INDEX('Intro &amp; Setup'!$BD$4:$BD$23, MATCH(P347, 'Intro &amp; Setup'!$BC$4:$BC$23, 0)), ""))</f>
        <v/>
      </c>
      <c r="AN347" s="42" t="str">
        <f>IF(P347="", IF($C347="", "", IFERROR(INDEX('Intro &amp; Setup'!$BE$4:$BE$23, MATCH($C347, 'Intro &amp; Setup'!$BC$4:$BC$23, 0)), "")-$AS347), IFERROR(INDEX('Intro &amp; Setup'!$BE$4:$BE$23, MATCH($P347, 'Intro &amp; Setup'!$BC$4:$BC$23, 0)), "")-$AS347)</f>
        <v/>
      </c>
      <c r="AO347" s="44" t="str">
        <f>IF(P347="", IF($C347="", "", IFERROR(INDEX('Intro &amp; Setup'!$BF$4:$BF$23, MATCH($C347, 'Intro &amp; Setup'!$BC$4:$BC$23, 0)), "")), IFERROR(INDEX('Intro &amp; Setup'!$BF$4:$BF$23, MATCH($P347, 'Intro &amp; Setup'!$BC$4:$BC$23, 0)), ""))</f>
        <v/>
      </c>
      <c r="AS347" s="10" t="str">
        <f>IF($C347="", "", IFERROR(INDEX('Intro &amp; Setup'!$BG$70:$BG$109, MATCH($C347, 'Intro &amp; Setup'!$BA$70:$BA$109, 0)), ""))</f>
        <v/>
      </c>
    </row>
    <row r="348" spans="1:45" x14ac:dyDescent="0.25">
      <c r="A348" s="75"/>
      <c r="B348" s="176"/>
      <c r="C348" s="158"/>
      <c r="D348" s="160"/>
      <c r="E348" s="161"/>
      <c r="F348" s="177"/>
      <c r="G348" s="160"/>
      <c r="H348" s="163"/>
      <c r="I348" s="156"/>
      <c r="J348" s="157" t="str">
        <f t="shared" si="5"/>
        <v/>
      </c>
      <c r="K348" s="158" t="str">
        <f>IF(O348="", IF(W348="", IF(OR(D348="", E348="", C348=""), "", NETWORKDAYS(D348, E348, IF(AL348='Intro &amp; Setup'!$BA$8, 'Intro &amp; Setup'!$CA$4:$CA$23, IF(AL348='Intro &amp; Setup'!$BA$9, 'Intro &amp; Setup'!$CB$4:$CB$23)))-IF(F348=$AH$2, 0.5, 0)), ""), "")</f>
        <v/>
      </c>
      <c r="L348" s="156"/>
      <c r="M348" s="157" t="str">
        <f>IF(O348="", IFERROR(IF($W348="", $AN348+$AO348-SUMIF($C$8:$C348, $C348, $K$8:$K348)-SUMIF($C$8:$C348, $C348, $W$8:$W348), ""), ""), "")</f>
        <v/>
      </c>
      <c r="N348" s="156"/>
      <c r="O348" s="157" t="str">
        <f>IF(AND(P348="", Q348="", R348=""), "", IF(OR(NOT(C348=P348), NOT(D348=Q348), NOT(E348=R348), NOT(F348=S348), NOT(G348=T348), NOT(H348=U348)), $O$4, 'Leave Approval'!L347))</f>
        <v/>
      </c>
      <c r="P348" s="159" t="str">
        <f>IF('Leave Approval'!M347="", "", 'Leave Approval'!M347)</f>
        <v/>
      </c>
      <c r="Q348" s="160" t="str">
        <f>IF('Leave Approval'!N347="", "", 'Leave Approval'!N347)</f>
        <v/>
      </c>
      <c r="R348" s="161" t="str">
        <f>IF('Leave Approval'!O347="", "", 'Leave Approval'!O347)</f>
        <v/>
      </c>
      <c r="S348" s="162" t="str">
        <f>IF('Leave Approval'!P347="", "", 'Leave Approval'!P347)</f>
        <v/>
      </c>
      <c r="T348" s="163" t="str">
        <f>IF('Leave Approval'!Q347="", "", 'Leave Approval'!Q347)</f>
        <v/>
      </c>
      <c r="U348" s="164" t="str">
        <f>IF('Leave Approval'!R347="", "", 'Leave Approval'!R347)</f>
        <v/>
      </c>
      <c r="V348" s="156"/>
      <c r="W348" s="157" t="str">
        <f>IF(OR(P348="", Q348="", R348=""), "", NETWORKDAYS(Q348, R348, IF(AL348='Intro &amp; Setup'!$BA$8, 'Intro &amp; Setup'!$CA$4:$CA$23, IF(AL348='Intro &amp; Setup'!$BA$9, 'Intro &amp; Setup'!$CB$4:$CB$23)))-IF(S348=$AH$2, 0.5, 0))</f>
        <v/>
      </c>
      <c r="X348" s="156"/>
      <c r="Y348" s="157" t="str">
        <f>IF(OR(P348="", Q348="", R348=""), "", IFERROR($AN348+$AO348-SUMIF($C$8:$C348, $C348, $K$8:$K348)-SUMIF($P$8:$P348, $P348, $W$8:$W348), ""))</f>
        <v/>
      </c>
      <c r="Z348" s="75"/>
      <c r="AH348" s="10">
        <v>341</v>
      </c>
      <c r="AL348" s="10" t="str">
        <f>IF(P348="", IF(C348="", "", IFERROR(INDEX('Intro &amp; Setup'!$BD$4:$BD$23, MATCH(C348, 'Intro &amp; Setup'!$BC$4:$BC$23, 0)), "")), IFERROR(INDEX('Intro &amp; Setup'!$BD$4:$BD$23, MATCH(P348, 'Intro &amp; Setup'!$BC$4:$BC$23, 0)), ""))</f>
        <v/>
      </c>
      <c r="AN348" s="42" t="str">
        <f>IF(P348="", IF($C348="", "", IFERROR(INDEX('Intro &amp; Setup'!$BE$4:$BE$23, MATCH($C348, 'Intro &amp; Setup'!$BC$4:$BC$23, 0)), "")-$AS348), IFERROR(INDEX('Intro &amp; Setup'!$BE$4:$BE$23, MATCH($P348, 'Intro &amp; Setup'!$BC$4:$BC$23, 0)), "")-$AS348)</f>
        <v/>
      </c>
      <c r="AO348" s="44" t="str">
        <f>IF(P348="", IF($C348="", "", IFERROR(INDEX('Intro &amp; Setup'!$BF$4:$BF$23, MATCH($C348, 'Intro &amp; Setup'!$BC$4:$BC$23, 0)), "")), IFERROR(INDEX('Intro &amp; Setup'!$BF$4:$BF$23, MATCH($P348, 'Intro &amp; Setup'!$BC$4:$BC$23, 0)), ""))</f>
        <v/>
      </c>
      <c r="AS348" s="10" t="str">
        <f>IF($C348="", "", IFERROR(INDEX('Intro &amp; Setup'!$BG$70:$BG$109, MATCH($C348, 'Intro &amp; Setup'!$BA$70:$BA$109, 0)), ""))</f>
        <v/>
      </c>
    </row>
    <row r="349" spans="1:45" x14ac:dyDescent="0.25">
      <c r="A349" s="75"/>
      <c r="B349" s="176"/>
      <c r="C349" s="158"/>
      <c r="D349" s="160"/>
      <c r="E349" s="161"/>
      <c r="F349" s="177"/>
      <c r="G349" s="160"/>
      <c r="H349" s="163"/>
      <c r="I349" s="156"/>
      <c r="J349" s="157" t="str">
        <f t="shared" si="5"/>
        <v/>
      </c>
      <c r="K349" s="158" t="str">
        <f>IF(O349="", IF(W349="", IF(OR(D349="", E349="", C349=""), "", NETWORKDAYS(D349, E349, IF(AL349='Intro &amp; Setup'!$BA$8, 'Intro &amp; Setup'!$CA$4:$CA$23, IF(AL349='Intro &amp; Setup'!$BA$9, 'Intro &amp; Setup'!$CB$4:$CB$23)))-IF(F349=$AH$2, 0.5, 0)), ""), "")</f>
        <v/>
      </c>
      <c r="L349" s="156"/>
      <c r="M349" s="157" t="str">
        <f>IF(O349="", IFERROR(IF($W349="", $AN349+$AO349-SUMIF($C$8:$C349, $C349, $K$8:$K349)-SUMIF($C$8:$C349, $C349, $W$8:$W349), ""), ""), "")</f>
        <v/>
      </c>
      <c r="N349" s="156"/>
      <c r="O349" s="157" t="str">
        <f>IF(AND(P349="", Q349="", R349=""), "", IF(OR(NOT(C349=P349), NOT(D349=Q349), NOT(E349=R349), NOT(F349=S349), NOT(G349=T349), NOT(H349=U349)), $O$4, 'Leave Approval'!L348))</f>
        <v/>
      </c>
      <c r="P349" s="159" t="str">
        <f>IF('Leave Approval'!M348="", "", 'Leave Approval'!M348)</f>
        <v/>
      </c>
      <c r="Q349" s="160" t="str">
        <f>IF('Leave Approval'!N348="", "", 'Leave Approval'!N348)</f>
        <v/>
      </c>
      <c r="R349" s="161" t="str">
        <f>IF('Leave Approval'!O348="", "", 'Leave Approval'!O348)</f>
        <v/>
      </c>
      <c r="S349" s="162" t="str">
        <f>IF('Leave Approval'!P348="", "", 'Leave Approval'!P348)</f>
        <v/>
      </c>
      <c r="T349" s="163" t="str">
        <f>IF('Leave Approval'!Q348="", "", 'Leave Approval'!Q348)</f>
        <v/>
      </c>
      <c r="U349" s="164" t="str">
        <f>IF('Leave Approval'!R348="", "", 'Leave Approval'!R348)</f>
        <v/>
      </c>
      <c r="V349" s="156"/>
      <c r="W349" s="157" t="str">
        <f>IF(OR(P349="", Q349="", R349=""), "", NETWORKDAYS(Q349, R349, IF(AL349='Intro &amp; Setup'!$BA$8, 'Intro &amp; Setup'!$CA$4:$CA$23, IF(AL349='Intro &amp; Setup'!$BA$9, 'Intro &amp; Setup'!$CB$4:$CB$23)))-IF(S349=$AH$2, 0.5, 0))</f>
        <v/>
      </c>
      <c r="X349" s="156"/>
      <c r="Y349" s="157" t="str">
        <f>IF(OR(P349="", Q349="", R349=""), "", IFERROR($AN349+$AO349-SUMIF($C$8:$C349, $C349, $K$8:$K349)-SUMIF($P$8:$P349, $P349, $W$8:$W349), ""))</f>
        <v/>
      </c>
      <c r="Z349" s="75"/>
      <c r="AH349" s="10">
        <v>342</v>
      </c>
      <c r="AL349" s="10" t="str">
        <f>IF(P349="", IF(C349="", "", IFERROR(INDEX('Intro &amp; Setup'!$BD$4:$BD$23, MATCH(C349, 'Intro &amp; Setup'!$BC$4:$BC$23, 0)), "")), IFERROR(INDEX('Intro &amp; Setup'!$BD$4:$BD$23, MATCH(P349, 'Intro &amp; Setup'!$BC$4:$BC$23, 0)), ""))</f>
        <v/>
      </c>
      <c r="AN349" s="42" t="str">
        <f>IF(P349="", IF($C349="", "", IFERROR(INDEX('Intro &amp; Setup'!$BE$4:$BE$23, MATCH($C349, 'Intro &amp; Setup'!$BC$4:$BC$23, 0)), "")-$AS349), IFERROR(INDEX('Intro &amp; Setup'!$BE$4:$BE$23, MATCH($P349, 'Intro &amp; Setup'!$BC$4:$BC$23, 0)), "")-$AS349)</f>
        <v/>
      </c>
      <c r="AO349" s="44" t="str">
        <f>IF(P349="", IF($C349="", "", IFERROR(INDEX('Intro &amp; Setup'!$BF$4:$BF$23, MATCH($C349, 'Intro &amp; Setup'!$BC$4:$BC$23, 0)), "")), IFERROR(INDEX('Intro &amp; Setup'!$BF$4:$BF$23, MATCH($P349, 'Intro &amp; Setup'!$BC$4:$BC$23, 0)), ""))</f>
        <v/>
      </c>
      <c r="AS349" s="10" t="str">
        <f>IF($C349="", "", IFERROR(INDEX('Intro &amp; Setup'!$BG$70:$BG$109, MATCH($C349, 'Intro &amp; Setup'!$BA$70:$BA$109, 0)), ""))</f>
        <v/>
      </c>
    </row>
    <row r="350" spans="1:45" x14ac:dyDescent="0.25">
      <c r="A350" s="75"/>
      <c r="B350" s="176"/>
      <c r="C350" s="158"/>
      <c r="D350" s="160"/>
      <c r="E350" s="161"/>
      <c r="F350" s="177"/>
      <c r="G350" s="160"/>
      <c r="H350" s="163"/>
      <c r="I350" s="156"/>
      <c r="J350" s="157" t="str">
        <f t="shared" si="5"/>
        <v/>
      </c>
      <c r="K350" s="158" t="str">
        <f>IF(O350="", IF(W350="", IF(OR(D350="", E350="", C350=""), "", NETWORKDAYS(D350, E350, IF(AL350='Intro &amp; Setup'!$BA$8, 'Intro &amp; Setup'!$CA$4:$CA$23, IF(AL350='Intro &amp; Setup'!$BA$9, 'Intro &amp; Setup'!$CB$4:$CB$23)))-IF(F350=$AH$2, 0.5, 0)), ""), "")</f>
        <v/>
      </c>
      <c r="L350" s="156"/>
      <c r="M350" s="157" t="str">
        <f>IF(O350="", IFERROR(IF($W350="", $AN350+$AO350-SUMIF($C$8:$C350, $C350, $K$8:$K350)-SUMIF($C$8:$C350, $C350, $W$8:$W350), ""), ""), "")</f>
        <v/>
      </c>
      <c r="N350" s="156"/>
      <c r="O350" s="157" t="str">
        <f>IF(AND(P350="", Q350="", R350=""), "", IF(OR(NOT(C350=P350), NOT(D350=Q350), NOT(E350=R350), NOT(F350=S350), NOT(G350=T350), NOT(H350=U350)), $O$4, 'Leave Approval'!L349))</f>
        <v/>
      </c>
      <c r="P350" s="159" t="str">
        <f>IF('Leave Approval'!M349="", "", 'Leave Approval'!M349)</f>
        <v/>
      </c>
      <c r="Q350" s="160" t="str">
        <f>IF('Leave Approval'!N349="", "", 'Leave Approval'!N349)</f>
        <v/>
      </c>
      <c r="R350" s="161" t="str">
        <f>IF('Leave Approval'!O349="", "", 'Leave Approval'!O349)</f>
        <v/>
      </c>
      <c r="S350" s="162" t="str">
        <f>IF('Leave Approval'!P349="", "", 'Leave Approval'!P349)</f>
        <v/>
      </c>
      <c r="T350" s="163" t="str">
        <f>IF('Leave Approval'!Q349="", "", 'Leave Approval'!Q349)</f>
        <v/>
      </c>
      <c r="U350" s="164" t="str">
        <f>IF('Leave Approval'!R349="", "", 'Leave Approval'!R349)</f>
        <v/>
      </c>
      <c r="V350" s="156"/>
      <c r="W350" s="157" t="str">
        <f>IF(OR(P350="", Q350="", R350=""), "", NETWORKDAYS(Q350, R350, IF(AL350='Intro &amp; Setup'!$BA$8, 'Intro &amp; Setup'!$CA$4:$CA$23, IF(AL350='Intro &amp; Setup'!$BA$9, 'Intro &amp; Setup'!$CB$4:$CB$23)))-IF(S350=$AH$2, 0.5, 0))</f>
        <v/>
      </c>
      <c r="X350" s="156"/>
      <c r="Y350" s="157" t="str">
        <f>IF(OR(P350="", Q350="", R350=""), "", IFERROR($AN350+$AO350-SUMIF($C$8:$C350, $C350, $K$8:$K350)-SUMIF($P$8:$P350, $P350, $W$8:$W350), ""))</f>
        <v/>
      </c>
      <c r="Z350" s="75"/>
      <c r="AH350" s="10">
        <v>343</v>
      </c>
      <c r="AL350" s="10" t="str">
        <f>IF(P350="", IF(C350="", "", IFERROR(INDEX('Intro &amp; Setup'!$BD$4:$BD$23, MATCH(C350, 'Intro &amp; Setup'!$BC$4:$BC$23, 0)), "")), IFERROR(INDEX('Intro &amp; Setup'!$BD$4:$BD$23, MATCH(P350, 'Intro &amp; Setup'!$BC$4:$BC$23, 0)), ""))</f>
        <v/>
      </c>
      <c r="AN350" s="42" t="str">
        <f>IF(P350="", IF($C350="", "", IFERROR(INDEX('Intro &amp; Setup'!$BE$4:$BE$23, MATCH($C350, 'Intro &amp; Setup'!$BC$4:$BC$23, 0)), "")-$AS350), IFERROR(INDEX('Intro &amp; Setup'!$BE$4:$BE$23, MATCH($P350, 'Intro &amp; Setup'!$BC$4:$BC$23, 0)), "")-$AS350)</f>
        <v/>
      </c>
      <c r="AO350" s="44" t="str">
        <f>IF(P350="", IF($C350="", "", IFERROR(INDEX('Intro &amp; Setup'!$BF$4:$BF$23, MATCH($C350, 'Intro &amp; Setup'!$BC$4:$BC$23, 0)), "")), IFERROR(INDEX('Intro &amp; Setup'!$BF$4:$BF$23, MATCH($P350, 'Intro &amp; Setup'!$BC$4:$BC$23, 0)), ""))</f>
        <v/>
      </c>
      <c r="AS350" s="10" t="str">
        <f>IF($C350="", "", IFERROR(INDEX('Intro &amp; Setup'!$BG$70:$BG$109, MATCH($C350, 'Intro &amp; Setup'!$BA$70:$BA$109, 0)), ""))</f>
        <v/>
      </c>
    </row>
    <row r="351" spans="1:45" x14ac:dyDescent="0.25">
      <c r="A351" s="75"/>
      <c r="B351" s="176"/>
      <c r="C351" s="158"/>
      <c r="D351" s="160"/>
      <c r="E351" s="161"/>
      <c r="F351" s="177"/>
      <c r="G351" s="160"/>
      <c r="H351" s="163"/>
      <c r="I351" s="156"/>
      <c r="J351" s="157" t="str">
        <f t="shared" si="5"/>
        <v/>
      </c>
      <c r="K351" s="158" t="str">
        <f>IF(O351="", IF(W351="", IF(OR(D351="", E351="", C351=""), "", NETWORKDAYS(D351, E351, IF(AL351='Intro &amp; Setup'!$BA$8, 'Intro &amp; Setup'!$CA$4:$CA$23, IF(AL351='Intro &amp; Setup'!$BA$9, 'Intro &amp; Setup'!$CB$4:$CB$23)))-IF(F351=$AH$2, 0.5, 0)), ""), "")</f>
        <v/>
      </c>
      <c r="L351" s="156"/>
      <c r="M351" s="157" t="str">
        <f>IF(O351="", IFERROR(IF($W351="", $AN351+$AO351-SUMIF($C$8:$C351, $C351, $K$8:$K351)-SUMIF($C$8:$C351, $C351, $W$8:$W351), ""), ""), "")</f>
        <v/>
      </c>
      <c r="N351" s="156"/>
      <c r="O351" s="157" t="str">
        <f>IF(AND(P351="", Q351="", R351=""), "", IF(OR(NOT(C351=P351), NOT(D351=Q351), NOT(E351=R351), NOT(F351=S351), NOT(G351=T351), NOT(H351=U351)), $O$4, 'Leave Approval'!L350))</f>
        <v/>
      </c>
      <c r="P351" s="159" t="str">
        <f>IF('Leave Approval'!M350="", "", 'Leave Approval'!M350)</f>
        <v/>
      </c>
      <c r="Q351" s="160" t="str">
        <f>IF('Leave Approval'!N350="", "", 'Leave Approval'!N350)</f>
        <v/>
      </c>
      <c r="R351" s="161" t="str">
        <f>IF('Leave Approval'!O350="", "", 'Leave Approval'!O350)</f>
        <v/>
      </c>
      <c r="S351" s="162" t="str">
        <f>IF('Leave Approval'!P350="", "", 'Leave Approval'!P350)</f>
        <v/>
      </c>
      <c r="T351" s="163" t="str">
        <f>IF('Leave Approval'!Q350="", "", 'Leave Approval'!Q350)</f>
        <v/>
      </c>
      <c r="U351" s="164" t="str">
        <f>IF('Leave Approval'!R350="", "", 'Leave Approval'!R350)</f>
        <v/>
      </c>
      <c r="V351" s="156"/>
      <c r="W351" s="157" t="str">
        <f>IF(OR(P351="", Q351="", R351=""), "", NETWORKDAYS(Q351, R351, IF(AL351='Intro &amp; Setup'!$BA$8, 'Intro &amp; Setup'!$CA$4:$CA$23, IF(AL351='Intro &amp; Setup'!$BA$9, 'Intro &amp; Setup'!$CB$4:$CB$23)))-IF(S351=$AH$2, 0.5, 0))</f>
        <v/>
      </c>
      <c r="X351" s="156"/>
      <c r="Y351" s="157" t="str">
        <f>IF(OR(P351="", Q351="", R351=""), "", IFERROR($AN351+$AO351-SUMIF($C$8:$C351, $C351, $K$8:$K351)-SUMIF($P$8:$P351, $P351, $W$8:$W351), ""))</f>
        <v/>
      </c>
      <c r="Z351" s="75"/>
      <c r="AH351" s="10">
        <v>344</v>
      </c>
      <c r="AL351" s="10" t="str">
        <f>IF(P351="", IF(C351="", "", IFERROR(INDEX('Intro &amp; Setup'!$BD$4:$BD$23, MATCH(C351, 'Intro &amp; Setup'!$BC$4:$BC$23, 0)), "")), IFERROR(INDEX('Intro &amp; Setup'!$BD$4:$BD$23, MATCH(P351, 'Intro &amp; Setup'!$BC$4:$BC$23, 0)), ""))</f>
        <v/>
      </c>
      <c r="AN351" s="42" t="str">
        <f>IF(P351="", IF($C351="", "", IFERROR(INDEX('Intro &amp; Setup'!$BE$4:$BE$23, MATCH($C351, 'Intro &amp; Setup'!$BC$4:$BC$23, 0)), "")-$AS351), IFERROR(INDEX('Intro &amp; Setup'!$BE$4:$BE$23, MATCH($P351, 'Intro &amp; Setup'!$BC$4:$BC$23, 0)), "")-$AS351)</f>
        <v/>
      </c>
      <c r="AO351" s="44" t="str">
        <f>IF(P351="", IF($C351="", "", IFERROR(INDEX('Intro &amp; Setup'!$BF$4:$BF$23, MATCH($C351, 'Intro &amp; Setup'!$BC$4:$BC$23, 0)), "")), IFERROR(INDEX('Intro &amp; Setup'!$BF$4:$BF$23, MATCH($P351, 'Intro &amp; Setup'!$BC$4:$BC$23, 0)), ""))</f>
        <v/>
      </c>
      <c r="AS351" s="10" t="str">
        <f>IF($C351="", "", IFERROR(INDEX('Intro &amp; Setup'!$BG$70:$BG$109, MATCH($C351, 'Intro &amp; Setup'!$BA$70:$BA$109, 0)), ""))</f>
        <v/>
      </c>
    </row>
    <row r="352" spans="1:45" x14ac:dyDescent="0.25">
      <c r="A352" s="75"/>
      <c r="B352" s="176"/>
      <c r="C352" s="158"/>
      <c r="D352" s="160"/>
      <c r="E352" s="161"/>
      <c r="F352" s="177"/>
      <c r="G352" s="160"/>
      <c r="H352" s="163"/>
      <c r="I352" s="156"/>
      <c r="J352" s="157" t="str">
        <f t="shared" si="5"/>
        <v/>
      </c>
      <c r="K352" s="158" t="str">
        <f>IF(O352="", IF(W352="", IF(OR(D352="", E352="", C352=""), "", NETWORKDAYS(D352, E352, IF(AL352='Intro &amp; Setup'!$BA$8, 'Intro &amp; Setup'!$CA$4:$CA$23, IF(AL352='Intro &amp; Setup'!$BA$9, 'Intro &amp; Setup'!$CB$4:$CB$23)))-IF(F352=$AH$2, 0.5, 0)), ""), "")</f>
        <v/>
      </c>
      <c r="L352" s="156"/>
      <c r="M352" s="157" t="str">
        <f>IF(O352="", IFERROR(IF($W352="", $AN352+$AO352-SUMIF($C$8:$C352, $C352, $K$8:$K352)-SUMIF($C$8:$C352, $C352, $W$8:$W352), ""), ""), "")</f>
        <v/>
      </c>
      <c r="N352" s="156"/>
      <c r="O352" s="157" t="str">
        <f>IF(AND(P352="", Q352="", R352=""), "", IF(OR(NOT(C352=P352), NOT(D352=Q352), NOT(E352=R352), NOT(F352=S352), NOT(G352=T352), NOT(H352=U352)), $O$4, 'Leave Approval'!L351))</f>
        <v/>
      </c>
      <c r="P352" s="159" t="str">
        <f>IF('Leave Approval'!M351="", "", 'Leave Approval'!M351)</f>
        <v/>
      </c>
      <c r="Q352" s="160" t="str">
        <f>IF('Leave Approval'!N351="", "", 'Leave Approval'!N351)</f>
        <v/>
      </c>
      <c r="R352" s="161" t="str">
        <f>IF('Leave Approval'!O351="", "", 'Leave Approval'!O351)</f>
        <v/>
      </c>
      <c r="S352" s="162" t="str">
        <f>IF('Leave Approval'!P351="", "", 'Leave Approval'!P351)</f>
        <v/>
      </c>
      <c r="T352" s="163" t="str">
        <f>IF('Leave Approval'!Q351="", "", 'Leave Approval'!Q351)</f>
        <v/>
      </c>
      <c r="U352" s="164" t="str">
        <f>IF('Leave Approval'!R351="", "", 'Leave Approval'!R351)</f>
        <v/>
      </c>
      <c r="V352" s="156"/>
      <c r="W352" s="157" t="str">
        <f>IF(OR(P352="", Q352="", R352=""), "", NETWORKDAYS(Q352, R352, IF(AL352='Intro &amp; Setup'!$BA$8, 'Intro &amp; Setup'!$CA$4:$CA$23, IF(AL352='Intro &amp; Setup'!$BA$9, 'Intro &amp; Setup'!$CB$4:$CB$23)))-IF(S352=$AH$2, 0.5, 0))</f>
        <v/>
      </c>
      <c r="X352" s="156"/>
      <c r="Y352" s="157" t="str">
        <f>IF(OR(P352="", Q352="", R352=""), "", IFERROR($AN352+$AO352-SUMIF($C$8:$C352, $C352, $K$8:$K352)-SUMIF($P$8:$P352, $P352, $W$8:$W352), ""))</f>
        <v/>
      </c>
      <c r="Z352" s="75"/>
      <c r="AH352" s="10">
        <v>345</v>
      </c>
      <c r="AL352" s="10" t="str">
        <f>IF(P352="", IF(C352="", "", IFERROR(INDEX('Intro &amp; Setup'!$BD$4:$BD$23, MATCH(C352, 'Intro &amp; Setup'!$BC$4:$BC$23, 0)), "")), IFERROR(INDEX('Intro &amp; Setup'!$BD$4:$BD$23, MATCH(P352, 'Intro &amp; Setup'!$BC$4:$BC$23, 0)), ""))</f>
        <v/>
      </c>
      <c r="AN352" s="42" t="str">
        <f>IF(P352="", IF($C352="", "", IFERROR(INDEX('Intro &amp; Setup'!$BE$4:$BE$23, MATCH($C352, 'Intro &amp; Setup'!$BC$4:$BC$23, 0)), "")-$AS352), IFERROR(INDEX('Intro &amp; Setup'!$BE$4:$BE$23, MATCH($P352, 'Intro &amp; Setup'!$BC$4:$BC$23, 0)), "")-$AS352)</f>
        <v/>
      </c>
      <c r="AO352" s="44" t="str">
        <f>IF(P352="", IF($C352="", "", IFERROR(INDEX('Intro &amp; Setup'!$BF$4:$BF$23, MATCH($C352, 'Intro &amp; Setup'!$BC$4:$BC$23, 0)), "")), IFERROR(INDEX('Intro &amp; Setup'!$BF$4:$BF$23, MATCH($P352, 'Intro &amp; Setup'!$BC$4:$BC$23, 0)), ""))</f>
        <v/>
      </c>
      <c r="AS352" s="10" t="str">
        <f>IF($C352="", "", IFERROR(INDEX('Intro &amp; Setup'!$BG$70:$BG$109, MATCH($C352, 'Intro &amp; Setup'!$BA$70:$BA$109, 0)), ""))</f>
        <v/>
      </c>
    </row>
    <row r="353" spans="1:45" x14ac:dyDescent="0.25">
      <c r="A353" s="75"/>
      <c r="B353" s="176"/>
      <c r="C353" s="158"/>
      <c r="D353" s="160"/>
      <c r="E353" s="161"/>
      <c r="F353" s="177"/>
      <c r="G353" s="160"/>
      <c r="H353" s="163"/>
      <c r="I353" s="156"/>
      <c r="J353" s="157" t="str">
        <f t="shared" si="5"/>
        <v/>
      </c>
      <c r="K353" s="158" t="str">
        <f>IF(O353="", IF(W353="", IF(OR(D353="", E353="", C353=""), "", NETWORKDAYS(D353, E353, IF(AL353='Intro &amp; Setup'!$BA$8, 'Intro &amp; Setup'!$CA$4:$CA$23, IF(AL353='Intro &amp; Setup'!$BA$9, 'Intro &amp; Setup'!$CB$4:$CB$23)))-IF(F353=$AH$2, 0.5, 0)), ""), "")</f>
        <v/>
      </c>
      <c r="L353" s="156"/>
      <c r="M353" s="157" t="str">
        <f>IF(O353="", IFERROR(IF($W353="", $AN353+$AO353-SUMIF($C$8:$C353, $C353, $K$8:$K353)-SUMIF($C$8:$C353, $C353, $W$8:$W353), ""), ""), "")</f>
        <v/>
      </c>
      <c r="N353" s="156"/>
      <c r="O353" s="157" t="str">
        <f>IF(AND(P353="", Q353="", R353=""), "", IF(OR(NOT(C353=P353), NOT(D353=Q353), NOT(E353=R353), NOT(F353=S353), NOT(G353=T353), NOT(H353=U353)), $O$4, 'Leave Approval'!L352))</f>
        <v/>
      </c>
      <c r="P353" s="159" t="str">
        <f>IF('Leave Approval'!M352="", "", 'Leave Approval'!M352)</f>
        <v/>
      </c>
      <c r="Q353" s="160" t="str">
        <f>IF('Leave Approval'!N352="", "", 'Leave Approval'!N352)</f>
        <v/>
      </c>
      <c r="R353" s="161" t="str">
        <f>IF('Leave Approval'!O352="", "", 'Leave Approval'!O352)</f>
        <v/>
      </c>
      <c r="S353" s="162" t="str">
        <f>IF('Leave Approval'!P352="", "", 'Leave Approval'!P352)</f>
        <v/>
      </c>
      <c r="T353" s="163" t="str">
        <f>IF('Leave Approval'!Q352="", "", 'Leave Approval'!Q352)</f>
        <v/>
      </c>
      <c r="U353" s="164" t="str">
        <f>IF('Leave Approval'!R352="", "", 'Leave Approval'!R352)</f>
        <v/>
      </c>
      <c r="V353" s="156"/>
      <c r="W353" s="157" t="str">
        <f>IF(OR(P353="", Q353="", R353=""), "", NETWORKDAYS(Q353, R353, IF(AL353='Intro &amp; Setup'!$BA$8, 'Intro &amp; Setup'!$CA$4:$CA$23, IF(AL353='Intro &amp; Setup'!$BA$9, 'Intro &amp; Setup'!$CB$4:$CB$23)))-IF(S353=$AH$2, 0.5, 0))</f>
        <v/>
      </c>
      <c r="X353" s="156"/>
      <c r="Y353" s="157" t="str">
        <f>IF(OR(P353="", Q353="", R353=""), "", IFERROR($AN353+$AO353-SUMIF($C$8:$C353, $C353, $K$8:$K353)-SUMIF($P$8:$P353, $P353, $W$8:$W353), ""))</f>
        <v/>
      </c>
      <c r="Z353" s="75"/>
      <c r="AH353" s="10">
        <v>346</v>
      </c>
      <c r="AL353" s="10" t="str">
        <f>IF(P353="", IF(C353="", "", IFERROR(INDEX('Intro &amp; Setup'!$BD$4:$BD$23, MATCH(C353, 'Intro &amp; Setup'!$BC$4:$BC$23, 0)), "")), IFERROR(INDEX('Intro &amp; Setup'!$BD$4:$BD$23, MATCH(P353, 'Intro &amp; Setup'!$BC$4:$BC$23, 0)), ""))</f>
        <v/>
      </c>
      <c r="AN353" s="42" t="str">
        <f>IF(P353="", IF($C353="", "", IFERROR(INDEX('Intro &amp; Setup'!$BE$4:$BE$23, MATCH($C353, 'Intro &amp; Setup'!$BC$4:$BC$23, 0)), "")-$AS353), IFERROR(INDEX('Intro &amp; Setup'!$BE$4:$BE$23, MATCH($P353, 'Intro &amp; Setup'!$BC$4:$BC$23, 0)), "")-$AS353)</f>
        <v/>
      </c>
      <c r="AO353" s="44" t="str">
        <f>IF(P353="", IF($C353="", "", IFERROR(INDEX('Intro &amp; Setup'!$BF$4:$BF$23, MATCH($C353, 'Intro &amp; Setup'!$BC$4:$BC$23, 0)), "")), IFERROR(INDEX('Intro &amp; Setup'!$BF$4:$BF$23, MATCH($P353, 'Intro &amp; Setup'!$BC$4:$BC$23, 0)), ""))</f>
        <v/>
      </c>
      <c r="AS353" s="10" t="str">
        <f>IF($C353="", "", IFERROR(INDEX('Intro &amp; Setup'!$BG$70:$BG$109, MATCH($C353, 'Intro &amp; Setup'!$BA$70:$BA$109, 0)), ""))</f>
        <v/>
      </c>
    </row>
    <row r="354" spans="1:45" x14ac:dyDescent="0.25">
      <c r="A354" s="75"/>
      <c r="B354" s="176"/>
      <c r="C354" s="158"/>
      <c r="D354" s="160"/>
      <c r="E354" s="161"/>
      <c r="F354" s="177"/>
      <c r="G354" s="160"/>
      <c r="H354" s="163"/>
      <c r="I354" s="156"/>
      <c r="J354" s="157" t="str">
        <f t="shared" si="5"/>
        <v/>
      </c>
      <c r="K354" s="158" t="str">
        <f>IF(O354="", IF(W354="", IF(OR(D354="", E354="", C354=""), "", NETWORKDAYS(D354, E354, IF(AL354='Intro &amp; Setup'!$BA$8, 'Intro &amp; Setup'!$CA$4:$CA$23, IF(AL354='Intro &amp; Setup'!$BA$9, 'Intro &amp; Setup'!$CB$4:$CB$23)))-IF(F354=$AH$2, 0.5, 0)), ""), "")</f>
        <v/>
      </c>
      <c r="L354" s="156"/>
      <c r="M354" s="157" t="str">
        <f>IF(O354="", IFERROR(IF($W354="", $AN354+$AO354-SUMIF($C$8:$C354, $C354, $K$8:$K354)-SUMIF($C$8:$C354, $C354, $W$8:$W354), ""), ""), "")</f>
        <v/>
      </c>
      <c r="N354" s="156"/>
      <c r="O354" s="157" t="str">
        <f>IF(AND(P354="", Q354="", R354=""), "", IF(OR(NOT(C354=P354), NOT(D354=Q354), NOT(E354=R354), NOT(F354=S354), NOT(G354=T354), NOT(H354=U354)), $O$4, 'Leave Approval'!L353))</f>
        <v/>
      </c>
      <c r="P354" s="159" t="str">
        <f>IF('Leave Approval'!M353="", "", 'Leave Approval'!M353)</f>
        <v/>
      </c>
      <c r="Q354" s="160" t="str">
        <f>IF('Leave Approval'!N353="", "", 'Leave Approval'!N353)</f>
        <v/>
      </c>
      <c r="R354" s="161" t="str">
        <f>IF('Leave Approval'!O353="", "", 'Leave Approval'!O353)</f>
        <v/>
      </c>
      <c r="S354" s="162" t="str">
        <f>IF('Leave Approval'!P353="", "", 'Leave Approval'!P353)</f>
        <v/>
      </c>
      <c r="T354" s="163" t="str">
        <f>IF('Leave Approval'!Q353="", "", 'Leave Approval'!Q353)</f>
        <v/>
      </c>
      <c r="U354" s="164" t="str">
        <f>IF('Leave Approval'!R353="", "", 'Leave Approval'!R353)</f>
        <v/>
      </c>
      <c r="V354" s="156"/>
      <c r="W354" s="157" t="str">
        <f>IF(OR(P354="", Q354="", R354=""), "", NETWORKDAYS(Q354, R354, IF(AL354='Intro &amp; Setup'!$BA$8, 'Intro &amp; Setup'!$CA$4:$CA$23, IF(AL354='Intro &amp; Setup'!$BA$9, 'Intro &amp; Setup'!$CB$4:$CB$23)))-IF(S354=$AH$2, 0.5, 0))</f>
        <v/>
      </c>
      <c r="X354" s="156"/>
      <c r="Y354" s="157" t="str">
        <f>IF(OR(P354="", Q354="", R354=""), "", IFERROR($AN354+$AO354-SUMIF($C$8:$C354, $C354, $K$8:$K354)-SUMIF($P$8:$P354, $P354, $W$8:$W354), ""))</f>
        <v/>
      </c>
      <c r="Z354" s="75"/>
      <c r="AH354" s="10">
        <v>347</v>
      </c>
      <c r="AL354" s="10" t="str">
        <f>IF(P354="", IF(C354="", "", IFERROR(INDEX('Intro &amp; Setup'!$BD$4:$BD$23, MATCH(C354, 'Intro &amp; Setup'!$BC$4:$BC$23, 0)), "")), IFERROR(INDEX('Intro &amp; Setup'!$BD$4:$BD$23, MATCH(P354, 'Intro &amp; Setup'!$BC$4:$BC$23, 0)), ""))</f>
        <v/>
      </c>
      <c r="AN354" s="42" t="str">
        <f>IF(P354="", IF($C354="", "", IFERROR(INDEX('Intro &amp; Setup'!$BE$4:$BE$23, MATCH($C354, 'Intro &amp; Setup'!$BC$4:$BC$23, 0)), "")-$AS354), IFERROR(INDEX('Intro &amp; Setup'!$BE$4:$BE$23, MATCH($P354, 'Intro &amp; Setup'!$BC$4:$BC$23, 0)), "")-$AS354)</f>
        <v/>
      </c>
      <c r="AO354" s="44" t="str">
        <f>IF(P354="", IF($C354="", "", IFERROR(INDEX('Intro &amp; Setup'!$BF$4:$BF$23, MATCH($C354, 'Intro &amp; Setup'!$BC$4:$BC$23, 0)), "")), IFERROR(INDEX('Intro &amp; Setup'!$BF$4:$BF$23, MATCH($P354, 'Intro &amp; Setup'!$BC$4:$BC$23, 0)), ""))</f>
        <v/>
      </c>
      <c r="AS354" s="10" t="str">
        <f>IF($C354="", "", IFERROR(INDEX('Intro &amp; Setup'!$BG$70:$BG$109, MATCH($C354, 'Intro &amp; Setup'!$BA$70:$BA$109, 0)), ""))</f>
        <v/>
      </c>
    </row>
    <row r="355" spans="1:45" x14ac:dyDescent="0.25">
      <c r="A355" s="75"/>
      <c r="B355" s="176"/>
      <c r="C355" s="158"/>
      <c r="D355" s="160"/>
      <c r="E355" s="161"/>
      <c r="F355" s="177"/>
      <c r="G355" s="160"/>
      <c r="H355" s="163"/>
      <c r="I355" s="156"/>
      <c r="J355" s="157" t="str">
        <f t="shared" si="5"/>
        <v/>
      </c>
      <c r="K355" s="158" t="str">
        <f>IF(O355="", IF(W355="", IF(OR(D355="", E355="", C355=""), "", NETWORKDAYS(D355, E355, IF(AL355='Intro &amp; Setup'!$BA$8, 'Intro &amp; Setup'!$CA$4:$CA$23, IF(AL355='Intro &amp; Setup'!$BA$9, 'Intro &amp; Setup'!$CB$4:$CB$23)))-IF(F355=$AH$2, 0.5, 0)), ""), "")</f>
        <v/>
      </c>
      <c r="L355" s="156"/>
      <c r="M355" s="157" t="str">
        <f>IF(O355="", IFERROR(IF($W355="", $AN355+$AO355-SUMIF($C$8:$C355, $C355, $K$8:$K355)-SUMIF($C$8:$C355, $C355, $W$8:$W355), ""), ""), "")</f>
        <v/>
      </c>
      <c r="N355" s="156"/>
      <c r="O355" s="157" t="str">
        <f>IF(AND(P355="", Q355="", R355=""), "", IF(OR(NOT(C355=P355), NOT(D355=Q355), NOT(E355=R355), NOT(F355=S355), NOT(G355=T355), NOT(H355=U355)), $O$4, 'Leave Approval'!L354))</f>
        <v/>
      </c>
      <c r="P355" s="159" t="str">
        <f>IF('Leave Approval'!M354="", "", 'Leave Approval'!M354)</f>
        <v/>
      </c>
      <c r="Q355" s="160" t="str">
        <f>IF('Leave Approval'!N354="", "", 'Leave Approval'!N354)</f>
        <v/>
      </c>
      <c r="R355" s="161" t="str">
        <f>IF('Leave Approval'!O354="", "", 'Leave Approval'!O354)</f>
        <v/>
      </c>
      <c r="S355" s="162" t="str">
        <f>IF('Leave Approval'!P354="", "", 'Leave Approval'!P354)</f>
        <v/>
      </c>
      <c r="T355" s="163" t="str">
        <f>IF('Leave Approval'!Q354="", "", 'Leave Approval'!Q354)</f>
        <v/>
      </c>
      <c r="U355" s="164" t="str">
        <f>IF('Leave Approval'!R354="", "", 'Leave Approval'!R354)</f>
        <v/>
      </c>
      <c r="V355" s="156"/>
      <c r="W355" s="157" t="str">
        <f>IF(OR(P355="", Q355="", R355=""), "", NETWORKDAYS(Q355, R355, IF(AL355='Intro &amp; Setup'!$BA$8, 'Intro &amp; Setup'!$CA$4:$CA$23, IF(AL355='Intro &amp; Setup'!$BA$9, 'Intro &amp; Setup'!$CB$4:$CB$23)))-IF(S355=$AH$2, 0.5, 0))</f>
        <v/>
      </c>
      <c r="X355" s="156"/>
      <c r="Y355" s="157" t="str">
        <f>IF(OR(P355="", Q355="", R355=""), "", IFERROR($AN355+$AO355-SUMIF($C$8:$C355, $C355, $K$8:$K355)-SUMIF($P$8:$P355, $P355, $W$8:$W355), ""))</f>
        <v/>
      </c>
      <c r="Z355" s="75"/>
      <c r="AH355" s="10">
        <v>348</v>
      </c>
      <c r="AL355" s="10" t="str">
        <f>IF(P355="", IF(C355="", "", IFERROR(INDEX('Intro &amp; Setup'!$BD$4:$BD$23, MATCH(C355, 'Intro &amp; Setup'!$BC$4:$BC$23, 0)), "")), IFERROR(INDEX('Intro &amp; Setup'!$BD$4:$BD$23, MATCH(P355, 'Intro &amp; Setup'!$BC$4:$BC$23, 0)), ""))</f>
        <v/>
      </c>
      <c r="AN355" s="42" t="str">
        <f>IF(P355="", IF($C355="", "", IFERROR(INDEX('Intro &amp; Setup'!$BE$4:$BE$23, MATCH($C355, 'Intro &amp; Setup'!$BC$4:$BC$23, 0)), "")-$AS355), IFERROR(INDEX('Intro &amp; Setup'!$BE$4:$BE$23, MATCH($P355, 'Intro &amp; Setup'!$BC$4:$BC$23, 0)), "")-$AS355)</f>
        <v/>
      </c>
      <c r="AO355" s="44" t="str">
        <f>IF(P355="", IF($C355="", "", IFERROR(INDEX('Intro &amp; Setup'!$BF$4:$BF$23, MATCH($C355, 'Intro &amp; Setup'!$BC$4:$BC$23, 0)), "")), IFERROR(INDEX('Intro &amp; Setup'!$BF$4:$BF$23, MATCH($P355, 'Intro &amp; Setup'!$BC$4:$BC$23, 0)), ""))</f>
        <v/>
      </c>
      <c r="AS355" s="10" t="str">
        <f>IF($C355="", "", IFERROR(INDEX('Intro &amp; Setup'!$BG$70:$BG$109, MATCH($C355, 'Intro &amp; Setup'!$BA$70:$BA$109, 0)), ""))</f>
        <v/>
      </c>
    </row>
    <row r="356" spans="1:45" x14ac:dyDescent="0.25">
      <c r="A356" s="75"/>
      <c r="B356" s="176"/>
      <c r="C356" s="158"/>
      <c r="D356" s="160"/>
      <c r="E356" s="161"/>
      <c r="F356" s="177"/>
      <c r="G356" s="160"/>
      <c r="H356" s="163"/>
      <c r="I356" s="156"/>
      <c r="J356" s="157" t="str">
        <f t="shared" si="5"/>
        <v/>
      </c>
      <c r="K356" s="158" t="str">
        <f>IF(O356="", IF(W356="", IF(OR(D356="", E356="", C356=""), "", NETWORKDAYS(D356, E356, IF(AL356='Intro &amp; Setup'!$BA$8, 'Intro &amp; Setup'!$CA$4:$CA$23, IF(AL356='Intro &amp; Setup'!$BA$9, 'Intro &amp; Setup'!$CB$4:$CB$23)))-IF(F356=$AH$2, 0.5, 0)), ""), "")</f>
        <v/>
      </c>
      <c r="L356" s="156"/>
      <c r="M356" s="157" t="str">
        <f>IF(O356="", IFERROR(IF($W356="", $AN356+$AO356-SUMIF($C$8:$C356, $C356, $K$8:$K356)-SUMIF($C$8:$C356, $C356, $W$8:$W356), ""), ""), "")</f>
        <v/>
      </c>
      <c r="N356" s="156"/>
      <c r="O356" s="157" t="str">
        <f>IF(AND(P356="", Q356="", R356=""), "", IF(OR(NOT(C356=P356), NOT(D356=Q356), NOT(E356=R356), NOT(F356=S356), NOT(G356=T356), NOT(H356=U356)), $O$4, 'Leave Approval'!L355))</f>
        <v/>
      </c>
      <c r="P356" s="159" t="str">
        <f>IF('Leave Approval'!M355="", "", 'Leave Approval'!M355)</f>
        <v/>
      </c>
      <c r="Q356" s="160" t="str">
        <f>IF('Leave Approval'!N355="", "", 'Leave Approval'!N355)</f>
        <v/>
      </c>
      <c r="R356" s="161" t="str">
        <f>IF('Leave Approval'!O355="", "", 'Leave Approval'!O355)</f>
        <v/>
      </c>
      <c r="S356" s="162" t="str">
        <f>IF('Leave Approval'!P355="", "", 'Leave Approval'!P355)</f>
        <v/>
      </c>
      <c r="T356" s="163" t="str">
        <f>IF('Leave Approval'!Q355="", "", 'Leave Approval'!Q355)</f>
        <v/>
      </c>
      <c r="U356" s="164" t="str">
        <f>IF('Leave Approval'!R355="", "", 'Leave Approval'!R355)</f>
        <v/>
      </c>
      <c r="V356" s="156"/>
      <c r="W356" s="157" t="str">
        <f>IF(OR(P356="", Q356="", R356=""), "", NETWORKDAYS(Q356, R356, IF(AL356='Intro &amp; Setup'!$BA$8, 'Intro &amp; Setup'!$CA$4:$CA$23, IF(AL356='Intro &amp; Setup'!$BA$9, 'Intro &amp; Setup'!$CB$4:$CB$23)))-IF(S356=$AH$2, 0.5, 0))</f>
        <v/>
      </c>
      <c r="X356" s="156"/>
      <c r="Y356" s="157" t="str">
        <f>IF(OR(P356="", Q356="", R356=""), "", IFERROR($AN356+$AO356-SUMIF($C$8:$C356, $C356, $K$8:$K356)-SUMIF($P$8:$P356, $P356, $W$8:$W356), ""))</f>
        <v/>
      </c>
      <c r="Z356" s="75"/>
      <c r="AH356" s="10">
        <v>349</v>
      </c>
      <c r="AL356" s="10" t="str">
        <f>IF(P356="", IF(C356="", "", IFERROR(INDEX('Intro &amp; Setup'!$BD$4:$BD$23, MATCH(C356, 'Intro &amp; Setup'!$BC$4:$BC$23, 0)), "")), IFERROR(INDEX('Intro &amp; Setup'!$BD$4:$BD$23, MATCH(P356, 'Intro &amp; Setup'!$BC$4:$BC$23, 0)), ""))</f>
        <v/>
      </c>
      <c r="AN356" s="42" t="str">
        <f>IF(P356="", IF($C356="", "", IFERROR(INDEX('Intro &amp; Setup'!$BE$4:$BE$23, MATCH($C356, 'Intro &amp; Setup'!$BC$4:$BC$23, 0)), "")-$AS356), IFERROR(INDEX('Intro &amp; Setup'!$BE$4:$BE$23, MATCH($P356, 'Intro &amp; Setup'!$BC$4:$BC$23, 0)), "")-$AS356)</f>
        <v/>
      </c>
      <c r="AO356" s="44" t="str">
        <f>IF(P356="", IF($C356="", "", IFERROR(INDEX('Intro &amp; Setup'!$BF$4:$BF$23, MATCH($C356, 'Intro &amp; Setup'!$BC$4:$BC$23, 0)), "")), IFERROR(INDEX('Intro &amp; Setup'!$BF$4:$BF$23, MATCH($P356, 'Intro &amp; Setup'!$BC$4:$BC$23, 0)), ""))</f>
        <v/>
      </c>
      <c r="AS356" s="10" t="str">
        <f>IF($C356="", "", IFERROR(INDEX('Intro &amp; Setup'!$BG$70:$BG$109, MATCH($C356, 'Intro &amp; Setup'!$BA$70:$BA$109, 0)), ""))</f>
        <v/>
      </c>
    </row>
    <row r="357" spans="1:45" x14ac:dyDescent="0.25">
      <c r="A357" s="75"/>
      <c r="B357" s="176"/>
      <c r="C357" s="158"/>
      <c r="D357" s="160"/>
      <c r="E357" s="161"/>
      <c r="F357" s="177"/>
      <c r="G357" s="160"/>
      <c r="H357" s="163"/>
      <c r="I357" s="156"/>
      <c r="J357" s="157" t="str">
        <f t="shared" si="5"/>
        <v/>
      </c>
      <c r="K357" s="158" t="str">
        <f>IF(O357="", IF(W357="", IF(OR(D357="", E357="", C357=""), "", NETWORKDAYS(D357, E357, IF(AL357='Intro &amp; Setup'!$BA$8, 'Intro &amp; Setup'!$CA$4:$CA$23, IF(AL357='Intro &amp; Setup'!$BA$9, 'Intro &amp; Setup'!$CB$4:$CB$23)))-IF(F357=$AH$2, 0.5, 0)), ""), "")</f>
        <v/>
      </c>
      <c r="L357" s="156"/>
      <c r="M357" s="157" t="str">
        <f>IF(O357="", IFERROR(IF($W357="", $AN357+$AO357-SUMIF($C$8:$C357, $C357, $K$8:$K357)-SUMIF($C$8:$C357, $C357, $W$8:$W357), ""), ""), "")</f>
        <v/>
      </c>
      <c r="N357" s="156"/>
      <c r="O357" s="157" t="str">
        <f>IF(AND(P357="", Q357="", R357=""), "", IF(OR(NOT(C357=P357), NOT(D357=Q357), NOT(E357=R357), NOT(F357=S357), NOT(G357=T357), NOT(H357=U357)), $O$4, 'Leave Approval'!L356))</f>
        <v/>
      </c>
      <c r="P357" s="159" t="str">
        <f>IF('Leave Approval'!M356="", "", 'Leave Approval'!M356)</f>
        <v/>
      </c>
      <c r="Q357" s="160" t="str">
        <f>IF('Leave Approval'!N356="", "", 'Leave Approval'!N356)</f>
        <v/>
      </c>
      <c r="R357" s="161" t="str">
        <f>IF('Leave Approval'!O356="", "", 'Leave Approval'!O356)</f>
        <v/>
      </c>
      <c r="S357" s="162" t="str">
        <f>IF('Leave Approval'!P356="", "", 'Leave Approval'!P356)</f>
        <v/>
      </c>
      <c r="T357" s="163" t="str">
        <f>IF('Leave Approval'!Q356="", "", 'Leave Approval'!Q356)</f>
        <v/>
      </c>
      <c r="U357" s="164" t="str">
        <f>IF('Leave Approval'!R356="", "", 'Leave Approval'!R356)</f>
        <v/>
      </c>
      <c r="V357" s="156"/>
      <c r="W357" s="157" t="str">
        <f>IF(OR(P357="", Q357="", R357=""), "", NETWORKDAYS(Q357, R357, IF(AL357='Intro &amp; Setup'!$BA$8, 'Intro &amp; Setup'!$CA$4:$CA$23, IF(AL357='Intro &amp; Setup'!$BA$9, 'Intro &amp; Setup'!$CB$4:$CB$23)))-IF(S357=$AH$2, 0.5, 0))</f>
        <v/>
      </c>
      <c r="X357" s="156"/>
      <c r="Y357" s="157" t="str">
        <f>IF(OR(P357="", Q357="", R357=""), "", IFERROR($AN357+$AO357-SUMIF($C$8:$C357, $C357, $K$8:$K357)-SUMIF($P$8:$P357, $P357, $W$8:$W357), ""))</f>
        <v/>
      </c>
      <c r="Z357" s="75"/>
      <c r="AH357" s="10">
        <v>350</v>
      </c>
      <c r="AL357" s="10" t="str">
        <f>IF(P357="", IF(C357="", "", IFERROR(INDEX('Intro &amp; Setup'!$BD$4:$BD$23, MATCH(C357, 'Intro &amp; Setup'!$BC$4:$BC$23, 0)), "")), IFERROR(INDEX('Intro &amp; Setup'!$BD$4:$BD$23, MATCH(P357, 'Intro &amp; Setup'!$BC$4:$BC$23, 0)), ""))</f>
        <v/>
      </c>
      <c r="AN357" s="42" t="str">
        <f>IF(P357="", IF($C357="", "", IFERROR(INDEX('Intro &amp; Setup'!$BE$4:$BE$23, MATCH($C357, 'Intro &amp; Setup'!$BC$4:$BC$23, 0)), "")-$AS357), IFERROR(INDEX('Intro &amp; Setup'!$BE$4:$BE$23, MATCH($P357, 'Intro &amp; Setup'!$BC$4:$BC$23, 0)), "")-$AS357)</f>
        <v/>
      </c>
      <c r="AO357" s="44" t="str">
        <f>IF(P357="", IF($C357="", "", IFERROR(INDEX('Intro &amp; Setup'!$BF$4:$BF$23, MATCH($C357, 'Intro &amp; Setup'!$BC$4:$BC$23, 0)), "")), IFERROR(INDEX('Intro &amp; Setup'!$BF$4:$BF$23, MATCH($P357, 'Intro &amp; Setup'!$BC$4:$BC$23, 0)), ""))</f>
        <v/>
      </c>
      <c r="AS357" s="10" t="str">
        <f>IF($C357="", "", IFERROR(INDEX('Intro &amp; Setup'!$BG$70:$BG$109, MATCH($C357, 'Intro &amp; Setup'!$BA$70:$BA$109, 0)), ""))</f>
        <v/>
      </c>
    </row>
    <row r="358" spans="1:45" x14ac:dyDescent="0.25">
      <c r="A358" s="75"/>
      <c r="B358" s="176"/>
      <c r="C358" s="158"/>
      <c r="D358" s="160"/>
      <c r="E358" s="161"/>
      <c r="F358" s="177"/>
      <c r="G358" s="160"/>
      <c r="H358" s="163"/>
      <c r="I358" s="156"/>
      <c r="J358" s="157" t="str">
        <f t="shared" si="5"/>
        <v/>
      </c>
      <c r="K358" s="158" t="str">
        <f>IF(O358="", IF(W358="", IF(OR(D358="", E358="", C358=""), "", NETWORKDAYS(D358, E358, IF(AL358='Intro &amp; Setup'!$BA$8, 'Intro &amp; Setup'!$CA$4:$CA$23, IF(AL358='Intro &amp; Setup'!$BA$9, 'Intro &amp; Setup'!$CB$4:$CB$23)))-IF(F358=$AH$2, 0.5, 0)), ""), "")</f>
        <v/>
      </c>
      <c r="L358" s="156"/>
      <c r="M358" s="157" t="str">
        <f>IF(O358="", IFERROR(IF($W358="", $AN358+$AO358-SUMIF($C$8:$C358, $C358, $K$8:$K358)-SUMIF($C$8:$C358, $C358, $W$8:$W358), ""), ""), "")</f>
        <v/>
      </c>
      <c r="N358" s="156"/>
      <c r="O358" s="157" t="str">
        <f>IF(AND(P358="", Q358="", R358=""), "", IF(OR(NOT(C358=P358), NOT(D358=Q358), NOT(E358=R358), NOT(F358=S358), NOT(G358=T358), NOT(H358=U358)), $O$4, 'Leave Approval'!L357))</f>
        <v/>
      </c>
      <c r="P358" s="159" t="str">
        <f>IF('Leave Approval'!M357="", "", 'Leave Approval'!M357)</f>
        <v/>
      </c>
      <c r="Q358" s="160" t="str">
        <f>IF('Leave Approval'!N357="", "", 'Leave Approval'!N357)</f>
        <v/>
      </c>
      <c r="R358" s="161" t="str">
        <f>IF('Leave Approval'!O357="", "", 'Leave Approval'!O357)</f>
        <v/>
      </c>
      <c r="S358" s="162" t="str">
        <f>IF('Leave Approval'!P357="", "", 'Leave Approval'!P357)</f>
        <v/>
      </c>
      <c r="T358" s="163" t="str">
        <f>IF('Leave Approval'!Q357="", "", 'Leave Approval'!Q357)</f>
        <v/>
      </c>
      <c r="U358" s="164" t="str">
        <f>IF('Leave Approval'!R357="", "", 'Leave Approval'!R357)</f>
        <v/>
      </c>
      <c r="V358" s="156"/>
      <c r="W358" s="157" t="str">
        <f>IF(OR(P358="", Q358="", R358=""), "", NETWORKDAYS(Q358, R358, IF(AL358='Intro &amp; Setup'!$BA$8, 'Intro &amp; Setup'!$CA$4:$CA$23, IF(AL358='Intro &amp; Setup'!$BA$9, 'Intro &amp; Setup'!$CB$4:$CB$23)))-IF(S358=$AH$2, 0.5, 0))</f>
        <v/>
      </c>
      <c r="X358" s="156"/>
      <c r="Y358" s="157" t="str">
        <f>IF(OR(P358="", Q358="", R358=""), "", IFERROR($AN358+$AO358-SUMIF($C$8:$C358, $C358, $K$8:$K358)-SUMIF($P$8:$P358, $P358, $W$8:$W358), ""))</f>
        <v/>
      </c>
      <c r="Z358" s="75"/>
      <c r="AH358" s="10">
        <v>351</v>
      </c>
      <c r="AL358" s="10" t="str">
        <f>IF(P358="", IF(C358="", "", IFERROR(INDEX('Intro &amp; Setup'!$BD$4:$BD$23, MATCH(C358, 'Intro &amp; Setup'!$BC$4:$BC$23, 0)), "")), IFERROR(INDEX('Intro &amp; Setup'!$BD$4:$BD$23, MATCH(P358, 'Intro &amp; Setup'!$BC$4:$BC$23, 0)), ""))</f>
        <v/>
      </c>
      <c r="AN358" s="42" t="str">
        <f>IF(P358="", IF($C358="", "", IFERROR(INDEX('Intro &amp; Setup'!$BE$4:$BE$23, MATCH($C358, 'Intro &amp; Setup'!$BC$4:$BC$23, 0)), "")-$AS358), IFERROR(INDEX('Intro &amp; Setup'!$BE$4:$BE$23, MATCH($P358, 'Intro &amp; Setup'!$BC$4:$BC$23, 0)), "")-$AS358)</f>
        <v/>
      </c>
      <c r="AO358" s="44" t="str">
        <f>IF(P358="", IF($C358="", "", IFERROR(INDEX('Intro &amp; Setup'!$BF$4:$BF$23, MATCH($C358, 'Intro &amp; Setup'!$BC$4:$BC$23, 0)), "")), IFERROR(INDEX('Intro &amp; Setup'!$BF$4:$BF$23, MATCH($P358, 'Intro &amp; Setup'!$BC$4:$BC$23, 0)), ""))</f>
        <v/>
      </c>
      <c r="AS358" s="10" t="str">
        <f>IF($C358="", "", IFERROR(INDEX('Intro &amp; Setup'!$BG$70:$BG$109, MATCH($C358, 'Intro &amp; Setup'!$BA$70:$BA$109, 0)), ""))</f>
        <v/>
      </c>
    </row>
    <row r="359" spans="1:45" x14ac:dyDescent="0.25">
      <c r="A359" s="75"/>
      <c r="B359" s="176"/>
      <c r="C359" s="158"/>
      <c r="D359" s="160"/>
      <c r="E359" s="161"/>
      <c r="F359" s="177"/>
      <c r="G359" s="160"/>
      <c r="H359" s="163"/>
      <c r="I359" s="156"/>
      <c r="J359" s="157" t="str">
        <f t="shared" si="5"/>
        <v/>
      </c>
      <c r="K359" s="158" t="str">
        <f>IF(O359="", IF(W359="", IF(OR(D359="", E359="", C359=""), "", NETWORKDAYS(D359, E359, IF(AL359='Intro &amp; Setup'!$BA$8, 'Intro &amp; Setup'!$CA$4:$CA$23, IF(AL359='Intro &amp; Setup'!$BA$9, 'Intro &amp; Setup'!$CB$4:$CB$23)))-IF(F359=$AH$2, 0.5, 0)), ""), "")</f>
        <v/>
      </c>
      <c r="L359" s="156"/>
      <c r="M359" s="157" t="str">
        <f>IF(O359="", IFERROR(IF($W359="", $AN359+$AO359-SUMIF($C$8:$C359, $C359, $K$8:$K359)-SUMIF($C$8:$C359, $C359, $W$8:$W359), ""), ""), "")</f>
        <v/>
      </c>
      <c r="N359" s="156"/>
      <c r="O359" s="157" t="str">
        <f>IF(AND(P359="", Q359="", R359=""), "", IF(OR(NOT(C359=P359), NOT(D359=Q359), NOT(E359=R359), NOT(F359=S359), NOT(G359=T359), NOT(H359=U359)), $O$4, 'Leave Approval'!L358))</f>
        <v/>
      </c>
      <c r="P359" s="159" t="str">
        <f>IF('Leave Approval'!M358="", "", 'Leave Approval'!M358)</f>
        <v/>
      </c>
      <c r="Q359" s="160" t="str">
        <f>IF('Leave Approval'!N358="", "", 'Leave Approval'!N358)</f>
        <v/>
      </c>
      <c r="R359" s="161" t="str">
        <f>IF('Leave Approval'!O358="", "", 'Leave Approval'!O358)</f>
        <v/>
      </c>
      <c r="S359" s="162" t="str">
        <f>IF('Leave Approval'!P358="", "", 'Leave Approval'!P358)</f>
        <v/>
      </c>
      <c r="T359" s="163" t="str">
        <f>IF('Leave Approval'!Q358="", "", 'Leave Approval'!Q358)</f>
        <v/>
      </c>
      <c r="U359" s="164" t="str">
        <f>IF('Leave Approval'!R358="", "", 'Leave Approval'!R358)</f>
        <v/>
      </c>
      <c r="V359" s="156"/>
      <c r="W359" s="157" t="str">
        <f>IF(OR(P359="", Q359="", R359=""), "", NETWORKDAYS(Q359, R359, IF(AL359='Intro &amp; Setup'!$BA$8, 'Intro &amp; Setup'!$CA$4:$CA$23, IF(AL359='Intro &amp; Setup'!$BA$9, 'Intro &amp; Setup'!$CB$4:$CB$23)))-IF(S359=$AH$2, 0.5, 0))</f>
        <v/>
      </c>
      <c r="X359" s="156"/>
      <c r="Y359" s="157" t="str">
        <f>IF(OR(P359="", Q359="", R359=""), "", IFERROR($AN359+$AO359-SUMIF($C$8:$C359, $C359, $K$8:$K359)-SUMIF($P$8:$P359, $P359, $W$8:$W359), ""))</f>
        <v/>
      </c>
      <c r="Z359" s="75"/>
      <c r="AH359" s="10">
        <v>352</v>
      </c>
      <c r="AL359" s="10" t="str">
        <f>IF(P359="", IF(C359="", "", IFERROR(INDEX('Intro &amp; Setup'!$BD$4:$BD$23, MATCH(C359, 'Intro &amp; Setup'!$BC$4:$BC$23, 0)), "")), IFERROR(INDEX('Intro &amp; Setup'!$BD$4:$BD$23, MATCH(P359, 'Intro &amp; Setup'!$BC$4:$BC$23, 0)), ""))</f>
        <v/>
      </c>
      <c r="AN359" s="42" t="str">
        <f>IF(P359="", IF($C359="", "", IFERROR(INDEX('Intro &amp; Setup'!$BE$4:$BE$23, MATCH($C359, 'Intro &amp; Setup'!$BC$4:$BC$23, 0)), "")-$AS359), IFERROR(INDEX('Intro &amp; Setup'!$BE$4:$BE$23, MATCH($P359, 'Intro &amp; Setup'!$BC$4:$BC$23, 0)), "")-$AS359)</f>
        <v/>
      </c>
      <c r="AO359" s="44" t="str">
        <f>IF(P359="", IF($C359="", "", IFERROR(INDEX('Intro &amp; Setup'!$BF$4:$BF$23, MATCH($C359, 'Intro &amp; Setup'!$BC$4:$BC$23, 0)), "")), IFERROR(INDEX('Intro &amp; Setup'!$BF$4:$BF$23, MATCH($P359, 'Intro &amp; Setup'!$BC$4:$BC$23, 0)), ""))</f>
        <v/>
      </c>
      <c r="AS359" s="10" t="str">
        <f>IF($C359="", "", IFERROR(INDEX('Intro &amp; Setup'!$BG$70:$BG$109, MATCH($C359, 'Intro &amp; Setup'!$BA$70:$BA$109, 0)), ""))</f>
        <v/>
      </c>
    </row>
    <row r="360" spans="1:45" x14ac:dyDescent="0.25">
      <c r="A360" s="75"/>
      <c r="B360" s="176"/>
      <c r="C360" s="158"/>
      <c r="D360" s="160"/>
      <c r="E360" s="161"/>
      <c r="F360" s="177"/>
      <c r="G360" s="160"/>
      <c r="H360" s="163"/>
      <c r="I360" s="156"/>
      <c r="J360" s="157" t="str">
        <f t="shared" si="5"/>
        <v/>
      </c>
      <c r="K360" s="158" t="str">
        <f>IF(O360="", IF(W360="", IF(OR(D360="", E360="", C360=""), "", NETWORKDAYS(D360, E360, IF(AL360='Intro &amp; Setup'!$BA$8, 'Intro &amp; Setup'!$CA$4:$CA$23, IF(AL360='Intro &amp; Setup'!$BA$9, 'Intro &amp; Setup'!$CB$4:$CB$23)))-IF(F360=$AH$2, 0.5, 0)), ""), "")</f>
        <v/>
      </c>
      <c r="L360" s="156"/>
      <c r="M360" s="157" t="str">
        <f>IF(O360="", IFERROR(IF($W360="", $AN360+$AO360-SUMIF($C$8:$C360, $C360, $K$8:$K360)-SUMIF($C$8:$C360, $C360, $W$8:$W360), ""), ""), "")</f>
        <v/>
      </c>
      <c r="N360" s="156"/>
      <c r="O360" s="157" t="str">
        <f>IF(AND(P360="", Q360="", R360=""), "", IF(OR(NOT(C360=P360), NOT(D360=Q360), NOT(E360=R360), NOT(F360=S360), NOT(G360=T360), NOT(H360=U360)), $O$4, 'Leave Approval'!L359))</f>
        <v/>
      </c>
      <c r="P360" s="159" t="str">
        <f>IF('Leave Approval'!M359="", "", 'Leave Approval'!M359)</f>
        <v/>
      </c>
      <c r="Q360" s="160" t="str">
        <f>IF('Leave Approval'!N359="", "", 'Leave Approval'!N359)</f>
        <v/>
      </c>
      <c r="R360" s="161" t="str">
        <f>IF('Leave Approval'!O359="", "", 'Leave Approval'!O359)</f>
        <v/>
      </c>
      <c r="S360" s="162" t="str">
        <f>IF('Leave Approval'!P359="", "", 'Leave Approval'!P359)</f>
        <v/>
      </c>
      <c r="T360" s="163" t="str">
        <f>IF('Leave Approval'!Q359="", "", 'Leave Approval'!Q359)</f>
        <v/>
      </c>
      <c r="U360" s="164" t="str">
        <f>IF('Leave Approval'!R359="", "", 'Leave Approval'!R359)</f>
        <v/>
      </c>
      <c r="V360" s="156"/>
      <c r="W360" s="157" t="str">
        <f>IF(OR(P360="", Q360="", R360=""), "", NETWORKDAYS(Q360, R360, IF(AL360='Intro &amp; Setup'!$BA$8, 'Intro &amp; Setup'!$CA$4:$CA$23, IF(AL360='Intro &amp; Setup'!$BA$9, 'Intro &amp; Setup'!$CB$4:$CB$23)))-IF(S360=$AH$2, 0.5, 0))</f>
        <v/>
      </c>
      <c r="X360" s="156"/>
      <c r="Y360" s="157" t="str">
        <f>IF(OR(P360="", Q360="", R360=""), "", IFERROR($AN360+$AO360-SUMIF($C$8:$C360, $C360, $K$8:$K360)-SUMIF($P$8:$P360, $P360, $W$8:$W360), ""))</f>
        <v/>
      </c>
      <c r="Z360" s="75"/>
      <c r="AH360" s="10">
        <v>353</v>
      </c>
      <c r="AL360" s="10" t="str">
        <f>IF(P360="", IF(C360="", "", IFERROR(INDEX('Intro &amp; Setup'!$BD$4:$BD$23, MATCH(C360, 'Intro &amp; Setup'!$BC$4:$BC$23, 0)), "")), IFERROR(INDEX('Intro &amp; Setup'!$BD$4:$BD$23, MATCH(P360, 'Intro &amp; Setup'!$BC$4:$BC$23, 0)), ""))</f>
        <v/>
      </c>
      <c r="AN360" s="42" t="str">
        <f>IF(P360="", IF($C360="", "", IFERROR(INDEX('Intro &amp; Setup'!$BE$4:$BE$23, MATCH($C360, 'Intro &amp; Setup'!$BC$4:$BC$23, 0)), "")-$AS360), IFERROR(INDEX('Intro &amp; Setup'!$BE$4:$BE$23, MATCH($P360, 'Intro &amp; Setup'!$BC$4:$BC$23, 0)), "")-$AS360)</f>
        <v/>
      </c>
      <c r="AO360" s="44" t="str">
        <f>IF(P360="", IF($C360="", "", IFERROR(INDEX('Intro &amp; Setup'!$BF$4:$BF$23, MATCH($C360, 'Intro &amp; Setup'!$BC$4:$BC$23, 0)), "")), IFERROR(INDEX('Intro &amp; Setup'!$BF$4:$BF$23, MATCH($P360, 'Intro &amp; Setup'!$BC$4:$BC$23, 0)), ""))</f>
        <v/>
      </c>
      <c r="AS360" s="10" t="str">
        <f>IF($C360="", "", IFERROR(INDEX('Intro &amp; Setup'!$BG$70:$BG$109, MATCH($C360, 'Intro &amp; Setup'!$BA$70:$BA$109, 0)), ""))</f>
        <v/>
      </c>
    </row>
    <row r="361" spans="1:45" x14ac:dyDescent="0.25">
      <c r="A361" s="75"/>
      <c r="B361" s="176"/>
      <c r="C361" s="158"/>
      <c r="D361" s="160"/>
      <c r="E361" s="161"/>
      <c r="F361" s="177"/>
      <c r="G361" s="160"/>
      <c r="H361" s="163"/>
      <c r="I361" s="156"/>
      <c r="J361" s="157" t="str">
        <f t="shared" si="5"/>
        <v/>
      </c>
      <c r="K361" s="158" t="str">
        <f>IF(O361="", IF(W361="", IF(OR(D361="", E361="", C361=""), "", NETWORKDAYS(D361, E361, IF(AL361='Intro &amp; Setup'!$BA$8, 'Intro &amp; Setup'!$CA$4:$CA$23, IF(AL361='Intro &amp; Setup'!$BA$9, 'Intro &amp; Setup'!$CB$4:$CB$23)))-IF(F361=$AH$2, 0.5, 0)), ""), "")</f>
        <v/>
      </c>
      <c r="L361" s="156"/>
      <c r="M361" s="157" t="str">
        <f>IF(O361="", IFERROR(IF($W361="", $AN361+$AO361-SUMIF($C$8:$C361, $C361, $K$8:$K361)-SUMIF($C$8:$C361, $C361, $W$8:$W361), ""), ""), "")</f>
        <v/>
      </c>
      <c r="N361" s="156"/>
      <c r="O361" s="157" t="str">
        <f>IF(AND(P361="", Q361="", R361=""), "", IF(OR(NOT(C361=P361), NOT(D361=Q361), NOT(E361=R361), NOT(F361=S361), NOT(G361=T361), NOT(H361=U361)), $O$4, 'Leave Approval'!L360))</f>
        <v/>
      </c>
      <c r="P361" s="159" t="str">
        <f>IF('Leave Approval'!M360="", "", 'Leave Approval'!M360)</f>
        <v/>
      </c>
      <c r="Q361" s="160" t="str">
        <f>IF('Leave Approval'!N360="", "", 'Leave Approval'!N360)</f>
        <v/>
      </c>
      <c r="R361" s="161" t="str">
        <f>IF('Leave Approval'!O360="", "", 'Leave Approval'!O360)</f>
        <v/>
      </c>
      <c r="S361" s="162" t="str">
        <f>IF('Leave Approval'!P360="", "", 'Leave Approval'!P360)</f>
        <v/>
      </c>
      <c r="T361" s="163" t="str">
        <f>IF('Leave Approval'!Q360="", "", 'Leave Approval'!Q360)</f>
        <v/>
      </c>
      <c r="U361" s="164" t="str">
        <f>IF('Leave Approval'!R360="", "", 'Leave Approval'!R360)</f>
        <v/>
      </c>
      <c r="V361" s="156"/>
      <c r="W361" s="157" t="str">
        <f>IF(OR(P361="", Q361="", R361=""), "", NETWORKDAYS(Q361, R361, IF(AL361='Intro &amp; Setup'!$BA$8, 'Intro &amp; Setup'!$CA$4:$CA$23, IF(AL361='Intro &amp; Setup'!$BA$9, 'Intro &amp; Setup'!$CB$4:$CB$23)))-IF(S361=$AH$2, 0.5, 0))</f>
        <v/>
      </c>
      <c r="X361" s="156"/>
      <c r="Y361" s="157" t="str">
        <f>IF(OR(P361="", Q361="", R361=""), "", IFERROR($AN361+$AO361-SUMIF($C$8:$C361, $C361, $K$8:$K361)-SUMIF($P$8:$P361, $P361, $W$8:$W361), ""))</f>
        <v/>
      </c>
      <c r="Z361" s="75"/>
      <c r="AH361" s="10">
        <v>354</v>
      </c>
      <c r="AL361" s="10" t="str">
        <f>IF(P361="", IF(C361="", "", IFERROR(INDEX('Intro &amp; Setup'!$BD$4:$BD$23, MATCH(C361, 'Intro &amp; Setup'!$BC$4:$BC$23, 0)), "")), IFERROR(INDEX('Intro &amp; Setup'!$BD$4:$BD$23, MATCH(P361, 'Intro &amp; Setup'!$BC$4:$BC$23, 0)), ""))</f>
        <v/>
      </c>
      <c r="AN361" s="42" t="str">
        <f>IF(P361="", IF($C361="", "", IFERROR(INDEX('Intro &amp; Setup'!$BE$4:$BE$23, MATCH($C361, 'Intro &amp; Setup'!$BC$4:$BC$23, 0)), "")-$AS361), IFERROR(INDEX('Intro &amp; Setup'!$BE$4:$BE$23, MATCH($P361, 'Intro &amp; Setup'!$BC$4:$BC$23, 0)), "")-$AS361)</f>
        <v/>
      </c>
      <c r="AO361" s="44" t="str">
        <f>IF(P361="", IF($C361="", "", IFERROR(INDEX('Intro &amp; Setup'!$BF$4:$BF$23, MATCH($C361, 'Intro &amp; Setup'!$BC$4:$BC$23, 0)), "")), IFERROR(INDEX('Intro &amp; Setup'!$BF$4:$BF$23, MATCH($P361, 'Intro &amp; Setup'!$BC$4:$BC$23, 0)), ""))</f>
        <v/>
      </c>
      <c r="AS361" s="10" t="str">
        <f>IF($C361="", "", IFERROR(INDEX('Intro &amp; Setup'!$BG$70:$BG$109, MATCH($C361, 'Intro &amp; Setup'!$BA$70:$BA$109, 0)), ""))</f>
        <v/>
      </c>
    </row>
    <row r="362" spans="1:45" x14ac:dyDescent="0.25">
      <c r="A362" s="75"/>
      <c r="B362" s="176"/>
      <c r="C362" s="158"/>
      <c r="D362" s="160"/>
      <c r="E362" s="161"/>
      <c r="F362" s="177"/>
      <c r="G362" s="160"/>
      <c r="H362" s="163"/>
      <c r="I362" s="156"/>
      <c r="J362" s="157" t="str">
        <f t="shared" si="5"/>
        <v/>
      </c>
      <c r="K362" s="158" t="str">
        <f>IF(O362="", IF(W362="", IF(OR(D362="", E362="", C362=""), "", NETWORKDAYS(D362, E362, IF(AL362='Intro &amp; Setup'!$BA$8, 'Intro &amp; Setup'!$CA$4:$CA$23, IF(AL362='Intro &amp; Setup'!$BA$9, 'Intro &amp; Setup'!$CB$4:$CB$23)))-IF(F362=$AH$2, 0.5, 0)), ""), "")</f>
        <v/>
      </c>
      <c r="L362" s="156"/>
      <c r="M362" s="157" t="str">
        <f>IF(O362="", IFERROR(IF($W362="", $AN362+$AO362-SUMIF($C$8:$C362, $C362, $K$8:$K362)-SUMIF($C$8:$C362, $C362, $W$8:$W362), ""), ""), "")</f>
        <v/>
      </c>
      <c r="N362" s="156"/>
      <c r="O362" s="157" t="str">
        <f>IF(AND(P362="", Q362="", R362=""), "", IF(OR(NOT(C362=P362), NOT(D362=Q362), NOT(E362=R362), NOT(F362=S362), NOT(G362=T362), NOT(H362=U362)), $O$4, 'Leave Approval'!L361))</f>
        <v/>
      </c>
      <c r="P362" s="159" t="str">
        <f>IF('Leave Approval'!M361="", "", 'Leave Approval'!M361)</f>
        <v/>
      </c>
      <c r="Q362" s="160" t="str">
        <f>IF('Leave Approval'!N361="", "", 'Leave Approval'!N361)</f>
        <v/>
      </c>
      <c r="R362" s="161" t="str">
        <f>IF('Leave Approval'!O361="", "", 'Leave Approval'!O361)</f>
        <v/>
      </c>
      <c r="S362" s="162" t="str">
        <f>IF('Leave Approval'!P361="", "", 'Leave Approval'!P361)</f>
        <v/>
      </c>
      <c r="T362" s="163" t="str">
        <f>IF('Leave Approval'!Q361="", "", 'Leave Approval'!Q361)</f>
        <v/>
      </c>
      <c r="U362" s="164" t="str">
        <f>IF('Leave Approval'!R361="", "", 'Leave Approval'!R361)</f>
        <v/>
      </c>
      <c r="V362" s="156"/>
      <c r="W362" s="157" t="str">
        <f>IF(OR(P362="", Q362="", R362=""), "", NETWORKDAYS(Q362, R362, IF(AL362='Intro &amp; Setup'!$BA$8, 'Intro &amp; Setup'!$CA$4:$CA$23, IF(AL362='Intro &amp; Setup'!$BA$9, 'Intro &amp; Setup'!$CB$4:$CB$23)))-IF(S362=$AH$2, 0.5, 0))</f>
        <v/>
      </c>
      <c r="X362" s="156"/>
      <c r="Y362" s="157" t="str">
        <f>IF(OR(P362="", Q362="", R362=""), "", IFERROR($AN362+$AO362-SUMIF($C$8:$C362, $C362, $K$8:$K362)-SUMIF($P$8:$P362, $P362, $W$8:$W362), ""))</f>
        <v/>
      </c>
      <c r="Z362" s="75"/>
      <c r="AH362" s="10">
        <v>355</v>
      </c>
      <c r="AL362" s="10" t="str">
        <f>IF(P362="", IF(C362="", "", IFERROR(INDEX('Intro &amp; Setup'!$BD$4:$BD$23, MATCH(C362, 'Intro &amp; Setup'!$BC$4:$BC$23, 0)), "")), IFERROR(INDEX('Intro &amp; Setup'!$BD$4:$BD$23, MATCH(P362, 'Intro &amp; Setup'!$BC$4:$BC$23, 0)), ""))</f>
        <v/>
      </c>
      <c r="AN362" s="42" t="str">
        <f>IF(P362="", IF($C362="", "", IFERROR(INDEX('Intro &amp; Setup'!$BE$4:$BE$23, MATCH($C362, 'Intro &amp; Setup'!$BC$4:$BC$23, 0)), "")-$AS362), IFERROR(INDEX('Intro &amp; Setup'!$BE$4:$BE$23, MATCH($P362, 'Intro &amp; Setup'!$BC$4:$BC$23, 0)), "")-$AS362)</f>
        <v/>
      </c>
      <c r="AO362" s="44" t="str">
        <f>IF(P362="", IF($C362="", "", IFERROR(INDEX('Intro &amp; Setup'!$BF$4:$BF$23, MATCH($C362, 'Intro &amp; Setup'!$BC$4:$BC$23, 0)), "")), IFERROR(INDEX('Intro &amp; Setup'!$BF$4:$BF$23, MATCH($P362, 'Intro &amp; Setup'!$BC$4:$BC$23, 0)), ""))</f>
        <v/>
      </c>
      <c r="AS362" s="10" t="str">
        <f>IF($C362="", "", IFERROR(INDEX('Intro &amp; Setup'!$BG$70:$BG$109, MATCH($C362, 'Intro &amp; Setup'!$BA$70:$BA$109, 0)), ""))</f>
        <v/>
      </c>
    </row>
    <row r="363" spans="1:45" x14ac:dyDescent="0.25">
      <c r="A363" s="75"/>
      <c r="B363" s="176"/>
      <c r="C363" s="158"/>
      <c r="D363" s="160"/>
      <c r="E363" s="161"/>
      <c r="F363" s="177"/>
      <c r="G363" s="160"/>
      <c r="H363" s="163"/>
      <c r="I363" s="156"/>
      <c r="J363" s="157" t="str">
        <f t="shared" si="5"/>
        <v/>
      </c>
      <c r="K363" s="158" t="str">
        <f>IF(O363="", IF(W363="", IF(OR(D363="", E363="", C363=""), "", NETWORKDAYS(D363, E363, IF(AL363='Intro &amp; Setup'!$BA$8, 'Intro &amp; Setup'!$CA$4:$CA$23, IF(AL363='Intro &amp; Setup'!$BA$9, 'Intro &amp; Setup'!$CB$4:$CB$23)))-IF(F363=$AH$2, 0.5, 0)), ""), "")</f>
        <v/>
      </c>
      <c r="L363" s="156"/>
      <c r="M363" s="157" t="str">
        <f>IF(O363="", IFERROR(IF($W363="", $AN363+$AO363-SUMIF($C$8:$C363, $C363, $K$8:$K363)-SUMIF($C$8:$C363, $C363, $W$8:$W363), ""), ""), "")</f>
        <v/>
      </c>
      <c r="N363" s="156"/>
      <c r="O363" s="157" t="str">
        <f>IF(AND(P363="", Q363="", R363=""), "", IF(OR(NOT(C363=P363), NOT(D363=Q363), NOT(E363=R363), NOT(F363=S363), NOT(G363=T363), NOT(H363=U363)), $O$4, 'Leave Approval'!L362))</f>
        <v/>
      </c>
      <c r="P363" s="159" t="str">
        <f>IF('Leave Approval'!M362="", "", 'Leave Approval'!M362)</f>
        <v/>
      </c>
      <c r="Q363" s="160" t="str">
        <f>IF('Leave Approval'!N362="", "", 'Leave Approval'!N362)</f>
        <v/>
      </c>
      <c r="R363" s="161" t="str">
        <f>IF('Leave Approval'!O362="", "", 'Leave Approval'!O362)</f>
        <v/>
      </c>
      <c r="S363" s="162" t="str">
        <f>IF('Leave Approval'!P362="", "", 'Leave Approval'!P362)</f>
        <v/>
      </c>
      <c r="T363" s="163" t="str">
        <f>IF('Leave Approval'!Q362="", "", 'Leave Approval'!Q362)</f>
        <v/>
      </c>
      <c r="U363" s="164" t="str">
        <f>IF('Leave Approval'!R362="", "", 'Leave Approval'!R362)</f>
        <v/>
      </c>
      <c r="V363" s="156"/>
      <c r="W363" s="157" t="str">
        <f>IF(OR(P363="", Q363="", R363=""), "", NETWORKDAYS(Q363, R363, IF(AL363='Intro &amp; Setup'!$BA$8, 'Intro &amp; Setup'!$CA$4:$CA$23, IF(AL363='Intro &amp; Setup'!$BA$9, 'Intro &amp; Setup'!$CB$4:$CB$23)))-IF(S363=$AH$2, 0.5, 0))</f>
        <v/>
      </c>
      <c r="X363" s="156"/>
      <c r="Y363" s="157" t="str">
        <f>IF(OR(P363="", Q363="", R363=""), "", IFERROR($AN363+$AO363-SUMIF($C$8:$C363, $C363, $K$8:$K363)-SUMIF($P$8:$P363, $P363, $W$8:$W363), ""))</f>
        <v/>
      </c>
      <c r="Z363" s="75"/>
      <c r="AH363" s="10">
        <v>356</v>
      </c>
      <c r="AL363" s="10" t="str">
        <f>IF(P363="", IF(C363="", "", IFERROR(INDEX('Intro &amp; Setup'!$BD$4:$BD$23, MATCH(C363, 'Intro &amp; Setup'!$BC$4:$BC$23, 0)), "")), IFERROR(INDEX('Intro &amp; Setup'!$BD$4:$BD$23, MATCH(P363, 'Intro &amp; Setup'!$BC$4:$BC$23, 0)), ""))</f>
        <v/>
      </c>
      <c r="AN363" s="42" t="str">
        <f>IF(P363="", IF($C363="", "", IFERROR(INDEX('Intro &amp; Setup'!$BE$4:$BE$23, MATCH($C363, 'Intro &amp; Setup'!$BC$4:$BC$23, 0)), "")-$AS363), IFERROR(INDEX('Intro &amp; Setup'!$BE$4:$BE$23, MATCH($P363, 'Intro &amp; Setup'!$BC$4:$BC$23, 0)), "")-$AS363)</f>
        <v/>
      </c>
      <c r="AO363" s="44" t="str">
        <f>IF(P363="", IF($C363="", "", IFERROR(INDEX('Intro &amp; Setup'!$BF$4:$BF$23, MATCH($C363, 'Intro &amp; Setup'!$BC$4:$BC$23, 0)), "")), IFERROR(INDEX('Intro &amp; Setup'!$BF$4:$BF$23, MATCH($P363, 'Intro &amp; Setup'!$BC$4:$BC$23, 0)), ""))</f>
        <v/>
      </c>
      <c r="AS363" s="10" t="str">
        <f>IF($C363="", "", IFERROR(INDEX('Intro &amp; Setup'!$BG$70:$BG$109, MATCH($C363, 'Intro &amp; Setup'!$BA$70:$BA$109, 0)), ""))</f>
        <v/>
      </c>
    </row>
    <row r="364" spans="1:45" x14ac:dyDescent="0.25">
      <c r="A364" s="75"/>
      <c r="B364" s="176"/>
      <c r="C364" s="158"/>
      <c r="D364" s="160"/>
      <c r="E364" s="161"/>
      <c r="F364" s="177"/>
      <c r="G364" s="160"/>
      <c r="H364" s="163"/>
      <c r="I364" s="156"/>
      <c r="J364" s="157" t="str">
        <f t="shared" si="5"/>
        <v/>
      </c>
      <c r="K364" s="158" t="str">
        <f>IF(O364="", IF(W364="", IF(OR(D364="", E364="", C364=""), "", NETWORKDAYS(D364, E364, IF(AL364='Intro &amp; Setup'!$BA$8, 'Intro &amp; Setup'!$CA$4:$CA$23, IF(AL364='Intro &amp; Setup'!$BA$9, 'Intro &amp; Setup'!$CB$4:$CB$23)))-IF(F364=$AH$2, 0.5, 0)), ""), "")</f>
        <v/>
      </c>
      <c r="L364" s="156"/>
      <c r="M364" s="157" t="str">
        <f>IF(O364="", IFERROR(IF($W364="", $AN364+$AO364-SUMIF($C$8:$C364, $C364, $K$8:$K364)-SUMIF($C$8:$C364, $C364, $W$8:$W364), ""), ""), "")</f>
        <v/>
      </c>
      <c r="N364" s="156"/>
      <c r="O364" s="157" t="str">
        <f>IF(AND(P364="", Q364="", R364=""), "", IF(OR(NOT(C364=P364), NOT(D364=Q364), NOT(E364=R364), NOT(F364=S364), NOT(G364=T364), NOT(H364=U364)), $O$4, 'Leave Approval'!L363))</f>
        <v/>
      </c>
      <c r="P364" s="159" t="str">
        <f>IF('Leave Approval'!M363="", "", 'Leave Approval'!M363)</f>
        <v/>
      </c>
      <c r="Q364" s="160" t="str">
        <f>IF('Leave Approval'!N363="", "", 'Leave Approval'!N363)</f>
        <v/>
      </c>
      <c r="R364" s="161" t="str">
        <f>IF('Leave Approval'!O363="", "", 'Leave Approval'!O363)</f>
        <v/>
      </c>
      <c r="S364" s="162" t="str">
        <f>IF('Leave Approval'!P363="", "", 'Leave Approval'!P363)</f>
        <v/>
      </c>
      <c r="T364" s="163" t="str">
        <f>IF('Leave Approval'!Q363="", "", 'Leave Approval'!Q363)</f>
        <v/>
      </c>
      <c r="U364" s="164" t="str">
        <f>IF('Leave Approval'!R363="", "", 'Leave Approval'!R363)</f>
        <v/>
      </c>
      <c r="V364" s="156"/>
      <c r="W364" s="157" t="str">
        <f>IF(OR(P364="", Q364="", R364=""), "", NETWORKDAYS(Q364, R364, IF(AL364='Intro &amp; Setup'!$BA$8, 'Intro &amp; Setup'!$CA$4:$CA$23, IF(AL364='Intro &amp; Setup'!$BA$9, 'Intro &amp; Setup'!$CB$4:$CB$23)))-IF(S364=$AH$2, 0.5, 0))</f>
        <v/>
      </c>
      <c r="X364" s="156"/>
      <c r="Y364" s="157" t="str">
        <f>IF(OR(P364="", Q364="", R364=""), "", IFERROR($AN364+$AO364-SUMIF($C$8:$C364, $C364, $K$8:$K364)-SUMIF($P$8:$P364, $P364, $W$8:$W364), ""))</f>
        <v/>
      </c>
      <c r="Z364" s="75"/>
      <c r="AH364" s="10">
        <v>357</v>
      </c>
      <c r="AL364" s="10" t="str">
        <f>IF(P364="", IF(C364="", "", IFERROR(INDEX('Intro &amp; Setup'!$BD$4:$BD$23, MATCH(C364, 'Intro &amp; Setup'!$BC$4:$BC$23, 0)), "")), IFERROR(INDEX('Intro &amp; Setup'!$BD$4:$BD$23, MATCH(P364, 'Intro &amp; Setup'!$BC$4:$BC$23, 0)), ""))</f>
        <v/>
      </c>
      <c r="AN364" s="42" t="str">
        <f>IF(P364="", IF($C364="", "", IFERROR(INDEX('Intro &amp; Setup'!$BE$4:$BE$23, MATCH($C364, 'Intro &amp; Setup'!$BC$4:$BC$23, 0)), "")-$AS364), IFERROR(INDEX('Intro &amp; Setup'!$BE$4:$BE$23, MATCH($P364, 'Intro &amp; Setup'!$BC$4:$BC$23, 0)), "")-$AS364)</f>
        <v/>
      </c>
      <c r="AO364" s="44" t="str">
        <f>IF(P364="", IF($C364="", "", IFERROR(INDEX('Intro &amp; Setup'!$BF$4:$BF$23, MATCH($C364, 'Intro &amp; Setup'!$BC$4:$BC$23, 0)), "")), IFERROR(INDEX('Intro &amp; Setup'!$BF$4:$BF$23, MATCH($P364, 'Intro &amp; Setup'!$BC$4:$BC$23, 0)), ""))</f>
        <v/>
      </c>
      <c r="AS364" s="10" t="str">
        <f>IF($C364="", "", IFERROR(INDEX('Intro &amp; Setup'!$BG$70:$BG$109, MATCH($C364, 'Intro &amp; Setup'!$BA$70:$BA$109, 0)), ""))</f>
        <v/>
      </c>
    </row>
    <row r="365" spans="1:45" x14ac:dyDescent="0.25">
      <c r="A365" s="75"/>
      <c r="B365" s="176"/>
      <c r="C365" s="158"/>
      <c r="D365" s="160"/>
      <c r="E365" s="161"/>
      <c r="F365" s="177"/>
      <c r="G365" s="160"/>
      <c r="H365" s="163"/>
      <c r="I365" s="156"/>
      <c r="J365" s="157" t="str">
        <f t="shared" si="5"/>
        <v/>
      </c>
      <c r="K365" s="158" t="str">
        <f>IF(O365="", IF(W365="", IF(OR(D365="", E365="", C365=""), "", NETWORKDAYS(D365, E365, IF(AL365='Intro &amp; Setup'!$BA$8, 'Intro &amp; Setup'!$CA$4:$CA$23, IF(AL365='Intro &amp; Setup'!$BA$9, 'Intro &amp; Setup'!$CB$4:$CB$23)))-IF(F365=$AH$2, 0.5, 0)), ""), "")</f>
        <v/>
      </c>
      <c r="L365" s="156"/>
      <c r="M365" s="157" t="str">
        <f>IF(O365="", IFERROR(IF($W365="", $AN365+$AO365-SUMIF($C$8:$C365, $C365, $K$8:$K365)-SUMIF($C$8:$C365, $C365, $W$8:$W365), ""), ""), "")</f>
        <v/>
      </c>
      <c r="N365" s="156"/>
      <c r="O365" s="157" t="str">
        <f>IF(AND(P365="", Q365="", R365=""), "", IF(OR(NOT(C365=P365), NOT(D365=Q365), NOT(E365=R365), NOT(F365=S365), NOT(G365=T365), NOT(H365=U365)), $O$4, 'Leave Approval'!L364))</f>
        <v/>
      </c>
      <c r="P365" s="159" t="str">
        <f>IF('Leave Approval'!M364="", "", 'Leave Approval'!M364)</f>
        <v/>
      </c>
      <c r="Q365" s="160" t="str">
        <f>IF('Leave Approval'!N364="", "", 'Leave Approval'!N364)</f>
        <v/>
      </c>
      <c r="R365" s="161" t="str">
        <f>IF('Leave Approval'!O364="", "", 'Leave Approval'!O364)</f>
        <v/>
      </c>
      <c r="S365" s="162" t="str">
        <f>IF('Leave Approval'!P364="", "", 'Leave Approval'!P364)</f>
        <v/>
      </c>
      <c r="T365" s="163" t="str">
        <f>IF('Leave Approval'!Q364="", "", 'Leave Approval'!Q364)</f>
        <v/>
      </c>
      <c r="U365" s="164" t="str">
        <f>IF('Leave Approval'!R364="", "", 'Leave Approval'!R364)</f>
        <v/>
      </c>
      <c r="V365" s="156"/>
      <c r="W365" s="157" t="str">
        <f>IF(OR(P365="", Q365="", R365=""), "", NETWORKDAYS(Q365, R365, IF(AL365='Intro &amp; Setup'!$BA$8, 'Intro &amp; Setup'!$CA$4:$CA$23, IF(AL365='Intro &amp; Setup'!$BA$9, 'Intro &amp; Setup'!$CB$4:$CB$23)))-IF(S365=$AH$2, 0.5, 0))</f>
        <v/>
      </c>
      <c r="X365" s="156"/>
      <c r="Y365" s="157" t="str">
        <f>IF(OR(P365="", Q365="", R365=""), "", IFERROR($AN365+$AO365-SUMIF($C$8:$C365, $C365, $K$8:$K365)-SUMIF($P$8:$P365, $P365, $W$8:$W365), ""))</f>
        <v/>
      </c>
      <c r="Z365" s="75"/>
      <c r="AH365" s="10">
        <v>358</v>
      </c>
      <c r="AL365" s="10" t="str">
        <f>IF(P365="", IF(C365="", "", IFERROR(INDEX('Intro &amp; Setup'!$BD$4:$BD$23, MATCH(C365, 'Intro &amp; Setup'!$BC$4:$BC$23, 0)), "")), IFERROR(INDEX('Intro &amp; Setup'!$BD$4:$BD$23, MATCH(P365, 'Intro &amp; Setup'!$BC$4:$BC$23, 0)), ""))</f>
        <v/>
      </c>
      <c r="AN365" s="42" t="str">
        <f>IF(P365="", IF($C365="", "", IFERROR(INDEX('Intro &amp; Setup'!$BE$4:$BE$23, MATCH($C365, 'Intro &amp; Setup'!$BC$4:$BC$23, 0)), "")-$AS365), IFERROR(INDEX('Intro &amp; Setup'!$BE$4:$BE$23, MATCH($P365, 'Intro &amp; Setup'!$BC$4:$BC$23, 0)), "")-$AS365)</f>
        <v/>
      </c>
      <c r="AO365" s="44" t="str">
        <f>IF(P365="", IF($C365="", "", IFERROR(INDEX('Intro &amp; Setup'!$BF$4:$BF$23, MATCH($C365, 'Intro &amp; Setup'!$BC$4:$BC$23, 0)), "")), IFERROR(INDEX('Intro &amp; Setup'!$BF$4:$BF$23, MATCH($P365, 'Intro &amp; Setup'!$BC$4:$BC$23, 0)), ""))</f>
        <v/>
      </c>
      <c r="AS365" s="10" t="str">
        <f>IF($C365="", "", IFERROR(INDEX('Intro &amp; Setup'!$BG$70:$BG$109, MATCH($C365, 'Intro &amp; Setup'!$BA$70:$BA$109, 0)), ""))</f>
        <v/>
      </c>
    </row>
    <row r="366" spans="1:45" x14ac:dyDescent="0.25">
      <c r="A366" s="75"/>
      <c r="B366" s="176"/>
      <c r="C366" s="158"/>
      <c r="D366" s="160"/>
      <c r="E366" s="161"/>
      <c r="F366" s="177"/>
      <c r="G366" s="160"/>
      <c r="H366" s="163"/>
      <c r="I366" s="156"/>
      <c r="J366" s="157" t="str">
        <f t="shared" si="5"/>
        <v/>
      </c>
      <c r="K366" s="158" t="str">
        <f>IF(O366="", IF(W366="", IF(OR(D366="", E366="", C366=""), "", NETWORKDAYS(D366, E366, IF(AL366='Intro &amp; Setup'!$BA$8, 'Intro &amp; Setup'!$CA$4:$CA$23, IF(AL366='Intro &amp; Setup'!$BA$9, 'Intro &amp; Setup'!$CB$4:$CB$23)))-IF(F366=$AH$2, 0.5, 0)), ""), "")</f>
        <v/>
      </c>
      <c r="L366" s="156"/>
      <c r="M366" s="157" t="str">
        <f>IF(O366="", IFERROR(IF($W366="", $AN366+$AO366-SUMIF($C$8:$C366, $C366, $K$8:$K366)-SUMIF($C$8:$C366, $C366, $W$8:$W366), ""), ""), "")</f>
        <v/>
      </c>
      <c r="N366" s="156"/>
      <c r="O366" s="157" t="str">
        <f>IF(AND(P366="", Q366="", R366=""), "", IF(OR(NOT(C366=P366), NOT(D366=Q366), NOT(E366=R366), NOT(F366=S366), NOT(G366=T366), NOT(H366=U366)), $O$4, 'Leave Approval'!L365))</f>
        <v/>
      </c>
      <c r="P366" s="159" t="str">
        <f>IF('Leave Approval'!M365="", "", 'Leave Approval'!M365)</f>
        <v/>
      </c>
      <c r="Q366" s="160" t="str">
        <f>IF('Leave Approval'!N365="", "", 'Leave Approval'!N365)</f>
        <v/>
      </c>
      <c r="R366" s="161" t="str">
        <f>IF('Leave Approval'!O365="", "", 'Leave Approval'!O365)</f>
        <v/>
      </c>
      <c r="S366" s="162" t="str">
        <f>IF('Leave Approval'!P365="", "", 'Leave Approval'!P365)</f>
        <v/>
      </c>
      <c r="T366" s="163" t="str">
        <f>IF('Leave Approval'!Q365="", "", 'Leave Approval'!Q365)</f>
        <v/>
      </c>
      <c r="U366" s="164" t="str">
        <f>IF('Leave Approval'!R365="", "", 'Leave Approval'!R365)</f>
        <v/>
      </c>
      <c r="V366" s="156"/>
      <c r="W366" s="157" t="str">
        <f>IF(OR(P366="", Q366="", R366=""), "", NETWORKDAYS(Q366, R366, IF(AL366='Intro &amp; Setup'!$BA$8, 'Intro &amp; Setup'!$CA$4:$CA$23, IF(AL366='Intro &amp; Setup'!$BA$9, 'Intro &amp; Setup'!$CB$4:$CB$23)))-IF(S366=$AH$2, 0.5, 0))</f>
        <v/>
      </c>
      <c r="X366" s="156"/>
      <c r="Y366" s="157" t="str">
        <f>IF(OR(P366="", Q366="", R366=""), "", IFERROR($AN366+$AO366-SUMIF($C$8:$C366, $C366, $K$8:$K366)-SUMIF($P$8:$P366, $P366, $W$8:$W366), ""))</f>
        <v/>
      </c>
      <c r="Z366" s="75"/>
      <c r="AH366" s="10">
        <v>359</v>
      </c>
      <c r="AL366" s="10" t="str">
        <f>IF(P366="", IF(C366="", "", IFERROR(INDEX('Intro &amp; Setup'!$BD$4:$BD$23, MATCH(C366, 'Intro &amp; Setup'!$BC$4:$BC$23, 0)), "")), IFERROR(INDEX('Intro &amp; Setup'!$BD$4:$BD$23, MATCH(P366, 'Intro &amp; Setup'!$BC$4:$BC$23, 0)), ""))</f>
        <v/>
      </c>
      <c r="AN366" s="42" t="str">
        <f>IF(P366="", IF($C366="", "", IFERROR(INDEX('Intro &amp; Setup'!$BE$4:$BE$23, MATCH($C366, 'Intro &amp; Setup'!$BC$4:$BC$23, 0)), "")-$AS366), IFERROR(INDEX('Intro &amp; Setup'!$BE$4:$BE$23, MATCH($P366, 'Intro &amp; Setup'!$BC$4:$BC$23, 0)), "")-$AS366)</f>
        <v/>
      </c>
      <c r="AO366" s="44" t="str">
        <f>IF(P366="", IF($C366="", "", IFERROR(INDEX('Intro &amp; Setup'!$BF$4:$BF$23, MATCH($C366, 'Intro &amp; Setup'!$BC$4:$BC$23, 0)), "")), IFERROR(INDEX('Intro &amp; Setup'!$BF$4:$BF$23, MATCH($P366, 'Intro &amp; Setup'!$BC$4:$BC$23, 0)), ""))</f>
        <v/>
      </c>
      <c r="AS366" s="10" t="str">
        <f>IF($C366="", "", IFERROR(INDEX('Intro &amp; Setup'!$BG$70:$BG$109, MATCH($C366, 'Intro &amp; Setup'!$BA$70:$BA$109, 0)), ""))</f>
        <v/>
      </c>
    </row>
    <row r="367" spans="1:45" x14ac:dyDescent="0.25">
      <c r="A367" s="75"/>
      <c r="B367" s="176"/>
      <c r="C367" s="158"/>
      <c r="D367" s="160"/>
      <c r="E367" s="161"/>
      <c r="F367" s="177"/>
      <c r="G367" s="160"/>
      <c r="H367" s="163"/>
      <c r="I367" s="156"/>
      <c r="J367" s="157" t="str">
        <f t="shared" si="5"/>
        <v/>
      </c>
      <c r="K367" s="158" t="str">
        <f>IF(O367="", IF(W367="", IF(OR(D367="", E367="", C367=""), "", NETWORKDAYS(D367, E367, IF(AL367='Intro &amp; Setup'!$BA$8, 'Intro &amp; Setup'!$CA$4:$CA$23, IF(AL367='Intro &amp; Setup'!$BA$9, 'Intro &amp; Setup'!$CB$4:$CB$23)))-IF(F367=$AH$2, 0.5, 0)), ""), "")</f>
        <v/>
      </c>
      <c r="L367" s="156"/>
      <c r="M367" s="157" t="str">
        <f>IF(O367="", IFERROR(IF($W367="", $AN367+$AO367-SUMIF($C$8:$C367, $C367, $K$8:$K367)-SUMIF($C$8:$C367, $C367, $W$8:$W367), ""), ""), "")</f>
        <v/>
      </c>
      <c r="N367" s="156"/>
      <c r="O367" s="157" t="str">
        <f>IF(AND(P367="", Q367="", R367=""), "", IF(OR(NOT(C367=P367), NOT(D367=Q367), NOT(E367=R367), NOT(F367=S367), NOT(G367=T367), NOT(H367=U367)), $O$4, 'Leave Approval'!L366))</f>
        <v/>
      </c>
      <c r="P367" s="159" t="str">
        <f>IF('Leave Approval'!M366="", "", 'Leave Approval'!M366)</f>
        <v/>
      </c>
      <c r="Q367" s="160" t="str">
        <f>IF('Leave Approval'!N366="", "", 'Leave Approval'!N366)</f>
        <v/>
      </c>
      <c r="R367" s="161" t="str">
        <f>IF('Leave Approval'!O366="", "", 'Leave Approval'!O366)</f>
        <v/>
      </c>
      <c r="S367" s="162" t="str">
        <f>IF('Leave Approval'!P366="", "", 'Leave Approval'!P366)</f>
        <v/>
      </c>
      <c r="T367" s="163" t="str">
        <f>IF('Leave Approval'!Q366="", "", 'Leave Approval'!Q366)</f>
        <v/>
      </c>
      <c r="U367" s="164" t="str">
        <f>IF('Leave Approval'!R366="", "", 'Leave Approval'!R366)</f>
        <v/>
      </c>
      <c r="V367" s="156"/>
      <c r="W367" s="157" t="str">
        <f>IF(OR(P367="", Q367="", R367=""), "", NETWORKDAYS(Q367, R367, IF(AL367='Intro &amp; Setup'!$BA$8, 'Intro &amp; Setup'!$CA$4:$CA$23, IF(AL367='Intro &amp; Setup'!$BA$9, 'Intro &amp; Setup'!$CB$4:$CB$23)))-IF(S367=$AH$2, 0.5, 0))</f>
        <v/>
      </c>
      <c r="X367" s="156"/>
      <c r="Y367" s="157" t="str">
        <f>IF(OR(P367="", Q367="", R367=""), "", IFERROR($AN367+$AO367-SUMIF($C$8:$C367, $C367, $K$8:$K367)-SUMIF($P$8:$P367, $P367, $W$8:$W367), ""))</f>
        <v/>
      </c>
      <c r="Z367" s="75"/>
      <c r="AH367" s="10">
        <v>360</v>
      </c>
      <c r="AL367" s="10" t="str">
        <f>IF(P367="", IF(C367="", "", IFERROR(INDEX('Intro &amp; Setup'!$BD$4:$BD$23, MATCH(C367, 'Intro &amp; Setup'!$BC$4:$BC$23, 0)), "")), IFERROR(INDEX('Intro &amp; Setup'!$BD$4:$BD$23, MATCH(P367, 'Intro &amp; Setup'!$BC$4:$BC$23, 0)), ""))</f>
        <v/>
      </c>
      <c r="AN367" s="42" t="str">
        <f>IF(P367="", IF($C367="", "", IFERROR(INDEX('Intro &amp; Setup'!$BE$4:$BE$23, MATCH($C367, 'Intro &amp; Setup'!$BC$4:$BC$23, 0)), "")-$AS367), IFERROR(INDEX('Intro &amp; Setup'!$BE$4:$BE$23, MATCH($P367, 'Intro &amp; Setup'!$BC$4:$BC$23, 0)), "")-$AS367)</f>
        <v/>
      </c>
      <c r="AO367" s="44" t="str">
        <f>IF(P367="", IF($C367="", "", IFERROR(INDEX('Intro &amp; Setup'!$BF$4:$BF$23, MATCH($C367, 'Intro &amp; Setup'!$BC$4:$BC$23, 0)), "")), IFERROR(INDEX('Intro &amp; Setup'!$BF$4:$BF$23, MATCH($P367, 'Intro &amp; Setup'!$BC$4:$BC$23, 0)), ""))</f>
        <v/>
      </c>
      <c r="AS367" s="10" t="str">
        <f>IF($C367="", "", IFERROR(INDEX('Intro &amp; Setup'!$BG$70:$BG$109, MATCH($C367, 'Intro &amp; Setup'!$BA$70:$BA$109, 0)), ""))</f>
        <v/>
      </c>
    </row>
    <row r="368" spans="1:45" x14ac:dyDescent="0.25">
      <c r="A368" s="75"/>
      <c r="B368" s="176"/>
      <c r="C368" s="158"/>
      <c r="D368" s="160"/>
      <c r="E368" s="161"/>
      <c r="F368" s="177"/>
      <c r="G368" s="160"/>
      <c r="H368" s="163"/>
      <c r="I368" s="156"/>
      <c r="J368" s="157" t="str">
        <f t="shared" si="5"/>
        <v/>
      </c>
      <c r="K368" s="158" t="str">
        <f>IF(O368="", IF(W368="", IF(OR(D368="", E368="", C368=""), "", NETWORKDAYS(D368, E368, IF(AL368='Intro &amp; Setup'!$BA$8, 'Intro &amp; Setup'!$CA$4:$CA$23, IF(AL368='Intro &amp; Setup'!$BA$9, 'Intro &amp; Setup'!$CB$4:$CB$23)))-IF(F368=$AH$2, 0.5, 0)), ""), "")</f>
        <v/>
      </c>
      <c r="L368" s="156"/>
      <c r="M368" s="157" t="str">
        <f>IF(O368="", IFERROR(IF($W368="", $AN368+$AO368-SUMIF($C$8:$C368, $C368, $K$8:$K368)-SUMIF($C$8:$C368, $C368, $W$8:$W368), ""), ""), "")</f>
        <v/>
      </c>
      <c r="N368" s="156"/>
      <c r="O368" s="157" t="str">
        <f>IF(AND(P368="", Q368="", R368=""), "", IF(OR(NOT(C368=P368), NOT(D368=Q368), NOT(E368=R368), NOT(F368=S368), NOT(G368=T368), NOT(H368=U368)), $O$4, 'Leave Approval'!L367))</f>
        <v/>
      </c>
      <c r="P368" s="159" t="str">
        <f>IF('Leave Approval'!M367="", "", 'Leave Approval'!M367)</f>
        <v/>
      </c>
      <c r="Q368" s="160" t="str">
        <f>IF('Leave Approval'!N367="", "", 'Leave Approval'!N367)</f>
        <v/>
      </c>
      <c r="R368" s="161" t="str">
        <f>IF('Leave Approval'!O367="", "", 'Leave Approval'!O367)</f>
        <v/>
      </c>
      <c r="S368" s="162" t="str">
        <f>IF('Leave Approval'!P367="", "", 'Leave Approval'!P367)</f>
        <v/>
      </c>
      <c r="T368" s="163" t="str">
        <f>IF('Leave Approval'!Q367="", "", 'Leave Approval'!Q367)</f>
        <v/>
      </c>
      <c r="U368" s="164" t="str">
        <f>IF('Leave Approval'!R367="", "", 'Leave Approval'!R367)</f>
        <v/>
      </c>
      <c r="V368" s="156"/>
      <c r="W368" s="157" t="str">
        <f>IF(OR(P368="", Q368="", R368=""), "", NETWORKDAYS(Q368, R368, IF(AL368='Intro &amp; Setup'!$BA$8, 'Intro &amp; Setup'!$CA$4:$CA$23, IF(AL368='Intro &amp; Setup'!$BA$9, 'Intro &amp; Setup'!$CB$4:$CB$23)))-IF(S368=$AH$2, 0.5, 0))</f>
        <v/>
      </c>
      <c r="X368" s="156"/>
      <c r="Y368" s="157" t="str">
        <f>IF(OR(P368="", Q368="", R368=""), "", IFERROR($AN368+$AO368-SUMIF($C$8:$C368, $C368, $K$8:$K368)-SUMIF($P$8:$P368, $P368, $W$8:$W368), ""))</f>
        <v/>
      </c>
      <c r="Z368" s="75"/>
      <c r="AH368" s="10">
        <v>361</v>
      </c>
      <c r="AL368" s="10" t="str">
        <f>IF(P368="", IF(C368="", "", IFERROR(INDEX('Intro &amp; Setup'!$BD$4:$BD$23, MATCH(C368, 'Intro &amp; Setup'!$BC$4:$BC$23, 0)), "")), IFERROR(INDEX('Intro &amp; Setup'!$BD$4:$BD$23, MATCH(P368, 'Intro &amp; Setup'!$BC$4:$BC$23, 0)), ""))</f>
        <v/>
      </c>
      <c r="AN368" s="42" t="str">
        <f>IF(P368="", IF($C368="", "", IFERROR(INDEX('Intro &amp; Setup'!$BE$4:$BE$23, MATCH($C368, 'Intro &amp; Setup'!$BC$4:$BC$23, 0)), "")-$AS368), IFERROR(INDEX('Intro &amp; Setup'!$BE$4:$BE$23, MATCH($P368, 'Intro &amp; Setup'!$BC$4:$BC$23, 0)), "")-$AS368)</f>
        <v/>
      </c>
      <c r="AO368" s="44" t="str">
        <f>IF(P368="", IF($C368="", "", IFERROR(INDEX('Intro &amp; Setup'!$BF$4:$BF$23, MATCH($C368, 'Intro &amp; Setup'!$BC$4:$BC$23, 0)), "")), IFERROR(INDEX('Intro &amp; Setup'!$BF$4:$BF$23, MATCH($P368, 'Intro &amp; Setup'!$BC$4:$BC$23, 0)), ""))</f>
        <v/>
      </c>
      <c r="AS368" s="10" t="str">
        <f>IF($C368="", "", IFERROR(INDEX('Intro &amp; Setup'!$BG$70:$BG$109, MATCH($C368, 'Intro &amp; Setup'!$BA$70:$BA$109, 0)), ""))</f>
        <v/>
      </c>
    </row>
    <row r="369" spans="1:45" x14ac:dyDescent="0.25">
      <c r="A369" s="75"/>
      <c r="B369" s="176"/>
      <c r="C369" s="158"/>
      <c r="D369" s="160"/>
      <c r="E369" s="161"/>
      <c r="F369" s="177"/>
      <c r="G369" s="160"/>
      <c r="H369" s="163"/>
      <c r="I369" s="156"/>
      <c r="J369" s="157" t="str">
        <f t="shared" si="5"/>
        <v/>
      </c>
      <c r="K369" s="158" t="str">
        <f>IF(O369="", IF(W369="", IF(OR(D369="", E369="", C369=""), "", NETWORKDAYS(D369, E369, IF(AL369='Intro &amp; Setup'!$BA$8, 'Intro &amp; Setup'!$CA$4:$CA$23, IF(AL369='Intro &amp; Setup'!$BA$9, 'Intro &amp; Setup'!$CB$4:$CB$23)))-IF(F369=$AH$2, 0.5, 0)), ""), "")</f>
        <v/>
      </c>
      <c r="L369" s="156"/>
      <c r="M369" s="157" t="str">
        <f>IF(O369="", IFERROR(IF($W369="", $AN369+$AO369-SUMIF($C$8:$C369, $C369, $K$8:$K369)-SUMIF($C$8:$C369, $C369, $W$8:$W369), ""), ""), "")</f>
        <v/>
      </c>
      <c r="N369" s="156"/>
      <c r="O369" s="157" t="str">
        <f>IF(AND(P369="", Q369="", R369=""), "", IF(OR(NOT(C369=P369), NOT(D369=Q369), NOT(E369=R369), NOT(F369=S369), NOT(G369=T369), NOT(H369=U369)), $O$4, 'Leave Approval'!L368))</f>
        <v/>
      </c>
      <c r="P369" s="159" t="str">
        <f>IF('Leave Approval'!M368="", "", 'Leave Approval'!M368)</f>
        <v/>
      </c>
      <c r="Q369" s="160" t="str">
        <f>IF('Leave Approval'!N368="", "", 'Leave Approval'!N368)</f>
        <v/>
      </c>
      <c r="R369" s="161" t="str">
        <f>IF('Leave Approval'!O368="", "", 'Leave Approval'!O368)</f>
        <v/>
      </c>
      <c r="S369" s="162" t="str">
        <f>IF('Leave Approval'!P368="", "", 'Leave Approval'!P368)</f>
        <v/>
      </c>
      <c r="T369" s="163" t="str">
        <f>IF('Leave Approval'!Q368="", "", 'Leave Approval'!Q368)</f>
        <v/>
      </c>
      <c r="U369" s="164" t="str">
        <f>IF('Leave Approval'!R368="", "", 'Leave Approval'!R368)</f>
        <v/>
      </c>
      <c r="V369" s="156"/>
      <c r="W369" s="157" t="str">
        <f>IF(OR(P369="", Q369="", R369=""), "", NETWORKDAYS(Q369, R369, IF(AL369='Intro &amp; Setup'!$BA$8, 'Intro &amp; Setup'!$CA$4:$CA$23, IF(AL369='Intro &amp; Setup'!$BA$9, 'Intro &amp; Setup'!$CB$4:$CB$23)))-IF(S369=$AH$2, 0.5, 0))</f>
        <v/>
      </c>
      <c r="X369" s="156"/>
      <c r="Y369" s="157" t="str">
        <f>IF(OR(P369="", Q369="", R369=""), "", IFERROR($AN369+$AO369-SUMIF($C$8:$C369, $C369, $K$8:$K369)-SUMIF($P$8:$P369, $P369, $W$8:$W369), ""))</f>
        <v/>
      </c>
      <c r="Z369" s="75"/>
      <c r="AH369" s="10">
        <v>362</v>
      </c>
      <c r="AL369" s="10" t="str">
        <f>IF(P369="", IF(C369="", "", IFERROR(INDEX('Intro &amp; Setup'!$BD$4:$BD$23, MATCH(C369, 'Intro &amp; Setup'!$BC$4:$BC$23, 0)), "")), IFERROR(INDEX('Intro &amp; Setup'!$BD$4:$BD$23, MATCH(P369, 'Intro &amp; Setup'!$BC$4:$BC$23, 0)), ""))</f>
        <v/>
      </c>
      <c r="AN369" s="42" t="str">
        <f>IF(P369="", IF($C369="", "", IFERROR(INDEX('Intro &amp; Setup'!$BE$4:$BE$23, MATCH($C369, 'Intro &amp; Setup'!$BC$4:$BC$23, 0)), "")-$AS369), IFERROR(INDEX('Intro &amp; Setup'!$BE$4:$BE$23, MATCH($P369, 'Intro &amp; Setup'!$BC$4:$BC$23, 0)), "")-$AS369)</f>
        <v/>
      </c>
      <c r="AO369" s="44" t="str">
        <f>IF(P369="", IF($C369="", "", IFERROR(INDEX('Intro &amp; Setup'!$BF$4:$BF$23, MATCH($C369, 'Intro &amp; Setup'!$BC$4:$BC$23, 0)), "")), IFERROR(INDEX('Intro &amp; Setup'!$BF$4:$BF$23, MATCH($P369, 'Intro &amp; Setup'!$BC$4:$BC$23, 0)), ""))</f>
        <v/>
      </c>
      <c r="AS369" s="10" t="str">
        <f>IF($C369="", "", IFERROR(INDEX('Intro &amp; Setup'!$BG$70:$BG$109, MATCH($C369, 'Intro &amp; Setup'!$BA$70:$BA$109, 0)), ""))</f>
        <v/>
      </c>
    </row>
    <row r="370" spans="1:45" x14ac:dyDescent="0.25">
      <c r="A370" s="75"/>
      <c r="B370" s="176"/>
      <c r="C370" s="158"/>
      <c r="D370" s="160"/>
      <c r="E370" s="161"/>
      <c r="F370" s="177"/>
      <c r="G370" s="160"/>
      <c r="H370" s="163"/>
      <c r="I370" s="156"/>
      <c r="J370" s="157" t="str">
        <f t="shared" si="5"/>
        <v/>
      </c>
      <c r="K370" s="158" t="str">
        <f>IF(O370="", IF(W370="", IF(OR(D370="", E370="", C370=""), "", NETWORKDAYS(D370, E370, IF(AL370='Intro &amp; Setup'!$BA$8, 'Intro &amp; Setup'!$CA$4:$CA$23, IF(AL370='Intro &amp; Setup'!$BA$9, 'Intro &amp; Setup'!$CB$4:$CB$23)))-IF(F370=$AH$2, 0.5, 0)), ""), "")</f>
        <v/>
      </c>
      <c r="L370" s="156"/>
      <c r="M370" s="157" t="str">
        <f>IF(O370="", IFERROR(IF($W370="", $AN370+$AO370-SUMIF($C$8:$C370, $C370, $K$8:$K370)-SUMIF($C$8:$C370, $C370, $W$8:$W370), ""), ""), "")</f>
        <v/>
      </c>
      <c r="N370" s="156"/>
      <c r="O370" s="157" t="str">
        <f>IF(AND(P370="", Q370="", R370=""), "", IF(OR(NOT(C370=P370), NOT(D370=Q370), NOT(E370=R370), NOT(F370=S370), NOT(G370=T370), NOT(H370=U370)), $O$4, 'Leave Approval'!L369))</f>
        <v/>
      </c>
      <c r="P370" s="159" t="str">
        <f>IF('Leave Approval'!M369="", "", 'Leave Approval'!M369)</f>
        <v/>
      </c>
      <c r="Q370" s="160" t="str">
        <f>IF('Leave Approval'!N369="", "", 'Leave Approval'!N369)</f>
        <v/>
      </c>
      <c r="R370" s="161" t="str">
        <f>IF('Leave Approval'!O369="", "", 'Leave Approval'!O369)</f>
        <v/>
      </c>
      <c r="S370" s="162" t="str">
        <f>IF('Leave Approval'!P369="", "", 'Leave Approval'!P369)</f>
        <v/>
      </c>
      <c r="T370" s="163" t="str">
        <f>IF('Leave Approval'!Q369="", "", 'Leave Approval'!Q369)</f>
        <v/>
      </c>
      <c r="U370" s="164" t="str">
        <f>IF('Leave Approval'!R369="", "", 'Leave Approval'!R369)</f>
        <v/>
      </c>
      <c r="V370" s="156"/>
      <c r="W370" s="157" t="str">
        <f>IF(OR(P370="", Q370="", R370=""), "", NETWORKDAYS(Q370, R370, IF(AL370='Intro &amp; Setup'!$BA$8, 'Intro &amp; Setup'!$CA$4:$CA$23, IF(AL370='Intro &amp; Setup'!$BA$9, 'Intro &amp; Setup'!$CB$4:$CB$23)))-IF(S370=$AH$2, 0.5, 0))</f>
        <v/>
      </c>
      <c r="X370" s="156"/>
      <c r="Y370" s="157" t="str">
        <f>IF(OR(P370="", Q370="", R370=""), "", IFERROR($AN370+$AO370-SUMIF($C$8:$C370, $C370, $K$8:$K370)-SUMIF($P$8:$P370, $P370, $W$8:$W370), ""))</f>
        <v/>
      </c>
      <c r="Z370" s="75"/>
      <c r="AH370" s="10">
        <v>363</v>
      </c>
      <c r="AL370" s="10" t="str">
        <f>IF(P370="", IF(C370="", "", IFERROR(INDEX('Intro &amp; Setup'!$BD$4:$BD$23, MATCH(C370, 'Intro &amp; Setup'!$BC$4:$BC$23, 0)), "")), IFERROR(INDEX('Intro &amp; Setup'!$BD$4:$BD$23, MATCH(P370, 'Intro &amp; Setup'!$BC$4:$BC$23, 0)), ""))</f>
        <v/>
      </c>
      <c r="AN370" s="42" t="str">
        <f>IF(P370="", IF($C370="", "", IFERROR(INDEX('Intro &amp; Setup'!$BE$4:$BE$23, MATCH($C370, 'Intro &amp; Setup'!$BC$4:$BC$23, 0)), "")-$AS370), IFERROR(INDEX('Intro &amp; Setup'!$BE$4:$BE$23, MATCH($P370, 'Intro &amp; Setup'!$BC$4:$BC$23, 0)), "")-$AS370)</f>
        <v/>
      </c>
      <c r="AO370" s="44" t="str">
        <f>IF(P370="", IF($C370="", "", IFERROR(INDEX('Intro &amp; Setup'!$BF$4:$BF$23, MATCH($C370, 'Intro &amp; Setup'!$BC$4:$BC$23, 0)), "")), IFERROR(INDEX('Intro &amp; Setup'!$BF$4:$BF$23, MATCH($P370, 'Intro &amp; Setup'!$BC$4:$BC$23, 0)), ""))</f>
        <v/>
      </c>
      <c r="AS370" s="10" t="str">
        <f>IF($C370="", "", IFERROR(INDEX('Intro &amp; Setup'!$BG$70:$BG$109, MATCH($C370, 'Intro &amp; Setup'!$BA$70:$BA$109, 0)), ""))</f>
        <v/>
      </c>
    </row>
    <row r="371" spans="1:45" x14ac:dyDescent="0.25">
      <c r="A371" s="75"/>
      <c r="B371" s="176"/>
      <c r="C371" s="158"/>
      <c r="D371" s="160"/>
      <c r="E371" s="161"/>
      <c r="F371" s="177"/>
      <c r="G371" s="160"/>
      <c r="H371" s="163"/>
      <c r="I371" s="156"/>
      <c r="J371" s="157" t="str">
        <f t="shared" si="5"/>
        <v/>
      </c>
      <c r="K371" s="158" t="str">
        <f>IF(O371="", IF(W371="", IF(OR(D371="", E371="", C371=""), "", NETWORKDAYS(D371, E371, IF(AL371='Intro &amp; Setup'!$BA$8, 'Intro &amp; Setup'!$CA$4:$CA$23, IF(AL371='Intro &amp; Setup'!$BA$9, 'Intro &amp; Setup'!$CB$4:$CB$23)))-IF(F371=$AH$2, 0.5, 0)), ""), "")</f>
        <v/>
      </c>
      <c r="L371" s="156"/>
      <c r="M371" s="157" t="str">
        <f>IF(O371="", IFERROR(IF($W371="", $AN371+$AO371-SUMIF($C$8:$C371, $C371, $K$8:$K371)-SUMIF($C$8:$C371, $C371, $W$8:$W371), ""), ""), "")</f>
        <v/>
      </c>
      <c r="N371" s="156"/>
      <c r="O371" s="157" t="str">
        <f>IF(AND(P371="", Q371="", R371=""), "", IF(OR(NOT(C371=P371), NOT(D371=Q371), NOT(E371=R371), NOT(F371=S371), NOT(G371=T371), NOT(H371=U371)), $O$4, 'Leave Approval'!L370))</f>
        <v/>
      </c>
      <c r="P371" s="159" t="str">
        <f>IF('Leave Approval'!M370="", "", 'Leave Approval'!M370)</f>
        <v/>
      </c>
      <c r="Q371" s="160" t="str">
        <f>IF('Leave Approval'!N370="", "", 'Leave Approval'!N370)</f>
        <v/>
      </c>
      <c r="R371" s="161" t="str">
        <f>IF('Leave Approval'!O370="", "", 'Leave Approval'!O370)</f>
        <v/>
      </c>
      <c r="S371" s="162" t="str">
        <f>IF('Leave Approval'!P370="", "", 'Leave Approval'!P370)</f>
        <v/>
      </c>
      <c r="T371" s="163" t="str">
        <f>IF('Leave Approval'!Q370="", "", 'Leave Approval'!Q370)</f>
        <v/>
      </c>
      <c r="U371" s="164" t="str">
        <f>IF('Leave Approval'!R370="", "", 'Leave Approval'!R370)</f>
        <v/>
      </c>
      <c r="V371" s="156"/>
      <c r="W371" s="157" t="str">
        <f>IF(OR(P371="", Q371="", R371=""), "", NETWORKDAYS(Q371, R371, IF(AL371='Intro &amp; Setup'!$BA$8, 'Intro &amp; Setup'!$CA$4:$CA$23, IF(AL371='Intro &amp; Setup'!$BA$9, 'Intro &amp; Setup'!$CB$4:$CB$23)))-IF(S371=$AH$2, 0.5, 0))</f>
        <v/>
      </c>
      <c r="X371" s="156"/>
      <c r="Y371" s="157" t="str">
        <f>IF(OR(P371="", Q371="", R371=""), "", IFERROR($AN371+$AO371-SUMIF($C$8:$C371, $C371, $K$8:$K371)-SUMIF($P$8:$P371, $P371, $W$8:$W371), ""))</f>
        <v/>
      </c>
      <c r="Z371" s="75"/>
      <c r="AH371" s="10">
        <v>364</v>
      </c>
      <c r="AL371" s="10" t="str">
        <f>IF(P371="", IF(C371="", "", IFERROR(INDEX('Intro &amp; Setup'!$BD$4:$BD$23, MATCH(C371, 'Intro &amp; Setup'!$BC$4:$BC$23, 0)), "")), IFERROR(INDEX('Intro &amp; Setup'!$BD$4:$BD$23, MATCH(P371, 'Intro &amp; Setup'!$BC$4:$BC$23, 0)), ""))</f>
        <v/>
      </c>
      <c r="AN371" s="42" t="str">
        <f>IF(P371="", IF($C371="", "", IFERROR(INDEX('Intro &amp; Setup'!$BE$4:$BE$23, MATCH($C371, 'Intro &amp; Setup'!$BC$4:$BC$23, 0)), "")-$AS371), IFERROR(INDEX('Intro &amp; Setup'!$BE$4:$BE$23, MATCH($P371, 'Intro &amp; Setup'!$BC$4:$BC$23, 0)), "")-$AS371)</f>
        <v/>
      </c>
      <c r="AO371" s="44" t="str">
        <f>IF(P371="", IF($C371="", "", IFERROR(INDEX('Intro &amp; Setup'!$BF$4:$BF$23, MATCH($C371, 'Intro &amp; Setup'!$BC$4:$BC$23, 0)), "")), IFERROR(INDEX('Intro &amp; Setup'!$BF$4:$BF$23, MATCH($P371, 'Intro &amp; Setup'!$BC$4:$BC$23, 0)), ""))</f>
        <v/>
      </c>
      <c r="AS371" s="10" t="str">
        <f>IF($C371="", "", IFERROR(INDEX('Intro &amp; Setup'!$BG$70:$BG$109, MATCH($C371, 'Intro &amp; Setup'!$BA$70:$BA$109, 0)), ""))</f>
        <v/>
      </c>
    </row>
    <row r="372" spans="1:45" x14ac:dyDescent="0.25">
      <c r="A372" s="75"/>
      <c r="B372" s="176"/>
      <c r="C372" s="158"/>
      <c r="D372" s="160"/>
      <c r="E372" s="161"/>
      <c r="F372" s="177"/>
      <c r="G372" s="160"/>
      <c r="H372" s="163"/>
      <c r="I372" s="156"/>
      <c r="J372" s="157" t="str">
        <f t="shared" si="5"/>
        <v/>
      </c>
      <c r="K372" s="158" t="str">
        <f>IF(O372="", IF(W372="", IF(OR(D372="", E372="", C372=""), "", NETWORKDAYS(D372, E372, IF(AL372='Intro &amp; Setup'!$BA$8, 'Intro &amp; Setup'!$CA$4:$CA$23, IF(AL372='Intro &amp; Setup'!$BA$9, 'Intro &amp; Setup'!$CB$4:$CB$23)))-IF(F372=$AH$2, 0.5, 0)), ""), "")</f>
        <v/>
      </c>
      <c r="L372" s="156"/>
      <c r="M372" s="157" t="str">
        <f>IF(O372="", IFERROR(IF($W372="", $AN372+$AO372-SUMIF($C$8:$C372, $C372, $K$8:$K372)-SUMIF($C$8:$C372, $C372, $W$8:$W372), ""), ""), "")</f>
        <v/>
      </c>
      <c r="N372" s="156"/>
      <c r="O372" s="157" t="str">
        <f>IF(AND(P372="", Q372="", R372=""), "", IF(OR(NOT(C372=P372), NOT(D372=Q372), NOT(E372=R372), NOT(F372=S372), NOT(G372=T372), NOT(H372=U372)), $O$4, 'Leave Approval'!L371))</f>
        <v/>
      </c>
      <c r="P372" s="159" t="str">
        <f>IF('Leave Approval'!M371="", "", 'Leave Approval'!M371)</f>
        <v/>
      </c>
      <c r="Q372" s="160" t="str">
        <f>IF('Leave Approval'!N371="", "", 'Leave Approval'!N371)</f>
        <v/>
      </c>
      <c r="R372" s="161" t="str">
        <f>IF('Leave Approval'!O371="", "", 'Leave Approval'!O371)</f>
        <v/>
      </c>
      <c r="S372" s="162" t="str">
        <f>IF('Leave Approval'!P371="", "", 'Leave Approval'!P371)</f>
        <v/>
      </c>
      <c r="T372" s="163" t="str">
        <f>IF('Leave Approval'!Q371="", "", 'Leave Approval'!Q371)</f>
        <v/>
      </c>
      <c r="U372" s="164" t="str">
        <f>IF('Leave Approval'!R371="", "", 'Leave Approval'!R371)</f>
        <v/>
      </c>
      <c r="V372" s="156"/>
      <c r="W372" s="157" t="str">
        <f>IF(OR(P372="", Q372="", R372=""), "", NETWORKDAYS(Q372, R372, IF(AL372='Intro &amp; Setup'!$BA$8, 'Intro &amp; Setup'!$CA$4:$CA$23, IF(AL372='Intro &amp; Setup'!$BA$9, 'Intro &amp; Setup'!$CB$4:$CB$23)))-IF(S372=$AH$2, 0.5, 0))</f>
        <v/>
      </c>
      <c r="X372" s="156"/>
      <c r="Y372" s="157" t="str">
        <f>IF(OR(P372="", Q372="", R372=""), "", IFERROR($AN372+$AO372-SUMIF($C$8:$C372, $C372, $K$8:$K372)-SUMIF($P$8:$P372, $P372, $W$8:$W372), ""))</f>
        <v/>
      </c>
      <c r="Z372" s="75"/>
      <c r="AH372" s="10">
        <v>365</v>
      </c>
      <c r="AL372" s="10" t="str">
        <f>IF(P372="", IF(C372="", "", IFERROR(INDEX('Intro &amp; Setup'!$BD$4:$BD$23, MATCH(C372, 'Intro &amp; Setup'!$BC$4:$BC$23, 0)), "")), IFERROR(INDEX('Intro &amp; Setup'!$BD$4:$BD$23, MATCH(P372, 'Intro &amp; Setup'!$BC$4:$BC$23, 0)), ""))</f>
        <v/>
      </c>
      <c r="AN372" s="42" t="str">
        <f>IF(P372="", IF($C372="", "", IFERROR(INDEX('Intro &amp; Setup'!$BE$4:$BE$23, MATCH($C372, 'Intro &amp; Setup'!$BC$4:$BC$23, 0)), "")-$AS372), IFERROR(INDEX('Intro &amp; Setup'!$BE$4:$BE$23, MATCH($P372, 'Intro &amp; Setup'!$BC$4:$BC$23, 0)), "")-$AS372)</f>
        <v/>
      </c>
      <c r="AO372" s="44" t="str">
        <f>IF(P372="", IF($C372="", "", IFERROR(INDEX('Intro &amp; Setup'!$BF$4:$BF$23, MATCH($C372, 'Intro &amp; Setup'!$BC$4:$BC$23, 0)), "")), IFERROR(INDEX('Intro &amp; Setup'!$BF$4:$BF$23, MATCH($P372, 'Intro &amp; Setup'!$BC$4:$BC$23, 0)), ""))</f>
        <v/>
      </c>
      <c r="AS372" s="10" t="str">
        <f>IF($C372="", "", IFERROR(INDEX('Intro &amp; Setup'!$BG$70:$BG$109, MATCH($C372, 'Intro &amp; Setup'!$BA$70:$BA$109, 0)), ""))</f>
        <v/>
      </c>
    </row>
    <row r="373" spans="1:45" x14ac:dyDescent="0.25">
      <c r="A373" s="75"/>
      <c r="B373" s="176"/>
      <c r="C373" s="158"/>
      <c r="D373" s="160"/>
      <c r="E373" s="161"/>
      <c r="F373" s="177"/>
      <c r="G373" s="160"/>
      <c r="H373" s="163"/>
      <c r="I373" s="156"/>
      <c r="J373" s="157" t="str">
        <f t="shared" si="5"/>
        <v/>
      </c>
      <c r="K373" s="158" t="str">
        <f>IF(O373="", IF(W373="", IF(OR(D373="", E373="", C373=""), "", NETWORKDAYS(D373, E373, IF(AL373='Intro &amp; Setup'!$BA$8, 'Intro &amp; Setup'!$CA$4:$CA$23, IF(AL373='Intro &amp; Setup'!$BA$9, 'Intro &amp; Setup'!$CB$4:$CB$23)))-IF(F373=$AH$2, 0.5, 0)), ""), "")</f>
        <v/>
      </c>
      <c r="L373" s="156"/>
      <c r="M373" s="157" t="str">
        <f>IF(O373="", IFERROR(IF($W373="", $AN373+$AO373-SUMIF($C$8:$C373, $C373, $K$8:$K373)-SUMIF($C$8:$C373, $C373, $W$8:$W373), ""), ""), "")</f>
        <v/>
      </c>
      <c r="N373" s="156"/>
      <c r="O373" s="157" t="str">
        <f>IF(AND(P373="", Q373="", R373=""), "", IF(OR(NOT(C373=P373), NOT(D373=Q373), NOT(E373=R373), NOT(F373=S373), NOT(G373=T373), NOT(H373=U373)), $O$4, 'Leave Approval'!L372))</f>
        <v/>
      </c>
      <c r="P373" s="159" t="str">
        <f>IF('Leave Approval'!M372="", "", 'Leave Approval'!M372)</f>
        <v/>
      </c>
      <c r="Q373" s="160" t="str">
        <f>IF('Leave Approval'!N372="", "", 'Leave Approval'!N372)</f>
        <v/>
      </c>
      <c r="R373" s="161" t="str">
        <f>IF('Leave Approval'!O372="", "", 'Leave Approval'!O372)</f>
        <v/>
      </c>
      <c r="S373" s="162" t="str">
        <f>IF('Leave Approval'!P372="", "", 'Leave Approval'!P372)</f>
        <v/>
      </c>
      <c r="T373" s="163" t="str">
        <f>IF('Leave Approval'!Q372="", "", 'Leave Approval'!Q372)</f>
        <v/>
      </c>
      <c r="U373" s="164" t="str">
        <f>IF('Leave Approval'!R372="", "", 'Leave Approval'!R372)</f>
        <v/>
      </c>
      <c r="V373" s="156"/>
      <c r="W373" s="157" t="str">
        <f>IF(OR(P373="", Q373="", R373=""), "", NETWORKDAYS(Q373, R373, IF(AL373='Intro &amp; Setup'!$BA$8, 'Intro &amp; Setup'!$CA$4:$CA$23, IF(AL373='Intro &amp; Setup'!$BA$9, 'Intro &amp; Setup'!$CB$4:$CB$23)))-IF(S373=$AH$2, 0.5, 0))</f>
        <v/>
      </c>
      <c r="X373" s="156"/>
      <c r="Y373" s="157" t="str">
        <f>IF(OR(P373="", Q373="", R373=""), "", IFERROR($AN373+$AO373-SUMIF($C$8:$C373, $C373, $K$8:$K373)-SUMIF($P$8:$P373, $P373, $W$8:$W373), ""))</f>
        <v/>
      </c>
      <c r="Z373" s="75"/>
      <c r="AH373" s="10">
        <v>366</v>
      </c>
      <c r="AL373" s="10" t="str">
        <f>IF(P373="", IF(C373="", "", IFERROR(INDEX('Intro &amp; Setup'!$BD$4:$BD$23, MATCH(C373, 'Intro &amp; Setup'!$BC$4:$BC$23, 0)), "")), IFERROR(INDEX('Intro &amp; Setup'!$BD$4:$BD$23, MATCH(P373, 'Intro &amp; Setup'!$BC$4:$BC$23, 0)), ""))</f>
        <v/>
      </c>
      <c r="AN373" s="42" t="str">
        <f>IF(P373="", IF($C373="", "", IFERROR(INDEX('Intro &amp; Setup'!$BE$4:$BE$23, MATCH($C373, 'Intro &amp; Setup'!$BC$4:$BC$23, 0)), "")-$AS373), IFERROR(INDEX('Intro &amp; Setup'!$BE$4:$BE$23, MATCH($P373, 'Intro &amp; Setup'!$BC$4:$BC$23, 0)), "")-$AS373)</f>
        <v/>
      </c>
      <c r="AO373" s="44" t="str">
        <f>IF(P373="", IF($C373="", "", IFERROR(INDEX('Intro &amp; Setup'!$BF$4:$BF$23, MATCH($C373, 'Intro &amp; Setup'!$BC$4:$BC$23, 0)), "")), IFERROR(INDEX('Intro &amp; Setup'!$BF$4:$BF$23, MATCH($P373, 'Intro &amp; Setup'!$BC$4:$BC$23, 0)), ""))</f>
        <v/>
      </c>
      <c r="AS373" s="10" t="str">
        <f>IF($C373="", "", IFERROR(INDEX('Intro &amp; Setup'!$BG$70:$BG$109, MATCH($C373, 'Intro &amp; Setup'!$BA$70:$BA$109, 0)), ""))</f>
        <v/>
      </c>
    </row>
    <row r="374" spans="1:45" x14ac:dyDescent="0.25">
      <c r="A374" s="75"/>
      <c r="B374" s="176"/>
      <c r="C374" s="158"/>
      <c r="D374" s="160"/>
      <c r="E374" s="161"/>
      <c r="F374" s="177"/>
      <c r="G374" s="160"/>
      <c r="H374" s="163"/>
      <c r="I374" s="156"/>
      <c r="J374" s="157" t="str">
        <f t="shared" si="5"/>
        <v/>
      </c>
      <c r="K374" s="158" t="str">
        <f>IF(O374="", IF(W374="", IF(OR(D374="", E374="", C374=""), "", NETWORKDAYS(D374, E374, IF(AL374='Intro &amp; Setup'!$BA$8, 'Intro &amp; Setup'!$CA$4:$CA$23, IF(AL374='Intro &amp; Setup'!$BA$9, 'Intro &amp; Setup'!$CB$4:$CB$23)))-IF(F374=$AH$2, 0.5, 0)), ""), "")</f>
        <v/>
      </c>
      <c r="L374" s="156"/>
      <c r="M374" s="157" t="str">
        <f>IF(O374="", IFERROR(IF($W374="", $AN374+$AO374-SUMIF($C$8:$C374, $C374, $K$8:$K374)-SUMIF($C$8:$C374, $C374, $W$8:$W374), ""), ""), "")</f>
        <v/>
      </c>
      <c r="N374" s="156"/>
      <c r="O374" s="157" t="str">
        <f>IF(AND(P374="", Q374="", R374=""), "", IF(OR(NOT(C374=P374), NOT(D374=Q374), NOT(E374=R374), NOT(F374=S374), NOT(G374=T374), NOT(H374=U374)), $O$4, 'Leave Approval'!L373))</f>
        <v/>
      </c>
      <c r="P374" s="159" t="str">
        <f>IF('Leave Approval'!M373="", "", 'Leave Approval'!M373)</f>
        <v/>
      </c>
      <c r="Q374" s="160" t="str">
        <f>IF('Leave Approval'!N373="", "", 'Leave Approval'!N373)</f>
        <v/>
      </c>
      <c r="R374" s="161" t="str">
        <f>IF('Leave Approval'!O373="", "", 'Leave Approval'!O373)</f>
        <v/>
      </c>
      <c r="S374" s="162" t="str">
        <f>IF('Leave Approval'!P373="", "", 'Leave Approval'!P373)</f>
        <v/>
      </c>
      <c r="T374" s="163" t="str">
        <f>IF('Leave Approval'!Q373="", "", 'Leave Approval'!Q373)</f>
        <v/>
      </c>
      <c r="U374" s="164" t="str">
        <f>IF('Leave Approval'!R373="", "", 'Leave Approval'!R373)</f>
        <v/>
      </c>
      <c r="V374" s="156"/>
      <c r="W374" s="157" t="str">
        <f>IF(OR(P374="", Q374="", R374=""), "", NETWORKDAYS(Q374, R374, IF(AL374='Intro &amp; Setup'!$BA$8, 'Intro &amp; Setup'!$CA$4:$CA$23, IF(AL374='Intro &amp; Setup'!$BA$9, 'Intro &amp; Setup'!$CB$4:$CB$23)))-IF(S374=$AH$2, 0.5, 0))</f>
        <v/>
      </c>
      <c r="X374" s="156"/>
      <c r="Y374" s="157" t="str">
        <f>IF(OR(P374="", Q374="", R374=""), "", IFERROR($AN374+$AO374-SUMIF($C$8:$C374, $C374, $K$8:$K374)-SUMIF($P$8:$P374, $P374, $W$8:$W374), ""))</f>
        <v/>
      </c>
      <c r="Z374" s="75"/>
      <c r="AH374" s="10">
        <v>367</v>
      </c>
      <c r="AL374" s="10" t="str">
        <f>IF(P374="", IF(C374="", "", IFERROR(INDEX('Intro &amp; Setup'!$BD$4:$BD$23, MATCH(C374, 'Intro &amp; Setup'!$BC$4:$BC$23, 0)), "")), IFERROR(INDEX('Intro &amp; Setup'!$BD$4:$BD$23, MATCH(P374, 'Intro &amp; Setup'!$BC$4:$BC$23, 0)), ""))</f>
        <v/>
      </c>
      <c r="AN374" s="42" t="str">
        <f>IF(P374="", IF($C374="", "", IFERROR(INDEX('Intro &amp; Setup'!$BE$4:$BE$23, MATCH($C374, 'Intro &amp; Setup'!$BC$4:$BC$23, 0)), "")-$AS374), IFERROR(INDEX('Intro &amp; Setup'!$BE$4:$BE$23, MATCH($P374, 'Intro &amp; Setup'!$BC$4:$BC$23, 0)), "")-$AS374)</f>
        <v/>
      </c>
      <c r="AO374" s="44" t="str">
        <f>IF(P374="", IF($C374="", "", IFERROR(INDEX('Intro &amp; Setup'!$BF$4:$BF$23, MATCH($C374, 'Intro &amp; Setup'!$BC$4:$BC$23, 0)), "")), IFERROR(INDEX('Intro &amp; Setup'!$BF$4:$BF$23, MATCH($P374, 'Intro &amp; Setup'!$BC$4:$BC$23, 0)), ""))</f>
        <v/>
      </c>
      <c r="AS374" s="10" t="str">
        <f>IF($C374="", "", IFERROR(INDEX('Intro &amp; Setup'!$BG$70:$BG$109, MATCH($C374, 'Intro &amp; Setup'!$BA$70:$BA$109, 0)), ""))</f>
        <v/>
      </c>
    </row>
    <row r="375" spans="1:45" x14ac:dyDescent="0.25">
      <c r="A375" s="75"/>
      <c r="B375" s="176"/>
      <c r="C375" s="158"/>
      <c r="D375" s="160"/>
      <c r="E375" s="161"/>
      <c r="F375" s="177"/>
      <c r="G375" s="160"/>
      <c r="H375" s="163"/>
      <c r="I375" s="156"/>
      <c r="J375" s="157" t="str">
        <f t="shared" si="5"/>
        <v/>
      </c>
      <c r="K375" s="158" t="str">
        <f>IF(O375="", IF(W375="", IF(OR(D375="", E375="", C375=""), "", NETWORKDAYS(D375, E375, IF(AL375='Intro &amp; Setup'!$BA$8, 'Intro &amp; Setup'!$CA$4:$CA$23, IF(AL375='Intro &amp; Setup'!$BA$9, 'Intro &amp; Setup'!$CB$4:$CB$23)))-IF(F375=$AH$2, 0.5, 0)), ""), "")</f>
        <v/>
      </c>
      <c r="L375" s="156"/>
      <c r="M375" s="157" t="str">
        <f>IF(O375="", IFERROR(IF($W375="", $AN375+$AO375-SUMIF($C$8:$C375, $C375, $K$8:$K375)-SUMIF($C$8:$C375, $C375, $W$8:$W375), ""), ""), "")</f>
        <v/>
      </c>
      <c r="N375" s="156"/>
      <c r="O375" s="157" t="str">
        <f>IF(AND(P375="", Q375="", R375=""), "", IF(OR(NOT(C375=P375), NOT(D375=Q375), NOT(E375=R375), NOT(F375=S375), NOT(G375=T375), NOT(H375=U375)), $O$4, 'Leave Approval'!L374))</f>
        <v/>
      </c>
      <c r="P375" s="159" t="str">
        <f>IF('Leave Approval'!M374="", "", 'Leave Approval'!M374)</f>
        <v/>
      </c>
      <c r="Q375" s="160" t="str">
        <f>IF('Leave Approval'!N374="", "", 'Leave Approval'!N374)</f>
        <v/>
      </c>
      <c r="R375" s="161" t="str">
        <f>IF('Leave Approval'!O374="", "", 'Leave Approval'!O374)</f>
        <v/>
      </c>
      <c r="S375" s="162" t="str">
        <f>IF('Leave Approval'!P374="", "", 'Leave Approval'!P374)</f>
        <v/>
      </c>
      <c r="T375" s="163" t="str">
        <f>IF('Leave Approval'!Q374="", "", 'Leave Approval'!Q374)</f>
        <v/>
      </c>
      <c r="U375" s="164" t="str">
        <f>IF('Leave Approval'!R374="", "", 'Leave Approval'!R374)</f>
        <v/>
      </c>
      <c r="V375" s="156"/>
      <c r="W375" s="157" t="str">
        <f>IF(OR(P375="", Q375="", R375=""), "", NETWORKDAYS(Q375, R375, IF(AL375='Intro &amp; Setup'!$BA$8, 'Intro &amp; Setup'!$CA$4:$CA$23, IF(AL375='Intro &amp; Setup'!$BA$9, 'Intro &amp; Setup'!$CB$4:$CB$23)))-IF(S375=$AH$2, 0.5, 0))</f>
        <v/>
      </c>
      <c r="X375" s="156"/>
      <c r="Y375" s="157" t="str">
        <f>IF(OR(P375="", Q375="", R375=""), "", IFERROR($AN375+$AO375-SUMIF($C$8:$C375, $C375, $K$8:$K375)-SUMIF($P$8:$P375, $P375, $W$8:$W375), ""))</f>
        <v/>
      </c>
      <c r="Z375" s="75"/>
      <c r="AH375" s="10">
        <v>368</v>
      </c>
      <c r="AL375" s="10" t="str">
        <f>IF(P375="", IF(C375="", "", IFERROR(INDEX('Intro &amp; Setup'!$BD$4:$BD$23, MATCH(C375, 'Intro &amp; Setup'!$BC$4:$BC$23, 0)), "")), IFERROR(INDEX('Intro &amp; Setup'!$BD$4:$BD$23, MATCH(P375, 'Intro &amp; Setup'!$BC$4:$BC$23, 0)), ""))</f>
        <v/>
      </c>
      <c r="AN375" s="42" t="str">
        <f>IF(P375="", IF($C375="", "", IFERROR(INDEX('Intro &amp; Setup'!$BE$4:$BE$23, MATCH($C375, 'Intro &amp; Setup'!$BC$4:$BC$23, 0)), "")-$AS375), IFERROR(INDEX('Intro &amp; Setup'!$BE$4:$BE$23, MATCH($P375, 'Intro &amp; Setup'!$BC$4:$BC$23, 0)), "")-$AS375)</f>
        <v/>
      </c>
      <c r="AO375" s="44" t="str">
        <f>IF(P375="", IF($C375="", "", IFERROR(INDEX('Intro &amp; Setup'!$BF$4:$BF$23, MATCH($C375, 'Intro &amp; Setup'!$BC$4:$BC$23, 0)), "")), IFERROR(INDEX('Intro &amp; Setup'!$BF$4:$BF$23, MATCH($P375, 'Intro &amp; Setup'!$BC$4:$BC$23, 0)), ""))</f>
        <v/>
      </c>
      <c r="AS375" s="10" t="str">
        <f>IF($C375="", "", IFERROR(INDEX('Intro &amp; Setup'!$BG$70:$BG$109, MATCH($C375, 'Intro &amp; Setup'!$BA$70:$BA$109, 0)), ""))</f>
        <v/>
      </c>
    </row>
    <row r="376" spans="1:45" x14ac:dyDescent="0.25">
      <c r="A376" s="75"/>
      <c r="B376" s="176"/>
      <c r="C376" s="158"/>
      <c r="D376" s="160"/>
      <c r="E376" s="161"/>
      <c r="F376" s="177"/>
      <c r="G376" s="160"/>
      <c r="H376" s="163"/>
      <c r="I376" s="156"/>
      <c r="J376" s="157" t="str">
        <f t="shared" si="5"/>
        <v/>
      </c>
      <c r="K376" s="158" t="str">
        <f>IF(O376="", IF(W376="", IF(OR(D376="", E376="", C376=""), "", NETWORKDAYS(D376, E376, IF(AL376='Intro &amp; Setup'!$BA$8, 'Intro &amp; Setup'!$CA$4:$CA$23, IF(AL376='Intro &amp; Setup'!$BA$9, 'Intro &amp; Setup'!$CB$4:$CB$23)))-IF(F376=$AH$2, 0.5, 0)), ""), "")</f>
        <v/>
      </c>
      <c r="L376" s="156"/>
      <c r="M376" s="157" t="str">
        <f>IF(O376="", IFERROR(IF($W376="", $AN376+$AO376-SUMIF($C$8:$C376, $C376, $K$8:$K376)-SUMIF($C$8:$C376, $C376, $W$8:$W376), ""), ""), "")</f>
        <v/>
      </c>
      <c r="N376" s="156"/>
      <c r="O376" s="157" t="str">
        <f>IF(AND(P376="", Q376="", R376=""), "", IF(OR(NOT(C376=P376), NOT(D376=Q376), NOT(E376=R376), NOT(F376=S376), NOT(G376=T376), NOT(H376=U376)), $O$4, 'Leave Approval'!L375))</f>
        <v/>
      </c>
      <c r="P376" s="159" t="str">
        <f>IF('Leave Approval'!M375="", "", 'Leave Approval'!M375)</f>
        <v/>
      </c>
      <c r="Q376" s="160" t="str">
        <f>IF('Leave Approval'!N375="", "", 'Leave Approval'!N375)</f>
        <v/>
      </c>
      <c r="R376" s="161" t="str">
        <f>IF('Leave Approval'!O375="", "", 'Leave Approval'!O375)</f>
        <v/>
      </c>
      <c r="S376" s="162" t="str">
        <f>IF('Leave Approval'!P375="", "", 'Leave Approval'!P375)</f>
        <v/>
      </c>
      <c r="T376" s="163" t="str">
        <f>IF('Leave Approval'!Q375="", "", 'Leave Approval'!Q375)</f>
        <v/>
      </c>
      <c r="U376" s="164" t="str">
        <f>IF('Leave Approval'!R375="", "", 'Leave Approval'!R375)</f>
        <v/>
      </c>
      <c r="V376" s="156"/>
      <c r="W376" s="157" t="str">
        <f>IF(OR(P376="", Q376="", R376=""), "", NETWORKDAYS(Q376, R376, IF(AL376='Intro &amp; Setup'!$BA$8, 'Intro &amp; Setup'!$CA$4:$CA$23, IF(AL376='Intro &amp; Setup'!$BA$9, 'Intro &amp; Setup'!$CB$4:$CB$23)))-IF(S376=$AH$2, 0.5, 0))</f>
        <v/>
      </c>
      <c r="X376" s="156"/>
      <c r="Y376" s="157" t="str">
        <f>IF(OR(P376="", Q376="", R376=""), "", IFERROR($AN376+$AO376-SUMIF($C$8:$C376, $C376, $K$8:$K376)-SUMIF($P$8:$P376, $P376, $W$8:$W376), ""))</f>
        <v/>
      </c>
      <c r="Z376" s="75"/>
      <c r="AH376" s="10">
        <v>369</v>
      </c>
      <c r="AL376" s="10" t="str">
        <f>IF(P376="", IF(C376="", "", IFERROR(INDEX('Intro &amp; Setup'!$BD$4:$BD$23, MATCH(C376, 'Intro &amp; Setup'!$BC$4:$BC$23, 0)), "")), IFERROR(INDEX('Intro &amp; Setup'!$BD$4:$BD$23, MATCH(P376, 'Intro &amp; Setup'!$BC$4:$BC$23, 0)), ""))</f>
        <v/>
      </c>
      <c r="AN376" s="42" t="str">
        <f>IF(P376="", IF($C376="", "", IFERROR(INDEX('Intro &amp; Setup'!$BE$4:$BE$23, MATCH($C376, 'Intro &amp; Setup'!$BC$4:$BC$23, 0)), "")-$AS376), IFERROR(INDEX('Intro &amp; Setup'!$BE$4:$BE$23, MATCH($P376, 'Intro &amp; Setup'!$BC$4:$BC$23, 0)), "")-$AS376)</f>
        <v/>
      </c>
      <c r="AO376" s="44" t="str">
        <f>IF(P376="", IF($C376="", "", IFERROR(INDEX('Intro &amp; Setup'!$BF$4:$BF$23, MATCH($C376, 'Intro &amp; Setup'!$BC$4:$BC$23, 0)), "")), IFERROR(INDEX('Intro &amp; Setup'!$BF$4:$BF$23, MATCH($P376, 'Intro &amp; Setup'!$BC$4:$BC$23, 0)), ""))</f>
        <v/>
      </c>
      <c r="AS376" s="10" t="str">
        <f>IF($C376="", "", IFERROR(INDEX('Intro &amp; Setup'!$BG$70:$BG$109, MATCH($C376, 'Intro &amp; Setup'!$BA$70:$BA$109, 0)), ""))</f>
        <v/>
      </c>
    </row>
    <row r="377" spans="1:45" x14ac:dyDescent="0.25">
      <c r="A377" s="75"/>
      <c r="B377" s="176"/>
      <c r="C377" s="158"/>
      <c r="D377" s="160"/>
      <c r="E377" s="161"/>
      <c r="F377" s="177"/>
      <c r="G377" s="160"/>
      <c r="H377" s="163"/>
      <c r="I377" s="156"/>
      <c r="J377" s="157" t="str">
        <f t="shared" si="5"/>
        <v/>
      </c>
      <c r="K377" s="158" t="str">
        <f>IF(O377="", IF(W377="", IF(OR(D377="", E377="", C377=""), "", NETWORKDAYS(D377, E377, IF(AL377='Intro &amp; Setup'!$BA$8, 'Intro &amp; Setup'!$CA$4:$CA$23, IF(AL377='Intro &amp; Setup'!$BA$9, 'Intro &amp; Setup'!$CB$4:$CB$23)))-IF(F377=$AH$2, 0.5, 0)), ""), "")</f>
        <v/>
      </c>
      <c r="L377" s="156"/>
      <c r="M377" s="157" t="str">
        <f>IF(O377="", IFERROR(IF($W377="", $AN377+$AO377-SUMIF($C$8:$C377, $C377, $K$8:$K377)-SUMIF($C$8:$C377, $C377, $W$8:$W377), ""), ""), "")</f>
        <v/>
      </c>
      <c r="N377" s="156"/>
      <c r="O377" s="157" t="str">
        <f>IF(AND(P377="", Q377="", R377=""), "", IF(OR(NOT(C377=P377), NOT(D377=Q377), NOT(E377=R377), NOT(F377=S377), NOT(G377=T377), NOT(H377=U377)), $O$4, 'Leave Approval'!L376))</f>
        <v/>
      </c>
      <c r="P377" s="159" t="str">
        <f>IF('Leave Approval'!M376="", "", 'Leave Approval'!M376)</f>
        <v/>
      </c>
      <c r="Q377" s="160" t="str">
        <f>IF('Leave Approval'!N376="", "", 'Leave Approval'!N376)</f>
        <v/>
      </c>
      <c r="R377" s="161" t="str">
        <f>IF('Leave Approval'!O376="", "", 'Leave Approval'!O376)</f>
        <v/>
      </c>
      <c r="S377" s="162" t="str">
        <f>IF('Leave Approval'!P376="", "", 'Leave Approval'!P376)</f>
        <v/>
      </c>
      <c r="T377" s="163" t="str">
        <f>IF('Leave Approval'!Q376="", "", 'Leave Approval'!Q376)</f>
        <v/>
      </c>
      <c r="U377" s="164" t="str">
        <f>IF('Leave Approval'!R376="", "", 'Leave Approval'!R376)</f>
        <v/>
      </c>
      <c r="V377" s="156"/>
      <c r="W377" s="157" t="str">
        <f>IF(OR(P377="", Q377="", R377=""), "", NETWORKDAYS(Q377, R377, IF(AL377='Intro &amp; Setup'!$BA$8, 'Intro &amp; Setup'!$CA$4:$CA$23, IF(AL377='Intro &amp; Setup'!$BA$9, 'Intro &amp; Setup'!$CB$4:$CB$23)))-IF(S377=$AH$2, 0.5, 0))</f>
        <v/>
      </c>
      <c r="X377" s="156"/>
      <c r="Y377" s="157" t="str">
        <f>IF(OR(P377="", Q377="", R377=""), "", IFERROR($AN377+$AO377-SUMIF($C$8:$C377, $C377, $K$8:$K377)-SUMIF($P$8:$P377, $P377, $W$8:$W377), ""))</f>
        <v/>
      </c>
      <c r="Z377" s="75"/>
      <c r="AH377" s="10">
        <v>370</v>
      </c>
      <c r="AL377" s="10" t="str">
        <f>IF(P377="", IF(C377="", "", IFERROR(INDEX('Intro &amp; Setup'!$BD$4:$BD$23, MATCH(C377, 'Intro &amp; Setup'!$BC$4:$BC$23, 0)), "")), IFERROR(INDEX('Intro &amp; Setup'!$BD$4:$BD$23, MATCH(P377, 'Intro &amp; Setup'!$BC$4:$BC$23, 0)), ""))</f>
        <v/>
      </c>
      <c r="AN377" s="42" t="str">
        <f>IF(P377="", IF($C377="", "", IFERROR(INDEX('Intro &amp; Setup'!$BE$4:$BE$23, MATCH($C377, 'Intro &amp; Setup'!$BC$4:$BC$23, 0)), "")-$AS377), IFERROR(INDEX('Intro &amp; Setup'!$BE$4:$BE$23, MATCH($P377, 'Intro &amp; Setup'!$BC$4:$BC$23, 0)), "")-$AS377)</f>
        <v/>
      </c>
      <c r="AO377" s="44" t="str">
        <f>IF(P377="", IF($C377="", "", IFERROR(INDEX('Intro &amp; Setup'!$BF$4:$BF$23, MATCH($C377, 'Intro &amp; Setup'!$BC$4:$BC$23, 0)), "")), IFERROR(INDEX('Intro &amp; Setup'!$BF$4:$BF$23, MATCH($P377, 'Intro &amp; Setup'!$BC$4:$BC$23, 0)), ""))</f>
        <v/>
      </c>
      <c r="AS377" s="10" t="str">
        <f>IF($C377="", "", IFERROR(INDEX('Intro &amp; Setup'!$BG$70:$BG$109, MATCH($C377, 'Intro &amp; Setup'!$BA$70:$BA$109, 0)), ""))</f>
        <v/>
      </c>
    </row>
    <row r="378" spans="1:45" x14ac:dyDescent="0.25">
      <c r="A378" s="75"/>
      <c r="B378" s="176"/>
      <c r="C378" s="158"/>
      <c r="D378" s="160"/>
      <c r="E378" s="161"/>
      <c r="F378" s="177"/>
      <c r="G378" s="160"/>
      <c r="H378" s="163"/>
      <c r="I378" s="156"/>
      <c r="J378" s="157" t="str">
        <f t="shared" si="5"/>
        <v/>
      </c>
      <c r="K378" s="158" t="str">
        <f>IF(O378="", IF(W378="", IF(OR(D378="", E378="", C378=""), "", NETWORKDAYS(D378, E378, IF(AL378='Intro &amp; Setup'!$BA$8, 'Intro &amp; Setup'!$CA$4:$CA$23, IF(AL378='Intro &amp; Setup'!$BA$9, 'Intro &amp; Setup'!$CB$4:$CB$23)))-IF(F378=$AH$2, 0.5, 0)), ""), "")</f>
        <v/>
      </c>
      <c r="L378" s="156"/>
      <c r="M378" s="157" t="str">
        <f>IF(O378="", IFERROR(IF($W378="", $AN378+$AO378-SUMIF($C$8:$C378, $C378, $K$8:$K378)-SUMIF($C$8:$C378, $C378, $W$8:$W378), ""), ""), "")</f>
        <v/>
      </c>
      <c r="N378" s="156"/>
      <c r="O378" s="157" t="str">
        <f>IF(AND(P378="", Q378="", R378=""), "", IF(OR(NOT(C378=P378), NOT(D378=Q378), NOT(E378=R378), NOT(F378=S378), NOT(G378=T378), NOT(H378=U378)), $O$4, 'Leave Approval'!L377))</f>
        <v/>
      </c>
      <c r="P378" s="159" t="str">
        <f>IF('Leave Approval'!M377="", "", 'Leave Approval'!M377)</f>
        <v/>
      </c>
      <c r="Q378" s="160" t="str">
        <f>IF('Leave Approval'!N377="", "", 'Leave Approval'!N377)</f>
        <v/>
      </c>
      <c r="R378" s="161" t="str">
        <f>IF('Leave Approval'!O377="", "", 'Leave Approval'!O377)</f>
        <v/>
      </c>
      <c r="S378" s="162" t="str">
        <f>IF('Leave Approval'!P377="", "", 'Leave Approval'!P377)</f>
        <v/>
      </c>
      <c r="T378" s="163" t="str">
        <f>IF('Leave Approval'!Q377="", "", 'Leave Approval'!Q377)</f>
        <v/>
      </c>
      <c r="U378" s="164" t="str">
        <f>IF('Leave Approval'!R377="", "", 'Leave Approval'!R377)</f>
        <v/>
      </c>
      <c r="V378" s="156"/>
      <c r="W378" s="157" t="str">
        <f>IF(OR(P378="", Q378="", R378=""), "", NETWORKDAYS(Q378, R378, IF(AL378='Intro &amp; Setup'!$BA$8, 'Intro &amp; Setup'!$CA$4:$CA$23, IF(AL378='Intro &amp; Setup'!$BA$9, 'Intro &amp; Setup'!$CB$4:$CB$23)))-IF(S378=$AH$2, 0.5, 0))</f>
        <v/>
      </c>
      <c r="X378" s="156"/>
      <c r="Y378" s="157" t="str">
        <f>IF(OR(P378="", Q378="", R378=""), "", IFERROR($AN378+$AO378-SUMIF($C$8:$C378, $C378, $K$8:$K378)-SUMIF($P$8:$P378, $P378, $W$8:$W378), ""))</f>
        <v/>
      </c>
      <c r="Z378" s="75"/>
      <c r="AH378" s="10">
        <v>371</v>
      </c>
      <c r="AL378" s="10" t="str">
        <f>IF(P378="", IF(C378="", "", IFERROR(INDEX('Intro &amp; Setup'!$BD$4:$BD$23, MATCH(C378, 'Intro &amp; Setup'!$BC$4:$BC$23, 0)), "")), IFERROR(INDEX('Intro &amp; Setup'!$BD$4:$BD$23, MATCH(P378, 'Intro &amp; Setup'!$BC$4:$BC$23, 0)), ""))</f>
        <v/>
      </c>
      <c r="AN378" s="42" t="str">
        <f>IF(P378="", IF($C378="", "", IFERROR(INDEX('Intro &amp; Setup'!$BE$4:$BE$23, MATCH($C378, 'Intro &amp; Setup'!$BC$4:$BC$23, 0)), "")-$AS378), IFERROR(INDEX('Intro &amp; Setup'!$BE$4:$BE$23, MATCH($P378, 'Intro &amp; Setup'!$BC$4:$BC$23, 0)), "")-$AS378)</f>
        <v/>
      </c>
      <c r="AO378" s="44" t="str">
        <f>IF(P378="", IF($C378="", "", IFERROR(INDEX('Intro &amp; Setup'!$BF$4:$BF$23, MATCH($C378, 'Intro &amp; Setup'!$BC$4:$BC$23, 0)), "")), IFERROR(INDEX('Intro &amp; Setup'!$BF$4:$BF$23, MATCH($P378, 'Intro &amp; Setup'!$BC$4:$BC$23, 0)), ""))</f>
        <v/>
      </c>
      <c r="AS378" s="10" t="str">
        <f>IF($C378="", "", IFERROR(INDEX('Intro &amp; Setup'!$BG$70:$BG$109, MATCH($C378, 'Intro &amp; Setup'!$BA$70:$BA$109, 0)), ""))</f>
        <v/>
      </c>
    </row>
    <row r="379" spans="1:45" x14ac:dyDescent="0.25">
      <c r="A379" s="75"/>
      <c r="B379" s="176"/>
      <c r="C379" s="158"/>
      <c r="D379" s="160"/>
      <c r="E379" s="161"/>
      <c r="F379" s="177"/>
      <c r="G379" s="160"/>
      <c r="H379" s="163"/>
      <c r="I379" s="156"/>
      <c r="J379" s="157" t="str">
        <f t="shared" si="5"/>
        <v/>
      </c>
      <c r="K379" s="158" t="str">
        <f>IF(O379="", IF(W379="", IF(OR(D379="", E379="", C379=""), "", NETWORKDAYS(D379, E379, IF(AL379='Intro &amp; Setup'!$BA$8, 'Intro &amp; Setup'!$CA$4:$CA$23, IF(AL379='Intro &amp; Setup'!$BA$9, 'Intro &amp; Setup'!$CB$4:$CB$23)))-IF(F379=$AH$2, 0.5, 0)), ""), "")</f>
        <v/>
      </c>
      <c r="L379" s="156"/>
      <c r="M379" s="157" t="str">
        <f>IF(O379="", IFERROR(IF($W379="", $AN379+$AO379-SUMIF($C$8:$C379, $C379, $K$8:$K379)-SUMIF($C$8:$C379, $C379, $W$8:$W379), ""), ""), "")</f>
        <v/>
      </c>
      <c r="N379" s="156"/>
      <c r="O379" s="157" t="str">
        <f>IF(AND(P379="", Q379="", R379=""), "", IF(OR(NOT(C379=P379), NOT(D379=Q379), NOT(E379=R379), NOT(F379=S379), NOT(G379=T379), NOT(H379=U379)), $O$4, 'Leave Approval'!L378))</f>
        <v/>
      </c>
      <c r="P379" s="159" t="str">
        <f>IF('Leave Approval'!M378="", "", 'Leave Approval'!M378)</f>
        <v/>
      </c>
      <c r="Q379" s="160" t="str">
        <f>IF('Leave Approval'!N378="", "", 'Leave Approval'!N378)</f>
        <v/>
      </c>
      <c r="R379" s="161" t="str">
        <f>IF('Leave Approval'!O378="", "", 'Leave Approval'!O378)</f>
        <v/>
      </c>
      <c r="S379" s="162" t="str">
        <f>IF('Leave Approval'!P378="", "", 'Leave Approval'!P378)</f>
        <v/>
      </c>
      <c r="T379" s="163" t="str">
        <f>IF('Leave Approval'!Q378="", "", 'Leave Approval'!Q378)</f>
        <v/>
      </c>
      <c r="U379" s="164" t="str">
        <f>IF('Leave Approval'!R378="", "", 'Leave Approval'!R378)</f>
        <v/>
      </c>
      <c r="V379" s="156"/>
      <c r="W379" s="157" t="str">
        <f>IF(OR(P379="", Q379="", R379=""), "", NETWORKDAYS(Q379, R379, IF(AL379='Intro &amp; Setup'!$BA$8, 'Intro &amp; Setup'!$CA$4:$CA$23, IF(AL379='Intro &amp; Setup'!$BA$9, 'Intro &amp; Setup'!$CB$4:$CB$23)))-IF(S379=$AH$2, 0.5, 0))</f>
        <v/>
      </c>
      <c r="X379" s="156"/>
      <c r="Y379" s="157" t="str">
        <f>IF(OR(P379="", Q379="", R379=""), "", IFERROR($AN379+$AO379-SUMIF($C$8:$C379, $C379, $K$8:$K379)-SUMIF($P$8:$P379, $P379, $W$8:$W379), ""))</f>
        <v/>
      </c>
      <c r="Z379" s="75"/>
      <c r="AH379" s="10">
        <v>372</v>
      </c>
      <c r="AL379" s="10" t="str">
        <f>IF(P379="", IF(C379="", "", IFERROR(INDEX('Intro &amp; Setup'!$BD$4:$BD$23, MATCH(C379, 'Intro &amp; Setup'!$BC$4:$BC$23, 0)), "")), IFERROR(INDEX('Intro &amp; Setup'!$BD$4:$BD$23, MATCH(P379, 'Intro &amp; Setup'!$BC$4:$BC$23, 0)), ""))</f>
        <v/>
      </c>
      <c r="AN379" s="42" t="str">
        <f>IF(P379="", IF($C379="", "", IFERROR(INDEX('Intro &amp; Setup'!$BE$4:$BE$23, MATCH($C379, 'Intro &amp; Setup'!$BC$4:$BC$23, 0)), "")-$AS379), IFERROR(INDEX('Intro &amp; Setup'!$BE$4:$BE$23, MATCH($P379, 'Intro &amp; Setup'!$BC$4:$BC$23, 0)), "")-$AS379)</f>
        <v/>
      </c>
      <c r="AO379" s="44" t="str">
        <f>IF(P379="", IF($C379="", "", IFERROR(INDEX('Intro &amp; Setup'!$BF$4:$BF$23, MATCH($C379, 'Intro &amp; Setup'!$BC$4:$BC$23, 0)), "")), IFERROR(INDEX('Intro &amp; Setup'!$BF$4:$BF$23, MATCH($P379, 'Intro &amp; Setup'!$BC$4:$BC$23, 0)), ""))</f>
        <v/>
      </c>
      <c r="AS379" s="10" t="str">
        <f>IF($C379="", "", IFERROR(INDEX('Intro &amp; Setup'!$BG$70:$BG$109, MATCH($C379, 'Intro &amp; Setup'!$BA$70:$BA$109, 0)), ""))</f>
        <v/>
      </c>
    </row>
    <row r="380" spans="1:45" x14ac:dyDescent="0.25">
      <c r="A380" s="75"/>
      <c r="B380" s="176"/>
      <c r="C380" s="158"/>
      <c r="D380" s="160"/>
      <c r="E380" s="161"/>
      <c r="F380" s="177"/>
      <c r="G380" s="160"/>
      <c r="H380" s="163"/>
      <c r="I380" s="156"/>
      <c r="J380" s="157" t="str">
        <f t="shared" si="5"/>
        <v/>
      </c>
      <c r="K380" s="158" t="str">
        <f>IF(O380="", IF(W380="", IF(OR(D380="", E380="", C380=""), "", NETWORKDAYS(D380, E380, IF(AL380='Intro &amp; Setup'!$BA$8, 'Intro &amp; Setup'!$CA$4:$CA$23, IF(AL380='Intro &amp; Setup'!$BA$9, 'Intro &amp; Setup'!$CB$4:$CB$23)))-IF(F380=$AH$2, 0.5, 0)), ""), "")</f>
        <v/>
      </c>
      <c r="L380" s="156"/>
      <c r="M380" s="157" t="str">
        <f>IF(O380="", IFERROR(IF($W380="", $AN380+$AO380-SUMIF($C$8:$C380, $C380, $K$8:$K380)-SUMIF($C$8:$C380, $C380, $W$8:$W380), ""), ""), "")</f>
        <v/>
      </c>
      <c r="N380" s="156"/>
      <c r="O380" s="157" t="str">
        <f>IF(AND(P380="", Q380="", R380=""), "", IF(OR(NOT(C380=P380), NOT(D380=Q380), NOT(E380=R380), NOT(F380=S380), NOT(G380=T380), NOT(H380=U380)), $O$4, 'Leave Approval'!L379))</f>
        <v/>
      </c>
      <c r="P380" s="159" t="str">
        <f>IF('Leave Approval'!M379="", "", 'Leave Approval'!M379)</f>
        <v/>
      </c>
      <c r="Q380" s="160" t="str">
        <f>IF('Leave Approval'!N379="", "", 'Leave Approval'!N379)</f>
        <v/>
      </c>
      <c r="R380" s="161" t="str">
        <f>IF('Leave Approval'!O379="", "", 'Leave Approval'!O379)</f>
        <v/>
      </c>
      <c r="S380" s="162" t="str">
        <f>IF('Leave Approval'!P379="", "", 'Leave Approval'!P379)</f>
        <v/>
      </c>
      <c r="T380" s="163" t="str">
        <f>IF('Leave Approval'!Q379="", "", 'Leave Approval'!Q379)</f>
        <v/>
      </c>
      <c r="U380" s="164" t="str">
        <f>IF('Leave Approval'!R379="", "", 'Leave Approval'!R379)</f>
        <v/>
      </c>
      <c r="V380" s="156"/>
      <c r="W380" s="157" t="str">
        <f>IF(OR(P380="", Q380="", R380=""), "", NETWORKDAYS(Q380, R380, IF(AL380='Intro &amp; Setup'!$BA$8, 'Intro &amp; Setup'!$CA$4:$CA$23, IF(AL380='Intro &amp; Setup'!$BA$9, 'Intro &amp; Setup'!$CB$4:$CB$23)))-IF(S380=$AH$2, 0.5, 0))</f>
        <v/>
      </c>
      <c r="X380" s="156"/>
      <c r="Y380" s="157" t="str">
        <f>IF(OR(P380="", Q380="", R380=""), "", IFERROR($AN380+$AO380-SUMIF($C$8:$C380, $C380, $K$8:$K380)-SUMIF($P$8:$P380, $P380, $W$8:$W380), ""))</f>
        <v/>
      </c>
      <c r="Z380" s="75"/>
      <c r="AH380" s="10">
        <v>373</v>
      </c>
      <c r="AL380" s="10" t="str">
        <f>IF(P380="", IF(C380="", "", IFERROR(INDEX('Intro &amp; Setup'!$BD$4:$BD$23, MATCH(C380, 'Intro &amp; Setup'!$BC$4:$BC$23, 0)), "")), IFERROR(INDEX('Intro &amp; Setup'!$BD$4:$BD$23, MATCH(P380, 'Intro &amp; Setup'!$BC$4:$BC$23, 0)), ""))</f>
        <v/>
      </c>
      <c r="AN380" s="42" t="str">
        <f>IF(P380="", IF($C380="", "", IFERROR(INDEX('Intro &amp; Setup'!$BE$4:$BE$23, MATCH($C380, 'Intro &amp; Setup'!$BC$4:$BC$23, 0)), "")-$AS380), IFERROR(INDEX('Intro &amp; Setup'!$BE$4:$BE$23, MATCH($P380, 'Intro &amp; Setup'!$BC$4:$BC$23, 0)), "")-$AS380)</f>
        <v/>
      </c>
      <c r="AO380" s="44" t="str">
        <f>IF(P380="", IF($C380="", "", IFERROR(INDEX('Intro &amp; Setup'!$BF$4:$BF$23, MATCH($C380, 'Intro &amp; Setup'!$BC$4:$BC$23, 0)), "")), IFERROR(INDEX('Intro &amp; Setup'!$BF$4:$BF$23, MATCH($P380, 'Intro &amp; Setup'!$BC$4:$BC$23, 0)), ""))</f>
        <v/>
      </c>
      <c r="AS380" s="10" t="str">
        <f>IF($C380="", "", IFERROR(INDEX('Intro &amp; Setup'!$BG$70:$BG$109, MATCH($C380, 'Intro &amp; Setup'!$BA$70:$BA$109, 0)), ""))</f>
        <v/>
      </c>
    </row>
    <row r="381" spans="1:45" x14ac:dyDescent="0.25">
      <c r="A381" s="75"/>
      <c r="B381" s="176"/>
      <c r="C381" s="158"/>
      <c r="D381" s="160"/>
      <c r="E381" s="161"/>
      <c r="F381" s="177"/>
      <c r="G381" s="160"/>
      <c r="H381" s="163"/>
      <c r="I381" s="156"/>
      <c r="J381" s="157" t="str">
        <f t="shared" si="5"/>
        <v/>
      </c>
      <c r="K381" s="158" t="str">
        <f>IF(O381="", IF(W381="", IF(OR(D381="", E381="", C381=""), "", NETWORKDAYS(D381, E381, IF(AL381='Intro &amp; Setup'!$BA$8, 'Intro &amp; Setup'!$CA$4:$CA$23, IF(AL381='Intro &amp; Setup'!$BA$9, 'Intro &amp; Setup'!$CB$4:$CB$23)))-IF(F381=$AH$2, 0.5, 0)), ""), "")</f>
        <v/>
      </c>
      <c r="L381" s="156"/>
      <c r="M381" s="157" t="str">
        <f>IF(O381="", IFERROR(IF($W381="", $AN381+$AO381-SUMIF($C$8:$C381, $C381, $K$8:$K381)-SUMIF($C$8:$C381, $C381, $W$8:$W381), ""), ""), "")</f>
        <v/>
      </c>
      <c r="N381" s="156"/>
      <c r="O381" s="157" t="str">
        <f>IF(AND(P381="", Q381="", R381=""), "", IF(OR(NOT(C381=P381), NOT(D381=Q381), NOT(E381=R381), NOT(F381=S381), NOT(G381=T381), NOT(H381=U381)), $O$4, 'Leave Approval'!L380))</f>
        <v/>
      </c>
      <c r="P381" s="159" t="str">
        <f>IF('Leave Approval'!M380="", "", 'Leave Approval'!M380)</f>
        <v/>
      </c>
      <c r="Q381" s="160" t="str">
        <f>IF('Leave Approval'!N380="", "", 'Leave Approval'!N380)</f>
        <v/>
      </c>
      <c r="R381" s="161" t="str">
        <f>IF('Leave Approval'!O380="", "", 'Leave Approval'!O380)</f>
        <v/>
      </c>
      <c r="S381" s="162" t="str">
        <f>IF('Leave Approval'!P380="", "", 'Leave Approval'!P380)</f>
        <v/>
      </c>
      <c r="T381" s="163" t="str">
        <f>IF('Leave Approval'!Q380="", "", 'Leave Approval'!Q380)</f>
        <v/>
      </c>
      <c r="U381" s="164" t="str">
        <f>IF('Leave Approval'!R380="", "", 'Leave Approval'!R380)</f>
        <v/>
      </c>
      <c r="V381" s="156"/>
      <c r="W381" s="157" t="str">
        <f>IF(OR(P381="", Q381="", R381=""), "", NETWORKDAYS(Q381, R381, IF(AL381='Intro &amp; Setup'!$BA$8, 'Intro &amp; Setup'!$CA$4:$CA$23, IF(AL381='Intro &amp; Setup'!$BA$9, 'Intro &amp; Setup'!$CB$4:$CB$23)))-IF(S381=$AH$2, 0.5, 0))</f>
        <v/>
      </c>
      <c r="X381" s="156"/>
      <c r="Y381" s="157" t="str">
        <f>IF(OR(P381="", Q381="", R381=""), "", IFERROR($AN381+$AO381-SUMIF($C$8:$C381, $C381, $K$8:$K381)-SUMIF($P$8:$P381, $P381, $W$8:$W381), ""))</f>
        <v/>
      </c>
      <c r="Z381" s="75"/>
      <c r="AH381" s="10">
        <v>374</v>
      </c>
      <c r="AL381" s="10" t="str">
        <f>IF(P381="", IF(C381="", "", IFERROR(INDEX('Intro &amp; Setup'!$BD$4:$BD$23, MATCH(C381, 'Intro &amp; Setup'!$BC$4:$BC$23, 0)), "")), IFERROR(INDEX('Intro &amp; Setup'!$BD$4:$BD$23, MATCH(P381, 'Intro &amp; Setup'!$BC$4:$BC$23, 0)), ""))</f>
        <v/>
      </c>
      <c r="AN381" s="42" t="str">
        <f>IF(P381="", IF($C381="", "", IFERROR(INDEX('Intro &amp; Setup'!$BE$4:$BE$23, MATCH($C381, 'Intro &amp; Setup'!$BC$4:$BC$23, 0)), "")-$AS381), IFERROR(INDEX('Intro &amp; Setup'!$BE$4:$BE$23, MATCH($P381, 'Intro &amp; Setup'!$BC$4:$BC$23, 0)), "")-$AS381)</f>
        <v/>
      </c>
      <c r="AO381" s="44" t="str">
        <f>IF(P381="", IF($C381="", "", IFERROR(INDEX('Intro &amp; Setup'!$BF$4:$BF$23, MATCH($C381, 'Intro &amp; Setup'!$BC$4:$BC$23, 0)), "")), IFERROR(INDEX('Intro &amp; Setup'!$BF$4:$BF$23, MATCH($P381, 'Intro &amp; Setup'!$BC$4:$BC$23, 0)), ""))</f>
        <v/>
      </c>
      <c r="AS381" s="10" t="str">
        <f>IF($C381="", "", IFERROR(INDEX('Intro &amp; Setup'!$BG$70:$BG$109, MATCH($C381, 'Intro &amp; Setup'!$BA$70:$BA$109, 0)), ""))</f>
        <v/>
      </c>
    </row>
    <row r="382" spans="1:45" x14ac:dyDescent="0.25">
      <c r="A382" s="75"/>
      <c r="B382" s="176"/>
      <c r="C382" s="158"/>
      <c r="D382" s="160"/>
      <c r="E382" s="161"/>
      <c r="F382" s="177"/>
      <c r="G382" s="160"/>
      <c r="H382" s="163"/>
      <c r="I382" s="156"/>
      <c r="J382" s="157" t="str">
        <f t="shared" si="5"/>
        <v/>
      </c>
      <c r="K382" s="158" t="str">
        <f>IF(O382="", IF(W382="", IF(OR(D382="", E382="", C382=""), "", NETWORKDAYS(D382, E382, IF(AL382='Intro &amp; Setup'!$BA$8, 'Intro &amp; Setup'!$CA$4:$CA$23, IF(AL382='Intro &amp; Setup'!$BA$9, 'Intro &amp; Setup'!$CB$4:$CB$23)))-IF(F382=$AH$2, 0.5, 0)), ""), "")</f>
        <v/>
      </c>
      <c r="L382" s="156"/>
      <c r="M382" s="157" t="str">
        <f>IF(O382="", IFERROR(IF($W382="", $AN382+$AO382-SUMIF($C$8:$C382, $C382, $K$8:$K382)-SUMIF($C$8:$C382, $C382, $W$8:$W382), ""), ""), "")</f>
        <v/>
      </c>
      <c r="N382" s="156"/>
      <c r="O382" s="157" t="str">
        <f>IF(AND(P382="", Q382="", R382=""), "", IF(OR(NOT(C382=P382), NOT(D382=Q382), NOT(E382=R382), NOT(F382=S382), NOT(G382=T382), NOT(H382=U382)), $O$4, 'Leave Approval'!L381))</f>
        <v/>
      </c>
      <c r="P382" s="159" t="str">
        <f>IF('Leave Approval'!M381="", "", 'Leave Approval'!M381)</f>
        <v/>
      </c>
      <c r="Q382" s="160" t="str">
        <f>IF('Leave Approval'!N381="", "", 'Leave Approval'!N381)</f>
        <v/>
      </c>
      <c r="R382" s="161" t="str">
        <f>IF('Leave Approval'!O381="", "", 'Leave Approval'!O381)</f>
        <v/>
      </c>
      <c r="S382" s="162" t="str">
        <f>IF('Leave Approval'!P381="", "", 'Leave Approval'!P381)</f>
        <v/>
      </c>
      <c r="T382" s="163" t="str">
        <f>IF('Leave Approval'!Q381="", "", 'Leave Approval'!Q381)</f>
        <v/>
      </c>
      <c r="U382" s="164" t="str">
        <f>IF('Leave Approval'!R381="", "", 'Leave Approval'!R381)</f>
        <v/>
      </c>
      <c r="V382" s="156"/>
      <c r="W382" s="157" t="str">
        <f>IF(OR(P382="", Q382="", R382=""), "", NETWORKDAYS(Q382, R382, IF(AL382='Intro &amp; Setup'!$BA$8, 'Intro &amp; Setup'!$CA$4:$CA$23, IF(AL382='Intro &amp; Setup'!$BA$9, 'Intro &amp; Setup'!$CB$4:$CB$23)))-IF(S382=$AH$2, 0.5, 0))</f>
        <v/>
      </c>
      <c r="X382" s="156"/>
      <c r="Y382" s="157" t="str">
        <f>IF(OR(P382="", Q382="", R382=""), "", IFERROR($AN382+$AO382-SUMIF($C$8:$C382, $C382, $K$8:$K382)-SUMIF($P$8:$P382, $P382, $W$8:$W382), ""))</f>
        <v/>
      </c>
      <c r="Z382" s="75"/>
      <c r="AH382" s="10">
        <v>375</v>
      </c>
      <c r="AL382" s="10" t="str">
        <f>IF(P382="", IF(C382="", "", IFERROR(INDEX('Intro &amp; Setup'!$BD$4:$BD$23, MATCH(C382, 'Intro &amp; Setup'!$BC$4:$BC$23, 0)), "")), IFERROR(INDEX('Intro &amp; Setup'!$BD$4:$BD$23, MATCH(P382, 'Intro &amp; Setup'!$BC$4:$BC$23, 0)), ""))</f>
        <v/>
      </c>
      <c r="AN382" s="42" t="str">
        <f>IF(P382="", IF($C382="", "", IFERROR(INDEX('Intro &amp; Setup'!$BE$4:$BE$23, MATCH($C382, 'Intro &amp; Setup'!$BC$4:$BC$23, 0)), "")-$AS382), IFERROR(INDEX('Intro &amp; Setup'!$BE$4:$BE$23, MATCH($P382, 'Intro &amp; Setup'!$BC$4:$BC$23, 0)), "")-$AS382)</f>
        <v/>
      </c>
      <c r="AO382" s="44" t="str">
        <f>IF(P382="", IF($C382="", "", IFERROR(INDEX('Intro &amp; Setup'!$BF$4:$BF$23, MATCH($C382, 'Intro &amp; Setup'!$BC$4:$BC$23, 0)), "")), IFERROR(INDEX('Intro &amp; Setup'!$BF$4:$BF$23, MATCH($P382, 'Intro &amp; Setup'!$BC$4:$BC$23, 0)), ""))</f>
        <v/>
      </c>
      <c r="AS382" s="10" t="str">
        <f>IF($C382="", "", IFERROR(INDEX('Intro &amp; Setup'!$BG$70:$BG$109, MATCH($C382, 'Intro &amp; Setup'!$BA$70:$BA$109, 0)), ""))</f>
        <v/>
      </c>
    </row>
    <row r="383" spans="1:45" x14ac:dyDescent="0.25">
      <c r="A383" s="75"/>
      <c r="B383" s="176"/>
      <c r="C383" s="158"/>
      <c r="D383" s="160"/>
      <c r="E383" s="161"/>
      <c r="F383" s="177"/>
      <c r="G383" s="160"/>
      <c r="H383" s="163"/>
      <c r="I383" s="156"/>
      <c r="J383" s="157" t="str">
        <f t="shared" si="5"/>
        <v/>
      </c>
      <c r="K383" s="158" t="str">
        <f>IF(O383="", IF(W383="", IF(OR(D383="", E383="", C383=""), "", NETWORKDAYS(D383, E383, IF(AL383='Intro &amp; Setup'!$BA$8, 'Intro &amp; Setup'!$CA$4:$CA$23, IF(AL383='Intro &amp; Setup'!$BA$9, 'Intro &amp; Setup'!$CB$4:$CB$23)))-IF(F383=$AH$2, 0.5, 0)), ""), "")</f>
        <v/>
      </c>
      <c r="L383" s="156"/>
      <c r="M383" s="157" t="str">
        <f>IF(O383="", IFERROR(IF($W383="", $AN383+$AO383-SUMIF($C$8:$C383, $C383, $K$8:$K383)-SUMIF($C$8:$C383, $C383, $W$8:$W383), ""), ""), "")</f>
        <v/>
      </c>
      <c r="N383" s="156"/>
      <c r="O383" s="157" t="str">
        <f>IF(AND(P383="", Q383="", R383=""), "", IF(OR(NOT(C383=P383), NOT(D383=Q383), NOT(E383=R383), NOT(F383=S383), NOT(G383=T383), NOT(H383=U383)), $O$4, 'Leave Approval'!L382))</f>
        <v/>
      </c>
      <c r="P383" s="159" t="str">
        <f>IF('Leave Approval'!M382="", "", 'Leave Approval'!M382)</f>
        <v/>
      </c>
      <c r="Q383" s="160" t="str">
        <f>IF('Leave Approval'!N382="", "", 'Leave Approval'!N382)</f>
        <v/>
      </c>
      <c r="R383" s="161" t="str">
        <f>IF('Leave Approval'!O382="", "", 'Leave Approval'!O382)</f>
        <v/>
      </c>
      <c r="S383" s="162" t="str">
        <f>IF('Leave Approval'!P382="", "", 'Leave Approval'!P382)</f>
        <v/>
      </c>
      <c r="T383" s="163" t="str">
        <f>IF('Leave Approval'!Q382="", "", 'Leave Approval'!Q382)</f>
        <v/>
      </c>
      <c r="U383" s="164" t="str">
        <f>IF('Leave Approval'!R382="", "", 'Leave Approval'!R382)</f>
        <v/>
      </c>
      <c r="V383" s="156"/>
      <c r="W383" s="157" t="str">
        <f>IF(OR(P383="", Q383="", R383=""), "", NETWORKDAYS(Q383, R383, IF(AL383='Intro &amp; Setup'!$BA$8, 'Intro &amp; Setup'!$CA$4:$CA$23, IF(AL383='Intro &amp; Setup'!$BA$9, 'Intro &amp; Setup'!$CB$4:$CB$23)))-IF(S383=$AH$2, 0.5, 0))</f>
        <v/>
      </c>
      <c r="X383" s="156"/>
      <c r="Y383" s="157" t="str">
        <f>IF(OR(P383="", Q383="", R383=""), "", IFERROR($AN383+$AO383-SUMIF($C$8:$C383, $C383, $K$8:$K383)-SUMIF($P$8:$P383, $P383, $W$8:$W383), ""))</f>
        <v/>
      </c>
      <c r="Z383" s="75"/>
      <c r="AH383" s="10">
        <v>376</v>
      </c>
      <c r="AL383" s="10" t="str">
        <f>IF(P383="", IF(C383="", "", IFERROR(INDEX('Intro &amp; Setup'!$BD$4:$BD$23, MATCH(C383, 'Intro &amp; Setup'!$BC$4:$BC$23, 0)), "")), IFERROR(INDEX('Intro &amp; Setup'!$BD$4:$BD$23, MATCH(P383, 'Intro &amp; Setup'!$BC$4:$BC$23, 0)), ""))</f>
        <v/>
      </c>
      <c r="AN383" s="42" t="str">
        <f>IF(P383="", IF($C383="", "", IFERROR(INDEX('Intro &amp; Setup'!$BE$4:$BE$23, MATCH($C383, 'Intro &amp; Setup'!$BC$4:$BC$23, 0)), "")-$AS383), IFERROR(INDEX('Intro &amp; Setup'!$BE$4:$BE$23, MATCH($P383, 'Intro &amp; Setup'!$BC$4:$BC$23, 0)), "")-$AS383)</f>
        <v/>
      </c>
      <c r="AO383" s="44" t="str">
        <f>IF(P383="", IF($C383="", "", IFERROR(INDEX('Intro &amp; Setup'!$BF$4:$BF$23, MATCH($C383, 'Intro &amp; Setup'!$BC$4:$BC$23, 0)), "")), IFERROR(INDEX('Intro &amp; Setup'!$BF$4:$BF$23, MATCH($P383, 'Intro &amp; Setup'!$BC$4:$BC$23, 0)), ""))</f>
        <v/>
      </c>
      <c r="AS383" s="10" t="str">
        <f>IF($C383="", "", IFERROR(INDEX('Intro &amp; Setup'!$BG$70:$BG$109, MATCH($C383, 'Intro &amp; Setup'!$BA$70:$BA$109, 0)), ""))</f>
        <v/>
      </c>
    </row>
    <row r="384" spans="1:45" x14ac:dyDescent="0.25">
      <c r="A384" s="75"/>
      <c r="B384" s="176"/>
      <c r="C384" s="158"/>
      <c r="D384" s="160"/>
      <c r="E384" s="161"/>
      <c r="F384" s="177"/>
      <c r="G384" s="160"/>
      <c r="H384" s="163"/>
      <c r="I384" s="156"/>
      <c r="J384" s="157" t="str">
        <f t="shared" si="5"/>
        <v/>
      </c>
      <c r="K384" s="158" t="str">
        <f>IF(O384="", IF(W384="", IF(OR(D384="", E384="", C384=""), "", NETWORKDAYS(D384, E384, IF(AL384='Intro &amp; Setup'!$BA$8, 'Intro &amp; Setup'!$CA$4:$CA$23, IF(AL384='Intro &amp; Setup'!$BA$9, 'Intro &amp; Setup'!$CB$4:$CB$23)))-IF(F384=$AH$2, 0.5, 0)), ""), "")</f>
        <v/>
      </c>
      <c r="L384" s="156"/>
      <c r="M384" s="157" t="str">
        <f>IF(O384="", IFERROR(IF($W384="", $AN384+$AO384-SUMIF($C$8:$C384, $C384, $K$8:$K384)-SUMIF($C$8:$C384, $C384, $W$8:$W384), ""), ""), "")</f>
        <v/>
      </c>
      <c r="N384" s="156"/>
      <c r="O384" s="157" t="str">
        <f>IF(AND(P384="", Q384="", R384=""), "", IF(OR(NOT(C384=P384), NOT(D384=Q384), NOT(E384=R384), NOT(F384=S384), NOT(G384=T384), NOT(H384=U384)), $O$4, 'Leave Approval'!L383))</f>
        <v/>
      </c>
      <c r="P384" s="159" t="str">
        <f>IF('Leave Approval'!M383="", "", 'Leave Approval'!M383)</f>
        <v/>
      </c>
      <c r="Q384" s="160" t="str">
        <f>IF('Leave Approval'!N383="", "", 'Leave Approval'!N383)</f>
        <v/>
      </c>
      <c r="R384" s="161" t="str">
        <f>IF('Leave Approval'!O383="", "", 'Leave Approval'!O383)</f>
        <v/>
      </c>
      <c r="S384" s="162" t="str">
        <f>IF('Leave Approval'!P383="", "", 'Leave Approval'!P383)</f>
        <v/>
      </c>
      <c r="T384" s="163" t="str">
        <f>IF('Leave Approval'!Q383="", "", 'Leave Approval'!Q383)</f>
        <v/>
      </c>
      <c r="U384" s="164" t="str">
        <f>IF('Leave Approval'!R383="", "", 'Leave Approval'!R383)</f>
        <v/>
      </c>
      <c r="V384" s="156"/>
      <c r="W384" s="157" t="str">
        <f>IF(OR(P384="", Q384="", R384=""), "", NETWORKDAYS(Q384, R384, IF(AL384='Intro &amp; Setup'!$BA$8, 'Intro &amp; Setup'!$CA$4:$CA$23, IF(AL384='Intro &amp; Setup'!$BA$9, 'Intro &amp; Setup'!$CB$4:$CB$23)))-IF(S384=$AH$2, 0.5, 0))</f>
        <v/>
      </c>
      <c r="X384" s="156"/>
      <c r="Y384" s="157" t="str">
        <f>IF(OR(P384="", Q384="", R384=""), "", IFERROR($AN384+$AO384-SUMIF($C$8:$C384, $C384, $K$8:$K384)-SUMIF($P$8:$P384, $P384, $W$8:$W384), ""))</f>
        <v/>
      </c>
      <c r="Z384" s="75"/>
      <c r="AH384" s="10">
        <v>377</v>
      </c>
      <c r="AL384" s="10" t="str">
        <f>IF(P384="", IF(C384="", "", IFERROR(INDEX('Intro &amp; Setup'!$BD$4:$BD$23, MATCH(C384, 'Intro &amp; Setup'!$BC$4:$BC$23, 0)), "")), IFERROR(INDEX('Intro &amp; Setup'!$BD$4:$BD$23, MATCH(P384, 'Intro &amp; Setup'!$BC$4:$BC$23, 0)), ""))</f>
        <v/>
      </c>
      <c r="AN384" s="42" t="str">
        <f>IF(P384="", IF($C384="", "", IFERROR(INDEX('Intro &amp; Setup'!$BE$4:$BE$23, MATCH($C384, 'Intro &amp; Setup'!$BC$4:$BC$23, 0)), "")-$AS384), IFERROR(INDEX('Intro &amp; Setup'!$BE$4:$BE$23, MATCH($P384, 'Intro &amp; Setup'!$BC$4:$BC$23, 0)), "")-$AS384)</f>
        <v/>
      </c>
      <c r="AO384" s="44" t="str">
        <f>IF(P384="", IF($C384="", "", IFERROR(INDEX('Intro &amp; Setup'!$BF$4:$BF$23, MATCH($C384, 'Intro &amp; Setup'!$BC$4:$BC$23, 0)), "")), IFERROR(INDEX('Intro &amp; Setup'!$BF$4:$BF$23, MATCH($P384, 'Intro &amp; Setup'!$BC$4:$BC$23, 0)), ""))</f>
        <v/>
      </c>
      <c r="AS384" s="10" t="str">
        <f>IF($C384="", "", IFERROR(INDEX('Intro &amp; Setup'!$BG$70:$BG$109, MATCH($C384, 'Intro &amp; Setup'!$BA$70:$BA$109, 0)), ""))</f>
        <v/>
      </c>
    </row>
    <row r="385" spans="1:45" x14ac:dyDescent="0.25">
      <c r="A385" s="75"/>
      <c r="B385" s="176"/>
      <c r="C385" s="158"/>
      <c r="D385" s="160"/>
      <c r="E385" s="161"/>
      <c r="F385" s="177"/>
      <c r="G385" s="160"/>
      <c r="H385" s="163"/>
      <c r="I385" s="156"/>
      <c r="J385" s="157" t="str">
        <f t="shared" si="5"/>
        <v/>
      </c>
      <c r="K385" s="158" t="str">
        <f>IF(O385="", IF(W385="", IF(OR(D385="", E385="", C385=""), "", NETWORKDAYS(D385, E385, IF(AL385='Intro &amp; Setup'!$BA$8, 'Intro &amp; Setup'!$CA$4:$CA$23, IF(AL385='Intro &amp; Setup'!$BA$9, 'Intro &amp; Setup'!$CB$4:$CB$23)))-IF(F385=$AH$2, 0.5, 0)), ""), "")</f>
        <v/>
      </c>
      <c r="L385" s="156"/>
      <c r="M385" s="157" t="str">
        <f>IF(O385="", IFERROR(IF($W385="", $AN385+$AO385-SUMIF($C$8:$C385, $C385, $K$8:$K385)-SUMIF($C$8:$C385, $C385, $W$8:$W385), ""), ""), "")</f>
        <v/>
      </c>
      <c r="N385" s="156"/>
      <c r="O385" s="157" t="str">
        <f>IF(AND(P385="", Q385="", R385=""), "", IF(OR(NOT(C385=P385), NOT(D385=Q385), NOT(E385=R385), NOT(F385=S385), NOT(G385=T385), NOT(H385=U385)), $O$4, 'Leave Approval'!L384))</f>
        <v/>
      </c>
      <c r="P385" s="159" t="str">
        <f>IF('Leave Approval'!M384="", "", 'Leave Approval'!M384)</f>
        <v/>
      </c>
      <c r="Q385" s="160" t="str">
        <f>IF('Leave Approval'!N384="", "", 'Leave Approval'!N384)</f>
        <v/>
      </c>
      <c r="R385" s="161" t="str">
        <f>IF('Leave Approval'!O384="", "", 'Leave Approval'!O384)</f>
        <v/>
      </c>
      <c r="S385" s="162" t="str">
        <f>IF('Leave Approval'!P384="", "", 'Leave Approval'!P384)</f>
        <v/>
      </c>
      <c r="T385" s="163" t="str">
        <f>IF('Leave Approval'!Q384="", "", 'Leave Approval'!Q384)</f>
        <v/>
      </c>
      <c r="U385" s="164" t="str">
        <f>IF('Leave Approval'!R384="", "", 'Leave Approval'!R384)</f>
        <v/>
      </c>
      <c r="V385" s="156"/>
      <c r="W385" s="157" t="str">
        <f>IF(OR(P385="", Q385="", R385=""), "", NETWORKDAYS(Q385, R385, IF(AL385='Intro &amp; Setup'!$BA$8, 'Intro &amp; Setup'!$CA$4:$CA$23, IF(AL385='Intro &amp; Setup'!$BA$9, 'Intro &amp; Setup'!$CB$4:$CB$23)))-IF(S385=$AH$2, 0.5, 0))</f>
        <v/>
      </c>
      <c r="X385" s="156"/>
      <c r="Y385" s="157" t="str">
        <f>IF(OR(P385="", Q385="", R385=""), "", IFERROR($AN385+$AO385-SUMIF($C$8:$C385, $C385, $K$8:$K385)-SUMIF($P$8:$P385, $P385, $W$8:$W385), ""))</f>
        <v/>
      </c>
      <c r="Z385" s="75"/>
      <c r="AH385" s="10">
        <v>378</v>
      </c>
      <c r="AL385" s="10" t="str">
        <f>IF(P385="", IF(C385="", "", IFERROR(INDEX('Intro &amp; Setup'!$BD$4:$BD$23, MATCH(C385, 'Intro &amp; Setup'!$BC$4:$BC$23, 0)), "")), IFERROR(INDEX('Intro &amp; Setup'!$BD$4:$BD$23, MATCH(P385, 'Intro &amp; Setup'!$BC$4:$BC$23, 0)), ""))</f>
        <v/>
      </c>
      <c r="AN385" s="42" t="str">
        <f>IF(P385="", IF($C385="", "", IFERROR(INDEX('Intro &amp; Setup'!$BE$4:$BE$23, MATCH($C385, 'Intro &amp; Setup'!$BC$4:$BC$23, 0)), "")-$AS385), IFERROR(INDEX('Intro &amp; Setup'!$BE$4:$BE$23, MATCH($P385, 'Intro &amp; Setup'!$BC$4:$BC$23, 0)), "")-$AS385)</f>
        <v/>
      </c>
      <c r="AO385" s="44" t="str">
        <f>IF(P385="", IF($C385="", "", IFERROR(INDEX('Intro &amp; Setup'!$BF$4:$BF$23, MATCH($C385, 'Intro &amp; Setup'!$BC$4:$BC$23, 0)), "")), IFERROR(INDEX('Intro &amp; Setup'!$BF$4:$BF$23, MATCH($P385, 'Intro &amp; Setup'!$BC$4:$BC$23, 0)), ""))</f>
        <v/>
      </c>
      <c r="AS385" s="10" t="str">
        <f>IF($C385="", "", IFERROR(INDEX('Intro &amp; Setup'!$BG$70:$BG$109, MATCH($C385, 'Intro &amp; Setup'!$BA$70:$BA$109, 0)), ""))</f>
        <v/>
      </c>
    </row>
    <row r="386" spans="1:45" x14ac:dyDescent="0.25">
      <c r="A386" s="75"/>
      <c r="B386" s="176"/>
      <c r="C386" s="158"/>
      <c r="D386" s="160"/>
      <c r="E386" s="161"/>
      <c r="F386" s="177"/>
      <c r="G386" s="160"/>
      <c r="H386" s="163"/>
      <c r="I386" s="156"/>
      <c r="J386" s="157" t="str">
        <f t="shared" si="5"/>
        <v/>
      </c>
      <c r="K386" s="158" t="str">
        <f>IF(O386="", IF(W386="", IF(OR(D386="", E386="", C386=""), "", NETWORKDAYS(D386, E386, IF(AL386='Intro &amp; Setup'!$BA$8, 'Intro &amp; Setup'!$CA$4:$CA$23, IF(AL386='Intro &amp; Setup'!$BA$9, 'Intro &amp; Setup'!$CB$4:$CB$23)))-IF(F386=$AH$2, 0.5, 0)), ""), "")</f>
        <v/>
      </c>
      <c r="L386" s="156"/>
      <c r="M386" s="157" t="str">
        <f>IF(O386="", IFERROR(IF($W386="", $AN386+$AO386-SUMIF($C$8:$C386, $C386, $K$8:$K386)-SUMIF($C$8:$C386, $C386, $W$8:$W386), ""), ""), "")</f>
        <v/>
      </c>
      <c r="N386" s="156"/>
      <c r="O386" s="157" t="str">
        <f>IF(AND(P386="", Q386="", R386=""), "", IF(OR(NOT(C386=P386), NOT(D386=Q386), NOT(E386=R386), NOT(F386=S386), NOT(G386=T386), NOT(H386=U386)), $O$4, 'Leave Approval'!L385))</f>
        <v/>
      </c>
      <c r="P386" s="159" t="str">
        <f>IF('Leave Approval'!M385="", "", 'Leave Approval'!M385)</f>
        <v/>
      </c>
      <c r="Q386" s="160" t="str">
        <f>IF('Leave Approval'!N385="", "", 'Leave Approval'!N385)</f>
        <v/>
      </c>
      <c r="R386" s="161" t="str">
        <f>IF('Leave Approval'!O385="", "", 'Leave Approval'!O385)</f>
        <v/>
      </c>
      <c r="S386" s="162" t="str">
        <f>IF('Leave Approval'!P385="", "", 'Leave Approval'!P385)</f>
        <v/>
      </c>
      <c r="T386" s="163" t="str">
        <f>IF('Leave Approval'!Q385="", "", 'Leave Approval'!Q385)</f>
        <v/>
      </c>
      <c r="U386" s="164" t="str">
        <f>IF('Leave Approval'!R385="", "", 'Leave Approval'!R385)</f>
        <v/>
      </c>
      <c r="V386" s="156"/>
      <c r="W386" s="157" t="str">
        <f>IF(OR(P386="", Q386="", R386=""), "", NETWORKDAYS(Q386, R386, IF(AL386='Intro &amp; Setup'!$BA$8, 'Intro &amp; Setup'!$CA$4:$CA$23, IF(AL386='Intro &amp; Setup'!$BA$9, 'Intro &amp; Setup'!$CB$4:$CB$23)))-IF(S386=$AH$2, 0.5, 0))</f>
        <v/>
      </c>
      <c r="X386" s="156"/>
      <c r="Y386" s="157" t="str">
        <f>IF(OR(P386="", Q386="", R386=""), "", IFERROR($AN386+$AO386-SUMIF($C$8:$C386, $C386, $K$8:$K386)-SUMIF($P$8:$P386, $P386, $W$8:$W386), ""))</f>
        <v/>
      </c>
      <c r="Z386" s="75"/>
      <c r="AH386" s="10">
        <v>379</v>
      </c>
      <c r="AL386" s="10" t="str">
        <f>IF(P386="", IF(C386="", "", IFERROR(INDEX('Intro &amp; Setup'!$BD$4:$BD$23, MATCH(C386, 'Intro &amp; Setup'!$BC$4:$BC$23, 0)), "")), IFERROR(INDEX('Intro &amp; Setup'!$BD$4:$BD$23, MATCH(P386, 'Intro &amp; Setup'!$BC$4:$BC$23, 0)), ""))</f>
        <v/>
      </c>
      <c r="AN386" s="42" t="str">
        <f>IF(P386="", IF($C386="", "", IFERROR(INDEX('Intro &amp; Setup'!$BE$4:$BE$23, MATCH($C386, 'Intro &amp; Setup'!$BC$4:$BC$23, 0)), "")-$AS386), IFERROR(INDEX('Intro &amp; Setup'!$BE$4:$BE$23, MATCH($P386, 'Intro &amp; Setup'!$BC$4:$BC$23, 0)), "")-$AS386)</f>
        <v/>
      </c>
      <c r="AO386" s="44" t="str">
        <f>IF(P386="", IF($C386="", "", IFERROR(INDEX('Intro &amp; Setup'!$BF$4:$BF$23, MATCH($C386, 'Intro &amp; Setup'!$BC$4:$BC$23, 0)), "")), IFERROR(INDEX('Intro &amp; Setup'!$BF$4:$BF$23, MATCH($P386, 'Intro &amp; Setup'!$BC$4:$BC$23, 0)), ""))</f>
        <v/>
      </c>
      <c r="AS386" s="10" t="str">
        <f>IF($C386="", "", IFERROR(INDEX('Intro &amp; Setup'!$BG$70:$BG$109, MATCH($C386, 'Intro &amp; Setup'!$BA$70:$BA$109, 0)), ""))</f>
        <v/>
      </c>
    </row>
    <row r="387" spans="1:45" x14ac:dyDescent="0.25">
      <c r="A387" s="75"/>
      <c r="B387" s="176"/>
      <c r="C387" s="158"/>
      <c r="D387" s="160"/>
      <c r="E387" s="161"/>
      <c r="F387" s="177"/>
      <c r="G387" s="160"/>
      <c r="H387" s="163"/>
      <c r="I387" s="156"/>
      <c r="J387" s="157" t="str">
        <f t="shared" si="5"/>
        <v/>
      </c>
      <c r="K387" s="158" t="str">
        <f>IF(O387="", IF(W387="", IF(OR(D387="", E387="", C387=""), "", NETWORKDAYS(D387, E387, IF(AL387='Intro &amp; Setup'!$BA$8, 'Intro &amp; Setup'!$CA$4:$CA$23, IF(AL387='Intro &amp; Setup'!$BA$9, 'Intro &amp; Setup'!$CB$4:$CB$23)))-IF(F387=$AH$2, 0.5, 0)), ""), "")</f>
        <v/>
      </c>
      <c r="L387" s="156"/>
      <c r="M387" s="157" t="str">
        <f>IF(O387="", IFERROR(IF($W387="", $AN387+$AO387-SUMIF($C$8:$C387, $C387, $K$8:$K387)-SUMIF($C$8:$C387, $C387, $W$8:$W387), ""), ""), "")</f>
        <v/>
      </c>
      <c r="N387" s="156"/>
      <c r="O387" s="157" t="str">
        <f>IF(AND(P387="", Q387="", R387=""), "", IF(OR(NOT(C387=P387), NOT(D387=Q387), NOT(E387=R387), NOT(F387=S387), NOT(G387=T387), NOT(H387=U387)), $O$4, 'Leave Approval'!L386))</f>
        <v/>
      </c>
      <c r="P387" s="159" t="str">
        <f>IF('Leave Approval'!M386="", "", 'Leave Approval'!M386)</f>
        <v/>
      </c>
      <c r="Q387" s="160" t="str">
        <f>IF('Leave Approval'!N386="", "", 'Leave Approval'!N386)</f>
        <v/>
      </c>
      <c r="R387" s="161" t="str">
        <f>IF('Leave Approval'!O386="", "", 'Leave Approval'!O386)</f>
        <v/>
      </c>
      <c r="S387" s="162" t="str">
        <f>IF('Leave Approval'!P386="", "", 'Leave Approval'!P386)</f>
        <v/>
      </c>
      <c r="T387" s="163" t="str">
        <f>IF('Leave Approval'!Q386="", "", 'Leave Approval'!Q386)</f>
        <v/>
      </c>
      <c r="U387" s="164" t="str">
        <f>IF('Leave Approval'!R386="", "", 'Leave Approval'!R386)</f>
        <v/>
      </c>
      <c r="V387" s="156"/>
      <c r="W387" s="157" t="str">
        <f>IF(OR(P387="", Q387="", R387=""), "", NETWORKDAYS(Q387, R387, IF(AL387='Intro &amp; Setup'!$BA$8, 'Intro &amp; Setup'!$CA$4:$CA$23, IF(AL387='Intro &amp; Setup'!$BA$9, 'Intro &amp; Setup'!$CB$4:$CB$23)))-IF(S387=$AH$2, 0.5, 0))</f>
        <v/>
      </c>
      <c r="X387" s="156"/>
      <c r="Y387" s="157" t="str">
        <f>IF(OR(P387="", Q387="", R387=""), "", IFERROR($AN387+$AO387-SUMIF($C$8:$C387, $C387, $K$8:$K387)-SUMIF($P$8:$P387, $P387, $W$8:$W387), ""))</f>
        <v/>
      </c>
      <c r="Z387" s="75"/>
      <c r="AH387" s="10">
        <v>380</v>
      </c>
      <c r="AL387" s="10" t="str">
        <f>IF(P387="", IF(C387="", "", IFERROR(INDEX('Intro &amp; Setup'!$BD$4:$BD$23, MATCH(C387, 'Intro &amp; Setup'!$BC$4:$BC$23, 0)), "")), IFERROR(INDEX('Intro &amp; Setup'!$BD$4:$BD$23, MATCH(P387, 'Intro &amp; Setup'!$BC$4:$BC$23, 0)), ""))</f>
        <v/>
      </c>
      <c r="AN387" s="42" t="str">
        <f>IF(P387="", IF($C387="", "", IFERROR(INDEX('Intro &amp; Setup'!$BE$4:$BE$23, MATCH($C387, 'Intro &amp; Setup'!$BC$4:$BC$23, 0)), "")-$AS387), IFERROR(INDEX('Intro &amp; Setup'!$BE$4:$BE$23, MATCH($P387, 'Intro &amp; Setup'!$BC$4:$BC$23, 0)), "")-$AS387)</f>
        <v/>
      </c>
      <c r="AO387" s="44" t="str">
        <f>IF(P387="", IF($C387="", "", IFERROR(INDEX('Intro &amp; Setup'!$BF$4:$BF$23, MATCH($C387, 'Intro &amp; Setup'!$BC$4:$BC$23, 0)), "")), IFERROR(INDEX('Intro &amp; Setup'!$BF$4:$BF$23, MATCH($P387, 'Intro &amp; Setup'!$BC$4:$BC$23, 0)), ""))</f>
        <v/>
      </c>
      <c r="AS387" s="10" t="str">
        <f>IF($C387="", "", IFERROR(INDEX('Intro &amp; Setup'!$BG$70:$BG$109, MATCH($C387, 'Intro &amp; Setup'!$BA$70:$BA$109, 0)), ""))</f>
        <v/>
      </c>
    </row>
    <row r="388" spans="1:45" x14ac:dyDescent="0.25">
      <c r="A388" s="75"/>
      <c r="B388" s="176"/>
      <c r="C388" s="158"/>
      <c r="D388" s="160"/>
      <c r="E388" s="161"/>
      <c r="F388" s="177"/>
      <c r="G388" s="160"/>
      <c r="H388" s="163"/>
      <c r="I388" s="156"/>
      <c r="J388" s="157" t="str">
        <f t="shared" si="5"/>
        <v/>
      </c>
      <c r="K388" s="158" t="str">
        <f>IF(O388="", IF(W388="", IF(OR(D388="", E388="", C388=""), "", NETWORKDAYS(D388, E388, IF(AL388='Intro &amp; Setup'!$BA$8, 'Intro &amp; Setup'!$CA$4:$CA$23, IF(AL388='Intro &amp; Setup'!$BA$9, 'Intro &amp; Setup'!$CB$4:$CB$23)))-IF(F388=$AH$2, 0.5, 0)), ""), "")</f>
        <v/>
      </c>
      <c r="L388" s="156"/>
      <c r="M388" s="157" t="str">
        <f>IF(O388="", IFERROR(IF($W388="", $AN388+$AO388-SUMIF($C$8:$C388, $C388, $K$8:$K388)-SUMIF($C$8:$C388, $C388, $W$8:$W388), ""), ""), "")</f>
        <v/>
      </c>
      <c r="N388" s="156"/>
      <c r="O388" s="157" t="str">
        <f>IF(AND(P388="", Q388="", R388=""), "", IF(OR(NOT(C388=P388), NOT(D388=Q388), NOT(E388=R388), NOT(F388=S388), NOT(G388=T388), NOT(H388=U388)), $O$4, 'Leave Approval'!L387))</f>
        <v/>
      </c>
      <c r="P388" s="159" t="str">
        <f>IF('Leave Approval'!M387="", "", 'Leave Approval'!M387)</f>
        <v/>
      </c>
      <c r="Q388" s="160" t="str">
        <f>IF('Leave Approval'!N387="", "", 'Leave Approval'!N387)</f>
        <v/>
      </c>
      <c r="R388" s="161" t="str">
        <f>IF('Leave Approval'!O387="", "", 'Leave Approval'!O387)</f>
        <v/>
      </c>
      <c r="S388" s="162" t="str">
        <f>IF('Leave Approval'!P387="", "", 'Leave Approval'!P387)</f>
        <v/>
      </c>
      <c r="T388" s="163" t="str">
        <f>IF('Leave Approval'!Q387="", "", 'Leave Approval'!Q387)</f>
        <v/>
      </c>
      <c r="U388" s="164" t="str">
        <f>IF('Leave Approval'!R387="", "", 'Leave Approval'!R387)</f>
        <v/>
      </c>
      <c r="V388" s="156"/>
      <c r="W388" s="157" t="str">
        <f>IF(OR(P388="", Q388="", R388=""), "", NETWORKDAYS(Q388, R388, IF(AL388='Intro &amp; Setup'!$BA$8, 'Intro &amp; Setup'!$CA$4:$CA$23, IF(AL388='Intro &amp; Setup'!$BA$9, 'Intro &amp; Setup'!$CB$4:$CB$23)))-IF(S388=$AH$2, 0.5, 0))</f>
        <v/>
      </c>
      <c r="X388" s="156"/>
      <c r="Y388" s="157" t="str">
        <f>IF(OR(P388="", Q388="", R388=""), "", IFERROR($AN388+$AO388-SUMIF($C$8:$C388, $C388, $K$8:$K388)-SUMIF($P$8:$P388, $P388, $W$8:$W388), ""))</f>
        <v/>
      </c>
      <c r="Z388" s="75"/>
      <c r="AH388" s="10">
        <v>381</v>
      </c>
      <c r="AL388" s="10" t="str">
        <f>IF(P388="", IF(C388="", "", IFERROR(INDEX('Intro &amp; Setup'!$BD$4:$BD$23, MATCH(C388, 'Intro &amp; Setup'!$BC$4:$BC$23, 0)), "")), IFERROR(INDEX('Intro &amp; Setup'!$BD$4:$BD$23, MATCH(P388, 'Intro &amp; Setup'!$BC$4:$BC$23, 0)), ""))</f>
        <v/>
      </c>
      <c r="AN388" s="42" t="str">
        <f>IF(P388="", IF($C388="", "", IFERROR(INDEX('Intro &amp; Setup'!$BE$4:$BE$23, MATCH($C388, 'Intro &amp; Setup'!$BC$4:$BC$23, 0)), "")-$AS388), IFERROR(INDEX('Intro &amp; Setup'!$BE$4:$BE$23, MATCH($P388, 'Intro &amp; Setup'!$BC$4:$BC$23, 0)), "")-$AS388)</f>
        <v/>
      </c>
      <c r="AO388" s="44" t="str">
        <f>IF(P388="", IF($C388="", "", IFERROR(INDEX('Intro &amp; Setup'!$BF$4:$BF$23, MATCH($C388, 'Intro &amp; Setup'!$BC$4:$BC$23, 0)), "")), IFERROR(INDEX('Intro &amp; Setup'!$BF$4:$BF$23, MATCH($P388, 'Intro &amp; Setup'!$BC$4:$BC$23, 0)), ""))</f>
        <v/>
      </c>
      <c r="AS388" s="10" t="str">
        <f>IF($C388="", "", IFERROR(INDEX('Intro &amp; Setup'!$BG$70:$BG$109, MATCH($C388, 'Intro &amp; Setup'!$BA$70:$BA$109, 0)), ""))</f>
        <v/>
      </c>
    </row>
    <row r="389" spans="1:45" x14ac:dyDescent="0.25">
      <c r="A389" s="75"/>
      <c r="B389" s="176"/>
      <c r="C389" s="158"/>
      <c r="D389" s="160"/>
      <c r="E389" s="161"/>
      <c r="F389" s="177"/>
      <c r="G389" s="160"/>
      <c r="H389" s="163"/>
      <c r="I389" s="156"/>
      <c r="J389" s="157" t="str">
        <f t="shared" si="5"/>
        <v/>
      </c>
      <c r="K389" s="158" t="str">
        <f>IF(O389="", IF(W389="", IF(OR(D389="", E389="", C389=""), "", NETWORKDAYS(D389, E389, IF(AL389='Intro &amp; Setup'!$BA$8, 'Intro &amp; Setup'!$CA$4:$CA$23, IF(AL389='Intro &amp; Setup'!$BA$9, 'Intro &amp; Setup'!$CB$4:$CB$23)))-IF(F389=$AH$2, 0.5, 0)), ""), "")</f>
        <v/>
      </c>
      <c r="L389" s="156"/>
      <c r="M389" s="157" t="str">
        <f>IF(O389="", IFERROR(IF($W389="", $AN389+$AO389-SUMIF($C$8:$C389, $C389, $K$8:$K389)-SUMIF($C$8:$C389, $C389, $W$8:$W389), ""), ""), "")</f>
        <v/>
      </c>
      <c r="N389" s="156"/>
      <c r="O389" s="157" t="str">
        <f>IF(AND(P389="", Q389="", R389=""), "", IF(OR(NOT(C389=P389), NOT(D389=Q389), NOT(E389=R389), NOT(F389=S389), NOT(G389=T389), NOT(H389=U389)), $O$4, 'Leave Approval'!L388))</f>
        <v/>
      </c>
      <c r="P389" s="159" t="str">
        <f>IF('Leave Approval'!M388="", "", 'Leave Approval'!M388)</f>
        <v/>
      </c>
      <c r="Q389" s="160" t="str">
        <f>IF('Leave Approval'!N388="", "", 'Leave Approval'!N388)</f>
        <v/>
      </c>
      <c r="R389" s="161" t="str">
        <f>IF('Leave Approval'!O388="", "", 'Leave Approval'!O388)</f>
        <v/>
      </c>
      <c r="S389" s="162" t="str">
        <f>IF('Leave Approval'!P388="", "", 'Leave Approval'!P388)</f>
        <v/>
      </c>
      <c r="T389" s="163" t="str">
        <f>IF('Leave Approval'!Q388="", "", 'Leave Approval'!Q388)</f>
        <v/>
      </c>
      <c r="U389" s="164" t="str">
        <f>IF('Leave Approval'!R388="", "", 'Leave Approval'!R388)</f>
        <v/>
      </c>
      <c r="V389" s="156"/>
      <c r="W389" s="157" t="str">
        <f>IF(OR(P389="", Q389="", R389=""), "", NETWORKDAYS(Q389, R389, IF(AL389='Intro &amp; Setup'!$BA$8, 'Intro &amp; Setup'!$CA$4:$CA$23, IF(AL389='Intro &amp; Setup'!$BA$9, 'Intro &amp; Setup'!$CB$4:$CB$23)))-IF(S389=$AH$2, 0.5, 0))</f>
        <v/>
      </c>
      <c r="X389" s="156"/>
      <c r="Y389" s="157" t="str">
        <f>IF(OR(P389="", Q389="", R389=""), "", IFERROR($AN389+$AO389-SUMIF($C$8:$C389, $C389, $K$8:$K389)-SUMIF($P$8:$P389, $P389, $W$8:$W389), ""))</f>
        <v/>
      </c>
      <c r="Z389" s="75"/>
      <c r="AH389" s="10">
        <v>382</v>
      </c>
      <c r="AL389" s="10" t="str">
        <f>IF(P389="", IF(C389="", "", IFERROR(INDEX('Intro &amp; Setup'!$BD$4:$BD$23, MATCH(C389, 'Intro &amp; Setup'!$BC$4:$BC$23, 0)), "")), IFERROR(INDEX('Intro &amp; Setup'!$BD$4:$BD$23, MATCH(P389, 'Intro &amp; Setup'!$BC$4:$BC$23, 0)), ""))</f>
        <v/>
      </c>
      <c r="AN389" s="42" t="str">
        <f>IF(P389="", IF($C389="", "", IFERROR(INDEX('Intro &amp; Setup'!$BE$4:$BE$23, MATCH($C389, 'Intro &amp; Setup'!$BC$4:$BC$23, 0)), "")-$AS389), IFERROR(INDEX('Intro &amp; Setup'!$BE$4:$BE$23, MATCH($P389, 'Intro &amp; Setup'!$BC$4:$BC$23, 0)), "")-$AS389)</f>
        <v/>
      </c>
      <c r="AO389" s="44" t="str">
        <f>IF(P389="", IF($C389="", "", IFERROR(INDEX('Intro &amp; Setup'!$BF$4:$BF$23, MATCH($C389, 'Intro &amp; Setup'!$BC$4:$BC$23, 0)), "")), IFERROR(INDEX('Intro &amp; Setup'!$BF$4:$BF$23, MATCH($P389, 'Intro &amp; Setup'!$BC$4:$BC$23, 0)), ""))</f>
        <v/>
      </c>
      <c r="AS389" s="10" t="str">
        <f>IF($C389="", "", IFERROR(INDEX('Intro &amp; Setup'!$BG$70:$BG$109, MATCH($C389, 'Intro &amp; Setup'!$BA$70:$BA$109, 0)), ""))</f>
        <v/>
      </c>
    </row>
    <row r="390" spans="1:45" x14ac:dyDescent="0.25">
      <c r="A390" s="75"/>
      <c r="B390" s="176"/>
      <c r="C390" s="158"/>
      <c r="D390" s="160"/>
      <c r="E390" s="161"/>
      <c r="F390" s="177"/>
      <c r="G390" s="160"/>
      <c r="H390" s="163"/>
      <c r="I390" s="156"/>
      <c r="J390" s="157" t="str">
        <f t="shared" si="5"/>
        <v/>
      </c>
      <c r="K390" s="158" t="str">
        <f>IF(O390="", IF(W390="", IF(OR(D390="", E390="", C390=""), "", NETWORKDAYS(D390, E390, IF(AL390='Intro &amp; Setup'!$BA$8, 'Intro &amp; Setup'!$CA$4:$CA$23, IF(AL390='Intro &amp; Setup'!$BA$9, 'Intro &amp; Setup'!$CB$4:$CB$23)))-IF(F390=$AH$2, 0.5, 0)), ""), "")</f>
        <v/>
      </c>
      <c r="L390" s="156"/>
      <c r="M390" s="157" t="str">
        <f>IF(O390="", IFERROR(IF($W390="", $AN390+$AO390-SUMIF($C$8:$C390, $C390, $K$8:$K390)-SUMIF($C$8:$C390, $C390, $W$8:$W390), ""), ""), "")</f>
        <v/>
      </c>
      <c r="N390" s="156"/>
      <c r="O390" s="157" t="str">
        <f>IF(AND(P390="", Q390="", R390=""), "", IF(OR(NOT(C390=P390), NOT(D390=Q390), NOT(E390=R390), NOT(F390=S390), NOT(G390=T390), NOT(H390=U390)), $O$4, 'Leave Approval'!L389))</f>
        <v/>
      </c>
      <c r="P390" s="159" t="str">
        <f>IF('Leave Approval'!M389="", "", 'Leave Approval'!M389)</f>
        <v/>
      </c>
      <c r="Q390" s="160" t="str">
        <f>IF('Leave Approval'!N389="", "", 'Leave Approval'!N389)</f>
        <v/>
      </c>
      <c r="R390" s="161" t="str">
        <f>IF('Leave Approval'!O389="", "", 'Leave Approval'!O389)</f>
        <v/>
      </c>
      <c r="S390" s="162" t="str">
        <f>IF('Leave Approval'!P389="", "", 'Leave Approval'!P389)</f>
        <v/>
      </c>
      <c r="T390" s="163" t="str">
        <f>IF('Leave Approval'!Q389="", "", 'Leave Approval'!Q389)</f>
        <v/>
      </c>
      <c r="U390" s="164" t="str">
        <f>IF('Leave Approval'!R389="", "", 'Leave Approval'!R389)</f>
        <v/>
      </c>
      <c r="V390" s="156"/>
      <c r="W390" s="157" t="str">
        <f>IF(OR(P390="", Q390="", R390=""), "", NETWORKDAYS(Q390, R390, IF(AL390='Intro &amp; Setup'!$BA$8, 'Intro &amp; Setup'!$CA$4:$CA$23, IF(AL390='Intro &amp; Setup'!$BA$9, 'Intro &amp; Setup'!$CB$4:$CB$23)))-IF(S390=$AH$2, 0.5, 0))</f>
        <v/>
      </c>
      <c r="X390" s="156"/>
      <c r="Y390" s="157" t="str">
        <f>IF(OR(P390="", Q390="", R390=""), "", IFERROR($AN390+$AO390-SUMIF($C$8:$C390, $C390, $K$8:$K390)-SUMIF($P$8:$P390, $P390, $W$8:$W390), ""))</f>
        <v/>
      </c>
      <c r="Z390" s="75"/>
      <c r="AH390" s="10">
        <v>383</v>
      </c>
      <c r="AL390" s="10" t="str">
        <f>IF(P390="", IF(C390="", "", IFERROR(INDEX('Intro &amp; Setup'!$BD$4:$BD$23, MATCH(C390, 'Intro &amp; Setup'!$BC$4:$BC$23, 0)), "")), IFERROR(INDEX('Intro &amp; Setup'!$BD$4:$BD$23, MATCH(P390, 'Intro &amp; Setup'!$BC$4:$BC$23, 0)), ""))</f>
        <v/>
      </c>
      <c r="AN390" s="42" t="str">
        <f>IF(P390="", IF($C390="", "", IFERROR(INDEX('Intro &amp; Setup'!$BE$4:$BE$23, MATCH($C390, 'Intro &amp; Setup'!$BC$4:$BC$23, 0)), "")-$AS390), IFERROR(INDEX('Intro &amp; Setup'!$BE$4:$BE$23, MATCH($P390, 'Intro &amp; Setup'!$BC$4:$BC$23, 0)), "")-$AS390)</f>
        <v/>
      </c>
      <c r="AO390" s="44" t="str">
        <f>IF(P390="", IF($C390="", "", IFERROR(INDEX('Intro &amp; Setup'!$BF$4:$BF$23, MATCH($C390, 'Intro &amp; Setup'!$BC$4:$BC$23, 0)), "")), IFERROR(INDEX('Intro &amp; Setup'!$BF$4:$BF$23, MATCH($P390, 'Intro &amp; Setup'!$BC$4:$BC$23, 0)), ""))</f>
        <v/>
      </c>
      <c r="AS390" s="10" t="str">
        <f>IF($C390="", "", IFERROR(INDEX('Intro &amp; Setup'!$BG$70:$BG$109, MATCH($C390, 'Intro &amp; Setup'!$BA$70:$BA$109, 0)), ""))</f>
        <v/>
      </c>
    </row>
    <row r="391" spans="1:45" x14ac:dyDescent="0.25">
      <c r="A391" s="75"/>
      <c r="B391" s="176"/>
      <c r="C391" s="158"/>
      <c r="D391" s="160"/>
      <c r="E391" s="161"/>
      <c r="F391" s="177"/>
      <c r="G391" s="160"/>
      <c r="H391" s="163"/>
      <c r="I391" s="156"/>
      <c r="J391" s="157" t="str">
        <f t="shared" si="5"/>
        <v/>
      </c>
      <c r="K391" s="158" t="str">
        <f>IF(O391="", IF(W391="", IF(OR(D391="", E391="", C391=""), "", NETWORKDAYS(D391, E391, IF(AL391='Intro &amp; Setup'!$BA$8, 'Intro &amp; Setup'!$CA$4:$CA$23, IF(AL391='Intro &amp; Setup'!$BA$9, 'Intro &amp; Setup'!$CB$4:$CB$23)))-IF(F391=$AH$2, 0.5, 0)), ""), "")</f>
        <v/>
      </c>
      <c r="L391" s="156"/>
      <c r="M391" s="157" t="str">
        <f>IF(O391="", IFERROR(IF($W391="", $AN391+$AO391-SUMIF($C$8:$C391, $C391, $K$8:$K391)-SUMIF($C$8:$C391, $C391, $W$8:$W391), ""), ""), "")</f>
        <v/>
      </c>
      <c r="N391" s="156"/>
      <c r="O391" s="157" t="str">
        <f>IF(AND(P391="", Q391="", R391=""), "", IF(OR(NOT(C391=P391), NOT(D391=Q391), NOT(E391=R391), NOT(F391=S391), NOT(G391=T391), NOT(H391=U391)), $O$4, 'Leave Approval'!L390))</f>
        <v/>
      </c>
      <c r="P391" s="159" t="str">
        <f>IF('Leave Approval'!M390="", "", 'Leave Approval'!M390)</f>
        <v/>
      </c>
      <c r="Q391" s="160" t="str">
        <f>IF('Leave Approval'!N390="", "", 'Leave Approval'!N390)</f>
        <v/>
      </c>
      <c r="R391" s="161" t="str">
        <f>IF('Leave Approval'!O390="", "", 'Leave Approval'!O390)</f>
        <v/>
      </c>
      <c r="S391" s="162" t="str">
        <f>IF('Leave Approval'!P390="", "", 'Leave Approval'!P390)</f>
        <v/>
      </c>
      <c r="T391" s="163" t="str">
        <f>IF('Leave Approval'!Q390="", "", 'Leave Approval'!Q390)</f>
        <v/>
      </c>
      <c r="U391" s="164" t="str">
        <f>IF('Leave Approval'!R390="", "", 'Leave Approval'!R390)</f>
        <v/>
      </c>
      <c r="V391" s="156"/>
      <c r="W391" s="157" t="str">
        <f>IF(OR(P391="", Q391="", R391=""), "", NETWORKDAYS(Q391, R391, IF(AL391='Intro &amp; Setup'!$BA$8, 'Intro &amp; Setup'!$CA$4:$CA$23, IF(AL391='Intro &amp; Setup'!$BA$9, 'Intro &amp; Setup'!$CB$4:$CB$23)))-IF(S391=$AH$2, 0.5, 0))</f>
        <v/>
      </c>
      <c r="X391" s="156"/>
      <c r="Y391" s="157" t="str">
        <f>IF(OR(P391="", Q391="", R391=""), "", IFERROR($AN391+$AO391-SUMIF($C$8:$C391, $C391, $K$8:$K391)-SUMIF($P$8:$P391, $P391, $W$8:$W391), ""))</f>
        <v/>
      </c>
      <c r="Z391" s="75"/>
      <c r="AH391" s="10">
        <v>384</v>
      </c>
      <c r="AL391" s="10" t="str">
        <f>IF(P391="", IF(C391="", "", IFERROR(INDEX('Intro &amp; Setup'!$BD$4:$BD$23, MATCH(C391, 'Intro &amp; Setup'!$BC$4:$BC$23, 0)), "")), IFERROR(INDEX('Intro &amp; Setup'!$BD$4:$BD$23, MATCH(P391, 'Intro &amp; Setup'!$BC$4:$BC$23, 0)), ""))</f>
        <v/>
      </c>
      <c r="AN391" s="42" t="str">
        <f>IF(P391="", IF($C391="", "", IFERROR(INDEX('Intro &amp; Setup'!$BE$4:$BE$23, MATCH($C391, 'Intro &amp; Setup'!$BC$4:$BC$23, 0)), "")-$AS391), IFERROR(INDEX('Intro &amp; Setup'!$BE$4:$BE$23, MATCH($P391, 'Intro &amp; Setup'!$BC$4:$BC$23, 0)), "")-$AS391)</f>
        <v/>
      </c>
      <c r="AO391" s="44" t="str">
        <f>IF(P391="", IF($C391="", "", IFERROR(INDEX('Intro &amp; Setup'!$BF$4:$BF$23, MATCH($C391, 'Intro &amp; Setup'!$BC$4:$BC$23, 0)), "")), IFERROR(INDEX('Intro &amp; Setup'!$BF$4:$BF$23, MATCH($P391, 'Intro &amp; Setup'!$BC$4:$BC$23, 0)), ""))</f>
        <v/>
      </c>
      <c r="AS391" s="10" t="str">
        <f>IF($C391="", "", IFERROR(INDEX('Intro &amp; Setup'!$BG$70:$BG$109, MATCH($C391, 'Intro &amp; Setup'!$BA$70:$BA$109, 0)), ""))</f>
        <v/>
      </c>
    </row>
    <row r="392" spans="1:45" x14ac:dyDescent="0.25">
      <c r="A392" s="75"/>
      <c r="B392" s="176"/>
      <c r="C392" s="158"/>
      <c r="D392" s="160"/>
      <c r="E392" s="161"/>
      <c r="F392" s="177"/>
      <c r="G392" s="160"/>
      <c r="H392" s="163"/>
      <c r="I392" s="156"/>
      <c r="J392" s="157" t="str">
        <f t="shared" si="5"/>
        <v/>
      </c>
      <c r="K392" s="158" t="str">
        <f>IF(O392="", IF(W392="", IF(OR(D392="", E392="", C392=""), "", NETWORKDAYS(D392, E392, IF(AL392='Intro &amp; Setup'!$BA$8, 'Intro &amp; Setup'!$CA$4:$CA$23, IF(AL392='Intro &amp; Setup'!$BA$9, 'Intro &amp; Setup'!$CB$4:$CB$23)))-IF(F392=$AH$2, 0.5, 0)), ""), "")</f>
        <v/>
      </c>
      <c r="L392" s="156"/>
      <c r="M392" s="157" t="str">
        <f>IF(O392="", IFERROR(IF($W392="", $AN392+$AO392-SUMIF($C$8:$C392, $C392, $K$8:$K392)-SUMIF($C$8:$C392, $C392, $W$8:$W392), ""), ""), "")</f>
        <v/>
      </c>
      <c r="N392" s="156"/>
      <c r="O392" s="157" t="str">
        <f>IF(AND(P392="", Q392="", R392=""), "", IF(OR(NOT(C392=P392), NOT(D392=Q392), NOT(E392=R392), NOT(F392=S392), NOT(G392=T392), NOT(H392=U392)), $O$4, 'Leave Approval'!L391))</f>
        <v/>
      </c>
      <c r="P392" s="159" t="str">
        <f>IF('Leave Approval'!M391="", "", 'Leave Approval'!M391)</f>
        <v/>
      </c>
      <c r="Q392" s="160" t="str">
        <f>IF('Leave Approval'!N391="", "", 'Leave Approval'!N391)</f>
        <v/>
      </c>
      <c r="R392" s="161" t="str">
        <f>IF('Leave Approval'!O391="", "", 'Leave Approval'!O391)</f>
        <v/>
      </c>
      <c r="S392" s="162" t="str">
        <f>IF('Leave Approval'!P391="", "", 'Leave Approval'!P391)</f>
        <v/>
      </c>
      <c r="T392" s="163" t="str">
        <f>IF('Leave Approval'!Q391="", "", 'Leave Approval'!Q391)</f>
        <v/>
      </c>
      <c r="U392" s="164" t="str">
        <f>IF('Leave Approval'!R391="", "", 'Leave Approval'!R391)</f>
        <v/>
      </c>
      <c r="V392" s="156"/>
      <c r="W392" s="157" t="str">
        <f>IF(OR(P392="", Q392="", R392=""), "", NETWORKDAYS(Q392, R392, IF(AL392='Intro &amp; Setup'!$BA$8, 'Intro &amp; Setup'!$CA$4:$CA$23, IF(AL392='Intro &amp; Setup'!$BA$9, 'Intro &amp; Setup'!$CB$4:$CB$23)))-IF(S392=$AH$2, 0.5, 0))</f>
        <v/>
      </c>
      <c r="X392" s="156"/>
      <c r="Y392" s="157" t="str">
        <f>IF(OR(P392="", Q392="", R392=""), "", IFERROR($AN392+$AO392-SUMIF($C$8:$C392, $C392, $K$8:$K392)-SUMIF($P$8:$P392, $P392, $W$8:$W392), ""))</f>
        <v/>
      </c>
      <c r="Z392" s="75"/>
      <c r="AH392" s="10">
        <v>385</v>
      </c>
      <c r="AL392" s="10" t="str">
        <f>IF(P392="", IF(C392="", "", IFERROR(INDEX('Intro &amp; Setup'!$BD$4:$BD$23, MATCH(C392, 'Intro &amp; Setup'!$BC$4:$BC$23, 0)), "")), IFERROR(INDEX('Intro &amp; Setup'!$BD$4:$BD$23, MATCH(P392, 'Intro &amp; Setup'!$BC$4:$BC$23, 0)), ""))</f>
        <v/>
      </c>
      <c r="AN392" s="42" t="str">
        <f>IF(P392="", IF($C392="", "", IFERROR(INDEX('Intro &amp; Setup'!$BE$4:$BE$23, MATCH($C392, 'Intro &amp; Setup'!$BC$4:$BC$23, 0)), "")-$AS392), IFERROR(INDEX('Intro &amp; Setup'!$BE$4:$BE$23, MATCH($P392, 'Intro &amp; Setup'!$BC$4:$BC$23, 0)), "")-$AS392)</f>
        <v/>
      </c>
      <c r="AO392" s="44" t="str">
        <f>IF(P392="", IF($C392="", "", IFERROR(INDEX('Intro &amp; Setup'!$BF$4:$BF$23, MATCH($C392, 'Intro &amp; Setup'!$BC$4:$BC$23, 0)), "")), IFERROR(INDEX('Intro &amp; Setup'!$BF$4:$BF$23, MATCH($P392, 'Intro &amp; Setup'!$BC$4:$BC$23, 0)), ""))</f>
        <v/>
      </c>
      <c r="AS392" s="10" t="str">
        <f>IF($C392="", "", IFERROR(INDEX('Intro &amp; Setup'!$BG$70:$BG$109, MATCH($C392, 'Intro &amp; Setup'!$BA$70:$BA$109, 0)), ""))</f>
        <v/>
      </c>
    </row>
    <row r="393" spans="1:45" x14ac:dyDescent="0.25">
      <c r="A393" s="75"/>
      <c r="B393" s="176"/>
      <c r="C393" s="158"/>
      <c r="D393" s="160"/>
      <c r="E393" s="161"/>
      <c r="F393" s="177"/>
      <c r="G393" s="160"/>
      <c r="H393" s="163"/>
      <c r="I393" s="156"/>
      <c r="J393" s="157" t="str">
        <f t="shared" ref="J393:J456" si="6">IF(OR(D393="", E393=""), "", E393-D393+1)</f>
        <v/>
      </c>
      <c r="K393" s="158" t="str">
        <f>IF(O393="", IF(W393="", IF(OR(D393="", E393="", C393=""), "", NETWORKDAYS(D393, E393, IF(AL393='Intro &amp; Setup'!$BA$8, 'Intro &amp; Setup'!$CA$4:$CA$23, IF(AL393='Intro &amp; Setup'!$BA$9, 'Intro &amp; Setup'!$CB$4:$CB$23)))-IF(F393=$AH$2, 0.5, 0)), ""), "")</f>
        <v/>
      </c>
      <c r="L393" s="156"/>
      <c r="M393" s="157" t="str">
        <f>IF(O393="", IFERROR(IF($W393="", $AN393+$AO393-SUMIF($C$8:$C393, $C393, $K$8:$K393)-SUMIF($C$8:$C393, $C393, $W$8:$W393), ""), ""), "")</f>
        <v/>
      </c>
      <c r="N393" s="156"/>
      <c r="O393" s="157" t="str">
        <f>IF(AND(P393="", Q393="", R393=""), "", IF(OR(NOT(C393=P393), NOT(D393=Q393), NOT(E393=R393), NOT(F393=S393), NOT(G393=T393), NOT(H393=U393)), $O$4, 'Leave Approval'!L392))</f>
        <v/>
      </c>
      <c r="P393" s="159" t="str">
        <f>IF('Leave Approval'!M392="", "", 'Leave Approval'!M392)</f>
        <v/>
      </c>
      <c r="Q393" s="160" t="str">
        <f>IF('Leave Approval'!N392="", "", 'Leave Approval'!N392)</f>
        <v/>
      </c>
      <c r="R393" s="161" t="str">
        <f>IF('Leave Approval'!O392="", "", 'Leave Approval'!O392)</f>
        <v/>
      </c>
      <c r="S393" s="162" t="str">
        <f>IF('Leave Approval'!P392="", "", 'Leave Approval'!P392)</f>
        <v/>
      </c>
      <c r="T393" s="163" t="str">
        <f>IF('Leave Approval'!Q392="", "", 'Leave Approval'!Q392)</f>
        <v/>
      </c>
      <c r="U393" s="164" t="str">
        <f>IF('Leave Approval'!R392="", "", 'Leave Approval'!R392)</f>
        <v/>
      </c>
      <c r="V393" s="156"/>
      <c r="W393" s="157" t="str">
        <f>IF(OR(P393="", Q393="", R393=""), "", NETWORKDAYS(Q393, R393, IF(AL393='Intro &amp; Setup'!$BA$8, 'Intro &amp; Setup'!$CA$4:$CA$23, IF(AL393='Intro &amp; Setup'!$BA$9, 'Intro &amp; Setup'!$CB$4:$CB$23)))-IF(S393=$AH$2, 0.5, 0))</f>
        <v/>
      </c>
      <c r="X393" s="156"/>
      <c r="Y393" s="157" t="str">
        <f>IF(OR(P393="", Q393="", R393=""), "", IFERROR($AN393+$AO393-SUMIF($C$8:$C393, $C393, $K$8:$K393)-SUMIF($P$8:$P393, $P393, $W$8:$W393), ""))</f>
        <v/>
      </c>
      <c r="Z393" s="75"/>
      <c r="AH393" s="10">
        <v>386</v>
      </c>
      <c r="AL393" s="10" t="str">
        <f>IF(P393="", IF(C393="", "", IFERROR(INDEX('Intro &amp; Setup'!$BD$4:$BD$23, MATCH(C393, 'Intro &amp; Setup'!$BC$4:$BC$23, 0)), "")), IFERROR(INDEX('Intro &amp; Setup'!$BD$4:$BD$23, MATCH(P393, 'Intro &amp; Setup'!$BC$4:$BC$23, 0)), ""))</f>
        <v/>
      </c>
      <c r="AN393" s="42" t="str">
        <f>IF(P393="", IF($C393="", "", IFERROR(INDEX('Intro &amp; Setup'!$BE$4:$BE$23, MATCH($C393, 'Intro &amp; Setup'!$BC$4:$BC$23, 0)), "")-$AS393), IFERROR(INDEX('Intro &amp; Setup'!$BE$4:$BE$23, MATCH($P393, 'Intro &amp; Setup'!$BC$4:$BC$23, 0)), "")-$AS393)</f>
        <v/>
      </c>
      <c r="AO393" s="44" t="str">
        <f>IF(P393="", IF($C393="", "", IFERROR(INDEX('Intro &amp; Setup'!$BF$4:$BF$23, MATCH($C393, 'Intro &amp; Setup'!$BC$4:$BC$23, 0)), "")), IFERROR(INDEX('Intro &amp; Setup'!$BF$4:$BF$23, MATCH($P393, 'Intro &amp; Setup'!$BC$4:$BC$23, 0)), ""))</f>
        <v/>
      </c>
      <c r="AS393" s="10" t="str">
        <f>IF($C393="", "", IFERROR(INDEX('Intro &amp; Setup'!$BG$70:$BG$109, MATCH($C393, 'Intro &amp; Setup'!$BA$70:$BA$109, 0)), ""))</f>
        <v/>
      </c>
    </row>
    <row r="394" spans="1:45" x14ac:dyDescent="0.25">
      <c r="A394" s="75"/>
      <c r="B394" s="176"/>
      <c r="C394" s="158"/>
      <c r="D394" s="160"/>
      <c r="E394" s="161"/>
      <c r="F394" s="177"/>
      <c r="G394" s="160"/>
      <c r="H394" s="163"/>
      <c r="I394" s="156"/>
      <c r="J394" s="157" t="str">
        <f t="shared" si="6"/>
        <v/>
      </c>
      <c r="K394" s="158" t="str">
        <f>IF(O394="", IF(W394="", IF(OR(D394="", E394="", C394=""), "", NETWORKDAYS(D394, E394, IF(AL394='Intro &amp; Setup'!$BA$8, 'Intro &amp; Setup'!$CA$4:$CA$23, IF(AL394='Intro &amp; Setup'!$BA$9, 'Intro &amp; Setup'!$CB$4:$CB$23)))-IF(F394=$AH$2, 0.5, 0)), ""), "")</f>
        <v/>
      </c>
      <c r="L394" s="156"/>
      <c r="M394" s="157" t="str">
        <f>IF(O394="", IFERROR(IF($W394="", $AN394+$AO394-SUMIF($C$8:$C394, $C394, $K$8:$K394)-SUMIF($C$8:$C394, $C394, $W$8:$W394), ""), ""), "")</f>
        <v/>
      </c>
      <c r="N394" s="156"/>
      <c r="O394" s="157" t="str">
        <f>IF(AND(P394="", Q394="", R394=""), "", IF(OR(NOT(C394=P394), NOT(D394=Q394), NOT(E394=R394), NOT(F394=S394), NOT(G394=T394), NOT(H394=U394)), $O$4, 'Leave Approval'!L393))</f>
        <v/>
      </c>
      <c r="P394" s="159" t="str">
        <f>IF('Leave Approval'!M393="", "", 'Leave Approval'!M393)</f>
        <v/>
      </c>
      <c r="Q394" s="160" t="str">
        <f>IF('Leave Approval'!N393="", "", 'Leave Approval'!N393)</f>
        <v/>
      </c>
      <c r="R394" s="161" t="str">
        <f>IF('Leave Approval'!O393="", "", 'Leave Approval'!O393)</f>
        <v/>
      </c>
      <c r="S394" s="162" t="str">
        <f>IF('Leave Approval'!P393="", "", 'Leave Approval'!P393)</f>
        <v/>
      </c>
      <c r="T394" s="163" t="str">
        <f>IF('Leave Approval'!Q393="", "", 'Leave Approval'!Q393)</f>
        <v/>
      </c>
      <c r="U394" s="164" t="str">
        <f>IF('Leave Approval'!R393="", "", 'Leave Approval'!R393)</f>
        <v/>
      </c>
      <c r="V394" s="156"/>
      <c r="W394" s="157" t="str">
        <f>IF(OR(P394="", Q394="", R394=""), "", NETWORKDAYS(Q394, R394, IF(AL394='Intro &amp; Setup'!$BA$8, 'Intro &amp; Setup'!$CA$4:$CA$23, IF(AL394='Intro &amp; Setup'!$BA$9, 'Intro &amp; Setup'!$CB$4:$CB$23)))-IF(S394=$AH$2, 0.5, 0))</f>
        <v/>
      </c>
      <c r="X394" s="156"/>
      <c r="Y394" s="157" t="str">
        <f>IF(OR(P394="", Q394="", R394=""), "", IFERROR($AN394+$AO394-SUMIF($C$8:$C394, $C394, $K$8:$K394)-SUMIF($P$8:$P394, $P394, $W$8:$W394), ""))</f>
        <v/>
      </c>
      <c r="Z394" s="75"/>
      <c r="AH394" s="10">
        <v>387</v>
      </c>
      <c r="AL394" s="10" t="str">
        <f>IF(P394="", IF(C394="", "", IFERROR(INDEX('Intro &amp; Setup'!$BD$4:$BD$23, MATCH(C394, 'Intro &amp; Setup'!$BC$4:$BC$23, 0)), "")), IFERROR(INDEX('Intro &amp; Setup'!$BD$4:$BD$23, MATCH(P394, 'Intro &amp; Setup'!$BC$4:$BC$23, 0)), ""))</f>
        <v/>
      </c>
      <c r="AN394" s="42" t="str">
        <f>IF(P394="", IF($C394="", "", IFERROR(INDEX('Intro &amp; Setup'!$BE$4:$BE$23, MATCH($C394, 'Intro &amp; Setup'!$BC$4:$BC$23, 0)), "")-$AS394), IFERROR(INDEX('Intro &amp; Setup'!$BE$4:$BE$23, MATCH($P394, 'Intro &amp; Setup'!$BC$4:$BC$23, 0)), "")-$AS394)</f>
        <v/>
      </c>
      <c r="AO394" s="44" t="str">
        <f>IF(P394="", IF($C394="", "", IFERROR(INDEX('Intro &amp; Setup'!$BF$4:$BF$23, MATCH($C394, 'Intro &amp; Setup'!$BC$4:$BC$23, 0)), "")), IFERROR(INDEX('Intro &amp; Setup'!$BF$4:$BF$23, MATCH($P394, 'Intro &amp; Setup'!$BC$4:$BC$23, 0)), ""))</f>
        <v/>
      </c>
      <c r="AS394" s="10" t="str">
        <f>IF($C394="", "", IFERROR(INDEX('Intro &amp; Setup'!$BG$70:$BG$109, MATCH($C394, 'Intro &amp; Setup'!$BA$70:$BA$109, 0)), ""))</f>
        <v/>
      </c>
    </row>
    <row r="395" spans="1:45" x14ac:dyDescent="0.25">
      <c r="A395" s="75"/>
      <c r="B395" s="176"/>
      <c r="C395" s="158"/>
      <c r="D395" s="160"/>
      <c r="E395" s="161"/>
      <c r="F395" s="177"/>
      <c r="G395" s="160"/>
      <c r="H395" s="163"/>
      <c r="I395" s="156"/>
      <c r="J395" s="157" t="str">
        <f t="shared" si="6"/>
        <v/>
      </c>
      <c r="K395" s="158" t="str">
        <f>IF(O395="", IF(W395="", IF(OR(D395="", E395="", C395=""), "", NETWORKDAYS(D395, E395, IF(AL395='Intro &amp; Setup'!$BA$8, 'Intro &amp; Setup'!$CA$4:$CA$23, IF(AL395='Intro &amp; Setup'!$BA$9, 'Intro &amp; Setup'!$CB$4:$CB$23)))-IF(F395=$AH$2, 0.5, 0)), ""), "")</f>
        <v/>
      </c>
      <c r="L395" s="156"/>
      <c r="M395" s="157" t="str">
        <f>IF(O395="", IFERROR(IF($W395="", $AN395+$AO395-SUMIF($C$8:$C395, $C395, $K$8:$K395)-SUMIF($C$8:$C395, $C395, $W$8:$W395), ""), ""), "")</f>
        <v/>
      </c>
      <c r="N395" s="156"/>
      <c r="O395" s="157" t="str">
        <f>IF(AND(P395="", Q395="", R395=""), "", IF(OR(NOT(C395=P395), NOT(D395=Q395), NOT(E395=R395), NOT(F395=S395), NOT(G395=T395), NOT(H395=U395)), $O$4, 'Leave Approval'!L394))</f>
        <v/>
      </c>
      <c r="P395" s="159" t="str">
        <f>IF('Leave Approval'!M394="", "", 'Leave Approval'!M394)</f>
        <v/>
      </c>
      <c r="Q395" s="160" t="str">
        <f>IF('Leave Approval'!N394="", "", 'Leave Approval'!N394)</f>
        <v/>
      </c>
      <c r="R395" s="161" t="str">
        <f>IF('Leave Approval'!O394="", "", 'Leave Approval'!O394)</f>
        <v/>
      </c>
      <c r="S395" s="162" t="str">
        <f>IF('Leave Approval'!P394="", "", 'Leave Approval'!P394)</f>
        <v/>
      </c>
      <c r="T395" s="163" t="str">
        <f>IF('Leave Approval'!Q394="", "", 'Leave Approval'!Q394)</f>
        <v/>
      </c>
      <c r="U395" s="164" t="str">
        <f>IF('Leave Approval'!R394="", "", 'Leave Approval'!R394)</f>
        <v/>
      </c>
      <c r="V395" s="156"/>
      <c r="W395" s="157" t="str">
        <f>IF(OR(P395="", Q395="", R395=""), "", NETWORKDAYS(Q395, R395, IF(AL395='Intro &amp; Setup'!$BA$8, 'Intro &amp; Setup'!$CA$4:$CA$23, IF(AL395='Intro &amp; Setup'!$BA$9, 'Intro &amp; Setup'!$CB$4:$CB$23)))-IF(S395=$AH$2, 0.5, 0))</f>
        <v/>
      </c>
      <c r="X395" s="156"/>
      <c r="Y395" s="157" t="str">
        <f>IF(OR(P395="", Q395="", R395=""), "", IFERROR($AN395+$AO395-SUMIF($C$8:$C395, $C395, $K$8:$K395)-SUMIF($P$8:$P395, $P395, $W$8:$W395), ""))</f>
        <v/>
      </c>
      <c r="Z395" s="75"/>
      <c r="AH395" s="10">
        <v>388</v>
      </c>
      <c r="AL395" s="10" t="str">
        <f>IF(P395="", IF(C395="", "", IFERROR(INDEX('Intro &amp; Setup'!$BD$4:$BD$23, MATCH(C395, 'Intro &amp; Setup'!$BC$4:$BC$23, 0)), "")), IFERROR(INDEX('Intro &amp; Setup'!$BD$4:$BD$23, MATCH(P395, 'Intro &amp; Setup'!$BC$4:$BC$23, 0)), ""))</f>
        <v/>
      </c>
      <c r="AN395" s="42" t="str">
        <f>IF(P395="", IF($C395="", "", IFERROR(INDEX('Intro &amp; Setup'!$BE$4:$BE$23, MATCH($C395, 'Intro &amp; Setup'!$BC$4:$BC$23, 0)), "")-$AS395), IFERROR(INDEX('Intro &amp; Setup'!$BE$4:$BE$23, MATCH($P395, 'Intro &amp; Setup'!$BC$4:$BC$23, 0)), "")-$AS395)</f>
        <v/>
      </c>
      <c r="AO395" s="44" t="str">
        <f>IF(P395="", IF($C395="", "", IFERROR(INDEX('Intro &amp; Setup'!$BF$4:$BF$23, MATCH($C395, 'Intro &amp; Setup'!$BC$4:$BC$23, 0)), "")), IFERROR(INDEX('Intro &amp; Setup'!$BF$4:$BF$23, MATCH($P395, 'Intro &amp; Setup'!$BC$4:$BC$23, 0)), ""))</f>
        <v/>
      </c>
      <c r="AS395" s="10" t="str">
        <f>IF($C395="", "", IFERROR(INDEX('Intro &amp; Setup'!$BG$70:$BG$109, MATCH($C395, 'Intro &amp; Setup'!$BA$70:$BA$109, 0)), ""))</f>
        <v/>
      </c>
    </row>
    <row r="396" spans="1:45" x14ac:dyDescent="0.25">
      <c r="A396" s="75"/>
      <c r="B396" s="176"/>
      <c r="C396" s="158"/>
      <c r="D396" s="160"/>
      <c r="E396" s="161"/>
      <c r="F396" s="177"/>
      <c r="G396" s="160"/>
      <c r="H396" s="163"/>
      <c r="I396" s="156"/>
      <c r="J396" s="157" t="str">
        <f t="shared" si="6"/>
        <v/>
      </c>
      <c r="K396" s="158" t="str">
        <f>IF(O396="", IF(W396="", IF(OR(D396="", E396="", C396=""), "", NETWORKDAYS(D396, E396, IF(AL396='Intro &amp; Setup'!$BA$8, 'Intro &amp; Setup'!$CA$4:$CA$23, IF(AL396='Intro &amp; Setup'!$BA$9, 'Intro &amp; Setup'!$CB$4:$CB$23)))-IF(F396=$AH$2, 0.5, 0)), ""), "")</f>
        <v/>
      </c>
      <c r="L396" s="156"/>
      <c r="M396" s="157" t="str">
        <f>IF(O396="", IFERROR(IF($W396="", $AN396+$AO396-SUMIF($C$8:$C396, $C396, $K$8:$K396)-SUMIF($C$8:$C396, $C396, $W$8:$W396), ""), ""), "")</f>
        <v/>
      </c>
      <c r="N396" s="156"/>
      <c r="O396" s="157" t="str">
        <f>IF(AND(P396="", Q396="", R396=""), "", IF(OR(NOT(C396=P396), NOT(D396=Q396), NOT(E396=R396), NOT(F396=S396), NOT(G396=T396), NOT(H396=U396)), $O$4, 'Leave Approval'!L395))</f>
        <v/>
      </c>
      <c r="P396" s="159" t="str">
        <f>IF('Leave Approval'!M395="", "", 'Leave Approval'!M395)</f>
        <v/>
      </c>
      <c r="Q396" s="160" t="str">
        <f>IF('Leave Approval'!N395="", "", 'Leave Approval'!N395)</f>
        <v/>
      </c>
      <c r="R396" s="161" t="str">
        <f>IF('Leave Approval'!O395="", "", 'Leave Approval'!O395)</f>
        <v/>
      </c>
      <c r="S396" s="162" t="str">
        <f>IF('Leave Approval'!P395="", "", 'Leave Approval'!P395)</f>
        <v/>
      </c>
      <c r="T396" s="163" t="str">
        <f>IF('Leave Approval'!Q395="", "", 'Leave Approval'!Q395)</f>
        <v/>
      </c>
      <c r="U396" s="164" t="str">
        <f>IF('Leave Approval'!R395="", "", 'Leave Approval'!R395)</f>
        <v/>
      </c>
      <c r="V396" s="156"/>
      <c r="W396" s="157" t="str">
        <f>IF(OR(P396="", Q396="", R396=""), "", NETWORKDAYS(Q396, R396, IF(AL396='Intro &amp; Setup'!$BA$8, 'Intro &amp; Setup'!$CA$4:$CA$23, IF(AL396='Intro &amp; Setup'!$BA$9, 'Intro &amp; Setup'!$CB$4:$CB$23)))-IF(S396=$AH$2, 0.5, 0))</f>
        <v/>
      </c>
      <c r="X396" s="156"/>
      <c r="Y396" s="157" t="str">
        <f>IF(OR(P396="", Q396="", R396=""), "", IFERROR($AN396+$AO396-SUMIF($C$8:$C396, $C396, $K$8:$K396)-SUMIF($P$8:$P396, $P396, $W$8:$W396), ""))</f>
        <v/>
      </c>
      <c r="Z396" s="75"/>
      <c r="AH396" s="10">
        <v>389</v>
      </c>
      <c r="AL396" s="10" t="str">
        <f>IF(P396="", IF(C396="", "", IFERROR(INDEX('Intro &amp; Setup'!$BD$4:$BD$23, MATCH(C396, 'Intro &amp; Setup'!$BC$4:$BC$23, 0)), "")), IFERROR(INDEX('Intro &amp; Setup'!$BD$4:$BD$23, MATCH(P396, 'Intro &amp; Setup'!$BC$4:$BC$23, 0)), ""))</f>
        <v/>
      </c>
      <c r="AN396" s="42" t="str">
        <f>IF(P396="", IF($C396="", "", IFERROR(INDEX('Intro &amp; Setup'!$BE$4:$BE$23, MATCH($C396, 'Intro &amp; Setup'!$BC$4:$BC$23, 0)), "")-$AS396), IFERROR(INDEX('Intro &amp; Setup'!$BE$4:$BE$23, MATCH($P396, 'Intro &amp; Setup'!$BC$4:$BC$23, 0)), "")-$AS396)</f>
        <v/>
      </c>
      <c r="AO396" s="44" t="str">
        <f>IF(P396="", IF($C396="", "", IFERROR(INDEX('Intro &amp; Setup'!$BF$4:$BF$23, MATCH($C396, 'Intro &amp; Setup'!$BC$4:$BC$23, 0)), "")), IFERROR(INDEX('Intro &amp; Setup'!$BF$4:$BF$23, MATCH($P396, 'Intro &amp; Setup'!$BC$4:$BC$23, 0)), ""))</f>
        <v/>
      </c>
      <c r="AS396" s="10" t="str">
        <f>IF($C396="", "", IFERROR(INDEX('Intro &amp; Setup'!$BG$70:$BG$109, MATCH($C396, 'Intro &amp; Setup'!$BA$70:$BA$109, 0)), ""))</f>
        <v/>
      </c>
    </row>
    <row r="397" spans="1:45" x14ac:dyDescent="0.25">
      <c r="A397" s="75"/>
      <c r="B397" s="176"/>
      <c r="C397" s="158"/>
      <c r="D397" s="160"/>
      <c r="E397" s="161"/>
      <c r="F397" s="177"/>
      <c r="G397" s="160"/>
      <c r="H397" s="163"/>
      <c r="I397" s="156"/>
      <c r="J397" s="157" t="str">
        <f t="shared" si="6"/>
        <v/>
      </c>
      <c r="K397" s="158" t="str">
        <f>IF(O397="", IF(W397="", IF(OR(D397="", E397="", C397=""), "", NETWORKDAYS(D397, E397, IF(AL397='Intro &amp; Setup'!$BA$8, 'Intro &amp; Setup'!$CA$4:$CA$23, IF(AL397='Intro &amp; Setup'!$BA$9, 'Intro &amp; Setup'!$CB$4:$CB$23)))-IF(F397=$AH$2, 0.5, 0)), ""), "")</f>
        <v/>
      </c>
      <c r="L397" s="156"/>
      <c r="M397" s="157" t="str">
        <f>IF(O397="", IFERROR(IF($W397="", $AN397+$AO397-SUMIF($C$8:$C397, $C397, $K$8:$K397)-SUMIF($C$8:$C397, $C397, $W$8:$W397), ""), ""), "")</f>
        <v/>
      </c>
      <c r="N397" s="156"/>
      <c r="O397" s="157" t="str">
        <f>IF(AND(P397="", Q397="", R397=""), "", IF(OR(NOT(C397=P397), NOT(D397=Q397), NOT(E397=R397), NOT(F397=S397), NOT(G397=T397), NOT(H397=U397)), $O$4, 'Leave Approval'!L396))</f>
        <v/>
      </c>
      <c r="P397" s="159" t="str">
        <f>IF('Leave Approval'!M396="", "", 'Leave Approval'!M396)</f>
        <v/>
      </c>
      <c r="Q397" s="160" t="str">
        <f>IF('Leave Approval'!N396="", "", 'Leave Approval'!N396)</f>
        <v/>
      </c>
      <c r="R397" s="161" t="str">
        <f>IF('Leave Approval'!O396="", "", 'Leave Approval'!O396)</f>
        <v/>
      </c>
      <c r="S397" s="162" t="str">
        <f>IF('Leave Approval'!P396="", "", 'Leave Approval'!P396)</f>
        <v/>
      </c>
      <c r="T397" s="163" t="str">
        <f>IF('Leave Approval'!Q396="", "", 'Leave Approval'!Q396)</f>
        <v/>
      </c>
      <c r="U397" s="164" t="str">
        <f>IF('Leave Approval'!R396="", "", 'Leave Approval'!R396)</f>
        <v/>
      </c>
      <c r="V397" s="156"/>
      <c r="W397" s="157" t="str">
        <f>IF(OR(P397="", Q397="", R397=""), "", NETWORKDAYS(Q397, R397, IF(AL397='Intro &amp; Setup'!$BA$8, 'Intro &amp; Setup'!$CA$4:$CA$23, IF(AL397='Intro &amp; Setup'!$BA$9, 'Intro &amp; Setup'!$CB$4:$CB$23)))-IF(S397=$AH$2, 0.5, 0))</f>
        <v/>
      </c>
      <c r="X397" s="156"/>
      <c r="Y397" s="157" t="str">
        <f>IF(OR(P397="", Q397="", R397=""), "", IFERROR($AN397+$AO397-SUMIF($C$8:$C397, $C397, $K$8:$K397)-SUMIF($P$8:$P397, $P397, $W$8:$W397), ""))</f>
        <v/>
      </c>
      <c r="Z397" s="75"/>
      <c r="AH397" s="10">
        <v>390</v>
      </c>
      <c r="AL397" s="10" t="str">
        <f>IF(P397="", IF(C397="", "", IFERROR(INDEX('Intro &amp; Setup'!$BD$4:$BD$23, MATCH(C397, 'Intro &amp; Setup'!$BC$4:$BC$23, 0)), "")), IFERROR(INDEX('Intro &amp; Setup'!$BD$4:$BD$23, MATCH(P397, 'Intro &amp; Setup'!$BC$4:$BC$23, 0)), ""))</f>
        <v/>
      </c>
      <c r="AN397" s="42" t="str">
        <f>IF(P397="", IF($C397="", "", IFERROR(INDEX('Intro &amp; Setup'!$BE$4:$BE$23, MATCH($C397, 'Intro &amp; Setup'!$BC$4:$BC$23, 0)), "")-$AS397), IFERROR(INDEX('Intro &amp; Setup'!$BE$4:$BE$23, MATCH($P397, 'Intro &amp; Setup'!$BC$4:$BC$23, 0)), "")-$AS397)</f>
        <v/>
      </c>
      <c r="AO397" s="44" t="str">
        <f>IF(P397="", IF($C397="", "", IFERROR(INDEX('Intro &amp; Setup'!$BF$4:$BF$23, MATCH($C397, 'Intro &amp; Setup'!$BC$4:$BC$23, 0)), "")), IFERROR(INDEX('Intro &amp; Setup'!$BF$4:$BF$23, MATCH($P397, 'Intro &amp; Setup'!$BC$4:$BC$23, 0)), ""))</f>
        <v/>
      </c>
      <c r="AS397" s="10" t="str">
        <f>IF($C397="", "", IFERROR(INDEX('Intro &amp; Setup'!$BG$70:$BG$109, MATCH($C397, 'Intro &amp; Setup'!$BA$70:$BA$109, 0)), ""))</f>
        <v/>
      </c>
    </row>
    <row r="398" spans="1:45" x14ac:dyDescent="0.25">
      <c r="A398" s="75"/>
      <c r="B398" s="176"/>
      <c r="C398" s="158"/>
      <c r="D398" s="160"/>
      <c r="E398" s="161"/>
      <c r="F398" s="177"/>
      <c r="G398" s="160"/>
      <c r="H398" s="163"/>
      <c r="I398" s="156"/>
      <c r="J398" s="157" t="str">
        <f t="shared" si="6"/>
        <v/>
      </c>
      <c r="K398" s="158" t="str">
        <f>IF(O398="", IF(W398="", IF(OR(D398="", E398="", C398=""), "", NETWORKDAYS(D398, E398, IF(AL398='Intro &amp; Setup'!$BA$8, 'Intro &amp; Setup'!$CA$4:$CA$23, IF(AL398='Intro &amp; Setup'!$BA$9, 'Intro &amp; Setup'!$CB$4:$CB$23)))-IF(F398=$AH$2, 0.5, 0)), ""), "")</f>
        <v/>
      </c>
      <c r="L398" s="156"/>
      <c r="M398" s="157" t="str">
        <f>IF(O398="", IFERROR(IF($W398="", $AN398+$AO398-SUMIF($C$8:$C398, $C398, $K$8:$K398)-SUMIF($C$8:$C398, $C398, $W$8:$W398), ""), ""), "")</f>
        <v/>
      </c>
      <c r="N398" s="156"/>
      <c r="O398" s="157" t="str">
        <f>IF(AND(P398="", Q398="", R398=""), "", IF(OR(NOT(C398=P398), NOT(D398=Q398), NOT(E398=R398), NOT(F398=S398), NOT(G398=T398), NOT(H398=U398)), $O$4, 'Leave Approval'!L397))</f>
        <v/>
      </c>
      <c r="P398" s="159" t="str">
        <f>IF('Leave Approval'!M397="", "", 'Leave Approval'!M397)</f>
        <v/>
      </c>
      <c r="Q398" s="160" t="str">
        <f>IF('Leave Approval'!N397="", "", 'Leave Approval'!N397)</f>
        <v/>
      </c>
      <c r="R398" s="161" t="str">
        <f>IF('Leave Approval'!O397="", "", 'Leave Approval'!O397)</f>
        <v/>
      </c>
      <c r="S398" s="162" t="str">
        <f>IF('Leave Approval'!P397="", "", 'Leave Approval'!P397)</f>
        <v/>
      </c>
      <c r="T398" s="163" t="str">
        <f>IF('Leave Approval'!Q397="", "", 'Leave Approval'!Q397)</f>
        <v/>
      </c>
      <c r="U398" s="164" t="str">
        <f>IF('Leave Approval'!R397="", "", 'Leave Approval'!R397)</f>
        <v/>
      </c>
      <c r="V398" s="156"/>
      <c r="W398" s="157" t="str">
        <f>IF(OR(P398="", Q398="", R398=""), "", NETWORKDAYS(Q398, R398, IF(AL398='Intro &amp; Setup'!$BA$8, 'Intro &amp; Setup'!$CA$4:$CA$23, IF(AL398='Intro &amp; Setup'!$BA$9, 'Intro &amp; Setup'!$CB$4:$CB$23)))-IF(S398=$AH$2, 0.5, 0))</f>
        <v/>
      </c>
      <c r="X398" s="156"/>
      <c r="Y398" s="157" t="str">
        <f>IF(OR(P398="", Q398="", R398=""), "", IFERROR($AN398+$AO398-SUMIF($C$8:$C398, $C398, $K$8:$K398)-SUMIF($P$8:$P398, $P398, $W$8:$W398), ""))</f>
        <v/>
      </c>
      <c r="Z398" s="75"/>
      <c r="AH398" s="10">
        <v>391</v>
      </c>
      <c r="AL398" s="10" t="str">
        <f>IF(P398="", IF(C398="", "", IFERROR(INDEX('Intro &amp; Setup'!$BD$4:$BD$23, MATCH(C398, 'Intro &amp; Setup'!$BC$4:$BC$23, 0)), "")), IFERROR(INDEX('Intro &amp; Setup'!$BD$4:$BD$23, MATCH(P398, 'Intro &amp; Setup'!$BC$4:$BC$23, 0)), ""))</f>
        <v/>
      </c>
      <c r="AN398" s="42" t="str">
        <f>IF(P398="", IF($C398="", "", IFERROR(INDEX('Intro &amp; Setup'!$BE$4:$BE$23, MATCH($C398, 'Intro &amp; Setup'!$BC$4:$BC$23, 0)), "")-$AS398), IFERROR(INDEX('Intro &amp; Setup'!$BE$4:$BE$23, MATCH($P398, 'Intro &amp; Setup'!$BC$4:$BC$23, 0)), "")-$AS398)</f>
        <v/>
      </c>
      <c r="AO398" s="44" t="str">
        <f>IF(P398="", IF($C398="", "", IFERROR(INDEX('Intro &amp; Setup'!$BF$4:$BF$23, MATCH($C398, 'Intro &amp; Setup'!$BC$4:$BC$23, 0)), "")), IFERROR(INDEX('Intro &amp; Setup'!$BF$4:$BF$23, MATCH($P398, 'Intro &amp; Setup'!$BC$4:$BC$23, 0)), ""))</f>
        <v/>
      </c>
      <c r="AS398" s="10" t="str">
        <f>IF($C398="", "", IFERROR(INDEX('Intro &amp; Setup'!$BG$70:$BG$109, MATCH($C398, 'Intro &amp; Setup'!$BA$70:$BA$109, 0)), ""))</f>
        <v/>
      </c>
    </row>
    <row r="399" spans="1:45" x14ac:dyDescent="0.25">
      <c r="A399" s="75"/>
      <c r="B399" s="176"/>
      <c r="C399" s="158"/>
      <c r="D399" s="160"/>
      <c r="E399" s="161"/>
      <c r="F399" s="177"/>
      <c r="G399" s="160"/>
      <c r="H399" s="163"/>
      <c r="I399" s="156"/>
      <c r="J399" s="157" t="str">
        <f t="shared" si="6"/>
        <v/>
      </c>
      <c r="K399" s="158" t="str">
        <f>IF(O399="", IF(W399="", IF(OR(D399="", E399="", C399=""), "", NETWORKDAYS(D399, E399, IF(AL399='Intro &amp; Setup'!$BA$8, 'Intro &amp; Setup'!$CA$4:$CA$23, IF(AL399='Intro &amp; Setup'!$BA$9, 'Intro &amp; Setup'!$CB$4:$CB$23)))-IF(F399=$AH$2, 0.5, 0)), ""), "")</f>
        <v/>
      </c>
      <c r="L399" s="156"/>
      <c r="M399" s="157" t="str">
        <f>IF(O399="", IFERROR(IF($W399="", $AN399+$AO399-SUMIF($C$8:$C399, $C399, $K$8:$K399)-SUMIF($C$8:$C399, $C399, $W$8:$W399), ""), ""), "")</f>
        <v/>
      </c>
      <c r="N399" s="156"/>
      <c r="O399" s="157" t="str">
        <f>IF(AND(P399="", Q399="", R399=""), "", IF(OR(NOT(C399=P399), NOT(D399=Q399), NOT(E399=R399), NOT(F399=S399), NOT(G399=T399), NOT(H399=U399)), $O$4, 'Leave Approval'!L398))</f>
        <v/>
      </c>
      <c r="P399" s="159" t="str">
        <f>IF('Leave Approval'!M398="", "", 'Leave Approval'!M398)</f>
        <v/>
      </c>
      <c r="Q399" s="160" t="str">
        <f>IF('Leave Approval'!N398="", "", 'Leave Approval'!N398)</f>
        <v/>
      </c>
      <c r="R399" s="161" t="str">
        <f>IF('Leave Approval'!O398="", "", 'Leave Approval'!O398)</f>
        <v/>
      </c>
      <c r="S399" s="162" t="str">
        <f>IF('Leave Approval'!P398="", "", 'Leave Approval'!P398)</f>
        <v/>
      </c>
      <c r="T399" s="163" t="str">
        <f>IF('Leave Approval'!Q398="", "", 'Leave Approval'!Q398)</f>
        <v/>
      </c>
      <c r="U399" s="164" t="str">
        <f>IF('Leave Approval'!R398="", "", 'Leave Approval'!R398)</f>
        <v/>
      </c>
      <c r="V399" s="156"/>
      <c r="W399" s="157" t="str">
        <f>IF(OR(P399="", Q399="", R399=""), "", NETWORKDAYS(Q399, R399, IF(AL399='Intro &amp; Setup'!$BA$8, 'Intro &amp; Setup'!$CA$4:$CA$23, IF(AL399='Intro &amp; Setup'!$BA$9, 'Intro &amp; Setup'!$CB$4:$CB$23)))-IF(S399=$AH$2, 0.5, 0))</f>
        <v/>
      </c>
      <c r="X399" s="156"/>
      <c r="Y399" s="157" t="str">
        <f>IF(OR(P399="", Q399="", R399=""), "", IFERROR($AN399+$AO399-SUMIF($C$8:$C399, $C399, $K$8:$K399)-SUMIF($P$8:$P399, $P399, $W$8:$W399), ""))</f>
        <v/>
      </c>
      <c r="Z399" s="75"/>
      <c r="AH399" s="10">
        <v>392</v>
      </c>
      <c r="AL399" s="10" t="str">
        <f>IF(P399="", IF(C399="", "", IFERROR(INDEX('Intro &amp; Setup'!$BD$4:$BD$23, MATCH(C399, 'Intro &amp; Setup'!$BC$4:$BC$23, 0)), "")), IFERROR(INDEX('Intro &amp; Setup'!$BD$4:$BD$23, MATCH(P399, 'Intro &amp; Setup'!$BC$4:$BC$23, 0)), ""))</f>
        <v/>
      </c>
      <c r="AN399" s="42" t="str">
        <f>IF(P399="", IF($C399="", "", IFERROR(INDEX('Intro &amp; Setup'!$BE$4:$BE$23, MATCH($C399, 'Intro &amp; Setup'!$BC$4:$BC$23, 0)), "")-$AS399), IFERROR(INDEX('Intro &amp; Setup'!$BE$4:$BE$23, MATCH($P399, 'Intro &amp; Setup'!$BC$4:$BC$23, 0)), "")-$AS399)</f>
        <v/>
      </c>
      <c r="AO399" s="44" t="str">
        <f>IF(P399="", IF($C399="", "", IFERROR(INDEX('Intro &amp; Setup'!$BF$4:$BF$23, MATCH($C399, 'Intro &amp; Setup'!$BC$4:$BC$23, 0)), "")), IFERROR(INDEX('Intro &amp; Setup'!$BF$4:$BF$23, MATCH($P399, 'Intro &amp; Setup'!$BC$4:$BC$23, 0)), ""))</f>
        <v/>
      </c>
      <c r="AS399" s="10" t="str">
        <f>IF($C399="", "", IFERROR(INDEX('Intro &amp; Setup'!$BG$70:$BG$109, MATCH($C399, 'Intro &amp; Setup'!$BA$70:$BA$109, 0)), ""))</f>
        <v/>
      </c>
    </row>
    <row r="400" spans="1:45" x14ac:dyDescent="0.25">
      <c r="A400" s="75"/>
      <c r="B400" s="176"/>
      <c r="C400" s="158"/>
      <c r="D400" s="160"/>
      <c r="E400" s="161"/>
      <c r="F400" s="177"/>
      <c r="G400" s="160"/>
      <c r="H400" s="163"/>
      <c r="I400" s="156"/>
      <c r="J400" s="157" t="str">
        <f t="shared" si="6"/>
        <v/>
      </c>
      <c r="K400" s="158" t="str">
        <f>IF(O400="", IF(W400="", IF(OR(D400="", E400="", C400=""), "", NETWORKDAYS(D400, E400, IF(AL400='Intro &amp; Setup'!$BA$8, 'Intro &amp; Setup'!$CA$4:$CA$23, IF(AL400='Intro &amp; Setup'!$BA$9, 'Intro &amp; Setup'!$CB$4:$CB$23)))-IF(F400=$AH$2, 0.5, 0)), ""), "")</f>
        <v/>
      </c>
      <c r="L400" s="156"/>
      <c r="M400" s="157" t="str">
        <f>IF(O400="", IFERROR(IF($W400="", $AN400+$AO400-SUMIF($C$8:$C400, $C400, $K$8:$K400)-SUMIF($C$8:$C400, $C400, $W$8:$W400), ""), ""), "")</f>
        <v/>
      </c>
      <c r="N400" s="156"/>
      <c r="O400" s="157" t="str">
        <f>IF(AND(P400="", Q400="", R400=""), "", IF(OR(NOT(C400=P400), NOT(D400=Q400), NOT(E400=R400), NOT(F400=S400), NOT(G400=T400), NOT(H400=U400)), $O$4, 'Leave Approval'!L399))</f>
        <v/>
      </c>
      <c r="P400" s="159" t="str">
        <f>IF('Leave Approval'!M399="", "", 'Leave Approval'!M399)</f>
        <v/>
      </c>
      <c r="Q400" s="160" t="str">
        <f>IF('Leave Approval'!N399="", "", 'Leave Approval'!N399)</f>
        <v/>
      </c>
      <c r="R400" s="161" t="str">
        <f>IF('Leave Approval'!O399="", "", 'Leave Approval'!O399)</f>
        <v/>
      </c>
      <c r="S400" s="162" t="str">
        <f>IF('Leave Approval'!P399="", "", 'Leave Approval'!P399)</f>
        <v/>
      </c>
      <c r="T400" s="163" t="str">
        <f>IF('Leave Approval'!Q399="", "", 'Leave Approval'!Q399)</f>
        <v/>
      </c>
      <c r="U400" s="164" t="str">
        <f>IF('Leave Approval'!R399="", "", 'Leave Approval'!R399)</f>
        <v/>
      </c>
      <c r="V400" s="156"/>
      <c r="W400" s="157" t="str">
        <f>IF(OR(P400="", Q400="", R400=""), "", NETWORKDAYS(Q400, R400, IF(AL400='Intro &amp; Setup'!$BA$8, 'Intro &amp; Setup'!$CA$4:$CA$23, IF(AL400='Intro &amp; Setup'!$BA$9, 'Intro &amp; Setup'!$CB$4:$CB$23)))-IF(S400=$AH$2, 0.5, 0))</f>
        <v/>
      </c>
      <c r="X400" s="156"/>
      <c r="Y400" s="157" t="str">
        <f>IF(OR(P400="", Q400="", R400=""), "", IFERROR($AN400+$AO400-SUMIF($C$8:$C400, $C400, $K$8:$K400)-SUMIF($P$8:$P400, $P400, $W$8:$W400), ""))</f>
        <v/>
      </c>
      <c r="Z400" s="75"/>
      <c r="AH400" s="10">
        <v>393</v>
      </c>
      <c r="AL400" s="10" t="str">
        <f>IF(P400="", IF(C400="", "", IFERROR(INDEX('Intro &amp; Setup'!$BD$4:$BD$23, MATCH(C400, 'Intro &amp; Setup'!$BC$4:$BC$23, 0)), "")), IFERROR(INDEX('Intro &amp; Setup'!$BD$4:$BD$23, MATCH(P400, 'Intro &amp; Setup'!$BC$4:$BC$23, 0)), ""))</f>
        <v/>
      </c>
      <c r="AN400" s="42" t="str">
        <f>IF(P400="", IF($C400="", "", IFERROR(INDEX('Intro &amp; Setup'!$BE$4:$BE$23, MATCH($C400, 'Intro &amp; Setup'!$BC$4:$BC$23, 0)), "")-$AS400), IFERROR(INDEX('Intro &amp; Setup'!$BE$4:$BE$23, MATCH($P400, 'Intro &amp; Setup'!$BC$4:$BC$23, 0)), "")-$AS400)</f>
        <v/>
      </c>
      <c r="AO400" s="44" t="str">
        <f>IF(P400="", IF($C400="", "", IFERROR(INDEX('Intro &amp; Setup'!$BF$4:$BF$23, MATCH($C400, 'Intro &amp; Setup'!$BC$4:$BC$23, 0)), "")), IFERROR(INDEX('Intro &amp; Setup'!$BF$4:$BF$23, MATCH($P400, 'Intro &amp; Setup'!$BC$4:$BC$23, 0)), ""))</f>
        <v/>
      </c>
      <c r="AS400" s="10" t="str">
        <f>IF($C400="", "", IFERROR(INDEX('Intro &amp; Setup'!$BG$70:$BG$109, MATCH($C400, 'Intro &amp; Setup'!$BA$70:$BA$109, 0)), ""))</f>
        <v/>
      </c>
    </row>
    <row r="401" spans="1:45" x14ac:dyDescent="0.25">
      <c r="A401" s="75"/>
      <c r="B401" s="176"/>
      <c r="C401" s="158"/>
      <c r="D401" s="160"/>
      <c r="E401" s="161"/>
      <c r="F401" s="177"/>
      <c r="G401" s="160"/>
      <c r="H401" s="163"/>
      <c r="I401" s="156"/>
      <c r="J401" s="157" t="str">
        <f t="shared" si="6"/>
        <v/>
      </c>
      <c r="K401" s="158" t="str">
        <f>IF(O401="", IF(W401="", IF(OR(D401="", E401="", C401=""), "", NETWORKDAYS(D401, E401, IF(AL401='Intro &amp; Setup'!$BA$8, 'Intro &amp; Setup'!$CA$4:$CA$23, IF(AL401='Intro &amp; Setup'!$BA$9, 'Intro &amp; Setup'!$CB$4:$CB$23)))-IF(F401=$AH$2, 0.5, 0)), ""), "")</f>
        <v/>
      </c>
      <c r="L401" s="156"/>
      <c r="M401" s="157" t="str">
        <f>IF(O401="", IFERROR(IF($W401="", $AN401+$AO401-SUMIF($C$8:$C401, $C401, $K$8:$K401)-SUMIF($C$8:$C401, $C401, $W$8:$W401), ""), ""), "")</f>
        <v/>
      </c>
      <c r="N401" s="156"/>
      <c r="O401" s="157" t="str">
        <f>IF(AND(P401="", Q401="", R401=""), "", IF(OR(NOT(C401=P401), NOT(D401=Q401), NOT(E401=R401), NOT(F401=S401), NOT(G401=T401), NOT(H401=U401)), $O$4, 'Leave Approval'!L400))</f>
        <v/>
      </c>
      <c r="P401" s="159" t="str">
        <f>IF('Leave Approval'!M400="", "", 'Leave Approval'!M400)</f>
        <v/>
      </c>
      <c r="Q401" s="160" t="str">
        <f>IF('Leave Approval'!N400="", "", 'Leave Approval'!N400)</f>
        <v/>
      </c>
      <c r="R401" s="161" t="str">
        <f>IF('Leave Approval'!O400="", "", 'Leave Approval'!O400)</f>
        <v/>
      </c>
      <c r="S401" s="162" t="str">
        <f>IF('Leave Approval'!P400="", "", 'Leave Approval'!P400)</f>
        <v/>
      </c>
      <c r="T401" s="163" t="str">
        <f>IF('Leave Approval'!Q400="", "", 'Leave Approval'!Q400)</f>
        <v/>
      </c>
      <c r="U401" s="164" t="str">
        <f>IF('Leave Approval'!R400="", "", 'Leave Approval'!R400)</f>
        <v/>
      </c>
      <c r="V401" s="156"/>
      <c r="W401" s="157" t="str">
        <f>IF(OR(P401="", Q401="", R401=""), "", NETWORKDAYS(Q401, R401, IF(AL401='Intro &amp; Setup'!$BA$8, 'Intro &amp; Setup'!$CA$4:$CA$23, IF(AL401='Intro &amp; Setup'!$BA$9, 'Intro &amp; Setup'!$CB$4:$CB$23)))-IF(S401=$AH$2, 0.5, 0))</f>
        <v/>
      </c>
      <c r="X401" s="156"/>
      <c r="Y401" s="157" t="str">
        <f>IF(OR(P401="", Q401="", R401=""), "", IFERROR($AN401+$AO401-SUMIF($C$8:$C401, $C401, $K$8:$K401)-SUMIF($P$8:$P401, $P401, $W$8:$W401), ""))</f>
        <v/>
      </c>
      <c r="Z401" s="75"/>
      <c r="AH401" s="10">
        <v>394</v>
      </c>
      <c r="AL401" s="10" t="str">
        <f>IF(P401="", IF(C401="", "", IFERROR(INDEX('Intro &amp; Setup'!$BD$4:$BD$23, MATCH(C401, 'Intro &amp; Setup'!$BC$4:$BC$23, 0)), "")), IFERROR(INDEX('Intro &amp; Setup'!$BD$4:$BD$23, MATCH(P401, 'Intro &amp; Setup'!$BC$4:$BC$23, 0)), ""))</f>
        <v/>
      </c>
      <c r="AN401" s="42" t="str">
        <f>IF(P401="", IF($C401="", "", IFERROR(INDEX('Intro &amp; Setup'!$BE$4:$BE$23, MATCH($C401, 'Intro &amp; Setup'!$BC$4:$BC$23, 0)), "")-$AS401), IFERROR(INDEX('Intro &amp; Setup'!$BE$4:$BE$23, MATCH($P401, 'Intro &amp; Setup'!$BC$4:$BC$23, 0)), "")-$AS401)</f>
        <v/>
      </c>
      <c r="AO401" s="44" t="str">
        <f>IF(P401="", IF($C401="", "", IFERROR(INDEX('Intro &amp; Setup'!$BF$4:$BF$23, MATCH($C401, 'Intro &amp; Setup'!$BC$4:$BC$23, 0)), "")), IFERROR(INDEX('Intro &amp; Setup'!$BF$4:$BF$23, MATCH($P401, 'Intro &amp; Setup'!$BC$4:$BC$23, 0)), ""))</f>
        <v/>
      </c>
      <c r="AS401" s="10" t="str">
        <f>IF($C401="", "", IFERROR(INDEX('Intro &amp; Setup'!$BG$70:$BG$109, MATCH($C401, 'Intro &amp; Setup'!$BA$70:$BA$109, 0)), ""))</f>
        <v/>
      </c>
    </row>
    <row r="402" spans="1:45" x14ac:dyDescent="0.25">
      <c r="A402" s="75"/>
      <c r="B402" s="176"/>
      <c r="C402" s="158"/>
      <c r="D402" s="160"/>
      <c r="E402" s="161"/>
      <c r="F402" s="177"/>
      <c r="G402" s="160"/>
      <c r="H402" s="163"/>
      <c r="I402" s="156"/>
      <c r="J402" s="157" t="str">
        <f t="shared" si="6"/>
        <v/>
      </c>
      <c r="K402" s="158" t="str">
        <f>IF(O402="", IF(W402="", IF(OR(D402="", E402="", C402=""), "", NETWORKDAYS(D402, E402, IF(AL402='Intro &amp; Setup'!$BA$8, 'Intro &amp; Setup'!$CA$4:$CA$23, IF(AL402='Intro &amp; Setup'!$BA$9, 'Intro &amp; Setup'!$CB$4:$CB$23)))-IF(F402=$AH$2, 0.5, 0)), ""), "")</f>
        <v/>
      </c>
      <c r="L402" s="156"/>
      <c r="M402" s="157" t="str">
        <f>IF(O402="", IFERROR(IF($W402="", $AN402+$AO402-SUMIF($C$8:$C402, $C402, $K$8:$K402)-SUMIF($C$8:$C402, $C402, $W$8:$W402), ""), ""), "")</f>
        <v/>
      </c>
      <c r="N402" s="156"/>
      <c r="O402" s="157" t="str">
        <f>IF(AND(P402="", Q402="", R402=""), "", IF(OR(NOT(C402=P402), NOT(D402=Q402), NOT(E402=R402), NOT(F402=S402), NOT(G402=T402), NOT(H402=U402)), $O$4, 'Leave Approval'!L401))</f>
        <v/>
      </c>
      <c r="P402" s="159" t="str">
        <f>IF('Leave Approval'!M401="", "", 'Leave Approval'!M401)</f>
        <v/>
      </c>
      <c r="Q402" s="160" t="str">
        <f>IF('Leave Approval'!N401="", "", 'Leave Approval'!N401)</f>
        <v/>
      </c>
      <c r="R402" s="161" t="str">
        <f>IF('Leave Approval'!O401="", "", 'Leave Approval'!O401)</f>
        <v/>
      </c>
      <c r="S402" s="162" t="str">
        <f>IF('Leave Approval'!P401="", "", 'Leave Approval'!P401)</f>
        <v/>
      </c>
      <c r="T402" s="163" t="str">
        <f>IF('Leave Approval'!Q401="", "", 'Leave Approval'!Q401)</f>
        <v/>
      </c>
      <c r="U402" s="164" t="str">
        <f>IF('Leave Approval'!R401="", "", 'Leave Approval'!R401)</f>
        <v/>
      </c>
      <c r="V402" s="156"/>
      <c r="W402" s="157" t="str">
        <f>IF(OR(P402="", Q402="", R402=""), "", NETWORKDAYS(Q402, R402, IF(AL402='Intro &amp; Setup'!$BA$8, 'Intro &amp; Setup'!$CA$4:$CA$23, IF(AL402='Intro &amp; Setup'!$BA$9, 'Intro &amp; Setup'!$CB$4:$CB$23)))-IF(S402=$AH$2, 0.5, 0))</f>
        <v/>
      </c>
      <c r="X402" s="156"/>
      <c r="Y402" s="157" t="str">
        <f>IF(OR(P402="", Q402="", R402=""), "", IFERROR($AN402+$AO402-SUMIF($C$8:$C402, $C402, $K$8:$K402)-SUMIF($P$8:$P402, $P402, $W$8:$W402), ""))</f>
        <v/>
      </c>
      <c r="Z402" s="75"/>
      <c r="AH402" s="10">
        <v>395</v>
      </c>
      <c r="AL402" s="10" t="str">
        <f>IF(P402="", IF(C402="", "", IFERROR(INDEX('Intro &amp; Setup'!$BD$4:$BD$23, MATCH(C402, 'Intro &amp; Setup'!$BC$4:$BC$23, 0)), "")), IFERROR(INDEX('Intro &amp; Setup'!$BD$4:$BD$23, MATCH(P402, 'Intro &amp; Setup'!$BC$4:$BC$23, 0)), ""))</f>
        <v/>
      </c>
      <c r="AN402" s="42" t="str">
        <f>IF(P402="", IF($C402="", "", IFERROR(INDEX('Intro &amp; Setup'!$BE$4:$BE$23, MATCH($C402, 'Intro &amp; Setup'!$BC$4:$BC$23, 0)), "")-$AS402), IFERROR(INDEX('Intro &amp; Setup'!$BE$4:$BE$23, MATCH($P402, 'Intro &amp; Setup'!$BC$4:$BC$23, 0)), "")-$AS402)</f>
        <v/>
      </c>
      <c r="AO402" s="44" t="str">
        <f>IF(P402="", IF($C402="", "", IFERROR(INDEX('Intro &amp; Setup'!$BF$4:$BF$23, MATCH($C402, 'Intro &amp; Setup'!$BC$4:$BC$23, 0)), "")), IFERROR(INDEX('Intro &amp; Setup'!$BF$4:$BF$23, MATCH($P402, 'Intro &amp; Setup'!$BC$4:$BC$23, 0)), ""))</f>
        <v/>
      </c>
      <c r="AS402" s="10" t="str">
        <f>IF($C402="", "", IFERROR(INDEX('Intro &amp; Setup'!$BG$70:$BG$109, MATCH($C402, 'Intro &amp; Setup'!$BA$70:$BA$109, 0)), ""))</f>
        <v/>
      </c>
    </row>
    <row r="403" spans="1:45" x14ac:dyDescent="0.25">
      <c r="A403" s="75"/>
      <c r="B403" s="176"/>
      <c r="C403" s="158"/>
      <c r="D403" s="160"/>
      <c r="E403" s="161"/>
      <c r="F403" s="177"/>
      <c r="G403" s="160"/>
      <c r="H403" s="163"/>
      <c r="I403" s="156"/>
      <c r="J403" s="157" t="str">
        <f t="shared" si="6"/>
        <v/>
      </c>
      <c r="K403" s="158" t="str">
        <f>IF(O403="", IF(W403="", IF(OR(D403="", E403="", C403=""), "", NETWORKDAYS(D403, E403, IF(AL403='Intro &amp; Setup'!$BA$8, 'Intro &amp; Setup'!$CA$4:$CA$23, IF(AL403='Intro &amp; Setup'!$BA$9, 'Intro &amp; Setup'!$CB$4:$CB$23)))-IF(F403=$AH$2, 0.5, 0)), ""), "")</f>
        <v/>
      </c>
      <c r="L403" s="156"/>
      <c r="M403" s="157" t="str">
        <f>IF(O403="", IFERROR(IF($W403="", $AN403+$AO403-SUMIF($C$8:$C403, $C403, $K$8:$K403)-SUMIF($C$8:$C403, $C403, $W$8:$W403), ""), ""), "")</f>
        <v/>
      </c>
      <c r="N403" s="156"/>
      <c r="O403" s="157" t="str">
        <f>IF(AND(P403="", Q403="", R403=""), "", IF(OR(NOT(C403=P403), NOT(D403=Q403), NOT(E403=R403), NOT(F403=S403), NOT(G403=T403), NOT(H403=U403)), $O$4, 'Leave Approval'!L402))</f>
        <v/>
      </c>
      <c r="P403" s="159" t="str">
        <f>IF('Leave Approval'!M402="", "", 'Leave Approval'!M402)</f>
        <v/>
      </c>
      <c r="Q403" s="160" t="str">
        <f>IF('Leave Approval'!N402="", "", 'Leave Approval'!N402)</f>
        <v/>
      </c>
      <c r="R403" s="161" t="str">
        <f>IF('Leave Approval'!O402="", "", 'Leave Approval'!O402)</f>
        <v/>
      </c>
      <c r="S403" s="162" t="str">
        <f>IF('Leave Approval'!P402="", "", 'Leave Approval'!P402)</f>
        <v/>
      </c>
      <c r="T403" s="163" t="str">
        <f>IF('Leave Approval'!Q402="", "", 'Leave Approval'!Q402)</f>
        <v/>
      </c>
      <c r="U403" s="164" t="str">
        <f>IF('Leave Approval'!R402="", "", 'Leave Approval'!R402)</f>
        <v/>
      </c>
      <c r="V403" s="156"/>
      <c r="W403" s="157" t="str">
        <f>IF(OR(P403="", Q403="", R403=""), "", NETWORKDAYS(Q403, R403, IF(AL403='Intro &amp; Setup'!$BA$8, 'Intro &amp; Setup'!$CA$4:$CA$23, IF(AL403='Intro &amp; Setup'!$BA$9, 'Intro &amp; Setup'!$CB$4:$CB$23)))-IF(S403=$AH$2, 0.5, 0))</f>
        <v/>
      </c>
      <c r="X403" s="156"/>
      <c r="Y403" s="157" t="str">
        <f>IF(OR(P403="", Q403="", R403=""), "", IFERROR($AN403+$AO403-SUMIF($C$8:$C403, $C403, $K$8:$K403)-SUMIF($P$8:$P403, $P403, $W$8:$W403), ""))</f>
        <v/>
      </c>
      <c r="Z403" s="75"/>
      <c r="AH403" s="10">
        <v>396</v>
      </c>
      <c r="AL403" s="10" t="str">
        <f>IF(P403="", IF(C403="", "", IFERROR(INDEX('Intro &amp; Setup'!$BD$4:$BD$23, MATCH(C403, 'Intro &amp; Setup'!$BC$4:$BC$23, 0)), "")), IFERROR(INDEX('Intro &amp; Setup'!$BD$4:$BD$23, MATCH(P403, 'Intro &amp; Setup'!$BC$4:$BC$23, 0)), ""))</f>
        <v/>
      </c>
      <c r="AN403" s="42" t="str">
        <f>IF(P403="", IF($C403="", "", IFERROR(INDEX('Intro &amp; Setup'!$BE$4:$BE$23, MATCH($C403, 'Intro &amp; Setup'!$BC$4:$BC$23, 0)), "")-$AS403), IFERROR(INDEX('Intro &amp; Setup'!$BE$4:$BE$23, MATCH($P403, 'Intro &amp; Setup'!$BC$4:$BC$23, 0)), "")-$AS403)</f>
        <v/>
      </c>
      <c r="AO403" s="44" t="str">
        <f>IF(P403="", IF($C403="", "", IFERROR(INDEX('Intro &amp; Setup'!$BF$4:$BF$23, MATCH($C403, 'Intro &amp; Setup'!$BC$4:$BC$23, 0)), "")), IFERROR(INDEX('Intro &amp; Setup'!$BF$4:$BF$23, MATCH($P403, 'Intro &amp; Setup'!$BC$4:$BC$23, 0)), ""))</f>
        <v/>
      </c>
      <c r="AS403" s="10" t="str">
        <f>IF($C403="", "", IFERROR(INDEX('Intro &amp; Setup'!$BG$70:$BG$109, MATCH($C403, 'Intro &amp; Setup'!$BA$70:$BA$109, 0)), ""))</f>
        <v/>
      </c>
    </row>
    <row r="404" spans="1:45" x14ac:dyDescent="0.25">
      <c r="A404" s="75"/>
      <c r="B404" s="176"/>
      <c r="C404" s="158"/>
      <c r="D404" s="160"/>
      <c r="E404" s="161"/>
      <c r="F404" s="177"/>
      <c r="G404" s="160"/>
      <c r="H404" s="163"/>
      <c r="I404" s="156"/>
      <c r="J404" s="157" t="str">
        <f t="shared" si="6"/>
        <v/>
      </c>
      <c r="K404" s="158" t="str">
        <f>IF(O404="", IF(W404="", IF(OR(D404="", E404="", C404=""), "", NETWORKDAYS(D404, E404, IF(AL404='Intro &amp; Setup'!$BA$8, 'Intro &amp; Setup'!$CA$4:$CA$23, IF(AL404='Intro &amp; Setup'!$BA$9, 'Intro &amp; Setup'!$CB$4:$CB$23)))-IF(F404=$AH$2, 0.5, 0)), ""), "")</f>
        <v/>
      </c>
      <c r="L404" s="156"/>
      <c r="M404" s="157" t="str">
        <f>IF(O404="", IFERROR(IF($W404="", $AN404+$AO404-SUMIF($C$8:$C404, $C404, $K$8:$K404)-SUMIF($C$8:$C404, $C404, $W$8:$W404), ""), ""), "")</f>
        <v/>
      </c>
      <c r="N404" s="156"/>
      <c r="O404" s="157" t="str">
        <f>IF(AND(P404="", Q404="", R404=""), "", IF(OR(NOT(C404=P404), NOT(D404=Q404), NOT(E404=R404), NOT(F404=S404), NOT(G404=T404), NOT(H404=U404)), $O$4, 'Leave Approval'!L403))</f>
        <v/>
      </c>
      <c r="P404" s="159" t="str">
        <f>IF('Leave Approval'!M403="", "", 'Leave Approval'!M403)</f>
        <v/>
      </c>
      <c r="Q404" s="160" t="str">
        <f>IF('Leave Approval'!N403="", "", 'Leave Approval'!N403)</f>
        <v/>
      </c>
      <c r="R404" s="161" t="str">
        <f>IF('Leave Approval'!O403="", "", 'Leave Approval'!O403)</f>
        <v/>
      </c>
      <c r="S404" s="162" t="str">
        <f>IF('Leave Approval'!P403="", "", 'Leave Approval'!P403)</f>
        <v/>
      </c>
      <c r="T404" s="163" t="str">
        <f>IF('Leave Approval'!Q403="", "", 'Leave Approval'!Q403)</f>
        <v/>
      </c>
      <c r="U404" s="164" t="str">
        <f>IF('Leave Approval'!R403="", "", 'Leave Approval'!R403)</f>
        <v/>
      </c>
      <c r="V404" s="156"/>
      <c r="W404" s="157" t="str">
        <f>IF(OR(P404="", Q404="", R404=""), "", NETWORKDAYS(Q404, R404, IF(AL404='Intro &amp; Setup'!$BA$8, 'Intro &amp; Setup'!$CA$4:$CA$23, IF(AL404='Intro &amp; Setup'!$BA$9, 'Intro &amp; Setup'!$CB$4:$CB$23)))-IF(S404=$AH$2, 0.5, 0))</f>
        <v/>
      </c>
      <c r="X404" s="156"/>
      <c r="Y404" s="157" t="str">
        <f>IF(OR(P404="", Q404="", R404=""), "", IFERROR($AN404+$AO404-SUMIF($C$8:$C404, $C404, $K$8:$K404)-SUMIF($P$8:$P404, $P404, $W$8:$W404), ""))</f>
        <v/>
      </c>
      <c r="Z404" s="75"/>
      <c r="AH404" s="10">
        <v>397</v>
      </c>
      <c r="AL404" s="10" t="str">
        <f>IF(P404="", IF(C404="", "", IFERROR(INDEX('Intro &amp; Setup'!$BD$4:$BD$23, MATCH(C404, 'Intro &amp; Setup'!$BC$4:$BC$23, 0)), "")), IFERROR(INDEX('Intro &amp; Setup'!$BD$4:$BD$23, MATCH(P404, 'Intro &amp; Setup'!$BC$4:$BC$23, 0)), ""))</f>
        <v/>
      </c>
      <c r="AN404" s="42" t="str">
        <f>IF(P404="", IF($C404="", "", IFERROR(INDEX('Intro &amp; Setup'!$BE$4:$BE$23, MATCH($C404, 'Intro &amp; Setup'!$BC$4:$BC$23, 0)), "")-$AS404), IFERROR(INDEX('Intro &amp; Setup'!$BE$4:$BE$23, MATCH($P404, 'Intro &amp; Setup'!$BC$4:$BC$23, 0)), "")-$AS404)</f>
        <v/>
      </c>
      <c r="AO404" s="44" t="str">
        <f>IF(P404="", IF($C404="", "", IFERROR(INDEX('Intro &amp; Setup'!$BF$4:$BF$23, MATCH($C404, 'Intro &amp; Setup'!$BC$4:$BC$23, 0)), "")), IFERROR(INDEX('Intro &amp; Setup'!$BF$4:$BF$23, MATCH($P404, 'Intro &amp; Setup'!$BC$4:$BC$23, 0)), ""))</f>
        <v/>
      </c>
      <c r="AS404" s="10" t="str">
        <f>IF($C404="", "", IFERROR(INDEX('Intro &amp; Setup'!$BG$70:$BG$109, MATCH($C404, 'Intro &amp; Setup'!$BA$70:$BA$109, 0)), ""))</f>
        <v/>
      </c>
    </row>
    <row r="405" spans="1:45" x14ac:dyDescent="0.25">
      <c r="A405" s="75"/>
      <c r="B405" s="176"/>
      <c r="C405" s="158"/>
      <c r="D405" s="160"/>
      <c r="E405" s="161"/>
      <c r="F405" s="177"/>
      <c r="G405" s="160"/>
      <c r="H405" s="163"/>
      <c r="I405" s="156"/>
      <c r="J405" s="157" t="str">
        <f t="shared" si="6"/>
        <v/>
      </c>
      <c r="K405" s="158" t="str">
        <f>IF(O405="", IF(W405="", IF(OR(D405="", E405="", C405=""), "", NETWORKDAYS(D405, E405, IF(AL405='Intro &amp; Setup'!$BA$8, 'Intro &amp; Setup'!$CA$4:$CA$23, IF(AL405='Intro &amp; Setup'!$BA$9, 'Intro &amp; Setup'!$CB$4:$CB$23)))-IF(F405=$AH$2, 0.5, 0)), ""), "")</f>
        <v/>
      </c>
      <c r="L405" s="156"/>
      <c r="M405" s="157" t="str">
        <f>IF(O405="", IFERROR(IF($W405="", $AN405+$AO405-SUMIF($C$8:$C405, $C405, $K$8:$K405)-SUMIF($C$8:$C405, $C405, $W$8:$W405), ""), ""), "")</f>
        <v/>
      </c>
      <c r="N405" s="156"/>
      <c r="O405" s="157" t="str">
        <f>IF(AND(P405="", Q405="", R405=""), "", IF(OR(NOT(C405=P405), NOT(D405=Q405), NOT(E405=R405), NOT(F405=S405), NOT(G405=T405), NOT(H405=U405)), $O$4, 'Leave Approval'!L404))</f>
        <v/>
      </c>
      <c r="P405" s="159" t="str">
        <f>IF('Leave Approval'!M404="", "", 'Leave Approval'!M404)</f>
        <v/>
      </c>
      <c r="Q405" s="160" t="str">
        <f>IF('Leave Approval'!N404="", "", 'Leave Approval'!N404)</f>
        <v/>
      </c>
      <c r="R405" s="161" t="str">
        <f>IF('Leave Approval'!O404="", "", 'Leave Approval'!O404)</f>
        <v/>
      </c>
      <c r="S405" s="162" t="str">
        <f>IF('Leave Approval'!P404="", "", 'Leave Approval'!P404)</f>
        <v/>
      </c>
      <c r="T405" s="163" t="str">
        <f>IF('Leave Approval'!Q404="", "", 'Leave Approval'!Q404)</f>
        <v/>
      </c>
      <c r="U405" s="164" t="str">
        <f>IF('Leave Approval'!R404="", "", 'Leave Approval'!R404)</f>
        <v/>
      </c>
      <c r="V405" s="156"/>
      <c r="W405" s="157" t="str">
        <f>IF(OR(P405="", Q405="", R405=""), "", NETWORKDAYS(Q405, R405, IF(AL405='Intro &amp; Setup'!$BA$8, 'Intro &amp; Setup'!$CA$4:$CA$23, IF(AL405='Intro &amp; Setup'!$BA$9, 'Intro &amp; Setup'!$CB$4:$CB$23)))-IF(S405=$AH$2, 0.5, 0))</f>
        <v/>
      </c>
      <c r="X405" s="156"/>
      <c r="Y405" s="157" t="str">
        <f>IF(OR(P405="", Q405="", R405=""), "", IFERROR($AN405+$AO405-SUMIF($C$8:$C405, $C405, $K$8:$K405)-SUMIF($P$8:$P405, $P405, $W$8:$W405), ""))</f>
        <v/>
      </c>
      <c r="Z405" s="75"/>
      <c r="AH405" s="10">
        <v>398</v>
      </c>
      <c r="AL405" s="10" t="str">
        <f>IF(P405="", IF(C405="", "", IFERROR(INDEX('Intro &amp; Setup'!$BD$4:$BD$23, MATCH(C405, 'Intro &amp; Setup'!$BC$4:$BC$23, 0)), "")), IFERROR(INDEX('Intro &amp; Setup'!$BD$4:$BD$23, MATCH(P405, 'Intro &amp; Setup'!$BC$4:$BC$23, 0)), ""))</f>
        <v/>
      </c>
      <c r="AN405" s="42" t="str">
        <f>IF(P405="", IF($C405="", "", IFERROR(INDEX('Intro &amp; Setup'!$BE$4:$BE$23, MATCH($C405, 'Intro &amp; Setup'!$BC$4:$BC$23, 0)), "")-$AS405), IFERROR(INDEX('Intro &amp; Setup'!$BE$4:$BE$23, MATCH($P405, 'Intro &amp; Setup'!$BC$4:$BC$23, 0)), "")-$AS405)</f>
        <v/>
      </c>
      <c r="AO405" s="44" t="str">
        <f>IF(P405="", IF($C405="", "", IFERROR(INDEX('Intro &amp; Setup'!$BF$4:$BF$23, MATCH($C405, 'Intro &amp; Setup'!$BC$4:$BC$23, 0)), "")), IFERROR(INDEX('Intro &amp; Setup'!$BF$4:$BF$23, MATCH($P405, 'Intro &amp; Setup'!$BC$4:$BC$23, 0)), ""))</f>
        <v/>
      </c>
      <c r="AS405" s="10" t="str">
        <f>IF($C405="", "", IFERROR(INDEX('Intro &amp; Setup'!$BG$70:$BG$109, MATCH($C405, 'Intro &amp; Setup'!$BA$70:$BA$109, 0)), ""))</f>
        <v/>
      </c>
    </row>
    <row r="406" spans="1:45" x14ac:dyDescent="0.25">
      <c r="A406" s="75"/>
      <c r="B406" s="176"/>
      <c r="C406" s="158"/>
      <c r="D406" s="160"/>
      <c r="E406" s="161"/>
      <c r="F406" s="177"/>
      <c r="G406" s="160"/>
      <c r="H406" s="163"/>
      <c r="I406" s="156"/>
      <c r="J406" s="157" t="str">
        <f t="shared" si="6"/>
        <v/>
      </c>
      <c r="K406" s="158" t="str">
        <f>IF(O406="", IF(W406="", IF(OR(D406="", E406="", C406=""), "", NETWORKDAYS(D406, E406, IF(AL406='Intro &amp; Setup'!$BA$8, 'Intro &amp; Setup'!$CA$4:$CA$23, IF(AL406='Intro &amp; Setup'!$BA$9, 'Intro &amp; Setup'!$CB$4:$CB$23)))-IF(F406=$AH$2, 0.5, 0)), ""), "")</f>
        <v/>
      </c>
      <c r="L406" s="156"/>
      <c r="M406" s="157" t="str">
        <f>IF(O406="", IFERROR(IF($W406="", $AN406+$AO406-SUMIF($C$8:$C406, $C406, $K$8:$K406)-SUMIF($C$8:$C406, $C406, $W$8:$W406), ""), ""), "")</f>
        <v/>
      </c>
      <c r="N406" s="156"/>
      <c r="O406" s="157" t="str">
        <f>IF(AND(P406="", Q406="", R406=""), "", IF(OR(NOT(C406=P406), NOT(D406=Q406), NOT(E406=R406), NOT(F406=S406), NOT(G406=T406), NOT(H406=U406)), $O$4, 'Leave Approval'!L405))</f>
        <v/>
      </c>
      <c r="P406" s="159" t="str">
        <f>IF('Leave Approval'!M405="", "", 'Leave Approval'!M405)</f>
        <v/>
      </c>
      <c r="Q406" s="160" t="str">
        <f>IF('Leave Approval'!N405="", "", 'Leave Approval'!N405)</f>
        <v/>
      </c>
      <c r="R406" s="161" t="str">
        <f>IF('Leave Approval'!O405="", "", 'Leave Approval'!O405)</f>
        <v/>
      </c>
      <c r="S406" s="162" t="str">
        <f>IF('Leave Approval'!P405="", "", 'Leave Approval'!P405)</f>
        <v/>
      </c>
      <c r="T406" s="163" t="str">
        <f>IF('Leave Approval'!Q405="", "", 'Leave Approval'!Q405)</f>
        <v/>
      </c>
      <c r="U406" s="164" t="str">
        <f>IF('Leave Approval'!R405="", "", 'Leave Approval'!R405)</f>
        <v/>
      </c>
      <c r="V406" s="156"/>
      <c r="W406" s="157" t="str">
        <f>IF(OR(P406="", Q406="", R406=""), "", NETWORKDAYS(Q406, R406, IF(AL406='Intro &amp; Setup'!$BA$8, 'Intro &amp; Setup'!$CA$4:$CA$23, IF(AL406='Intro &amp; Setup'!$BA$9, 'Intro &amp; Setup'!$CB$4:$CB$23)))-IF(S406=$AH$2, 0.5, 0))</f>
        <v/>
      </c>
      <c r="X406" s="156"/>
      <c r="Y406" s="157" t="str">
        <f>IF(OR(P406="", Q406="", R406=""), "", IFERROR($AN406+$AO406-SUMIF($C$8:$C406, $C406, $K$8:$K406)-SUMIF($P$8:$P406, $P406, $W$8:$W406), ""))</f>
        <v/>
      </c>
      <c r="Z406" s="75"/>
      <c r="AH406" s="10">
        <v>399</v>
      </c>
      <c r="AL406" s="10" t="str">
        <f>IF(P406="", IF(C406="", "", IFERROR(INDEX('Intro &amp; Setup'!$BD$4:$BD$23, MATCH(C406, 'Intro &amp; Setup'!$BC$4:$BC$23, 0)), "")), IFERROR(INDEX('Intro &amp; Setup'!$BD$4:$BD$23, MATCH(P406, 'Intro &amp; Setup'!$BC$4:$BC$23, 0)), ""))</f>
        <v/>
      </c>
      <c r="AN406" s="42" t="str">
        <f>IF(P406="", IF($C406="", "", IFERROR(INDEX('Intro &amp; Setup'!$BE$4:$BE$23, MATCH($C406, 'Intro &amp; Setup'!$BC$4:$BC$23, 0)), "")-$AS406), IFERROR(INDEX('Intro &amp; Setup'!$BE$4:$BE$23, MATCH($P406, 'Intro &amp; Setup'!$BC$4:$BC$23, 0)), "")-$AS406)</f>
        <v/>
      </c>
      <c r="AO406" s="44" t="str">
        <f>IF(P406="", IF($C406="", "", IFERROR(INDEX('Intro &amp; Setup'!$BF$4:$BF$23, MATCH($C406, 'Intro &amp; Setup'!$BC$4:$BC$23, 0)), "")), IFERROR(INDEX('Intro &amp; Setup'!$BF$4:$BF$23, MATCH($P406, 'Intro &amp; Setup'!$BC$4:$BC$23, 0)), ""))</f>
        <v/>
      </c>
      <c r="AS406" s="10" t="str">
        <f>IF($C406="", "", IFERROR(INDEX('Intro &amp; Setup'!$BG$70:$BG$109, MATCH($C406, 'Intro &amp; Setup'!$BA$70:$BA$109, 0)), ""))</f>
        <v/>
      </c>
    </row>
    <row r="407" spans="1:45" x14ac:dyDescent="0.25">
      <c r="A407" s="75"/>
      <c r="B407" s="176"/>
      <c r="C407" s="158"/>
      <c r="D407" s="160"/>
      <c r="E407" s="161"/>
      <c r="F407" s="177"/>
      <c r="G407" s="160"/>
      <c r="H407" s="163"/>
      <c r="I407" s="156"/>
      <c r="J407" s="157" t="str">
        <f t="shared" si="6"/>
        <v/>
      </c>
      <c r="K407" s="158" t="str">
        <f>IF(O407="", IF(W407="", IF(OR(D407="", E407="", C407=""), "", NETWORKDAYS(D407, E407, IF(AL407='Intro &amp; Setup'!$BA$8, 'Intro &amp; Setup'!$CA$4:$CA$23, IF(AL407='Intro &amp; Setup'!$BA$9, 'Intro &amp; Setup'!$CB$4:$CB$23)))-IF(F407=$AH$2, 0.5, 0)), ""), "")</f>
        <v/>
      </c>
      <c r="L407" s="156"/>
      <c r="M407" s="157" t="str">
        <f>IF(O407="", IFERROR(IF($W407="", $AN407+$AO407-SUMIF($C$8:$C407, $C407, $K$8:$K407)-SUMIF($C$8:$C407, $C407, $W$8:$W407), ""), ""), "")</f>
        <v/>
      </c>
      <c r="N407" s="156"/>
      <c r="O407" s="157" t="str">
        <f>IF(AND(P407="", Q407="", R407=""), "", IF(OR(NOT(C407=P407), NOT(D407=Q407), NOT(E407=R407), NOT(F407=S407), NOT(G407=T407), NOT(H407=U407)), $O$4, 'Leave Approval'!L406))</f>
        <v/>
      </c>
      <c r="P407" s="159" t="str">
        <f>IF('Leave Approval'!M406="", "", 'Leave Approval'!M406)</f>
        <v/>
      </c>
      <c r="Q407" s="160" t="str">
        <f>IF('Leave Approval'!N406="", "", 'Leave Approval'!N406)</f>
        <v/>
      </c>
      <c r="R407" s="161" t="str">
        <f>IF('Leave Approval'!O406="", "", 'Leave Approval'!O406)</f>
        <v/>
      </c>
      <c r="S407" s="162" t="str">
        <f>IF('Leave Approval'!P406="", "", 'Leave Approval'!P406)</f>
        <v/>
      </c>
      <c r="T407" s="163" t="str">
        <f>IF('Leave Approval'!Q406="", "", 'Leave Approval'!Q406)</f>
        <v/>
      </c>
      <c r="U407" s="164" t="str">
        <f>IF('Leave Approval'!R406="", "", 'Leave Approval'!R406)</f>
        <v/>
      </c>
      <c r="V407" s="156"/>
      <c r="W407" s="157" t="str">
        <f>IF(OR(P407="", Q407="", R407=""), "", NETWORKDAYS(Q407, R407, IF(AL407='Intro &amp; Setup'!$BA$8, 'Intro &amp; Setup'!$CA$4:$CA$23, IF(AL407='Intro &amp; Setup'!$BA$9, 'Intro &amp; Setup'!$CB$4:$CB$23)))-IF(S407=$AH$2, 0.5, 0))</f>
        <v/>
      </c>
      <c r="X407" s="156"/>
      <c r="Y407" s="157" t="str">
        <f>IF(OR(P407="", Q407="", R407=""), "", IFERROR($AN407+$AO407-SUMIF($C$8:$C407, $C407, $K$8:$K407)-SUMIF($P$8:$P407, $P407, $W$8:$W407), ""))</f>
        <v/>
      </c>
      <c r="Z407" s="75"/>
      <c r="AH407" s="10">
        <v>400</v>
      </c>
      <c r="AL407" s="10" t="str">
        <f>IF(P407="", IF(C407="", "", IFERROR(INDEX('Intro &amp; Setup'!$BD$4:$BD$23, MATCH(C407, 'Intro &amp; Setup'!$BC$4:$BC$23, 0)), "")), IFERROR(INDEX('Intro &amp; Setup'!$BD$4:$BD$23, MATCH(P407, 'Intro &amp; Setup'!$BC$4:$BC$23, 0)), ""))</f>
        <v/>
      </c>
      <c r="AN407" s="42" t="str">
        <f>IF(P407="", IF($C407="", "", IFERROR(INDEX('Intro &amp; Setup'!$BE$4:$BE$23, MATCH($C407, 'Intro &amp; Setup'!$BC$4:$BC$23, 0)), "")-$AS407), IFERROR(INDEX('Intro &amp; Setup'!$BE$4:$BE$23, MATCH($P407, 'Intro &amp; Setup'!$BC$4:$BC$23, 0)), "")-$AS407)</f>
        <v/>
      </c>
      <c r="AO407" s="44" t="str">
        <f>IF(P407="", IF($C407="", "", IFERROR(INDEX('Intro &amp; Setup'!$BF$4:$BF$23, MATCH($C407, 'Intro &amp; Setup'!$BC$4:$BC$23, 0)), "")), IFERROR(INDEX('Intro &amp; Setup'!$BF$4:$BF$23, MATCH($P407, 'Intro &amp; Setup'!$BC$4:$BC$23, 0)), ""))</f>
        <v/>
      </c>
      <c r="AS407" s="10" t="str">
        <f>IF($C407="", "", IFERROR(INDEX('Intro &amp; Setup'!$BG$70:$BG$109, MATCH($C407, 'Intro &amp; Setup'!$BA$70:$BA$109, 0)), ""))</f>
        <v/>
      </c>
    </row>
    <row r="408" spans="1:45" x14ac:dyDescent="0.25">
      <c r="A408" s="75"/>
      <c r="B408" s="176"/>
      <c r="C408" s="158"/>
      <c r="D408" s="160"/>
      <c r="E408" s="161"/>
      <c r="F408" s="177"/>
      <c r="G408" s="160"/>
      <c r="H408" s="163"/>
      <c r="I408" s="156"/>
      <c r="J408" s="157" t="str">
        <f t="shared" si="6"/>
        <v/>
      </c>
      <c r="K408" s="158" t="str">
        <f>IF(O408="", IF(W408="", IF(OR(D408="", E408="", C408=""), "", NETWORKDAYS(D408, E408, IF(AL408='Intro &amp; Setup'!$BA$8, 'Intro &amp; Setup'!$CA$4:$CA$23, IF(AL408='Intro &amp; Setup'!$BA$9, 'Intro &amp; Setup'!$CB$4:$CB$23)))-IF(F408=$AH$2, 0.5, 0)), ""), "")</f>
        <v/>
      </c>
      <c r="L408" s="156"/>
      <c r="M408" s="157" t="str">
        <f>IF(O408="", IFERROR(IF($W408="", $AN408+$AO408-SUMIF($C$8:$C408, $C408, $K$8:$K408)-SUMIF($C$8:$C408, $C408, $W$8:$W408), ""), ""), "")</f>
        <v/>
      </c>
      <c r="N408" s="156"/>
      <c r="O408" s="157" t="str">
        <f>IF(AND(P408="", Q408="", R408=""), "", IF(OR(NOT(C408=P408), NOT(D408=Q408), NOT(E408=R408), NOT(F408=S408), NOT(G408=T408), NOT(H408=U408)), $O$4, 'Leave Approval'!L407))</f>
        <v/>
      </c>
      <c r="P408" s="159" t="str">
        <f>IF('Leave Approval'!M407="", "", 'Leave Approval'!M407)</f>
        <v/>
      </c>
      <c r="Q408" s="160" t="str">
        <f>IF('Leave Approval'!N407="", "", 'Leave Approval'!N407)</f>
        <v/>
      </c>
      <c r="R408" s="161" t="str">
        <f>IF('Leave Approval'!O407="", "", 'Leave Approval'!O407)</f>
        <v/>
      </c>
      <c r="S408" s="162" t="str">
        <f>IF('Leave Approval'!P407="", "", 'Leave Approval'!P407)</f>
        <v/>
      </c>
      <c r="T408" s="163" t="str">
        <f>IF('Leave Approval'!Q407="", "", 'Leave Approval'!Q407)</f>
        <v/>
      </c>
      <c r="U408" s="164" t="str">
        <f>IF('Leave Approval'!R407="", "", 'Leave Approval'!R407)</f>
        <v/>
      </c>
      <c r="V408" s="156"/>
      <c r="W408" s="157" t="str">
        <f>IF(OR(P408="", Q408="", R408=""), "", NETWORKDAYS(Q408, R408, IF(AL408='Intro &amp; Setup'!$BA$8, 'Intro &amp; Setup'!$CA$4:$CA$23, IF(AL408='Intro &amp; Setup'!$BA$9, 'Intro &amp; Setup'!$CB$4:$CB$23)))-IF(S408=$AH$2, 0.5, 0))</f>
        <v/>
      </c>
      <c r="X408" s="156"/>
      <c r="Y408" s="157" t="str">
        <f>IF(OR(P408="", Q408="", R408=""), "", IFERROR($AN408+$AO408-SUMIF($C$8:$C408, $C408, $K$8:$K408)-SUMIF($P$8:$P408, $P408, $W$8:$W408), ""))</f>
        <v/>
      </c>
      <c r="Z408" s="75"/>
      <c r="AH408" s="10">
        <v>401</v>
      </c>
      <c r="AL408" s="10" t="str">
        <f>IF(P408="", IF(C408="", "", IFERROR(INDEX('Intro &amp; Setup'!$BD$4:$BD$23, MATCH(C408, 'Intro &amp; Setup'!$BC$4:$BC$23, 0)), "")), IFERROR(INDEX('Intro &amp; Setup'!$BD$4:$BD$23, MATCH(P408, 'Intro &amp; Setup'!$BC$4:$BC$23, 0)), ""))</f>
        <v/>
      </c>
      <c r="AN408" s="42" t="str">
        <f>IF(P408="", IF($C408="", "", IFERROR(INDEX('Intro &amp; Setup'!$BE$4:$BE$23, MATCH($C408, 'Intro &amp; Setup'!$BC$4:$BC$23, 0)), "")-$AS408), IFERROR(INDEX('Intro &amp; Setup'!$BE$4:$BE$23, MATCH($P408, 'Intro &amp; Setup'!$BC$4:$BC$23, 0)), "")-$AS408)</f>
        <v/>
      </c>
      <c r="AO408" s="44" t="str">
        <f>IF(P408="", IF($C408="", "", IFERROR(INDEX('Intro &amp; Setup'!$BF$4:$BF$23, MATCH($C408, 'Intro &amp; Setup'!$BC$4:$BC$23, 0)), "")), IFERROR(INDEX('Intro &amp; Setup'!$BF$4:$BF$23, MATCH($P408, 'Intro &amp; Setup'!$BC$4:$BC$23, 0)), ""))</f>
        <v/>
      </c>
      <c r="AS408" s="10" t="str">
        <f>IF($C408="", "", IFERROR(INDEX('Intro &amp; Setup'!$BG$70:$BG$109, MATCH($C408, 'Intro &amp; Setup'!$BA$70:$BA$109, 0)), ""))</f>
        <v/>
      </c>
    </row>
    <row r="409" spans="1:45" x14ac:dyDescent="0.25">
      <c r="A409" s="75"/>
      <c r="B409" s="176"/>
      <c r="C409" s="158"/>
      <c r="D409" s="160"/>
      <c r="E409" s="161"/>
      <c r="F409" s="177"/>
      <c r="G409" s="160"/>
      <c r="H409" s="163"/>
      <c r="I409" s="156"/>
      <c r="J409" s="157" t="str">
        <f t="shared" si="6"/>
        <v/>
      </c>
      <c r="K409" s="158" t="str">
        <f>IF(O409="", IF(W409="", IF(OR(D409="", E409="", C409=""), "", NETWORKDAYS(D409, E409, IF(AL409='Intro &amp; Setup'!$BA$8, 'Intro &amp; Setup'!$CA$4:$CA$23, IF(AL409='Intro &amp; Setup'!$BA$9, 'Intro &amp; Setup'!$CB$4:$CB$23)))-IF(F409=$AH$2, 0.5, 0)), ""), "")</f>
        <v/>
      </c>
      <c r="L409" s="156"/>
      <c r="M409" s="157" t="str">
        <f>IF(O409="", IFERROR(IF($W409="", $AN409+$AO409-SUMIF($C$8:$C409, $C409, $K$8:$K409)-SUMIF($C$8:$C409, $C409, $W$8:$W409), ""), ""), "")</f>
        <v/>
      </c>
      <c r="N409" s="156"/>
      <c r="O409" s="157" t="str">
        <f>IF(AND(P409="", Q409="", R409=""), "", IF(OR(NOT(C409=P409), NOT(D409=Q409), NOT(E409=R409), NOT(F409=S409), NOT(G409=T409), NOT(H409=U409)), $O$4, 'Leave Approval'!L408))</f>
        <v/>
      </c>
      <c r="P409" s="159" t="str">
        <f>IF('Leave Approval'!M408="", "", 'Leave Approval'!M408)</f>
        <v/>
      </c>
      <c r="Q409" s="160" t="str">
        <f>IF('Leave Approval'!N408="", "", 'Leave Approval'!N408)</f>
        <v/>
      </c>
      <c r="R409" s="161" t="str">
        <f>IF('Leave Approval'!O408="", "", 'Leave Approval'!O408)</f>
        <v/>
      </c>
      <c r="S409" s="162" t="str">
        <f>IF('Leave Approval'!P408="", "", 'Leave Approval'!P408)</f>
        <v/>
      </c>
      <c r="T409" s="163" t="str">
        <f>IF('Leave Approval'!Q408="", "", 'Leave Approval'!Q408)</f>
        <v/>
      </c>
      <c r="U409" s="164" t="str">
        <f>IF('Leave Approval'!R408="", "", 'Leave Approval'!R408)</f>
        <v/>
      </c>
      <c r="V409" s="156"/>
      <c r="W409" s="157" t="str">
        <f>IF(OR(P409="", Q409="", R409=""), "", NETWORKDAYS(Q409, R409, IF(AL409='Intro &amp; Setup'!$BA$8, 'Intro &amp; Setup'!$CA$4:$CA$23, IF(AL409='Intro &amp; Setup'!$BA$9, 'Intro &amp; Setup'!$CB$4:$CB$23)))-IF(S409=$AH$2, 0.5, 0))</f>
        <v/>
      </c>
      <c r="X409" s="156"/>
      <c r="Y409" s="157" t="str">
        <f>IF(OR(P409="", Q409="", R409=""), "", IFERROR($AN409+$AO409-SUMIF($C$8:$C409, $C409, $K$8:$K409)-SUMIF($P$8:$P409, $P409, $W$8:$W409), ""))</f>
        <v/>
      </c>
      <c r="Z409" s="75"/>
      <c r="AH409" s="10">
        <v>402</v>
      </c>
      <c r="AL409" s="10" t="str">
        <f>IF(P409="", IF(C409="", "", IFERROR(INDEX('Intro &amp; Setup'!$BD$4:$BD$23, MATCH(C409, 'Intro &amp; Setup'!$BC$4:$BC$23, 0)), "")), IFERROR(INDEX('Intro &amp; Setup'!$BD$4:$BD$23, MATCH(P409, 'Intro &amp; Setup'!$BC$4:$BC$23, 0)), ""))</f>
        <v/>
      </c>
      <c r="AN409" s="42" t="str">
        <f>IF(P409="", IF($C409="", "", IFERROR(INDEX('Intro &amp; Setup'!$BE$4:$BE$23, MATCH($C409, 'Intro &amp; Setup'!$BC$4:$BC$23, 0)), "")-$AS409), IFERROR(INDEX('Intro &amp; Setup'!$BE$4:$BE$23, MATCH($P409, 'Intro &amp; Setup'!$BC$4:$BC$23, 0)), "")-$AS409)</f>
        <v/>
      </c>
      <c r="AO409" s="44" t="str">
        <f>IF(P409="", IF($C409="", "", IFERROR(INDEX('Intro &amp; Setup'!$BF$4:$BF$23, MATCH($C409, 'Intro &amp; Setup'!$BC$4:$BC$23, 0)), "")), IFERROR(INDEX('Intro &amp; Setup'!$BF$4:$BF$23, MATCH($P409, 'Intro &amp; Setup'!$BC$4:$BC$23, 0)), ""))</f>
        <v/>
      </c>
      <c r="AS409" s="10" t="str">
        <f>IF($C409="", "", IFERROR(INDEX('Intro &amp; Setup'!$BG$70:$BG$109, MATCH($C409, 'Intro &amp; Setup'!$BA$70:$BA$109, 0)), ""))</f>
        <v/>
      </c>
    </row>
    <row r="410" spans="1:45" x14ac:dyDescent="0.25">
      <c r="A410" s="75"/>
      <c r="B410" s="176"/>
      <c r="C410" s="158"/>
      <c r="D410" s="160"/>
      <c r="E410" s="161"/>
      <c r="F410" s="177"/>
      <c r="G410" s="160"/>
      <c r="H410" s="163"/>
      <c r="I410" s="156"/>
      <c r="J410" s="157" t="str">
        <f t="shared" si="6"/>
        <v/>
      </c>
      <c r="K410" s="158" t="str">
        <f>IF(O410="", IF(W410="", IF(OR(D410="", E410="", C410=""), "", NETWORKDAYS(D410, E410, IF(AL410='Intro &amp; Setup'!$BA$8, 'Intro &amp; Setup'!$CA$4:$CA$23, IF(AL410='Intro &amp; Setup'!$BA$9, 'Intro &amp; Setup'!$CB$4:$CB$23)))-IF(F410=$AH$2, 0.5, 0)), ""), "")</f>
        <v/>
      </c>
      <c r="L410" s="156"/>
      <c r="M410" s="157" t="str">
        <f>IF(O410="", IFERROR(IF($W410="", $AN410+$AO410-SUMIF($C$8:$C410, $C410, $K$8:$K410)-SUMIF($C$8:$C410, $C410, $W$8:$W410), ""), ""), "")</f>
        <v/>
      </c>
      <c r="N410" s="156"/>
      <c r="O410" s="157" t="str">
        <f>IF(AND(P410="", Q410="", R410=""), "", IF(OR(NOT(C410=P410), NOT(D410=Q410), NOT(E410=R410), NOT(F410=S410), NOT(G410=T410), NOT(H410=U410)), $O$4, 'Leave Approval'!L409))</f>
        <v/>
      </c>
      <c r="P410" s="159" t="str">
        <f>IF('Leave Approval'!M409="", "", 'Leave Approval'!M409)</f>
        <v/>
      </c>
      <c r="Q410" s="160" t="str">
        <f>IF('Leave Approval'!N409="", "", 'Leave Approval'!N409)</f>
        <v/>
      </c>
      <c r="R410" s="161" t="str">
        <f>IF('Leave Approval'!O409="", "", 'Leave Approval'!O409)</f>
        <v/>
      </c>
      <c r="S410" s="162" t="str">
        <f>IF('Leave Approval'!P409="", "", 'Leave Approval'!P409)</f>
        <v/>
      </c>
      <c r="T410" s="163" t="str">
        <f>IF('Leave Approval'!Q409="", "", 'Leave Approval'!Q409)</f>
        <v/>
      </c>
      <c r="U410" s="164" t="str">
        <f>IF('Leave Approval'!R409="", "", 'Leave Approval'!R409)</f>
        <v/>
      </c>
      <c r="V410" s="156"/>
      <c r="W410" s="157" t="str">
        <f>IF(OR(P410="", Q410="", R410=""), "", NETWORKDAYS(Q410, R410, IF(AL410='Intro &amp; Setup'!$BA$8, 'Intro &amp; Setup'!$CA$4:$CA$23, IF(AL410='Intro &amp; Setup'!$BA$9, 'Intro &amp; Setup'!$CB$4:$CB$23)))-IF(S410=$AH$2, 0.5, 0))</f>
        <v/>
      </c>
      <c r="X410" s="156"/>
      <c r="Y410" s="157" t="str">
        <f>IF(OR(P410="", Q410="", R410=""), "", IFERROR($AN410+$AO410-SUMIF($C$8:$C410, $C410, $K$8:$K410)-SUMIF($P$8:$P410, $P410, $W$8:$W410), ""))</f>
        <v/>
      </c>
      <c r="Z410" s="75"/>
      <c r="AH410" s="10">
        <v>403</v>
      </c>
      <c r="AL410" s="10" t="str">
        <f>IF(P410="", IF(C410="", "", IFERROR(INDEX('Intro &amp; Setup'!$BD$4:$BD$23, MATCH(C410, 'Intro &amp; Setup'!$BC$4:$BC$23, 0)), "")), IFERROR(INDEX('Intro &amp; Setup'!$BD$4:$BD$23, MATCH(P410, 'Intro &amp; Setup'!$BC$4:$BC$23, 0)), ""))</f>
        <v/>
      </c>
      <c r="AN410" s="42" t="str">
        <f>IF(P410="", IF($C410="", "", IFERROR(INDEX('Intro &amp; Setup'!$BE$4:$BE$23, MATCH($C410, 'Intro &amp; Setup'!$BC$4:$BC$23, 0)), "")-$AS410), IFERROR(INDEX('Intro &amp; Setup'!$BE$4:$BE$23, MATCH($P410, 'Intro &amp; Setup'!$BC$4:$BC$23, 0)), "")-$AS410)</f>
        <v/>
      </c>
      <c r="AO410" s="44" t="str">
        <f>IF(P410="", IF($C410="", "", IFERROR(INDEX('Intro &amp; Setup'!$BF$4:$BF$23, MATCH($C410, 'Intro &amp; Setup'!$BC$4:$BC$23, 0)), "")), IFERROR(INDEX('Intro &amp; Setup'!$BF$4:$BF$23, MATCH($P410, 'Intro &amp; Setup'!$BC$4:$BC$23, 0)), ""))</f>
        <v/>
      </c>
      <c r="AS410" s="10" t="str">
        <f>IF($C410="", "", IFERROR(INDEX('Intro &amp; Setup'!$BG$70:$BG$109, MATCH($C410, 'Intro &amp; Setup'!$BA$70:$BA$109, 0)), ""))</f>
        <v/>
      </c>
    </row>
    <row r="411" spans="1:45" x14ac:dyDescent="0.25">
      <c r="A411" s="75"/>
      <c r="B411" s="176"/>
      <c r="C411" s="158"/>
      <c r="D411" s="160"/>
      <c r="E411" s="161"/>
      <c r="F411" s="177"/>
      <c r="G411" s="160"/>
      <c r="H411" s="163"/>
      <c r="I411" s="156"/>
      <c r="J411" s="157" t="str">
        <f t="shared" si="6"/>
        <v/>
      </c>
      <c r="K411" s="158" t="str">
        <f>IF(O411="", IF(W411="", IF(OR(D411="", E411="", C411=""), "", NETWORKDAYS(D411, E411, IF(AL411='Intro &amp; Setup'!$BA$8, 'Intro &amp; Setup'!$CA$4:$CA$23, IF(AL411='Intro &amp; Setup'!$BA$9, 'Intro &amp; Setup'!$CB$4:$CB$23)))-IF(F411=$AH$2, 0.5, 0)), ""), "")</f>
        <v/>
      </c>
      <c r="L411" s="156"/>
      <c r="M411" s="157" t="str">
        <f>IF(O411="", IFERROR(IF($W411="", $AN411+$AO411-SUMIF($C$8:$C411, $C411, $K$8:$K411)-SUMIF($C$8:$C411, $C411, $W$8:$W411), ""), ""), "")</f>
        <v/>
      </c>
      <c r="N411" s="156"/>
      <c r="O411" s="157" t="str">
        <f>IF(AND(P411="", Q411="", R411=""), "", IF(OR(NOT(C411=P411), NOT(D411=Q411), NOT(E411=R411), NOT(F411=S411), NOT(G411=T411), NOT(H411=U411)), $O$4, 'Leave Approval'!L410))</f>
        <v/>
      </c>
      <c r="P411" s="159" t="str">
        <f>IF('Leave Approval'!M410="", "", 'Leave Approval'!M410)</f>
        <v/>
      </c>
      <c r="Q411" s="160" t="str">
        <f>IF('Leave Approval'!N410="", "", 'Leave Approval'!N410)</f>
        <v/>
      </c>
      <c r="R411" s="161" t="str">
        <f>IF('Leave Approval'!O410="", "", 'Leave Approval'!O410)</f>
        <v/>
      </c>
      <c r="S411" s="162" t="str">
        <f>IF('Leave Approval'!P410="", "", 'Leave Approval'!P410)</f>
        <v/>
      </c>
      <c r="T411" s="163" t="str">
        <f>IF('Leave Approval'!Q410="", "", 'Leave Approval'!Q410)</f>
        <v/>
      </c>
      <c r="U411" s="164" t="str">
        <f>IF('Leave Approval'!R410="", "", 'Leave Approval'!R410)</f>
        <v/>
      </c>
      <c r="V411" s="156"/>
      <c r="W411" s="157" t="str">
        <f>IF(OR(P411="", Q411="", R411=""), "", NETWORKDAYS(Q411, R411, IF(AL411='Intro &amp; Setup'!$BA$8, 'Intro &amp; Setup'!$CA$4:$CA$23, IF(AL411='Intro &amp; Setup'!$BA$9, 'Intro &amp; Setup'!$CB$4:$CB$23)))-IF(S411=$AH$2, 0.5, 0))</f>
        <v/>
      </c>
      <c r="X411" s="156"/>
      <c r="Y411" s="157" t="str">
        <f>IF(OR(P411="", Q411="", R411=""), "", IFERROR($AN411+$AO411-SUMIF($C$8:$C411, $C411, $K$8:$K411)-SUMIF($P$8:$P411, $P411, $W$8:$W411), ""))</f>
        <v/>
      </c>
      <c r="Z411" s="75"/>
      <c r="AH411" s="10">
        <v>404</v>
      </c>
      <c r="AL411" s="10" t="str">
        <f>IF(P411="", IF(C411="", "", IFERROR(INDEX('Intro &amp; Setup'!$BD$4:$BD$23, MATCH(C411, 'Intro &amp; Setup'!$BC$4:$BC$23, 0)), "")), IFERROR(INDEX('Intro &amp; Setup'!$BD$4:$BD$23, MATCH(P411, 'Intro &amp; Setup'!$BC$4:$BC$23, 0)), ""))</f>
        <v/>
      </c>
      <c r="AN411" s="42" t="str">
        <f>IF(P411="", IF($C411="", "", IFERROR(INDEX('Intro &amp; Setup'!$BE$4:$BE$23, MATCH($C411, 'Intro &amp; Setup'!$BC$4:$BC$23, 0)), "")-$AS411), IFERROR(INDEX('Intro &amp; Setup'!$BE$4:$BE$23, MATCH($P411, 'Intro &amp; Setup'!$BC$4:$BC$23, 0)), "")-$AS411)</f>
        <v/>
      </c>
      <c r="AO411" s="44" t="str">
        <f>IF(P411="", IF($C411="", "", IFERROR(INDEX('Intro &amp; Setup'!$BF$4:$BF$23, MATCH($C411, 'Intro &amp; Setup'!$BC$4:$BC$23, 0)), "")), IFERROR(INDEX('Intro &amp; Setup'!$BF$4:$BF$23, MATCH($P411, 'Intro &amp; Setup'!$BC$4:$BC$23, 0)), ""))</f>
        <v/>
      </c>
      <c r="AS411" s="10" t="str">
        <f>IF($C411="", "", IFERROR(INDEX('Intro &amp; Setup'!$BG$70:$BG$109, MATCH($C411, 'Intro &amp; Setup'!$BA$70:$BA$109, 0)), ""))</f>
        <v/>
      </c>
    </row>
    <row r="412" spans="1:45" x14ac:dyDescent="0.25">
      <c r="A412" s="75"/>
      <c r="B412" s="176"/>
      <c r="C412" s="158"/>
      <c r="D412" s="160"/>
      <c r="E412" s="161"/>
      <c r="F412" s="177"/>
      <c r="G412" s="160"/>
      <c r="H412" s="163"/>
      <c r="I412" s="156"/>
      <c r="J412" s="157" t="str">
        <f t="shared" si="6"/>
        <v/>
      </c>
      <c r="K412" s="158" t="str">
        <f>IF(O412="", IF(W412="", IF(OR(D412="", E412="", C412=""), "", NETWORKDAYS(D412, E412, IF(AL412='Intro &amp; Setup'!$BA$8, 'Intro &amp; Setup'!$CA$4:$CA$23, IF(AL412='Intro &amp; Setup'!$BA$9, 'Intro &amp; Setup'!$CB$4:$CB$23)))-IF(F412=$AH$2, 0.5, 0)), ""), "")</f>
        <v/>
      </c>
      <c r="L412" s="156"/>
      <c r="M412" s="157" t="str">
        <f>IF(O412="", IFERROR(IF($W412="", $AN412+$AO412-SUMIF($C$8:$C412, $C412, $K$8:$K412)-SUMIF($C$8:$C412, $C412, $W$8:$W412), ""), ""), "")</f>
        <v/>
      </c>
      <c r="N412" s="156"/>
      <c r="O412" s="157" t="str">
        <f>IF(AND(P412="", Q412="", R412=""), "", IF(OR(NOT(C412=P412), NOT(D412=Q412), NOT(E412=R412), NOT(F412=S412), NOT(G412=T412), NOT(H412=U412)), $O$4, 'Leave Approval'!L411))</f>
        <v/>
      </c>
      <c r="P412" s="159" t="str">
        <f>IF('Leave Approval'!M411="", "", 'Leave Approval'!M411)</f>
        <v/>
      </c>
      <c r="Q412" s="160" t="str">
        <f>IF('Leave Approval'!N411="", "", 'Leave Approval'!N411)</f>
        <v/>
      </c>
      <c r="R412" s="161" t="str">
        <f>IF('Leave Approval'!O411="", "", 'Leave Approval'!O411)</f>
        <v/>
      </c>
      <c r="S412" s="162" t="str">
        <f>IF('Leave Approval'!P411="", "", 'Leave Approval'!P411)</f>
        <v/>
      </c>
      <c r="T412" s="163" t="str">
        <f>IF('Leave Approval'!Q411="", "", 'Leave Approval'!Q411)</f>
        <v/>
      </c>
      <c r="U412" s="164" t="str">
        <f>IF('Leave Approval'!R411="", "", 'Leave Approval'!R411)</f>
        <v/>
      </c>
      <c r="V412" s="156"/>
      <c r="W412" s="157" t="str">
        <f>IF(OR(P412="", Q412="", R412=""), "", NETWORKDAYS(Q412, R412, IF(AL412='Intro &amp; Setup'!$BA$8, 'Intro &amp; Setup'!$CA$4:$CA$23, IF(AL412='Intro &amp; Setup'!$BA$9, 'Intro &amp; Setup'!$CB$4:$CB$23)))-IF(S412=$AH$2, 0.5, 0))</f>
        <v/>
      </c>
      <c r="X412" s="156"/>
      <c r="Y412" s="157" t="str">
        <f>IF(OR(P412="", Q412="", R412=""), "", IFERROR($AN412+$AO412-SUMIF($C$8:$C412, $C412, $K$8:$K412)-SUMIF($P$8:$P412, $P412, $W$8:$W412), ""))</f>
        <v/>
      </c>
      <c r="Z412" s="75"/>
      <c r="AH412" s="10">
        <v>405</v>
      </c>
      <c r="AL412" s="10" t="str">
        <f>IF(P412="", IF(C412="", "", IFERROR(INDEX('Intro &amp; Setup'!$BD$4:$BD$23, MATCH(C412, 'Intro &amp; Setup'!$BC$4:$BC$23, 0)), "")), IFERROR(INDEX('Intro &amp; Setup'!$BD$4:$BD$23, MATCH(P412, 'Intro &amp; Setup'!$BC$4:$BC$23, 0)), ""))</f>
        <v/>
      </c>
      <c r="AN412" s="42" t="str">
        <f>IF(P412="", IF($C412="", "", IFERROR(INDEX('Intro &amp; Setup'!$BE$4:$BE$23, MATCH($C412, 'Intro &amp; Setup'!$BC$4:$BC$23, 0)), "")-$AS412), IFERROR(INDEX('Intro &amp; Setup'!$BE$4:$BE$23, MATCH($P412, 'Intro &amp; Setup'!$BC$4:$BC$23, 0)), "")-$AS412)</f>
        <v/>
      </c>
      <c r="AO412" s="44" t="str">
        <f>IF(P412="", IF($C412="", "", IFERROR(INDEX('Intro &amp; Setup'!$BF$4:$BF$23, MATCH($C412, 'Intro &amp; Setup'!$BC$4:$BC$23, 0)), "")), IFERROR(INDEX('Intro &amp; Setup'!$BF$4:$BF$23, MATCH($P412, 'Intro &amp; Setup'!$BC$4:$BC$23, 0)), ""))</f>
        <v/>
      </c>
      <c r="AS412" s="10" t="str">
        <f>IF($C412="", "", IFERROR(INDEX('Intro &amp; Setup'!$BG$70:$BG$109, MATCH($C412, 'Intro &amp; Setup'!$BA$70:$BA$109, 0)), ""))</f>
        <v/>
      </c>
    </row>
    <row r="413" spans="1:45" x14ac:dyDescent="0.25">
      <c r="A413" s="75"/>
      <c r="B413" s="176"/>
      <c r="C413" s="158"/>
      <c r="D413" s="160"/>
      <c r="E413" s="161"/>
      <c r="F413" s="177"/>
      <c r="G413" s="160"/>
      <c r="H413" s="163"/>
      <c r="I413" s="156"/>
      <c r="J413" s="157" t="str">
        <f t="shared" si="6"/>
        <v/>
      </c>
      <c r="K413" s="158" t="str">
        <f>IF(O413="", IF(W413="", IF(OR(D413="", E413="", C413=""), "", NETWORKDAYS(D413, E413, IF(AL413='Intro &amp; Setup'!$BA$8, 'Intro &amp; Setup'!$CA$4:$CA$23, IF(AL413='Intro &amp; Setup'!$BA$9, 'Intro &amp; Setup'!$CB$4:$CB$23)))-IF(F413=$AH$2, 0.5, 0)), ""), "")</f>
        <v/>
      </c>
      <c r="L413" s="156"/>
      <c r="M413" s="157" t="str">
        <f>IF(O413="", IFERROR(IF($W413="", $AN413+$AO413-SUMIF($C$8:$C413, $C413, $K$8:$K413)-SUMIF($C$8:$C413, $C413, $W$8:$W413), ""), ""), "")</f>
        <v/>
      </c>
      <c r="N413" s="156"/>
      <c r="O413" s="157" t="str">
        <f>IF(AND(P413="", Q413="", R413=""), "", IF(OR(NOT(C413=P413), NOT(D413=Q413), NOT(E413=R413), NOT(F413=S413), NOT(G413=T413), NOT(H413=U413)), $O$4, 'Leave Approval'!L412))</f>
        <v/>
      </c>
      <c r="P413" s="159" t="str">
        <f>IF('Leave Approval'!M412="", "", 'Leave Approval'!M412)</f>
        <v/>
      </c>
      <c r="Q413" s="160" t="str">
        <f>IF('Leave Approval'!N412="", "", 'Leave Approval'!N412)</f>
        <v/>
      </c>
      <c r="R413" s="161" t="str">
        <f>IF('Leave Approval'!O412="", "", 'Leave Approval'!O412)</f>
        <v/>
      </c>
      <c r="S413" s="162" t="str">
        <f>IF('Leave Approval'!P412="", "", 'Leave Approval'!P412)</f>
        <v/>
      </c>
      <c r="T413" s="163" t="str">
        <f>IF('Leave Approval'!Q412="", "", 'Leave Approval'!Q412)</f>
        <v/>
      </c>
      <c r="U413" s="164" t="str">
        <f>IF('Leave Approval'!R412="", "", 'Leave Approval'!R412)</f>
        <v/>
      </c>
      <c r="V413" s="156"/>
      <c r="W413" s="157" t="str">
        <f>IF(OR(P413="", Q413="", R413=""), "", NETWORKDAYS(Q413, R413, IF(AL413='Intro &amp; Setup'!$BA$8, 'Intro &amp; Setup'!$CA$4:$CA$23, IF(AL413='Intro &amp; Setup'!$BA$9, 'Intro &amp; Setup'!$CB$4:$CB$23)))-IF(S413=$AH$2, 0.5, 0))</f>
        <v/>
      </c>
      <c r="X413" s="156"/>
      <c r="Y413" s="157" t="str">
        <f>IF(OR(P413="", Q413="", R413=""), "", IFERROR($AN413+$AO413-SUMIF($C$8:$C413, $C413, $K$8:$K413)-SUMIF($P$8:$P413, $P413, $W$8:$W413), ""))</f>
        <v/>
      </c>
      <c r="Z413" s="75"/>
      <c r="AH413" s="10">
        <v>406</v>
      </c>
      <c r="AL413" s="10" t="str">
        <f>IF(P413="", IF(C413="", "", IFERROR(INDEX('Intro &amp; Setup'!$BD$4:$BD$23, MATCH(C413, 'Intro &amp; Setup'!$BC$4:$BC$23, 0)), "")), IFERROR(INDEX('Intro &amp; Setup'!$BD$4:$BD$23, MATCH(P413, 'Intro &amp; Setup'!$BC$4:$BC$23, 0)), ""))</f>
        <v/>
      </c>
      <c r="AN413" s="42" t="str">
        <f>IF(P413="", IF($C413="", "", IFERROR(INDEX('Intro &amp; Setup'!$BE$4:$BE$23, MATCH($C413, 'Intro &amp; Setup'!$BC$4:$BC$23, 0)), "")-$AS413), IFERROR(INDEX('Intro &amp; Setup'!$BE$4:$BE$23, MATCH($P413, 'Intro &amp; Setup'!$BC$4:$BC$23, 0)), "")-$AS413)</f>
        <v/>
      </c>
      <c r="AO413" s="44" t="str">
        <f>IF(P413="", IF($C413="", "", IFERROR(INDEX('Intro &amp; Setup'!$BF$4:$BF$23, MATCH($C413, 'Intro &amp; Setup'!$BC$4:$BC$23, 0)), "")), IFERROR(INDEX('Intro &amp; Setup'!$BF$4:$BF$23, MATCH($P413, 'Intro &amp; Setup'!$BC$4:$BC$23, 0)), ""))</f>
        <v/>
      </c>
      <c r="AS413" s="10" t="str">
        <f>IF($C413="", "", IFERROR(INDEX('Intro &amp; Setup'!$BG$70:$BG$109, MATCH($C413, 'Intro &amp; Setup'!$BA$70:$BA$109, 0)), ""))</f>
        <v/>
      </c>
    </row>
    <row r="414" spans="1:45" x14ac:dyDescent="0.25">
      <c r="A414" s="75"/>
      <c r="B414" s="176"/>
      <c r="C414" s="158"/>
      <c r="D414" s="160"/>
      <c r="E414" s="161"/>
      <c r="F414" s="177"/>
      <c r="G414" s="160"/>
      <c r="H414" s="163"/>
      <c r="I414" s="156"/>
      <c r="J414" s="157" t="str">
        <f t="shared" si="6"/>
        <v/>
      </c>
      <c r="K414" s="158" t="str">
        <f>IF(O414="", IF(W414="", IF(OR(D414="", E414="", C414=""), "", NETWORKDAYS(D414, E414, IF(AL414='Intro &amp; Setup'!$BA$8, 'Intro &amp; Setup'!$CA$4:$CA$23, IF(AL414='Intro &amp; Setup'!$BA$9, 'Intro &amp; Setup'!$CB$4:$CB$23)))-IF(F414=$AH$2, 0.5, 0)), ""), "")</f>
        <v/>
      </c>
      <c r="L414" s="156"/>
      <c r="M414" s="157" t="str">
        <f>IF(O414="", IFERROR(IF($W414="", $AN414+$AO414-SUMIF($C$8:$C414, $C414, $K$8:$K414)-SUMIF($C$8:$C414, $C414, $W$8:$W414), ""), ""), "")</f>
        <v/>
      </c>
      <c r="N414" s="156"/>
      <c r="O414" s="157" t="str">
        <f>IF(AND(P414="", Q414="", R414=""), "", IF(OR(NOT(C414=P414), NOT(D414=Q414), NOT(E414=R414), NOT(F414=S414), NOT(G414=T414), NOT(H414=U414)), $O$4, 'Leave Approval'!L413))</f>
        <v/>
      </c>
      <c r="P414" s="159" t="str">
        <f>IF('Leave Approval'!M413="", "", 'Leave Approval'!M413)</f>
        <v/>
      </c>
      <c r="Q414" s="160" t="str">
        <f>IF('Leave Approval'!N413="", "", 'Leave Approval'!N413)</f>
        <v/>
      </c>
      <c r="R414" s="161" t="str">
        <f>IF('Leave Approval'!O413="", "", 'Leave Approval'!O413)</f>
        <v/>
      </c>
      <c r="S414" s="162" t="str">
        <f>IF('Leave Approval'!P413="", "", 'Leave Approval'!P413)</f>
        <v/>
      </c>
      <c r="T414" s="163" t="str">
        <f>IF('Leave Approval'!Q413="", "", 'Leave Approval'!Q413)</f>
        <v/>
      </c>
      <c r="U414" s="164" t="str">
        <f>IF('Leave Approval'!R413="", "", 'Leave Approval'!R413)</f>
        <v/>
      </c>
      <c r="V414" s="156"/>
      <c r="W414" s="157" t="str">
        <f>IF(OR(P414="", Q414="", R414=""), "", NETWORKDAYS(Q414, R414, IF(AL414='Intro &amp; Setup'!$BA$8, 'Intro &amp; Setup'!$CA$4:$CA$23, IF(AL414='Intro &amp; Setup'!$BA$9, 'Intro &amp; Setup'!$CB$4:$CB$23)))-IF(S414=$AH$2, 0.5, 0))</f>
        <v/>
      </c>
      <c r="X414" s="156"/>
      <c r="Y414" s="157" t="str">
        <f>IF(OR(P414="", Q414="", R414=""), "", IFERROR($AN414+$AO414-SUMIF($C$8:$C414, $C414, $K$8:$K414)-SUMIF($P$8:$P414, $P414, $W$8:$W414), ""))</f>
        <v/>
      </c>
      <c r="Z414" s="75"/>
      <c r="AH414" s="10">
        <v>407</v>
      </c>
      <c r="AL414" s="10" t="str">
        <f>IF(P414="", IF(C414="", "", IFERROR(INDEX('Intro &amp; Setup'!$BD$4:$BD$23, MATCH(C414, 'Intro &amp; Setup'!$BC$4:$BC$23, 0)), "")), IFERROR(INDEX('Intro &amp; Setup'!$BD$4:$BD$23, MATCH(P414, 'Intro &amp; Setup'!$BC$4:$BC$23, 0)), ""))</f>
        <v/>
      </c>
      <c r="AN414" s="42" t="str">
        <f>IF(P414="", IF($C414="", "", IFERROR(INDEX('Intro &amp; Setup'!$BE$4:$BE$23, MATCH($C414, 'Intro &amp; Setup'!$BC$4:$BC$23, 0)), "")-$AS414), IFERROR(INDEX('Intro &amp; Setup'!$BE$4:$BE$23, MATCH($P414, 'Intro &amp; Setup'!$BC$4:$BC$23, 0)), "")-$AS414)</f>
        <v/>
      </c>
      <c r="AO414" s="44" t="str">
        <f>IF(P414="", IF($C414="", "", IFERROR(INDEX('Intro &amp; Setup'!$BF$4:$BF$23, MATCH($C414, 'Intro &amp; Setup'!$BC$4:$BC$23, 0)), "")), IFERROR(INDEX('Intro &amp; Setup'!$BF$4:$BF$23, MATCH($P414, 'Intro &amp; Setup'!$BC$4:$BC$23, 0)), ""))</f>
        <v/>
      </c>
      <c r="AS414" s="10" t="str">
        <f>IF($C414="", "", IFERROR(INDEX('Intro &amp; Setup'!$BG$70:$BG$109, MATCH($C414, 'Intro &amp; Setup'!$BA$70:$BA$109, 0)), ""))</f>
        <v/>
      </c>
    </row>
    <row r="415" spans="1:45" x14ac:dyDescent="0.25">
      <c r="A415" s="75"/>
      <c r="B415" s="176"/>
      <c r="C415" s="158"/>
      <c r="D415" s="160"/>
      <c r="E415" s="161"/>
      <c r="F415" s="177"/>
      <c r="G415" s="160"/>
      <c r="H415" s="163"/>
      <c r="I415" s="156"/>
      <c r="J415" s="157" t="str">
        <f t="shared" si="6"/>
        <v/>
      </c>
      <c r="K415" s="158" t="str">
        <f>IF(O415="", IF(W415="", IF(OR(D415="", E415="", C415=""), "", NETWORKDAYS(D415, E415, IF(AL415='Intro &amp; Setup'!$BA$8, 'Intro &amp; Setup'!$CA$4:$CA$23, IF(AL415='Intro &amp; Setup'!$BA$9, 'Intro &amp; Setup'!$CB$4:$CB$23)))-IF(F415=$AH$2, 0.5, 0)), ""), "")</f>
        <v/>
      </c>
      <c r="L415" s="156"/>
      <c r="M415" s="157" t="str">
        <f>IF(O415="", IFERROR(IF($W415="", $AN415+$AO415-SUMIF($C$8:$C415, $C415, $K$8:$K415)-SUMIF($C$8:$C415, $C415, $W$8:$W415), ""), ""), "")</f>
        <v/>
      </c>
      <c r="N415" s="156"/>
      <c r="O415" s="157" t="str">
        <f>IF(AND(P415="", Q415="", R415=""), "", IF(OR(NOT(C415=P415), NOT(D415=Q415), NOT(E415=R415), NOT(F415=S415), NOT(G415=T415), NOT(H415=U415)), $O$4, 'Leave Approval'!L414))</f>
        <v/>
      </c>
      <c r="P415" s="159" t="str">
        <f>IF('Leave Approval'!M414="", "", 'Leave Approval'!M414)</f>
        <v/>
      </c>
      <c r="Q415" s="160" t="str">
        <f>IF('Leave Approval'!N414="", "", 'Leave Approval'!N414)</f>
        <v/>
      </c>
      <c r="R415" s="161" t="str">
        <f>IF('Leave Approval'!O414="", "", 'Leave Approval'!O414)</f>
        <v/>
      </c>
      <c r="S415" s="162" t="str">
        <f>IF('Leave Approval'!P414="", "", 'Leave Approval'!P414)</f>
        <v/>
      </c>
      <c r="T415" s="163" t="str">
        <f>IF('Leave Approval'!Q414="", "", 'Leave Approval'!Q414)</f>
        <v/>
      </c>
      <c r="U415" s="164" t="str">
        <f>IF('Leave Approval'!R414="", "", 'Leave Approval'!R414)</f>
        <v/>
      </c>
      <c r="V415" s="156"/>
      <c r="W415" s="157" t="str">
        <f>IF(OR(P415="", Q415="", R415=""), "", NETWORKDAYS(Q415, R415, IF(AL415='Intro &amp; Setup'!$BA$8, 'Intro &amp; Setup'!$CA$4:$CA$23, IF(AL415='Intro &amp; Setup'!$BA$9, 'Intro &amp; Setup'!$CB$4:$CB$23)))-IF(S415=$AH$2, 0.5, 0))</f>
        <v/>
      </c>
      <c r="X415" s="156"/>
      <c r="Y415" s="157" t="str">
        <f>IF(OR(P415="", Q415="", R415=""), "", IFERROR($AN415+$AO415-SUMIF($C$8:$C415, $C415, $K$8:$K415)-SUMIF($P$8:$P415, $P415, $W$8:$W415), ""))</f>
        <v/>
      </c>
      <c r="Z415" s="75"/>
      <c r="AH415" s="10">
        <v>408</v>
      </c>
      <c r="AL415" s="10" t="str">
        <f>IF(P415="", IF(C415="", "", IFERROR(INDEX('Intro &amp; Setup'!$BD$4:$BD$23, MATCH(C415, 'Intro &amp; Setup'!$BC$4:$BC$23, 0)), "")), IFERROR(INDEX('Intro &amp; Setup'!$BD$4:$BD$23, MATCH(P415, 'Intro &amp; Setup'!$BC$4:$BC$23, 0)), ""))</f>
        <v/>
      </c>
      <c r="AN415" s="42" t="str">
        <f>IF(P415="", IF($C415="", "", IFERROR(INDEX('Intro &amp; Setup'!$BE$4:$BE$23, MATCH($C415, 'Intro &amp; Setup'!$BC$4:$BC$23, 0)), "")-$AS415), IFERROR(INDEX('Intro &amp; Setup'!$BE$4:$BE$23, MATCH($P415, 'Intro &amp; Setup'!$BC$4:$BC$23, 0)), "")-$AS415)</f>
        <v/>
      </c>
      <c r="AO415" s="44" t="str">
        <f>IF(P415="", IF($C415="", "", IFERROR(INDEX('Intro &amp; Setup'!$BF$4:$BF$23, MATCH($C415, 'Intro &amp; Setup'!$BC$4:$BC$23, 0)), "")), IFERROR(INDEX('Intro &amp; Setup'!$BF$4:$BF$23, MATCH($P415, 'Intro &amp; Setup'!$BC$4:$BC$23, 0)), ""))</f>
        <v/>
      </c>
      <c r="AS415" s="10" t="str">
        <f>IF($C415="", "", IFERROR(INDEX('Intro &amp; Setup'!$BG$70:$BG$109, MATCH($C415, 'Intro &amp; Setup'!$BA$70:$BA$109, 0)), ""))</f>
        <v/>
      </c>
    </row>
    <row r="416" spans="1:45" x14ac:dyDescent="0.25">
      <c r="A416" s="75"/>
      <c r="B416" s="176"/>
      <c r="C416" s="158"/>
      <c r="D416" s="160"/>
      <c r="E416" s="161"/>
      <c r="F416" s="177"/>
      <c r="G416" s="160"/>
      <c r="H416" s="163"/>
      <c r="I416" s="156"/>
      <c r="J416" s="157" t="str">
        <f t="shared" si="6"/>
        <v/>
      </c>
      <c r="K416" s="158" t="str">
        <f>IF(O416="", IF(W416="", IF(OR(D416="", E416="", C416=""), "", NETWORKDAYS(D416, E416, IF(AL416='Intro &amp; Setup'!$BA$8, 'Intro &amp; Setup'!$CA$4:$CA$23, IF(AL416='Intro &amp; Setup'!$BA$9, 'Intro &amp; Setup'!$CB$4:$CB$23)))-IF(F416=$AH$2, 0.5, 0)), ""), "")</f>
        <v/>
      </c>
      <c r="L416" s="156"/>
      <c r="M416" s="157" t="str">
        <f>IF(O416="", IFERROR(IF($W416="", $AN416+$AO416-SUMIF($C$8:$C416, $C416, $K$8:$K416)-SUMIF($C$8:$C416, $C416, $W$8:$W416), ""), ""), "")</f>
        <v/>
      </c>
      <c r="N416" s="156"/>
      <c r="O416" s="157" t="str">
        <f>IF(AND(P416="", Q416="", R416=""), "", IF(OR(NOT(C416=P416), NOT(D416=Q416), NOT(E416=R416), NOT(F416=S416), NOT(G416=T416), NOT(H416=U416)), $O$4, 'Leave Approval'!L415))</f>
        <v/>
      </c>
      <c r="P416" s="159" t="str">
        <f>IF('Leave Approval'!M415="", "", 'Leave Approval'!M415)</f>
        <v/>
      </c>
      <c r="Q416" s="160" t="str">
        <f>IF('Leave Approval'!N415="", "", 'Leave Approval'!N415)</f>
        <v/>
      </c>
      <c r="R416" s="161" t="str">
        <f>IF('Leave Approval'!O415="", "", 'Leave Approval'!O415)</f>
        <v/>
      </c>
      <c r="S416" s="162" t="str">
        <f>IF('Leave Approval'!P415="", "", 'Leave Approval'!P415)</f>
        <v/>
      </c>
      <c r="T416" s="163" t="str">
        <f>IF('Leave Approval'!Q415="", "", 'Leave Approval'!Q415)</f>
        <v/>
      </c>
      <c r="U416" s="164" t="str">
        <f>IF('Leave Approval'!R415="", "", 'Leave Approval'!R415)</f>
        <v/>
      </c>
      <c r="V416" s="156"/>
      <c r="W416" s="157" t="str">
        <f>IF(OR(P416="", Q416="", R416=""), "", NETWORKDAYS(Q416, R416, IF(AL416='Intro &amp; Setup'!$BA$8, 'Intro &amp; Setup'!$CA$4:$CA$23, IF(AL416='Intro &amp; Setup'!$BA$9, 'Intro &amp; Setup'!$CB$4:$CB$23)))-IF(S416=$AH$2, 0.5, 0))</f>
        <v/>
      </c>
      <c r="X416" s="156"/>
      <c r="Y416" s="157" t="str">
        <f>IF(OR(P416="", Q416="", R416=""), "", IFERROR($AN416+$AO416-SUMIF($C$8:$C416, $C416, $K$8:$K416)-SUMIF($P$8:$P416, $P416, $W$8:$W416), ""))</f>
        <v/>
      </c>
      <c r="Z416" s="75"/>
      <c r="AH416" s="10">
        <v>409</v>
      </c>
      <c r="AL416" s="10" t="str">
        <f>IF(P416="", IF(C416="", "", IFERROR(INDEX('Intro &amp; Setup'!$BD$4:$BD$23, MATCH(C416, 'Intro &amp; Setup'!$BC$4:$BC$23, 0)), "")), IFERROR(INDEX('Intro &amp; Setup'!$BD$4:$BD$23, MATCH(P416, 'Intro &amp; Setup'!$BC$4:$BC$23, 0)), ""))</f>
        <v/>
      </c>
      <c r="AN416" s="42" t="str">
        <f>IF(P416="", IF($C416="", "", IFERROR(INDEX('Intro &amp; Setup'!$BE$4:$BE$23, MATCH($C416, 'Intro &amp; Setup'!$BC$4:$BC$23, 0)), "")-$AS416), IFERROR(INDEX('Intro &amp; Setup'!$BE$4:$BE$23, MATCH($P416, 'Intro &amp; Setup'!$BC$4:$BC$23, 0)), "")-$AS416)</f>
        <v/>
      </c>
      <c r="AO416" s="44" t="str">
        <f>IF(P416="", IF($C416="", "", IFERROR(INDEX('Intro &amp; Setup'!$BF$4:$BF$23, MATCH($C416, 'Intro &amp; Setup'!$BC$4:$BC$23, 0)), "")), IFERROR(INDEX('Intro &amp; Setup'!$BF$4:$BF$23, MATCH($P416, 'Intro &amp; Setup'!$BC$4:$BC$23, 0)), ""))</f>
        <v/>
      </c>
      <c r="AS416" s="10" t="str">
        <f>IF($C416="", "", IFERROR(INDEX('Intro &amp; Setup'!$BG$70:$BG$109, MATCH($C416, 'Intro &amp; Setup'!$BA$70:$BA$109, 0)), ""))</f>
        <v/>
      </c>
    </row>
    <row r="417" spans="1:45" x14ac:dyDescent="0.25">
      <c r="A417" s="75"/>
      <c r="B417" s="176"/>
      <c r="C417" s="158"/>
      <c r="D417" s="160"/>
      <c r="E417" s="161"/>
      <c r="F417" s="177"/>
      <c r="G417" s="160"/>
      <c r="H417" s="163"/>
      <c r="I417" s="156"/>
      <c r="J417" s="157" t="str">
        <f t="shared" si="6"/>
        <v/>
      </c>
      <c r="K417" s="158" t="str">
        <f>IF(O417="", IF(W417="", IF(OR(D417="", E417="", C417=""), "", NETWORKDAYS(D417, E417, IF(AL417='Intro &amp; Setup'!$BA$8, 'Intro &amp; Setup'!$CA$4:$CA$23, IF(AL417='Intro &amp; Setup'!$BA$9, 'Intro &amp; Setup'!$CB$4:$CB$23)))-IF(F417=$AH$2, 0.5, 0)), ""), "")</f>
        <v/>
      </c>
      <c r="L417" s="156"/>
      <c r="M417" s="157" t="str">
        <f>IF(O417="", IFERROR(IF($W417="", $AN417+$AO417-SUMIF($C$8:$C417, $C417, $K$8:$K417)-SUMIF($C$8:$C417, $C417, $W$8:$W417), ""), ""), "")</f>
        <v/>
      </c>
      <c r="N417" s="156"/>
      <c r="O417" s="157" t="str">
        <f>IF(AND(P417="", Q417="", R417=""), "", IF(OR(NOT(C417=P417), NOT(D417=Q417), NOT(E417=R417), NOT(F417=S417), NOT(G417=T417), NOT(H417=U417)), $O$4, 'Leave Approval'!L416))</f>
        <v/>
      </c>
      <c r="P417" s="159" t="str">
        <f>IF('Leave Approval'!M416="", "", 'Leave Approval'!M416)</f>
        <v/>
      </c>
      <c r="Q417" s="160" t="str">
        <f>IF('Leave Approval'!N416="", "", 'Leave Approval'!N416)</f>
        <v/>
      </c>
      <c r="R417" s="161" t="str">
        <f>IF('Leave Approval'!O416="", "", 'Leave Approval'!O416)</f>
        <v/>
      </c>
      <c r="S417" s="162" t="str">
        <f>IF('Leave Approval'!P416="", "", 'Leave Approval'!P416)</f>
        <v/>
      </c>
      <c r="T417" s="163" t="str">
        <f>IF('Leave Approval'!Q416="", "", 'Leave Approval'!Q416)</f>
        <v/>
      </c>
      <c r="U417" s="164" t="str">
        <f>IF('Leave Approval'!R416="", "", 'Leave Approval'!R416)</f>
        <v/>
      </c>
      <c r="V417" s="156"/>
      <c r="W417" s="157" t="str">
        <f>IF(OR(P417="", Q417="", R417=""), "", NETWORKDAYS(Q417, R417, IF(AL417='Intro &amp; Setup'!$BA$8, 'Intro &amp; Setup'!$CA$4:$CA$23, IF(AL417='Intro &amp; Setup'!$BA$9, 'Intro &amp; Setup'!$CB$4:$CB$23)))-IF(S417=$AH$2, 0.5, 0))</f>
        <v/>
      </c>
      <c r="X417" s="156"/>
      <c r="Y417" s="157" t="str">
        <f>IF(OR(P417="", Q417="", R417=""), "", IFERROR($AN417+$AO417-SUMIF($C$8:$C417, $C417, $K$8:$K417)-SUMIF($P$8:$P417, $P417, $W$8:$W417), ""))</f>
        <v/>
      </c>
      <c r="Z417" s="75"/>
      <c r="AH417" s="10">
        <v>410</v>
      </c>
      <c r="AL417" s="10" t="str">
        <f>IF(P417="", IF(C417="", "", IFERROR(INDEX('Intro &amp; Setup'!$BD$4:$BD$23, MATCH(C417, 'Intro &amp; Setup'!$BC$4:$BC$23, 0)), "")), IFERROR(INDEX('Intro &amp; Setup'!$BD$4:$BD$23, MATCH(P417, 'Intro &amp; Setup'!$BC$4:$BC$23, 0)), ""))</f>
        <v/>
      </c>
      <c r="AN417" s="42" t="str">
        <f>IF(P417="", IF($C417="", "", IFERROR(INDEX('Intro &amp; Setup'!$BE$4:$BE$23, MATCH($C417, 'Intro &amp; Setup'!$BC$4:$BC$23, 0)), "")-$AS417), IFERROR(INDEX('Intro &amp; Setup'!$BE$4:$BE$23, MATCH($P417, 'Intro &amp; Setup'!$BC$4:$BC$23, 0)), "")-$AS417)</f>
        <v/>
      </c>
      <c r="AO417" s="44" t="str">
        <f>IF(P417="", IF($C417="", "", IFERROR(INDEX('Intro &amp; Setup'!$BF$4:$BF$23, MATCH($C417, 'Intro &amp; Setup'!$BC$4:$BC$23, 0)), "")), IFERROR(INDEX('Intro &amp; Setup'!$BF$4:$BF$23, MATCH($P417, 'Intro &amp; Setup'!$BC$4:$BC$23, 0)), ""))</f>
        <v/>
      </c>
      <c r="AS417" s="10" t="str">
        <f>IF($C417="", "", IFERROR(INDEX('Intro &amp; Setup'!$BG$70:$BG$109, MATCH($C417, 'Intro &amp; Setup'!$BA$70:$BA$109, 0)), ""))</f>
        <v/>
      </c>
    </row>
    <row r="418" spans="1:45" x14ac:dyDescent="0.25">
      <c r="A418" s="75"/>
      <c r="B418" s="176"/>
      <c r="C418" s="158"/>
      <c r="D418" s="160"/>
      <c r="E418" s="161"/>
      <c r="F418" s="177"/>
      <c r="G418" s="160"/>
      <c r="H418" s="163"/>
      <c r="I418" s="156"/>
      <c r="J418" s="157" t="str">
        <f t="shared" si="6"/>
        <v/>
      </c>
      <c r="K418" s="158" t="str">
        <f>IF(O418="", IF(W418="", IF(OR(D418="", E418="", C418=""), "", NETWORKDAYS(D418, E418, IF(AL418='Intro &amp; Setup'!$BA$8, 'Intro &amp; Setup'!$CA$4:$CA$23, IF(AL418='Intro &amp; Setup'!$BA$9, 'Intro &amp; Setup'!$CB$4:$CB$23)))-IF(F418=$AH$2, 0.5, 0)), ""), "")</f>
        <v/>
      </c>
      <c r="L418" s="156"/>
      <c r="M418" s="157" t="str">
        <f>IF(O418="", IFERROR(IF($W418="", $AN418+$AO418-SUMIF($C$8:$C418, $C418, $K$8:$K418)-SUMIF($C$8:$C418, $C418, $W$8:$W418), ""), ""), "")</f>
        <v/>
      </c>
      <c r="N418" s="156"/>
      <c r="O418" s="157" t="str">
        <f>IF(AND(P418="", Q418="", R418=""), "", IF(OR(NOT(C418=P418), NOT(D418=Q418), NOT(E418=R418), NOT(F418=S418), NOT(G418=T418), NOT(H418=U418)), $O$4, 'Leave Approval'!L417))</f>
        <v/>
      </c>
      <c r="P418" s="159" t="str">
        <f>IF('Leave Approval'!M417="", "", 'Leave Approval'!M417)</f>
        <v/>
      </c>
      <c r="Q418" s="160" t="str">
        <f>IF('Leave Approval'!N417="", "", 'Leave Approval'!N417)</f>
        <v/>
      </c>
      <c r="R418" s="161" t="str">
        <f>IF('Leave Approval'!O417="", "", 'Leave Approval'!O417)</f>
        <v/>
      </c>
      <c r="S418" s="162" t="str">
        <f>IF('Leave Approval'!P417="", "", 'Leave Approval'!P417)</f>
        <v/>
      </c>
      <c r="T418" s="163" t="str">
        <f>IF('Leave Approval'!Q417="", "", 'Leave Approval'!Q417)</f>
        <v/>
      </c>
      <c r="U418" s="164" t="str">
        <f>IF('Leave Approval'!R417="", "", 'Leave Approval'!R417)</f>
        <v/>
      </c>
      <c r="V418" s="156"/>
      <c r="W418" s="157" t="str">
        <f>IF(OR(P418="", Q418="", R418=""), "", NETWORKDAYS(Q418, R418, IF(AL418='Intro &amp; Setup'!$BA$8, 'Intro &amp; Setup'!$CA$4:$CA$23, IF(AL418='Intro &amp; Setup'!$BA$9, 'Intro &amp; Setup'!$CB$4:$CB$23)))-IF(S418=$AH$2, 0.5, 0))</f>
        <v/>
      </c>
      <c r="X418" s="156"/>
      <c r="Y418" s="157" t="str">
        <f>IF(OR(P418="", Q418="", R418=""), "", IFERROR($AN418+$AO418-SUMIF($C$8:$C418, $C418, $K$8:$K418)-SUMIF($P$8:$P418, $P418, $W$8:$W418), ""))</f>
        <v/>
      </c>
      <c r="Z418" s="75"/>
      <c r="AH418" s="10">
        <v>411</v>
      </c>
      <c r="AL418" s="10" t="str">
        <f>IF(P418="", IF(C418="", "", IFERROR(INDEX('Intro &amp; Setup'!$BD$4:$BD$23, MATCH(C418, 'Intro &amp; Setup'!$BC$4:$BC$23, 0)), "")), IFERROR(INDEX('Intro &amp; Setup'!$BD$4:$BD$23, MATCH(P418, 'Intro &amp; Setup'!$BC$4:$BC$23, 0)), ""))</f>
        <v/>
      </c>
      <c r="AN418" s="42" t="str">
        <f>IF(P418="", IF($C418="", "", IFERROR(INDEX('Intro &amp; Setup'!$BE$4:$BE$23, MATCH($C418, 'Intro &amp; Setup'!$BC$4:$BC$23, 0)), "")-$AS418), IFERROR(INDEX('Intro &amp; Setup'!$BE$4:$BE$23, MATCH($P418, 'Intro &amp; Setup'!$BC$4:$BC$23, 0)), "")-$AS418)</f>
        <v/>
      </c>
      <c r="AO418" s="44" t="str">
        <f>IF(P418="", IF($C418="", "", IFERROR(INDEX('Intro &amp; Setup'!$BF$4:$BF$23, MATCH($C418, 'Intro &amp; Setup'!$BC$4:$BC$23, 0)), "")), IFERROR(INDEX('Intro &amp; Setup'!$BF$4:$BF$23, MATCH($P418, 'Intro &amp; Setup'!$BC$4:$BC$23, 0)), ""))</f>
        <v/>
      </c>
      <c r="AS418" s="10" t="str">
        <f>IF($C418="", "", IFERROR(INDEX('Intro &amp; Setup'!$BG$70:$BG$109, MATCH($C418, 'Intro &amp; Setup'!$BA$70:$BA$109, 0)), ""))</f>
        <v/>
      </c>
    </row>
    <row r="419" spans="1:45" x14ac:dyDescent="0.25">
      <c r="A419" s="75"/>
      <c r="B419" s="176"/>
      <c r="C419" s="158"/>
      <c r="D419" s="160"/>
      <c r="E419" s="161"/>
      <c r="F419" s="177"/>
      <c r="G419" s="160"/>
      <c r="H419" s="163"/>
      <c r="I419" s="156"/>
      <c r="J419" s="157" t="str">
        <f t="shared" si="6"/>
        <v/>
      </c>
      <c r="K419" s="158" t="str">
        <f>IF(O419="", IF(W419="", IF(OR(D419="", E419="", C419=""), "", NETWORKDAYS(D419, E419, IF(AL419='Intro &amp; Setup'!$BA$8, 'Intro &amp; Setup'!$CA$4:$CA$23, IF(AL419='Intro &amp; Setup'!$BA$9, 'Intro &amp; Setup'!$CB$4:$CB$23)))-IF(F419=$AH$2, 0.5, 0)), ""), "")</f>
        <v/>
      </c>
      <c r="L419" s="156"/>
      <c r="M419" s="157" t="str">
        <f>IF(O419="", IFERROR(IF($W419="", $AN419+$AO419-SUMIF($C$8:$C419, $C419, $K$8:$K419)-SUMIF($C$8:$C419, $C419, $W$8:$W419), ""), ""), "")</f>
        <v/>
      </c>
      <c r="N419" s="156"/>
      <c r="O419" s="157" t="str">
        <f>IF(AND(P419="", Q419="", R419=""), "", IF(OR(NOT(C419=P419), NOT(D419=Q419), NOT(E419=R419), NOT(F419=S419), NOT(G419=T419), NOT(H419=U419)), $O$4, 'Leave Approval'!L418))</f>
        <v/>
      </c>
      <c r="P419" s="159" t="str">
        <f>IF('Leave Approval'!M418="", "", 'Leave Approval'!M418)</f>
        <v/>
      </c>
      <c r="Q419" s="160" t="str">
        <f>IF('Leave Approval'!N418="", "", 'Leave Approval'!N418)</f>
        <v/>
      </c>
      <c r="R419" s="161" t="str">
        <f>IF('Leave Approval'!O418="", "", 'Leave Approval'!O418)</f>
        <v/>
      </c>
      <c r="S419" s="162" t="str">
        <f>IF('Leave Approval'!P418="", "", 'Leave Approval'!P418)</f>
        <v/>
      </c>
      <c r="T419" s="163" t="str">
        <f>IF('Leave Approval'!Q418="", "", 'Leave Approval'!Q418)</f>
        <v/>
      </c>
      <c r="U419" s="164" t="str">
        <f>IF('Leave Approval'!R418="", "", 'Leave Approval'!R418)</f>
        <v/>
      </c>
      <c r="V419" s="156"/>
      <c r="W419" s="157" t="str">
        <f>IF(OR(P419="", Q419="", R419=""), "", NETWORKDAYS(Q419, R419, IF(AL419='Intro &amp; Setup'!$BA$8, 'Intro &amp; Setup'!$CA$4:$CA$23, IF(AL419='Intro &amp; Setup'!$BA$9, 'Intro &amp; Setup'!$CB$4:$CB$23)))-IF(S419=$AH$2, 0.5, 0))</f>
        <v/>
      </c>
      <c r="X419" s="156"/>
      <c r="Y419" s="157" t="str">
        <f>IF(OR(P419="", Q419="", R419=""), "", IFERROR($AN419+$AO419-SUMIF($C$8:$C419, $C419, $K$8:$K419)-SUMIF($P$8:$P419, $P419, $W$8:$W419), ""))</f>
        <v/>
      </c>
      <c r="Z419" s="75"/>
      <c r="AH419" s="10">
        <v>412</v>
      </c>
      <c r="AL419" s="10" t="str">
        <f>IF(P419="", IF(C419="", "", IFERROR(INDEX('Intro &amp; Setup'!$BD$4:$BD$23, MATCH(C419, 'Intro &amp; Setup'!$BC$4:$BC$23, 0)), "")), IFERROR(INDEX('Intro &amp; Setup'!$BD$4:$BD$23, MATCH(P419, 'Intro &amp; Setup'!$BC$4:$BC$23, 0)), ""))</f>
        <v/>
      </c>
      <c r="AN419" s="42" t="str">
        <f>IF(P419="", IF($C419="", "", IFERROR(INDEX('Intro &amp; Setup'!$BE$4:$BE$23, MATCH($C419, 'Intro &amp; Setup'!$BC$4:$BC$23, 0)), "")-$AS419), IFERROR(INDEX('Intro &amp; Setup'!$BE$4:$BE$23, MATCH($P419, 'Intro &amp; Setup'!$BC$4:$BC$23, 0)), "")-$AS419)</f>
        <v/>
      </c>
      <c r="AO419" s="44" t="str">
        <f>IF(P419="", IF($C419="", "", IFERROR(INDEX('Intro &amp; Setup'!$BF$4:$BF$23, MATCH($C419, 'Intro &amp; Setup'!$BC$4:$BC$23, 0)), "")), IFERROR(INDEX('Intro &amp; Setup'!$BF$4:$BF$23, MATCH($P419, 'Intro &amp; Setup'!$BC$4:$BC$23, 0)), ""))</f>
        <v/>
      </c>
      <c r="AS419" s="10" t="str">
        <f>IF($C419="", "", IFERROR(INDEX('Intro &amp; Setup'!$BG$70:$BG$109, MATCH($C419, 'Intro &amp; Setup'!$BA$70:$BA$109, 0)), ""))</f>
        <v/>
      </c>
    </row>
    <row r="420" spans="1:45" x14ac:dyDescent="0.25">
      <c r="A420" s="75"/>
      <c r="B420" s="176"/>
      <c r="C420" s="158"/>
      <c r="D420" s="160"/>
      <c r="E420" s="161"/>
      <c r="F420" s="177"/>
      <c r="G420" s="160"/>
      <c r="H420" s="163"/>
      <c r="I420" s="156"/>
      <c r="J420" s="157" t="str">
        <f t="shared" si="6"/>
        <v/>
      </c>
      <c r="K420" s="158" t="str">
        <f>IF(O420="", IF(W420="", IF(OR(D420="", E420="", C420=""), "", NETWORKDAYS(D420, E420, IF(AL420='Intro &amp; Setup'!$BA$8, 'Intro &amp; Setup'!$CA$4:$CA$23, IF(AL420='Intro &amp; Setup'!$BA$9, 'Intro &amp; Setup'!$CB$4:$CB$23)))-IF(F420=$AH$2, 0.5, 0)), ""), "")</f>
        <v/>
      </c>
      <c r="L420" s="156"/>
      <c r="M420" s="157" t="str">
        <f>IF(O420="", IFERROR(IF($W420="", $AN420+$AO420-SUMIF($C$8:$C420, $C420, $K$8:$K420)-SUMIF($C$8:$C420, $C420, $W$8:$W420), ""), ""), "")</f>
        <v/>
      </c>
      <c r="N420" s="156"/>
      <c r="O420" s="157" t="str">
        <f>IF(AND(P420="", Q420="", R420=""), "", IF(OR(NOT(C420=P420), NOT(D420=Q420), NOT(E420=R420), NOT(F420=S420), NOT(G420=T420), NOT(H420=U420)), $O$4, 'Leave Approval'!L419))</f>
        <v/>
      </c>
      <c r="P420" s="159" t="str">
        <f>IF('Leave Approval'!M419="", "", 'Leave Approval'!M419)</f>
        <v/>
      </c>
      <c r="Q420" s="160" t="str">
        <f>IF('Leave Approval'!N419="", "", 'Leave Approval'!N419)</f>
        <v/>
      </c>
      <c r="R420" s="161" t="str">
        <f>IF('Leave Approval'!O419="", "", 'Leave Approval'!O419)</f>
        <v/>
      </c>
      <c r="S420" s="162" t="str">
        <f>IF('Leave Approval'!P419="", "", 'Leave Approval'!P419)</f>
        <v/>
      </c>
      <c r="T420" s="163" t="str">
        <f>IF('Leave Approval'!Q419="", "", 'Leave Approval'!Q419)</f>
        <v/>
      </c>
      <c r="U420" s="164" t="str">
        <f>IF('Leave Approval'!R419="", "", 'Leave Approval'!R419)</f>
        <v/>
      </c>
      <c r="V420" s="156"/>
      <c r="W420" s="157" t="str">
        <f>IF(OR(P420="", Q420="", R420=""), "", NETWORKDAYS(Q420, R420, IF(AL420='Intro &amp; Setup'!$BA$8, 'Intro &amp; Setup'!$CA$4:$CA$23, IF(AL420='Intro &amp; Setup'!$BA$9, 'Intro &amp; Setup'!$CB$4:$CB$23)))-IF(S420=$AH$2, 0.5, 0))</f>
        <v/>
      </c>
      <c r="X420" s="156"/>
      <c r="Y420" s="157" t="str">
        <f>IF(OR(P420="", Q420="", R420=""), "", IFERROR($AN420+$AO420-SUMIF($C$8:$C420, $C420, $K$8:$K420)-SUMIF($P$8:$P420, $P420, $W$8:$W420), ""))</f>
        <v/>
      </c>
      <c r="Z420" s="75"/>
      <c r="AH420" s="10">
        <v>413</v>
      </c>
      <c r="AL420" s="10" t="str">
        <f>IF(P420="", IF(C420="", "", IFERROR(INDEX('Intro &amp; Setup'!$BD$4:$BD$23, MATCH(C420, 'Intro &amp; Setup'!$BC$4:$BC$23, 0)), "")), IFERROR(INDEX('Intro &amp; Setup'!$BD$4:$BD$23, MATCH(P420, 'Intro &amp; Setup'!$BC$4:$BC$23, 0)), ""))</f>
        <v/>
      </c>
      <c r="AN420" s="42" t="str">
        <f>IF(P420="", IF($C420="", "", IFERROR(INDEX('Intro &amp; Setup'!$BE$4:$BE$23, MATCH($C420, 'Intro &amp; Setup'!$BC$4:$BC$23, 0)), "")-$AS420), IFERROR(INDEX('Intro &amp; Setup'!$BE$4:$BE$23, MATCH($P420, 'Intro &amp; Setup'!$BC$4:$BC$23, 0)), "")-$AS420)</f>
        <v/>
      </c>
      <c r="AO420" s="44" t="str">
        <f>IF(P420="", IF($C420="", "", IFERROR(INDEX('Intro &amp; Setup'!$BF$4:$BF$23, MATCH($C420, 'Intro &amp; Setup'!$BC$4:$BC$23, 0)), "")), IFERROR(INDEX('Intro &amp; Setup'!$BF$4:$BF$23, MATCH($P420, 'Intro &amp; Setup'!$BC$4:$BC$23, 0)), ""))</f>
        <v/>
      </c>
      <c r="AS420" s="10" t="str">
        <f>IF($C420="", "", IFERROR(INDEX('Intro &amp; Setup'!$BG$70:$BG$109, MATCH($C420, 'Intro &amp; Setup'!$BA$70:$BA$109, 0)), ""))</f>
        <v/>
      </c>
    </row>
    <row r="421" spans="1:45" x14ac:dyDescent="0.25">
      <c r="A421" s="75"/>
      <c r="B421" s="176"/>
      <c r="C421" s="158"/>
      <c r="D421" s="160"/>
      <c r="E421" s="161"/>
      <c r="F421" s="177"/>
      <c r="G421" s="160"/>
      <c r="H421" s="163"/>
      <c r="I421" s="156"/>
      <c r="J421" s="157" t="str">
        <f t="shared" si="6"/>
        <v/>
      </c>
      <c r="K421" s="158" t="str">
        <f>IF(O421="", IF(W421="", IF(OR(D421="", E421="", C421=""), "", NETWORKDAYS(D421, E421, IF(AL421='Intro &amp; Setup'!$BA$8, 'Intro &amp; Setup'!$CA$4:$CA$23, IF(AL421='Intro &amp; Setup'!$BA$9, 'Intro &amp; Setup'!$CB$4:$CB$23)))-IF(F421=$AH$2, 0.5, 0)), ""), "")</f>
        <v/>
      </c>
      <c r="L421" s="156"/>
      <c r="M421" s="157" t="str">
        <f>IF(O421="", IFERROR(IF($W421="", $AN421+$AO421-SUMIF($C$8:$C421, $C421, $K$8:$K421)-SUMIF($C$8:$C421, $C421, $W$8:$W421), ""), ""), "")</f>
        <v/>
      </c>
      <c r="N421" s="156"/>
      <c r="O421" s="157" t="str">
        <f>IF(AND(P421="", Q421="", R421=""), "", IF(OR(NOT(C421=P421), NOT(D421=Q421), NOT(E421=R421), NOT(F421=S421), NOT(G421=T421), NOT(H421=U421)), $O$4, 'Leave Approval'!L420))</f>
        <v/>
      </c>
      <c r="P421" s="159" t="str">
        <f>IF('Leave Approval'!M420="", "", 'Leave Approval'!M420)</f>
        <v/>
      </c>
      <c r="Q421" s="160" t="str">
        <f>IF('Leave Approval'!N420="", "", 'Leave Approval'!N420)</f>
        <v/>
      </c>
      <c r="R421" s="161" t="str">
        <f>IF('Leave Approval'!O420="", "", 'Leave Approval'!O420)</f>
        <v/>
      </c>
      <c r="S421" s="162" t="str">
        <f>IF('Leave Approval'!P420="", "", 'Leave Approval'!P420)</f>
        <v/>
      </c>
      <c r="T421" s="163" t="str">
        <f>IF('Leave Approval'!Q420="", "", 'Leave Approval'!Q420)</f>
        <v/>
      </c>
      <c r="U421" s="164" t="str">
        <f>IF('Leave Approval'!R420="", "", 'Leave Approval'!R420)</f>
        <v/>
      </c>
      <c r="V421" s="156"/>
      <c r="W421" s="157" t="str">
        <f>IF(OR(P421="", Q421="", R421=""), "", NETWORKDAYS(Q421, R421, IF(AL421='Intro &amp; Setup'!$BA$8, 'Intro &amp; Setup'!$CA$4:$CA$23, IF(AL421='Intro &amp; Setup'!$BA$9, 'Intro &amp; Setup'!$CB$4:$CB$23)))-IF(S421=$AH$2, 0.5, 0))</f>
        <v/>
      </c>
      <c r="X421" s="156"/>
      <c r="Y421" s="157" t="str">
        <f>IF(OR(P421="", Q421="", R421=""), "", IFERROR($AN421+$AO421-SUMIF($C$8:$C421, $C421, $K$8:$K421)-SUMIF($P$8:$P421, $P421, $W$8:$W421), ""))</f>
        <v/>
      </c>
      <c r="Z421" s="75"/>
      <c r="AH421" s="10">
        <v>414</v>
      </c>
      <c r="AL421" s="10" t="str">
        <f>IF(P421="", IF(C421="", "", IFERROR(INDEX('Intro &amp; Setup'!$BD$4:$BD$23, MATCH(C421, 'Intro &amp; Setup'!$BC$4:$BC$23, 0)), "")), IFERROR(INDEX('Intro &amp; Setup'!$BD$4:$BD$23, MATCH(P421, 'Intro &amp; Setup'!$BC$4:$BC$23, 0)), ""))</f>
        <v/>
      </c>
      <c r="AN421" s="42" t="str">
        <f>IF(P421="", IF($C421="", "", IFERROR(INDEX('Intro &amp; Setup'!$BE$4:$BE$23, MATCH($C421, 'Intro &amp; Setup'!$BC$4:$BC$23, 0)), "")-$AS421), IFERROR(INDEX('Intro &amp; Setup'!$BE$4:$BE$23, MATCH($P421, 'Intro &amp; Setup'!$BC$4:$BC$23, 0)), "")-$AS421)</f>
        <v/>
      </c>
      <c r="AO421" s="44" t="str">
        <f>IF(P421="", IF($C421="", "", IFERROR(INDEX('Intro &amp; Setup'!$BF$4:$BF$23, MATCH($C421, 'Intro &amp; Setup'!$BC$4:$BC$23, 0)), "")), IFERROR(INDEX('Intro &amp; Setup'!$BF$4:$BF$23, MATCH($P421, 'Intro &amp; Setup'!$BC$4:$BC$23, 0)), ""))</f>
        <v/>
      </c>
      <c r="AS421" s="10" t="str">
        <f>IF($C421="", "", IFERROR(INDEX('Intro &amp; Setup'!$BG$70:$BG$109, MATCH($C421, 'Intro &amp; Setup'!$BA$70:$BA$109, 0)), ""))</f>
        <v/>
      </c>
    </row>
    <row r="422" spans="1:45" x14ac:dyDescent="0.25">
      <c r="A422" s="75"/>
      <c r="B422" s="176"/>
      <c r="C422" s="158"/>
      <c r="D422" s="160"/>
      <c r="E422" s="161"/>
      <c r="F422" s="177"/>
      <c r="G422" s="160"/>
      <c r="H422" s="163"/>
      <c r="I422" s="156"/>
      <c r="J422" s="157" t="str">
        <f t="shared" si="6"/>
        <v/>
      </c>
      <c r="K422" s="158" t="str">
        <f>IF(O422="", IF(W422="", IF(OR(D422="", E422="", C422=""), "", NETWORKDAYS(D422, E422, IF(AL422='Intro &amp; Setup'!$BA$8, 'Intro &amp; Setup'!$CA$4:$CA$23, IF(AL422='Intro &amp; Setup'!$BA$9, 'Intro &amp; Setup'!$CB$4:$CB$23)))-IF(F422=$AH$2, 0.5, 0)), ""), "")</f>
        <v/>
      </c>
      <c r="L422" s="156"/>
      <c r="M422" s="157" t="str">
        <f>IF(O422="", IFERROR(IF($W422="", $AN422+$AO422-SUMIF($C$8:$C422, $C422, $K$8:$K422)-SUMIF($C$8:$C422, $C422, $W$8:$W422), ""), ""), "")</f>
        <v/>
      </c>
      <c r="N422" s="156"/>
      <c r="O422" s="157" t="str">
        <f>IF(AND(P422="", Q422="", R422=""), "", IF(OR(NOT(C422=P422), NOT(D422=Q422), NOT(E422=R422), NOT(F422=S422), NOT(G422=T422), NOT(H422=U422)), $O$4, 'Leave Approval'!L421))</f>
        <v/>
      </c>
      <c r="P422" s="159" t="str">
        <f>IF('Leave Approval'!M421="", "", 'Leave Approval'!M421)</f>
        <v/>
      </c>
      <c r="Q422" s="160" t="str">
        <f>IF('Leave Approval'!N421="", "", 'Leave Approval'!N421)</f>
        <v/>
      </c>
      <c r="R422" s="161" t="str">
        <f>IF('Leave Approval'!O421="", "", 'Leave Approval'!O421)</f>
        <v/>
      </c>
      <c r="S422" s="162" t="str">
        <f>IF('Leave Approval'!P421="", "", 'Leave Approval'!P421)</f>
        <v/>
      </c>
      <c r="T422" s="163" t="str">
        <f>IF('Leave Approval'!Q421="", "", 'Leave Approval'!Q421)</f>
        <v/>
      </c>
      <c r="U422" s="164" t="str">
        <f>IF('Leave Approval'!R421="", "", 'Leave Approval'!R421)</f>
        <v/>
      </c>
      <c r="V422" s="156"/>
      <c r="W422" s="157" t="str">
        <f>IF(OR(P422="", Q422="", R422=""), "", NETWORKDAYS(Q422, R422, IF(AL422='Intro &amp; Setup'!$BA$8, 'Intro &amp; Setup'!$CA$4:$CA$23, IF(AL422='Intro &amp; Setup'!$BA$9, 'Intro &amp; Setup'!$CB$4:$CB$23)))-IF(S422=$AH$2, 0.5, 0))</f>
        <v/>
      </c>
      <c r="X422" s="156"/>
      <c r="Y422" s="157" t="str">
        <f>IF(OR(P422="", Q422="", R422=""), "", IFERROR($AN422+$AO422-SUMIF($C$8:$C422, $C422, $K$8:$K422)-SUMIF($P$8:$P422, $P422, $W$8:$W422), ""))</f>
        <v/>
      </c>
      <c r="Z422" s="75"/>
      <c r="AH422" s="10">
        <v>415</v>
      </c>
      <c r="AL422" s="10" t="str">
        <f>IF(P422="", IF(C422="", "", IFERROR(INDEX('Intro &amp; Setup'!$BD$4:$BD$23, MATCH(C422, 'Intro &amp; Setup'!$BC$4:$BC$23, 0)), "")), IFERROR(INDEX('Intro &amp; Setup'!$BD$4:$BD$23, MATCH(P422, 'Intro &amp; Setup'!$BC$4:$BC$23, 0)), ""))</f>
        <v/>
      </c>
      <c r="AN422" s="42" t="str">
        <f>IF(P422="", IF($C422="", "", IFERROR(INDEX('Intro &amp; Setup'!$BE$4:$BE$23, MATCH($C422, 'Intro &amp; Setup'!$BC$4:$BC$23, 0)), "")-$AS422), IFERROR(INDEX('Intro &amp; Setup'!$BE$4:$BE$23, MATCH($P422, 'Intro &amp; Setup'!$BC$4:$BC$23, 0)), "")-$AS422)</f>
        <v/>
      </c>
      <c r="AO422" s="44" t="str">
        <f>IF(P422="", IF($C422="", "", IFERROR(INDEX('Intro &amp; Setup'!$BF$4:$BF$23, MATCH($C422, 'Intro &amp; Setup'!$BC$4:$BC$23, 0)), "")), IFERROR(INDEX('Intro &amp; Setup'!$BF$4:$BF$23, MATCH($P422, 'Intro &amp; Setup'!$BC$4:$BC$23, 0)), ""))</f>
        <v/>
      </c>
      <c r="AS422" s="10" t="str">
        <f>IF($C422="", "", IFERROR(INDEX('Intro &amp; Setup'!$BG$70:$BG$109, MATCH($C422, 'Intro &amp; Setup'!$BA$70:$BA$109, 0)), ""))</f>
        <v/>
      </c>
    </row>
    <row r="423" spans="1:45" x14ac:dyDescent="0.25">
      <c r="A423" s="75"/>
      <c r="B423" s="176"/>
      <c r="C423" s="158"/>
      <c r="D423" s="160"/>
      <c r="E423" s="161"/>
      <c r="F423" s="177"/>
      <c r="G423" s="160"/>
      <c r="H423" s="163"/>
      <c r="I423" s="156"/>
      <c r="J423" s="157" t="str">
        <f t="shared" si="6"/>
        <v/>
      </c>
      <c r="K423" s="158" t="str">
        <f>IF(O423="", IF(W423="", IF(OR(D423="", E423="", C423=""), "", NETWORKDAYS(D423, E423, IF(AL423='Intro &amp; Setup'!$BA$8, 'Intro &amp; Setup'!$CA$4:$CA$23, IF(AL423='Intro &amp; Setup'!$BA$9, 'Intro &amp; Setup'!$CB$4:$CB$23)))-IF(F423=$AH$2, 0.5, 0)), ""), "")</f>
        <v/>
      </c>
      <c r="L423" s="156"/>
      <c r="M423" s="157" t="str">
        <f>IF(O423="", IFERROR(IF($W423="", $AN423+$AO423-SUMIF($C$8:$C423, $C423, $K$8:$K423)-SUMIF($C$8:$C423, $C423, $W$8:$W423), ""), ""), "")</f>
        <v/>
      </c>
      <c r="N423" s="156"/>
      <c r="O423" s="157" t="str">
        <f>IF(AND(P423="", Q423="", R423=""), "", IF(OR(NOT(C423=P423), NOT(D423=Q423), NOT(E423=R423), NOT(F423=S423), NOT(G423=T423), NOT(H423=U423)), $O$4, 'Leave Approval'!L422))</f>
        <v/>
      </c>
      <c r="P423" s="159" t="str">
        <f>IF('Leave Approval'!M422="", "", 'Leave Approval'!M422)</f>
        <v/>
      </c>
      <c r="Q423" s="160" t="str">
        <f>IF('Leave Approval'!N422="", "", 'Leave Approval'!N422)</f>
        <v/>
      </c>
      <c r="R423" s="161" t="str">
        <f>IF('Leave Approval'!O422="", "", 'Leave Approval'!O422)</f>
        <v/>
      </c>
      <c r="S423" s="162" t="str">
        <f>IF('Leave Approval'!P422="", "", 'Leave Approval'!P422)</f>
        <v/>
      </c>
      <c r="T423" s="163" t="str">
        <f>IF('Leave Approval'!Q422="", "", 'Leave Approval'!Q422)</f>
        <v/>
      </c>
      <c r="U423" s="164" t="str">
        <f>IF('Leave Approval'!R422="", "", 'Leave Approval'!R422)</f>
        <v/>
      </c>
      <c r="V423" s="156"/>
      <c r="W423" s="157" t="str">
        <f>IF(OR(P423="", Q423="", R423=""), "", NETWORKDAYS(Q423, R423, IF(AL423='Intro &amp; Setup'!$BA$8, 'Intro &amp; Setup'!$CA$4:$CA$23, IF(AL423='Intro &amp; Setup'!$BA$9, 'Intro &amp; Setup'!$CB$4:$CB$23)))-IF(S423=$AH$2, 0.5, 0))</f>
        <v/>
      </c>
      <c r="X423" s="156"/>
      <c r="Y423" s="157" t="str">
        <f>IF(OR(P423="", Q423="", R423=""), "", IFERROR($AN423+$AO423-SUMIF($C$8:$C423, $C423, $K$8:$K423)-SUMIF($P$8:$P423, $P423, $W$8:$W423), ""))</f>
        <v/>
      </c>
      <c r="Z423" s="75"/>
      <c r="AH423" s="10">
        <v>416</v>
      </c>
      <c r="AL423" s="10" t="str">
        <f>IF(P423="", IF(C423="", "", IFERROR(INDEX('Intro &amp; Setup'!$BD$4:$BD$23, MATCH(C423, 'Intro &amp; Setup'!$BC$4:$BC$23, 0)), "")), IFERROR(INDEX('Intro &amp; Setup'!$BD$4:$BD$23, MATCH(P423, 'Intro &amp; Setup'!$BC$4:$BC$23, 0)), ""))</f>
        <v/>
      </c>
      <c r="AN423" s="42" t="str">
        <f>IF(P423="", IF($C423="", "", IFERROR(INDEX('Intro &amp; Setup'!$BE$4:$BE$23, MATCH($C423, 'Intro &amp; Setup'!$BC$4:$BC$23, 0)), "")-$AS423), IFERROR(INDEX('Intro &amp; Setup'!$BE$4:$BE$23, MATCH($P423, 'Intro &amp; Setup'!$BC$4:$BC$23, 0)), "")-$AS423)</f>
        <v/>
      </c>
      <c r="AO423" s="44" t="str">
        <f>IF(P423="", IF($C423="", "", IFERROR(INDEX('Intro &amp; Setup'!$BF$4:$BF$23, MATCH($C423, 'Intro &amp; Setup'!$BC$4:$BC$23, 0)), "")), IFERROR(INDEX('Intro &amp; Setup'!$BF$4:$BF$23, MATCH($P423, 'Intro &amp; Setup'!$BC$4:$BC$23, 0)), ""))</f>
        <v/>
      </c>
      <c r="AS423" s="10" t="str">
        <f>IF($C423="", "", IFERROR(INDEX('Intro &amp; Setup'!$BG$70:$BG$109, MATCH($C423, 'Intro &amp; Setup'!$BA$70:$BA$109, 0)), ""))</f>
        <v/>
      </c>
    </row>
    <row r="424" spans="1:45" x14ac:dyDescent="0.25">
      <c r="A424" s="75"/>
      <c r="B424" s="176"/>
      <c r="C424" s="158"/>
      <c r="D424" s="160"/>
      <c r="E424" s="161"/>
      <c r="F424" s="177"/>
      <c r="G424" s="160"/>
      <c r="H424" s="163"/>
      <c r="I424" s="156"/>
      <c r="J424" s="157" t="str">
        <f t="shared" si="6"/>
        <v/>
      </c>
      <c r="K424" s="158" t="str">
        <f>IF(O424="", IF(W424="", IF(OR(D424="", E424="", C424=""), "", NETWORKDAYS(D424, E424, IF(AL424='Intro &amp; Setup'!$BA$8, 'Intro &amp; Setup'!$CA$4:$CA$23, IF(AL424='Intro &amp; Setup'!$BA$9, 'Intro &amp; Setup'!$CB$4:$CB$23)))-IF(F424=$AH$2, 0.5, 0)), ""), "")</f>
        <v/>
      </c>
      <c r="L424" s="156"/>
      <c r="M424" s="157" t="str">
        <f>IF(O424="", IFERROR(IF($W424="", $AN424+$AO424-SUMIF($C$8:$C424, $C424, $K$8:$K424)-SUMIF($C$8:$C424, $C424, $W$8:$W424), ""), ""), "")</f>
        <v/>
      </c>
      <c r="N424" s="156"/>
      <c r="O424" s="157" t="str">
        <f>IF(AND(P424="", Q424="", R424=""), "", IF(OR(NOT(C424=P424), NOT(D424=Q424), NOT(E424=R424), NOT(F424=S424), NOT(G424=T424), NOT(H424=U424)), $O$4, 'Leave Approval'!L423))</f>
        <v/>
      </c>
      <c r="P424" s="159" t="str">
        <f>IF('Leave Approval'!M423="", "", 'Leave Approval'!M423)</f>
        <v/>
      </c>
      <c r="Q424" s="160" t="str">
        <f>IF('Leave Approval'!N423="", "", 'Leave Approval'!N423)</f>
        <v/>
      </c>
      <c r="R424" s="161" t="str">
        <f>IF('Leave Approval'!O423="", "", 'Leave Approval'!O423)</f>
        <v/>
      </c>
      <c r="S424" s="162" t="str">
        <f>IF('Leave Approval'!P423="", "", 'Leave Approval'!P423)</f>
        <v/>
      </c>
      <c r="T424" s="163" t="str">
        <f>IF('Leave Approval'!Q423="", "", 'Leave Approval'!Q423)</f>
        <v/>
      </c>
      <c r="U424" s="164" t="str">
        <f>IF('Leave Approval'!R423="", "", 'Leave Approval'!R423)</f>
        <v/>
      </c>
      <c r="V424" s="156"/>
      <c r="W424" s="157" t="str">
        <f>IF(OR(P424="", Q424="", R424=""), "", NETWORKDAYS(Q424, R424, IF(AL424='Intro &amp; Setup'!$BA$8, 'Intro &amp; Setup'!$CA$4:$CA$23, IF(AL424='Intro &amp; Setup'!$BA$9, 'Intro &amp; Setup'!$CB$4:$CB$23)))-IF(S424=$AH$2, 0.5, 0))</f>
        <v/>
      </c>
      <c r="X424" s="156"/>
      <c r="Y424" s="157" t="str">
        <f>IF(OR(P424="", Q424="", R424=""), "", IFERROR($AN424+$AO424-SUMIF($C$8:$C424, $C424, $K$8:$K424)-SUMIF($P$8:$P424, $P424, $W$8:$W424), ""))</f>
        <v/>
      </c>
      <c r="Z424" s="75"/>
      <c r="AH424" s="10">
        <v>417</v>
      </c>
      <c r="AL424" s="10" t="str">
        <f>IF(P424="", IF(C424="", "", IFERROR(INDEX('Intro &amp; Setup'!$BD$4:$BD$23, MATCH(C424, 'Intro &amp; Setup'!$BC$4:$BC$23, 0)), "")), IFERROR(INDEX('Intro &amp; Setup'!$BD$4:$BD$23, MATCH(P424, 'Intro &amp; Setup'!$BC$4:$BC$23, 0)), ""))</f>
        <v/>
      </c>
      <c r="AN424" s="42" t="str">
        <f>IF(P424="", IF($C424="", "", IFERROR(INDEX('Intro &amp; Setup'!$BE$4:$BE$23, MATCH($C424, 'Intro &amp; Setup'!$BC$4:$BC$23, 0)), "")-$AS424), IFERROR(INDEX('Intro &amp; Setup'!$BE$4:$BE$23, MATCH($P424, 'Intro &amp; Setup'!$BC$4:$BC$23, 0)), "")-$AS424)</f>
        <v/>
      </c>
      <c r="AO424" s="44" t="str">
        <f>IF(P424="", IF($C424="", "", IFERROR(INDEX('Intro &amp; Setup'!$BF$4:$BF$23, MATCH($C424, 'Intro &amp; Setup'!$BC$4:$BC$23, 0)), "")), IFERROR(INDEX('Intro &amp; Setup'!$BF$4:$BF$23, MATCH($P424, 'Intro &amp; Setup'!$BC$4:$BC$23, 0)), ""))</f>
        <v/>
      </c>
      <c r="AS424" s="10" t="str">
        <f>IF($C424="", "", IFERROR(INDEX('Intro &amp; Setup'!$BG$70:$BG$109, MATCH($C424, 'Intro &amp; Setup'!$BA$70:$BA$109, 0)), ""))</f>
        <v/>
      </c>
    </row>
    <row r="425" spans="1:45" x14ac:dyDescent="0.25">
      <c r="A425" s="75"/>
      <c r="B425" s="176"/>
      <c r="C425" s="158"/>
      <c r="D425" s="160"/>
      <c r="E425" s="161"/>
      <c r="F425" s="177"/>
      <c r="G425" s="160"/>
      <c r="H425" s="163"/>
      <c r="I425" s="156"/>
      <c r="J425" s="157" t="str">
        <f t="shared" si="6"/>
        <v/>
      </c>
      <c r="K425" s="158" t="str">
        <f>IF(O425="", IF(W425="", IF(OR(D425="", E425="", C425=""), "", NETWORKDAYS(D425, E425, IF(AL425='Intro &amp; Setup'!$BA$8, 'Intro &amp; Setup'!$CA$4:$CA$23, IF(AL425='Intro &amp; Setup'!$BA$9, 'Intro &amp; Setup'!$CB$4:$CB$23)))-IF(F425=$AH$2, 0.5, 0)), ""), "")</f>
        <v/>
      </c>
      <c r="L425" s="156"/>
      <c r="M425" s="157" t="str">
        <f>IF(O425="", IFERROR(IF($W425="", $AN425+$AO425-SUMIF($C$8:$C425, $C425, $K$8:$K425)-SUMIF($C$8:$C425, $C425, $W$8:$W425), ""), ""), "")</f>
        <v/>
      </c>
      <c r="N425" s="156"/>
      <c r="O425" s="157" t="str">
        <f>IF(AND(P425="", Q425="", R425=""), "", IF(OR(NOT(C425=P425), NOT(D425=Q425), NOT(E425=R425), NOT(F425=S425), NOT(G425=T425), NOT(H425=U425)), $O$4, 'Leave Approval'!L424))</f>
        <v/>
      </c>
      <c r="P425" s="159" t="str">
        <f>IF('Leave Approval'!M424="", "", 'Leave Approval'!M424)</f>
        <v/>
      </c>
      <c r="Q425" s="160" t="str">
        <f>IF('Leave Approval'!N424="", "", 'Leave Approval'!N424)</f>
        <v/>
      </c>
      <c r="R425" s="161" t="str">
        <f>IF('Leave Approval'!O424="", "", 'Leave Approval'!O424)</f>
        <v/>
      </c>
      <c r="S425" s="162" t="str">
        <f>IF('Leave Approval'!P424="", "", 'Leave Approval'!P424)</f>
        <v/>
      </c>
      <c r="T425" s="163" t="str">
        <f>IF('Leave Approval'!Q424="", "", 'Leave Approval'!Q424)</f>
        <v/>
      </c>
      <c r="U425" s="164" t="str">
        <f>IF('Leave Approval'!R424="", "", 'Leave Approval'!R424)</f>
        <v/>
      </c>
      <c r="V425" s="156"/>
      <c r="W425" s="157" t="str">
        <f>IF(OR(P425="", Q425="", R425=""), "", NETWORKDAYS(Q425, R425, IF(AL425='Intro &amp; Setup'!$BA$8, 'Intro &amp; Setup'!$CA$4:$CA$23, IF(AL425='Intro &amp; Setup'!$BA$9, 'Intro &amp; Setup'!$CB$4:$CB$23)))-IF(S425=$AH$2, 0.5, 0))</f>
        <v/>
      </c>
      <c r="X425" s="156"/>
      <c r="Y425" s="157" t="str">
        <f>IF(OR(P425="", Q425="", R425=""), "", IFERROR($AN425+$AO425-SUMIF($C$8:$C425, $C425, $K$8:$K425)-SUMIF($P$8:$P425, $P425, $W$8:$W425), ""))</f>
        <v/>
      </c>
      <c r="Z425" s="75"/>
      <c r="AH425" s="10">
        <v>418</v>
      </c>
      <c r="AL425" s="10" t="str">
        <f>IF(P425="", IF(C425="", "", IFERROR(INDEX('Intro &amp; Setup'!$BD$4:$BD$23, MATCH(C425, 'Intro &amp; Setup'!$BC$4:$BC$23, 0)), "")), IFERROR(INDEX('Intro &amp; Setup'!$BD$4:$BD$23, MATCH(P425, 'Intro &amp; Setup'!$BC$4:$BC$23, 0)), ""))</f>
        <v/>
      </c>
      <c r="AN425" s="42" t="str">
        <f>IF(P425="", IF($C425="", "", IFERROR(INDEX('Intro &amp; Setup'!$BE$4:$BE$23, MATCH($C425, 'Intro &amp; Setup'!$BC$4:$BC$23, 0)), "")-$AS425), IFERROR(INDEX('Intro &amp; Setup'!$BE$4:$BE$23, MATCH($P425, 'Intro &amp; Setup'!$BC$4:$BC$23, 0)), "")-$AS425)</f>
        <v/>
      </c>
      <c r="AO425" s="44" t="str">
        <f>IF(P425="", IF($C425="", "", IFERROR(INDEX('Intro &amp; Setup'!$BF$4:$BF$23, MATCH($C425, 'Intro &amp; Setup'!$BC$4:$BC$23, 0)), "")), IFERROR(INDEX('Intro &amp; Setup'!$BF$4:$BF$23, MATCH($P425, 'Intro &amp; Setup'!$BC$4:$BC$23, 0)), ""))</f>
        <v/>
      </c>
      <c r="AS425" s="10" t="str">
        <f>IF($C425="", "", IFERROR(INDEX('Intro &amp; Setup'!$BG$70:$BG$109, MATCH($C425, 'Intro &amp; Setup'!$BA$70:$BA$109, 0)), ""))</f>
        <v/>
      </c>
    </row>
    <row r="426" spans="1:45" x14ac:dyDescent="0.25">
      <c r="A426" s="75"/>
      <c r="B426" s="176"/>
      <c r="C426" s="158"/>
      <c r="D426" s="160"/>
      <c r="E426" s="161"/>
      <c r="F426" s="177"/>
      <c r="G426" s="160"/>
      <c r="H426" s="163"/>
      <c r="I426" s="156"/>
      <c r="J426" s="157" t="str">
        <f t="shared" si="6"/>
        <v/>
      </c>
      <c r="K426" s="158" t="str">
        <f>IF(O426="", IF(W426="", IF(OR(D426="", E426="", C426=""), "", NETWORKDAYS(D426, E426, IF(AL426='Intro &amp; Setup'!$BA$8, 'Intro &amp; Setup'!$CA$4:$CA$23, IF(AL426='Intro &amp; Setup'!$BA$9, 'Intro &amp; Setup'!$CB$4:$CB$23)))-IF(F426=$AH$2, 0.5, 0)), ""), "")</f>
        <v/>
      </c>
      <c r="L426" s="156"/>
      <c r="M426" s="157" t="str">
        <f>IF(O426="", IFERROR(IF($W426="", $AN426+$AO426-SUMIF($C$8:$C426, $C426, $K$8:$K426)-SUMIF($C$8:$C426, $C426, $W$8:$W426), ""), ""), "")</f>
        <v/>
      </c>
      <c r="N426" s="156"/>
      <c r="O426" s="157" t="str">
        <f>IF(AND(P426="", Q426="", R426=""), "", IF(OR(NOT(C426=P426), NOT(D426=Q426), NOT(E426=R426), NOT(F426=S426), NOT(G426=T426), NOT(H426=U426)), $O$4, 'Leave Approval'!L425))</f>
        <v/>
      </c>
      <c r="P426" s="159" t="str">
        <f>IF('Leave Approval'!M425="", "", 'Leave Approval'!M425)</f>
        <v/>
      </c>
      <c r="Q426" s="160" t="str">
        <f>IF('Leave Approval'!N425="", "", 'Leave Approval'!N425)</f>
        <v/>
      </c>
      <c r="R426" s="161" t="str">
        <f>IF('Leave Approval'!O425="", "", 'Leave Approval'!O425)</f>
        <v/>
      </c>
      <c r="S426" s="162" t="str">
        <f>IF('Leave Approval'!P425="", "", 'Leave Approval'!P425)</f>
        <v/>
      </c>
      <c r="T426" s="163" t="str">
        <f>IF('Leave Approval'!Q425="", "", 'Leave Approval'!Q425)</f>
        <v/>
      </c>
      <c r="U426" s="164" t="str">
        <f>IF('Leave Approval'!R425="", "", 'Leave Approval'!R425)</f>
        <v/>
      </c>
      <c r="V426" s="156"/>
      <c r="W426" s="157" t="str">
        <f>IF(OR(P426="", Q426="", R426=""), "", NETWORKDAYS(Q426, R426, IF(AL426='Intro &amp; Setup'!$BA$8, 'Intro &amp; Setup'!$CA$4:$CA$23, IF(AL426='Intro &amp; Setup'!$BA$9, 'Intro &amp; Setup'!$CB$4:$CB$23)))-IF(S426=$AH$2, 0.5, 0))</f>
        <v/>
      </c>
      <c r="X426" s="156"/>
      <c r="Y426" s="157" t="str">
        <f>IF(OR(P426="", Q426="", R426=""), "", IFERROR($AN426+$AO426-SUMIF($C$8:$C426, $C426, $K$8:$K426)-SUMIF($P$8:$P426, $P426, $W$8:$W426), ""))</f>
        <v/>
      </c>
      <c r="Z426" s="75"/>
      <c r="AH426" s="10">
        <v>419</v>
      </c>
      <c r="AL426" s="10" t="str">
        <f>IF(P426="", IF(C426="", "", IFERROR(INDEX('Intro &amp; Setup'!$BD$4:$BD$23, MATCH(C426, 'Intro &amp; Setup'!$BC$4:$BC$23, 0)), "")), IFERROR(INDEX('Intro &amp; Setup'!$BD$4:$BD$23, MATCH(P426, 'Intro &amp; Setup'!$BC$4:$BC$23, 0)), ""))</f>
        <v/>
      </c>
      <c r="AN426" s="42" t="str">
        <f>IF(P426="", IF($C426="", "", IFERROR(INDEX('Intro &amp; Setup'!$BE$4:$BE$23, MATCH($C426, 'Intro &amp; Setup'!$BC$4:$BC$23, 0)), "")-$AS426), IFERROR(INDEX('Intro &amp; Setup'!$BE$4:$BE$23, MATCH($P426, 'Intro &amp; Setup'!$BC$4:$BC$23, 0)), "")-$AS426)</f>
        <v/>
      </c>
      <c r="AO426" s="44" t="str">
        <f>IF(P426="", IF($C426="", "", IFERROR(INDEX('Intro &amp; Setup'!$BF$4:$BF$23, MATCH($C426, 'Intro &amp; Setup'!$BC$4:$BC$23, 0)), "")), IFERROR(INDEX('Intro &amp; Setup'!$BF$4:$BF$23, MATCH($P426, 'Intro &amp; Setup'!$BC$4:$BC$23, 0)), ""))</f>
        <v/>
      </c>
      <c r="AS426" s="10" t="str">
        <f>IF($C426="", "", IFERROR(INDEX('Intro &amp; Setup'!$BG$70:$BG$109, MATCH($C426, 'Intro &amp; Setup'!$BA$70:$BA$109, 0)), ""))</f>
        <v/>
      </c>
    </row>
    <row r="427" spans="1:45" x14ac:dyDescent="0.25">
      <c r="A427" s="75"/>
      <c r="B427" s="176"/>
      <c r="C427" s="158"/>
      <c r="D427" s="160"/>
      <c r="E427" s="161"/>
      <c r="F427" s="177"/>
      <c r="G427" s="160"/>
      <c r="H427" s="163"/>
      <c r="I427" s="156"/>
      <c r="J427" s="157" t="str">
        <f t="shared" si="6"/>
        <v/>
      </c>
      <c r="K427" s="158" t="str">
        <f>IF(O427="", IF(W427="", IF(OR(D427="", E427="", C427=""), "", NETWORKDAYS(D427, E427, IF(AL427='Intro &amp; Setup'!$BA$8, 'Intro &amp; Setup'!$CA$4:$CA$23, IF(AL427='Intro &amp; Setup'!$BA$9, 'Intro &amp; Setup'!$CB$4:$CB$23)))-IF(F427=$AH$2, 0.5, 0)), ""), "")</f>
        <v/>
      </c>
      <c r="L427" s="156"/>
      <c r="M427" s="157" t="str">
        <f>IF(O427="", IFERROR(IF($W427="", $AN427+$AO427-SUMIF($C$8:$C427, $C427, $K$8:$K427)-SUMIF($C$8:$C427, $C427, $W$8:$W427), ""), ""), "")</f>
        <v/>
      </c>
      <c r="N427" s="156"/>
      <c r="O427" s="157" t="str">
        <f>IF(AND(P427="", Q427="", R427=""), "", IF(OR(NOT(C427=P427), NOT(D427=Q427), NOT(E427=R427), NOT(F427=S427), NOT(G427=T427), NOT(H427=U427)), $O$4, 'Leave Approval'!L426))</f>
        <v/>
      </c>
      <c r="P427" s="159" t="str">
        <f>IF('Leave Approval'!M426="", "", 'Leave Approval'!M426)</f>
        <v/>
      </c>
      <c r="Q427" s="160" t="str">
        <f>IF('Leave Approval'!N426="", "", 'Leave Approval'!N426)</f>
        <v/>
      </c>
      <c r="R427" s="161" t="str">
        <f>IF('Leave Approval'!O426="", "", 'Leave Approval'!O426)</f>
        <v/>
      </c>
      <c r="S427" s="162" t="str">
        <f>IF('Leave Approval'!P426="", "", 'Leave Approval'!P426)</f>
        <v/>
      </c>
      <c r="T427" s="163" t="str">
        <f>IF('Leave Approval'!Q426="", "", 'Leave Approval'!Q426)</f>
        <v/>
      </c>
      <c r="U427" s="164" t="str">
        <f>IF('Leave Approval'!R426="", "", 'Leave Approval'!R426)</f>
        <v/>
      </c>
      <c r="V427" s="156"/>
      <c r="W427" s="157" t="str">
        <f>IF(OR(P427="", Q427="", R427=""), "", NETWORKDAYS(Q427, R427, IF(AL427='Intro &amp; Setup'!$BA$8, 'Intro &amp; Setup'!$CA$4:$CA$23, IF(AL427='Intro &amp; Setup'!$BA$9, 'Intro &amp; Setup'!$CB$4:$CB$23)))-IF(S427=$AH$2, 0.5, 0))</f>
        <v/>
      </c>
      <c r="X427" s="156"/>
      <c r="Y427" s="157" t="str">
        <f>IF(OR(P427="", Q427="", R427=""), "", IFERROR($AN427+$AO427-SUMIF($C$8:$C427, $C427, $K$8:$K427)-SUMIF($P$8:$P427, $P427, $W$8:$W427), ""))</f>
        <v/>
      </c>
      <c r="Z427" s="75"/>
      <c r="AH427" s="10">
        <v>420</v>
      </c>
      <c r="AL427" s="10" t="str">
        <f>IF(P427="", IF(C427="", "", IFERROR(INDEX('Intro &amp; Setup'!$BD$4:$BD$23, MATCH(C427, 'Intro &amp; Setup'!$BC$4:$BC$23, 0)), "")), IFERROR(INDEX('Intro &amp; Setup'!$BD$4:$BD$23, MATCH(P427, 'Intro &amp; Setup'!$BC$4:$BC$23, 0)), ""))</f>
        <v/>
      </c>
      <c r="AN427" s="42" t="str">
        <f>IF(P427="", IF($C427="", "", IFERROR(INDEX('Intro &amp; Setup'!$BE$4:$BE$23, MATCH($C427, 'Intro &amp; Setup'!$BC$4:$BC$23, 0)), "")-$AS427), IFERROR(INDEX('Intro &amp; Setup'!$BE$4:$BE$23, MATCH($P427, 'Intro &amp; Setup'!$BC$4:$BC$23, 0)), "")-$AS427)</f>
        <v/>
      </c>
      <c r="AO427" s="44" t="str">
        <f>IF(P427="", IF($C427="", "", IFERROR(INDEX('Intro &amp; Setup'!$BF$4:$BF$23, MATCH($C427, 'Intro &amp; Setup'!$BC$4:$BC$23, 0)), "")), IFERROR(INDEX('Intro &amp; Setup'!$BF$4:$BF$23, MATCH($P427, 'Intro &amp; Setup'!$BC$4:$BC$23, 0)), ""))</f>
        <v/>
      </c>
      <c r="AS427" s="10" t="str">
        <f>IF($C427="", "", IFERROR(INDEX('Intro &amp; Setup'!$BG$70:$BG$109, MATCH($C427, 'Intro &amp; Setup'!$BA$70:$BA$109, 0)), ""))</f>
        <v/>
      </c>
    </row>
    <row r="428" spans="1:45" x14ac:dyDescent="0.25">
      <c r="A428" s="75"/>
      <c r="B428" s="176"/>
      <c r="C428" s="158"/>
      <c r="D428" s="160"/>
      <c r="E428" s="161"/>
      <c r="F428" s="177"/>
      <c r="G428" s="160"/>
      <c r="H428" s="163"/>
      <c r="I428" s="156"/>
      <c r="J428" s="157" t="str">
        <f t="shared" si="6"/>
        <v/>
      </c>
      <c r="K428" s="158" t="str">
        <f>IF(O428="", IF(W428="", IF(OR(D428="", E428="", C428=""), "", NETWORKDAYS(D428, E428, IF(AL428='Intro &amp; Setup'!$BA$8, 'Intro &amp; Setup'!$CA$4:$CA$23, IF(AL428='Intro &amp; Setup'!$BA$9, 'Intro &amp; Setup'!$CB$4:$CB$23)))-IF(F428=$AH$2, 0.5, 0)), ""), "")</f>
        <v/>
      </c>
      <c r="L428" s="156"/>
      <c r="M428" s="157" t="str">
        <f>IF(O428="", IFERROR(IF($W428="", $AN428+$AO428-SUMIF($C$8:$C428, $C428, $K$8:$K428)-SUMIF($C$8:$C428, $C428, $W$8:$W428), ""), ""), "")</f>
        <v/>
      </c>
      <c r="N428" s="156"/>
      <c r="O428" s="157" t="str">
        <f>IF(AND(P428="", Q428="", R428=""), "", IF(OR(NOT(C428=P428), NOT(D428=Q428), NOT(E428=R428), NOT(F428=S428), NOT(G428=T428), NOT(H428=U428)), $O$4, 'Leave Approval'!L427))</f>
        <v/>
      </c>
      <c r="P428" s="159" t="str">
        <f>IF('Leave Approval'!M427="", "", 'Leave Approval'!M427)</f>
        <v/>
      </c>
      <c r="Q428" s="160" t="str">
        <f>IF('Leave Approval'!N427="", "", 'Leave Approval'!N427)</f>
        <v/>
      </c>
      <c r="R428" s="161" t="str">
        <f>IF('Leave Approval'!O427="", "", 'Leave Approval'!O427)</f>
        <v/>
      </c>
      <c r="S428" s="162" t="str">
        <f>IF('Leave Approval'!P427="", "", 'Leave Approval'!P427)</f>
        <v/>
      </c>
      <c r="T428" s="163" t="str">
        <f>IF('Leave Approval'!Q427="", "", 'Leave Approval'!Q427)</f>
        <v/>
      </c>
      <c r="U428" s="164" t="str">
        <f>IF('Leave Approval'!R427="", "", 'Leave Approval'!R427)</f>
        <v/>
      </c>
      <c r="V428" s="156"/>
      <c r="W428" s="157" t="str">
        <f>IF(OR(P428="", Q428="", R428=""), "", NETWORKDAYS(Q428, R428, IF(AL428='Intro &amp; Setup'!$BA$8, 'Intro &amp; Setup'!$CA$4:$CA$23, IF(AL428='Intro &amp; Setup'!$BA$9, 'Intro &amp; Setup'!$CB$4:$CB$23)))-IF(S428=$AH$2, 0.5, 0))</f>
        <v/>
      </c>
      <c r="X428" s="156"/>
      <c r="Y428" s="157" t="str">
        <f>IF(OR(P428="", Q428="", R428=""), "", IFERROR($AN428+$AO428-SUMIF($C$8:$C428, $C428, $K$8:$K428)-SUMIF($P$8:$P428, $P428, $W$8:$W428), ""))</f>
        <v/>
      </c>
      <c r="Z428" s="75"/>
      <c r="AH428" s="10">
        <v>421</v>
      </c>
      <c r="AL428" s="10" t="str">
        <f>IF(P428="", IF(C428="", "", IFERROR(INDEX('Intro &amp; Setup'!$BD$4:$BD$23, MATCH(C428, 'Intro &amp; Setup'!$BC$4:$BC$23, 0)), "")), IFERROR(INDEX('Intro &amp; Setup'!$BD$4:$BD$23, MATCH(P428, 'Intro &amp; Setup'!$BC$4:$BC$23, 0)), ""))</f>
        <v/>
      </c>
      <c r="AN428" s="42" t="str">
        <f>IF(P428="", IF($C428="", "", IFERROR(INDEX('Intro &amp; Setup'!$BE$4:$BE$23, MATCH($C428, 'Intro &amp; Setup'!$BC$4:$BC$23, 0)), "")-$AS428), IFERROR(INDEX('Intro &amp; Setup'!$BE$4:$BE$23, MATCH($P428, 'Intro &amp; Setup'!$BC$4:$BC$23, 0)), "")-$AS428)</f>
        <v/>
      </c>
      <c r="AO428" s="44" t="str">
        <f>IF(P428="", IF($C428="", "", IFERROR(INDEX('Intro &amp; Setup'!$BF$4:$BF$23, MATCH($C428, 'Intro &amp; Setup'!$BC$4:$BC$23, 0)), "")), IFERROR(INDEX('Intro &amp; Setup'!$BF$4:$BF$23, MATCH($P428, 'Intro &amp; Setup'!$BC$4:$BC$23, 0)), ""))</f>
        <v/>
      </c>
      <c r="AS428" s="10" t="str">
        <f>IF($C428="", "", IFERROR(INDEX('Intro &amp; Setup'!$BG$70:$BG$109, MATCH($C428, 'Intro &amp; Setup'!$BA$70:$BA$109, 0)), ""))</f>
        <v/>
      </c>
    </row>
    <row r="429" spans="1:45" x14ac:dyDescent="0.25">
      <c r="A429" s="75"/>
      <c r="B429" s="176"/>
      <c r="C429" s="158"/>
      <c r="D429" s="160"/>
      <c r="E429" s="161"/>
      <c r="F429" s="177"/>
      <c r="G429" s="160"/>
      <c r="H429" s="163"/>
      <c r="I429" s="156"/>
      <c r="J429" s="157" t="str">
        <f t="shared" si="6"/>
        <v/>
      </c>
      <c r="K429" s="158" t="str">
        <f>IF(O429="", IF(W429="", IF(OR(D429="", E429="", C429=""), "", NETWORKDAYS(D429, E429, IF(AL429='Intro &amp; Setup'!$BA$8, 'Intro &amp; Setup'!$CA$4:$CA$23, IF(AL429='Intro &amp; Setup'!$BA$9, 'Intro &amp; Setup'!$CB$4:$CB$23)))-IF(F429=$AH$2, 0.5, 0)), ""), "")</f>
        <v/>
      </c>
      <c r="L429" s="156"/>
      <c r="M429" s="157" t="str">
        <f>IF(O429="", IFERROR(IF($W429="", $AN429+$AO429-SUMIF($C$8:$C429, $C429, $K$8:$K429)-SUMIF($C$8:$C429, $C429, $W$8:$W429), ""), ""), "")</f>
        <v/>
      </c>
      <c r="N429" s="156"/>
      <c r="O429" s="157" t="str">
        <f>IF(AND(P429="", Q429="", R429=""), "", IF(OR(NOT(C429=P429), NOT(D429=Q429), NOT(E429=R429), NOT(F429=S429), NOT(G429=T429), NOT(H429=U429)), $O$4, 'Leave Approval'!L428))</f>
        <v/>
      </c>
      <c r="P429" s="159" t="str">
        <f>IF('Leave Approval'!M428="", "", 'Leave Approval'!M428)</f>
        <v/>
      </c>
      <c r="Q429" s="160" t="str">
        <f>IF('Leave Approval'!N428="", "", 'Leave Approval'!N428)</f>
        <v/>
      </c>
      <c r="R429" s="161" t="str">
        <f>IF('Leave Approval'!O428="", "", 'Leave Approval'!O428)</f>
        <v/>
      </c>
      <c r="S429" s="162" t="str">
        <f>IF('Leave Approval'!P428="", "", 'Leave Approval'!P428)</f>
        <v/>
      </c>
      <c r="T429" s="163" t="str">
        <f>IF('Leave Approval'!Q428="", "", 'Leave Approval'!Q428)</f>
        <v/>
      </c>
      <c r="U429" s="164" t="str">
        <f>IF('Leave Approval'!R428="", "", 'Leave Approval'!R428)</f>
        <v/>
      </c>
      <c r="V429" s="156"/>
      <c r="W429" s="157" t="str">
        <f>IF(OR(P429="", Q429="", R429=""), "", NETWORKDAYS(Q429, R429, IF(AL429='Intro &amp; Setup'!$BA$8, 'Intro &amp; Setup'!$CA$4:$CA$23, IF(AL429='Intro &amp; Setup'!$BA$9, 'Intro &amp; Setup'!$CB$4:$CB$23)))-IF(S429=$AH$2, 0.5, 0))</f>
        <v/>
      </c>
      <c r="X429" s="156"/>
      <c r="Y429" s="157" t="str">
        <f>IF(OR(P429="", Q429="", R429=""), "", IFERROR($AN429+$AO429-SUMIF($C$8:$C429, $C429, $K$8:$K429)-SUMIF($P$8:$P429, $P429, $W$8:$W429), ""))</f>
        <v/>
      </c>
      <c r="Z429" s="75"/>
      <c r="AH429" s="10">
        <v>422</v>
      </c>
      <c r="AL429" s="10" t="str">
        <f>IF(P429="", IF(C429="", "", IFERROR(INDEX('Intro &amp; Setup'!$BD$4:$BD$23, MATCH(C429, 'Intro &amp; Setup'!$BC$4:$BC$23, 0)), "")), IFERROR(INDEX('Intro &amp; Setup'!$BD$4:$BD$23, MATCH(P429, 'Intro &amp; Setup'!$BC$4:$BC$23, 0)), ""))</f>
        <v/>
      </c>
      <c r="AN429" s="42" t="str">
        <f>IF(P429="", IF($C429="", "", IFERROR(INDEX('Intro &amp; Setup'!$BE$4:$BE$23, MATCH($C429, 'Intro &amp; Setup'!$BC$4:$BC$23, 0)), "")-$AS429), IFERROR(INDEX('Intro &amp; Setup'!$BE$4:$BE$23, MATCH($P429, 'Intro &amp; Setup'!$BC$4:$BC$23, 0)), "")-$AS429)</f>
        <v/>
      </c>
      <c r="AO429" s="44" t="str">
        <f>IF(P429="", IF($C429="", "", IFERROR(INDEX('Intro &amp; Setup'!$BF$4:$BF$23, MATCH($C429, 'Intro &amp; Setup'!$BC$4:$BC$23, 0)), "")), IFERROR(INDEX('Intro &amp; Setup'!$BF$4:$BF$23, MATCH($P429, 'Intro &amp; Setup'!$BC$4:$BC$23, 0)), ""))</f>
        <v/>
      </c>
      <c r="AS429" s="10" t="str">
        <f>IF($C429="", "", IFERROR(INDEX('Intro &amp; Setup'!$BG$70:$BG$109, MATCH($C429, 'Intro &amp; Setup'!$BA$70:$BA$109, 0)), ""))</f>
        <v/>
      </c>
    </row>
    <row r="430" spans="1:45" x14ac:dyDescent="0.25">
      <c r="A430" s="75"/>
      <c r="B430" s="176"/>
      <c r="C430" s="158"/>
      <c r="D430" s="160"/>
      <c r="E430" s="161"/>
      <c r="F430" s="177"/>
      <c r="G430" s="160"/>
      <c r="H430" s="163"/>
      <c r="I430" s="156"/>
      <c r="J430" s="157" t="str">
        <f t="shared" si="6"/>
        <v/>
      </c>
      <c r="K430" s="158" t="str">
        <f>IF(O430="", IF(W430="", IF(OR(D430="", E430="", C430=""), "", NETWORKDAYS(D430, E430, IF(AL430='Intro &amp; Setup'!$BA$8, 'Intro &amp; Setup'!$CA$4:$CA$23, IF(AL430='Intro &amp; Setup'!$BA$9, 'Intro &amp; Setup'!$CB$4:$CB$23)))-IF(F430=$AH$2, 0.5, 0)), ""), "")</f>
        <v/>
      </c>
      <c r="L430" s="156"/>
      <c r="M430" s="157" t="str">
        <f>IF(O430="", IFERROR(IF($W430="", $AN430+$AO430-SUMIF($C$8:$C430, $C430, $K$8:$K430)-SUMIF($C$8:$C430, $C430, $W$8:$W430), ""), ""), "")</f>
        <v/>
      </c>
      <c r="N430" s="156"/>
      <c r="O430" s="157" t="str">
        <f>IF(AND(P430="", Q430="", R430=""), "", IF(OR(NOT(C430=P430), NOT(D430=Q430), NOT(E430=R430), NOT(F430=S430), NOT(G430=T430), NOT(H430=U430)), $O$4, 'Leave Approval'!L429))</f>
        <v/>
      </c>
      <c r="P430" s="159" t="str">
        <f>IF('Leave Approval'!M429="", "", 'Leave Approval'!M429)</f>
        <v/>
      </c>
      <c r="Q430" s="160" t="str">
        <f>IF('Leave Approval'!N429="", "", 'Leave Approval'!N429)</f>
        <v/>
      </c>
      <c r="R430" s="161" t="str">
        <f>IF('Leave Approval'!O429="", "", 'Leave Approval'!O429)</f>
        <v/>
      </c>
      <c r="S430" s="162" t="str">
        <f>IF('Leave Approval'!P429="", "", 'Leave Approval'!P429)</f>
        <v/>
      </c>
      <c r="T430" s="163" t="str">
        <f>IF('Leave Approval'!Q429="", "", 'Leave Approval'!Q429)</f>
        <v/>
      </c>
      <c r="U430" s="164" t="str">
        <f>IF('Leave Approval'!R429="", "", 'Leave Approval'!R429)</f>
        <v/>
      </c>
      <c r="V430" s="156"/>
      <c r="W430" s="157" t="str">
        <f>IF(OR(P430="", Q430="", R430=""), "", NETWORKDAYS(Q430, R430, IF(AL430='Intro &amp; Setup'!$BA$8, 'Intro &amp; Setup'!$CA$4:$CA$23, IF(AL430='Intro &amp; Setup'!$BA$9, 'Intro &amp; Setup'!$CB$4:$CB$23)))-IF(S430=$AH$2, 0.5, 0))</f>
        <v/>
      </c>
      <c r="X430" s="156"/>
      <c r="Y430" s="157" t="str">
        <f>IF(OR(P430="", Q430="", R430=""), "", IFERROR($AN430+$AO430-SUMIF($C$8:$C430, $C430, $K$8:$K430)-SUMIF($P$8:$P430, $P430, $W$8:$W430), ""))</f>
        <v/>
      </c>
      <c r="Z430" s="75"/>
      <c r="AH430" s="10">
        <v>423</v>
      </c>
      <c r="AL430" s="10" t="str">
        <f>IF(P430="", IF(C430="", "", IFERROR(INDEX('Intro &amp; Setup'!$BD$4:$BD$23, MATCH(C430, 'Intro &amp; Setup'!$BC$4:$BC$23, 0)), "")), IFERROR(INDEX('Intro &amp; Setup'!$BD$4:$BD$23, MATCH(P430, 'Intro &amp; Setup'!$BC$4:$BC$23, 0)), ""))</f>
        <v/>
      </c>
      <c r="AN430" s="42" t="str">
        <f>IF(P430="", IF($C430="", "", IFERROR(INDEX('Intro &amp; Setup'!$BE$4:$BE$23, MATCH($C430, 'Intro &amp; Setup'!$BC$4:$BC$23, 0)), "")-$AS430), IFERROR(INDEX('Intro &amp; Setup'!$BE$4:$BE$23, MATCH($P430, 'Intro &amp; Setup'!$BC$4:$BC$23, 0)), "")-$AS430)</f>
        <v/>
      </c>
      <c r="AO430" s="44" t="str">
        <f>IF(P430="", IF($C430="", "", IFERROR(INDEX('Intro &amp; Setup'!$BF$4:$BF$23, MATCH($C430, 'Intro &amp; Setup'!$BC$4:$BC$23, 0)), "")), IFERROR(INDEX('Intro &amp; Setup'!$BF$4:$BF$23, MATCH($P430, 'Intro &amp; Setup'!$BC$4:$BC$23, 0)), ""))</f>
        <v/>
      </c>
      <c r="AS430" s="10" t="str">
        <f>IF($C430="", "", IFERROR(INDEX('Intro &amp; Setup'!$BG$70:$BG$109, MATCH($C430, 'Intro &amp; Setup'!$BA$70:$BA$109, 0)), ""))</f>
        <v/>
      </c>
    </row>
    <row r="431" spans="1:45" x14ac:dyDescent="0.25">
      <c r="A431" s="75"/>
      <c r="B431" s="176"/>
      <c r="C431" s="158"/>
      <c r="D431" s="160"/>
      <c r="E431" s="161"/>
      <c r="F431" s="177"/>
      <c r="G431" s="160"/>
      <c r="H431" s="163"/>
      <c r="I431" s="156"/>
      <c r="J431" s="157" t="str">
        <f t="shared" si="6"/>
        <v/>
      </c>
      <c r="K431" s="158" t="str">
        <f>IF(O431="", IF(W431="", IF(OR(D431="", E431="", C431=""), "", NETWORKDAYS(D431, E431, IF(AL431='Intro &amp; Setup'!$BA$8, 'Intro &amp; Setup'!$CA$4:$CA$23, IF(AL431='Intro &amp; Setup'!$BA$9, 'Intro &amp; Setup'!$CB$4:$CB$23)))-IF(F431=$AH$2, 0.5, 0)), ""), "")</f>
        <v/>
      </c>
      <c r="L431" s="156"/>
      <c r="M431" s="157" t="str">
        <f>IF(O431="", IFERROR(IF($W431="", $AN431+$AO431-SUMIF($C$8:$C431, $C431, $K$8:$K431)-SUMIF($C$8:$C431, $C431, $W$8:$W431), ""), ""), "")</f>
        <v/>
      </c>
      <c r="N431" s="156"/>
      <c r="O431" s="157" t="str">
        <f>IF(AND(P431="", Q431="", R431=""), "", IF(OR(NOT(C431=P431), NOT(D431=Q431), NOT(E431=R431), NOT(F431=S431), NOT(G431=T431), NOT(H431=U431)), $O$4, 'Leave Approval'!L430))</f>
        <v/>
      </c>
      <c r="P431" s="159" t="str">
        <f>IF('Leave Approval'!M430="", "", 'Leave Approval'!M430)</f>
        <v/>
      </c>
      <c r="Q431" s="160" t="str">
        <f>IF('Leave Approval'!N430="", "", 'Leave Approval'!N430)</f>
        <v/>
      </c>
      <c r="R431" s="161" t="str">
        <f>IF('Leave Approval'!O430="", "", 'Leave Approval'!O430)</f>
        <v/>
      </c>
      <c r="S431" s="162" t="str">
        <f>IF('Leave Approval'!P430="", "", 'Leave Approval'!P430)</f>
        <v/>
      </c>
      <c r="T431" s="163" t="str">
        <f>IF('Leave Approval'!Q430="", "", 'Leave Approval'!Q430)</f>
        <v/>
      </c>
      <c r="U431" s="164" t="str">
        <f>IF('Leave Approval'!R430="", "", 'Leave Approval'!R430)</f>
        <v/>
      </c>
      <c r="V431" s="156"/>
      <c r="W431" s="157" t="str">
        <f>IF(OR(P431="", Q431="", R431=""), "", NETWORKDAYS(Q431, R431, IF(AL431='Intro &amp; Setup'!$BA$8, 'Intro &amp; Setup'!$CA$4:$CA$23, IF(AL431='Intro &amp; Setup'!$BA$9, 'Intro &amp; Setup'!$CB$4:$CB$23)))-IF(S431=$AH$2, 0.5, 0))</f>
        <v/>
      </c>
      <c r="X431" s="156"/>
      <c r="Y431" s="157" t="str">
        <f>IF(OR(P431="", Q431="", R431=""), "", IFERROR($AN431+$AO431-SUMIF($C$8:$C431, $C431, $K$8:$K431)-SUMIF($P$8:$P431, $P431, $W$8:$W431), ""))</f>
        <v/>
      </c>
      <c r="Z431" s="75"/>
      <c r="AH431" s="10">
        <v>424</v>
      </c>
      <c r="AL431" s="10" t="str">
        <f>IF(P431="", IF(C431="", "", IFERROR(INDEX('Intro &amp; Setup'!$BD$4:$BD$23, MATCH(C431, 'Intro &amp; Setup'!$BC$4:$BC$23, 0)), "")), IFERROR(INDEX('Intro &amp; Setup'!$BD$4:$BD$23, MATCH(P431, 'Intro &amp; Setup'!$BC$4:$BC$23, 0)), ""))</f>
        <v/>
      </c>
      <c r="AN431" s="42" t="str">
        <f>IF(P431="", IF($C431="", "", IFERROR(INDEX('Intro &amp; Setup'!$BE$4:$BE$23, MATCH($C431, 'Intro &amp; Setup'!$BC$4:$BC$23, 0)), "")-$AS431), IFERROR(INDEX('Intro &amp; Setup'!$BE$4:$BE$23, MATCH($P431, 'Intro &amp; Setup'!$BC$4:$BC$23, 0)), "")-$AS431)</f>
        <v/>
      </c>
      <c r="AO431" s="44" t="str">
        <f>IF(P431="", IF($C431="", "", IFERROR(INDEX('Intro &amp; Setup'!$BF$4:$BF$23, MATCH($C431, 'Intro &amp; Setup'!$BC$4:$BC$23, 0)), "")), IFERROR(INDEX('Intro &amp; Setup'!$BF$4:$BF$23, MATCH($P431, 'Intro &amp; Setup'!$BC$4:$BC$23, 0)), ""))</f>
        <v/>
      </c>
      <c r="AS431" s="10" t="str">
        <f>IF($C431="", "", IFERROR(INDEX('Intro &amp; Setup'!$BG$70:$BG$109, MATCH($C431, 'Intro &amp; Setup'!$BA$70:$BA$109, 0)), ""))</f>
        <v/>
      </c>
    </row>
    <row r="432" spans="1:45" x14ac:dyDescent="0.25">
      <c r="A432" s="75"/>
      <c r="B432" s="176"/>
      <c r="C432" s="158"/>
      <c r="D432" s="160"/>
      <c r="E432" s="161"/>
      <c r="F432" s="177"/>
      <c r="G432" s="160"/>
      <c r="H432" s="163"/>
      <c r="I432" s="156"/>
      <c r="J432" s="157" t="str">
        <f t="shared" si="6"/>
        <v/>
      </c>
      <c r="K432" s="158" t="str">
        <f>IF(O432="", IF(W432="", IF(OR(D432="", E432="", C432=""), "", NETWORKDAYS(D432, E432, IF(AL432='Intro &amp; Setup'!$BA$8, 'Intro &amp; Setup'!$CA$4:$CA$23, IF(AL432='Intro &amp; Setup'!$BA$9, 'Intro &amp; Setup'!$CB$4:$CB$23)))-IF(F432=$AH$2, 0.5, 0)), ""), "")</f>
        <v/>
      </c>
      <c r="L432" s="156"/>
      <c r="M432" s="157" t="str">
        <f>IF(O432="", IFERROR(IF($W432="", $AN432+$AO432-SUMIF($C$8:$C432, $C432, $K$8:$K432)-SUMIF($C$8:$C432, $C432, $W$8:$W432), ""), ""), "")</f>
        <v/>
      </c>
      <c r="N432" s="156"/>
      <c r="O432" s="157" t="str">
        <f>IF(AND(P432="", Q432="", R432=""), "", IF(OR(NOT(C432=P432), NOT(D432=Q432), NOT(E432=R432), NOT(F432=S432), NOT(G432=T432), NOT(H432=U432)), $O$4, 'Leave Approval'!L431))</f>
        <v/>
      </c>
      <c r="P432" s="159" t="str">
        <f>IF('Leave Approval'!M431="", "", 'Leave Approval'!M431)</f>
        <v/>
      </c>
      <c r="Q432" s="160" t="str">
        <f>IF('Leave Approval'!N431="", "", 'Leave Approval'!N431)</f>
        <v/>
      </c>
      <c r="R432" s="161" t="str">
        <f>IF('Leave Approval'!O431="", "", 'Leave Approval'!O431)</f>
        <v/>
      </c>
      <c r="S432" s="162" t="str">
        <f>IF('Leave Approval'!P431="", "", 'Leave Approval'!P431)</f>
        <v/>
      </c>
      <c r="T432" s="163" t="str">
        <f>IF('Leave Approval'!Q431="", "", 'Leave Approval'!Q431)</f>
        <v/>
      </c>
      <c r="U432" s="164" t="str">
        <f>IF('Leave Approval'!R431="", "", 'Leave Approval'!R431)</f>
        <v/>
      </c>
      <c r="V432" s="156"/>
      <c r="W432" s="157" t="str">
        <f>IF(OR(P432="", Q432="", R432=""), "", NETWORKDAYS(Q432, R432, IF(AL432='Intro &amp; Setup'!$BA$8, 'Intro &amp; Setup'!$CA$4:$CA$23, IF(AL432='Intro &amp; Setup'!$BA$9, 'Intro &amp; Setup'!$CB$4:$CB$23)))-IF(S432=$AH$2, 0.5, 0))</f>
        <v/>
      </c>
      <c r="X432" s="156"/>
      <c r="Y432" s="157" t="str">
        <f>IF(OR(P432="", Q432="", R432=""), "", IFERROR($AN432+$AO432-SUMIF($C$8:$C432, $C432, $K$8:$K432)-SUMIF($P$8:$P432, $P432, $W$8:$W432), ""))</f>
        <v/>
      </c>
      <c r="Z432" s="75"/>
      <c r="AH432" s="10">
        <v>425</v>
      </c>
      <c r="AL432" s="10" t="str">
        <f>IF(P432="", IF(C432="", "", IFERROR(INDEX('Intro &amp; Setup'!$BD$4:$BD$23, MATCH(C432, 'Intro &amp; Setup'!$BC$4:$BC$23, 0)), "")), IFERROR(INDEX('Intro &amp; Setup'!$BD$4:$BD$23, MATCH(P432, 'Intro &amp; Setup'!$BC$4:$BC$23, 0)), ""))</f>
        <v/>
      </c>
      <c r="AN432" s="42" t="str">
        <f>IF(P432="", IF($C432="", "", IFERROR(INDEX('Intro &amp; Setup'!$BE$4:$BE$23, MATCH($C432, 'Intro &amp; Setup'!$BC$4:$BC$23, 0)), "")-$AS432), IFERROR(INDEX('Intro &amp; Setup'!$BE$4:$BE$23, MATCH($P432, 'Intro &amp; Setup'!$BC$4:$BC$23, 0)), "")-$AS432)</f>
        <v/>
      </c>
      <c r="AO432" s="44" t="str">
        <f>IF(P432="", IF($C432="", "", IFERROR(INDEX('Intro &amp; Setup'!$BF$4:$BF$23, MATCH($C432, 'Intro &amp; Setup'!$BC$4:$BC$23, 0)), "")), IFERROR(INDEX('Intro &amp; Setup'!$BF$4:$BF$23, MATCH($P432, 'Intro &amp; Setup'!$BC$4:$BC$23, 0)), ""))</f>
        <v/>
      </c>
      <c r="AS432" s="10" t="str">
        <f>IF($C432="", "", IFERROR(INDEX('Intro &amp; Setup'!$BG$70:$BG$109, MATCH($C432, 'Intro &amp; Setup'!$BA$70:$BA$109, 0)), ""))</f>
        <v/>
      </c>
    </row>
    <row r="433" spans="1:45" x14ac:dyDescent="0.25">
      <c r="A433" s="75"/>
      <c r="B433" s="176"/>
      <c r="C433" s="158"/>
      <c r="D433" s="160"/>
      <c r="E433" s="161"/>
      <c r="F433" s="177"/>
      <c r="G433" s="160"/>
      <c r="H433" s="163"/>
      <c r="I433" s="156"/>
      <c r="J433" s="157" t="str">
        <f t="shared" si="6"/>
        <v/>
      </c>
      <c r="K433" s="158" t="str">
        <f>IF(O433="", IF(W433="", IF(OR(D433="", E433="", C433=""), "", NETWORKDAYS(D433, E433, IF(AL433='Intro &amp; Setup'!$BA$8, 'Intro &amp; Setup'!$CA$4:$CA$23, IF(AL433='Intro &amp; Setup'!$BA$9, 'Intro &amp; Setup'!$CB$4:$CB$23)))-IF(F433=$AH$2, 0.5, 0)), ""), "")</f>
        <v/>
      </c>
      <c r="L433" s="156"/>
      <c r="M433" s="157" t="str">
        <f>IF(O433="", IFERROR(IF($W433="", $AN433+$AO433-SUMIF($C$8:$C433, $C433, $K$8:$K433)-SUMIF($C$8:$C433, $C433, $W$8:$W433), ""), ""), "")</f>
        <v/>
      </c>
      <c r="N433" s="156"/>
      <c r="O433" s="157" t="str">
        <f>IF(AND(P433="", Q433="", R433=""), "", IF(OR(NOT(C433=P433), NOT(D433=Q433), NOT(E433=R433), NOT(F433=S433), NOT(G433=T433), NOT(H433=U433)), $O$4, 'Leave Approval'!L432))</f>
        <v/>
      </c>
      <c r="P433" s="159" t="str">
        <f>IF('Leave Approval'!M432="", "", 'Leave Approval'!M432)</f>
        <v/>
      </c>
      <c r="Q433" s="160" t="str">
        <f>IF('Leave Approval'!N432="", "", 'Leave Approval'!N432)</f>
        <v/>
      </c>
      <c r="R433" s="161" t="str">
        <f>IF('Leave Approval'!O432="", "", 'Leave Approval'!O432)</f>
        <v/>
      </c>
      <c r="S433" s="162" t="str">
        <f>IF('Leave Approval'!P432="", "", 'Leave Approval'!P432)</f>
        <v/>
      </c>
      <c r="T433" s="163" t="str">
        <f>IF('Leave Approval'!Q432="", "", 'Leave Approval'!Q432)</f>
        <v/>
      </c>
      <c r="U433" s="164" t="str">
        <f>IF('Leave Approval'!R432="", "", 'Leave Approval'!R432)</f>
        <v/>
      </c>
      <c r="V433" s="156"/>
      <c r="W433" s="157" t="str">
        <f>IF(OR(P433="", Q433="", R433=""), "", NETWORKDAYS(Q433, R433, IF(AL433='Intro &amp; Setup'!$BA$8, 'Intro &amp; Setup'!$CA$4:$CA$23, IF(AL433='Intro &amp; Setup'!$BA$9, 'Intro &amp; Setup'!$CB$4:$CB$23)))-IF(S433=$AH$2, 0.5, 0))</f>
        <v/>
      </c>
      <c r="X433" s="156"/>
      <c r="Y433" s="157" t="str">
        <f>IF(OR(P433="", Q433="", R433=""), "", IFERROR($AN433+$AO433-SUMIF($C$8:$C433, $C433, $K$8:$K433)-SUMIF($P$8:$P433, $P433, $W$8:$W433), ""))</f>
        <v/>
      </c>
      <c r="Z433" s="75"/>
      <c r="AH433" s="10">
        <v>426</v>
      </c>
      <c r="AL433" s="10" t="str">
        <f>IF(P433="", IF(C433="", "", IFERROR(INDEX('Intro &amp; Setup'!$BD$4:$BD$23, MATCH(C433, 'Intro &amp; Setup'!$BC$4:$BC$23, 0)), "")), IFERROR(INDEX('Intro &amp; Setup'!$BD$4:$BD$23, MATCH(P433, 'Intro &amp; Setup'!$BC$4:$BC$23, 0)), ""))</f>
        <v/>
      </c>
      <c r="AN433" s="42" t="str">
        <f>IF(P433="", IF($C433="", "", IFERROR(INDEX('Intro &amp; Setup'!$BE$4:$BE$23, MATCH($C433, 'Intro &amp; Setup'!$BC$4:$BC$23, 0)), "")-$AS433), IFERROR(INDEX('Intro &amp; Setup'!$BE$4:$BE$23, MATCH($P433, 'Intro &amp; Setup'!$BC$4:$BC$23, 0)), "")-$AS433)</f>
        <v/>
      </c>
      <c r="AO433" s="44" t="str">
        <f>IF(P433="", IF($C433="", "", IFERROR(INDEX('Intro &amp; Setup'!$BF$4:$BF$23, MATCH($C433, 'Intro &amp; Setup'!$BC$4:$BC$23, 0)), "")), IFERROR(INDEX('Intro &amp; Setup'!$BF$4:$BF$23, MATCH($P433, 'Intro &amp; Setup'!$BC$4:$BC$23, 0)), ""))</f>
        <v/>
      </c>
      <c r="AS433" s="10" t="str">
        <f>IF($C433="", "", IFERROR(INDEX('Intro &amp; Setup'!$BG$70:$BG$109, MATCH($C433, 'Intro &amp; Setup'!$BA$70:$BA$109, 0)), ""))</f>
        <v/>
      </c>
    </row>
    <row r="434" spans="1:45" x14ac:dyDescent="0.25">
      <c r="A434" s="75"/>
      <c r="B434" s="176"/>
      <c r="C434" s="158"/>
      <c r="D434" s="160"/>
      <c r="E434" s="161"/>
      <c r="F434" s="177"/>
      <c r="G434" s="160"/>
      <c r="H434" s="163"/>
      <c r="I434" s="156"/>
      <c r="J434" s="157" t="str">
        <f t="shared" si="6"/>
        <v/>
      </c>
      <c r="K434" s="158" t="str">
        <f>IF(O434="", IF(W434="", IF(OR(D434="", E434="", C434=""), "", NETWORKDAYS(D434, E434, IF(AL434='Intro &amp; Setup'!$BA$8, 'Intro &amp; Setup'!$CA$4:$CA$23, IF(AL434='Intro &amp; Setup'!$BA$9, 'Intro &amp; Setup'!$CB$4:$CB$23)))-IF(F434=$AH$2, 0.5, 0)), ""), "")</f>
        <v/>
      </c>
      <c r="L434" s="156"/>
      <c r="M434" s="157" t="str">
        <f>IF(O434="", IFERROR(IF($W434="", $AN434+$AO434-SUMIF($C$8:$C434, $C434, $K$8:$K434)-SUMIF($C$8:$C434, $C434, $W$8:$W434), ""), ""), "")</f>
        <v/>
      </c>
      <c r="N434" s="156"/>
      <c r="O434" s="157" t="str">
        <f>IF(AND(P434="", Q434="", R434=""), "", IF(OR(NOT(C434=P434), NOT(D434=Q434), NOT(E434=R434), NOT(F434=S434), NOT(G434=T434), NOT(H434=U434)), $O$4, 'Leave Approval'!L433))</f>
        <v/>
      </c>
      <c r="P434" s="159" t="str">
        <f>IF('Leave Approval'!M433="", "", 'Leave Approval'!M433)</f>
        <v/>
      </c>
      <c r="Q434" s="160" t="str">
        <f>IF('Leave Approval'!N433="", "", 'Leave Approval'!N433)</f>
        <v/>
      </c>
      <c r="R434" s="161" t="str">
        <f>IF('Leave Approval'!O433="", "", 'Leave Approval'!O433)</f>
        <v/>
      </c>
      <c r="S434" s="162" t="str">
        <f>IF('Leave Approval'!P433="", "", 'Leave Approval'!P433)</f>
        <v/>
      </c>
      <c r="T434" s="163" t="str">
        <f>IF('Leave Approval'!Q433="", "", 'Leave Approval'!Q433)</f>
        <v/>
      </c>
      <c r="U434" s="164" t="str">
        <f>IF('Leave Approval'!R433="", "", 'Leave Approval'!R433)</f>
        <v/>
      </c>
      <c r="V434" s="156"/>
      <c r="W434" s="157" t="str">
        <f>IF(OR(P434="", Q434="", R434=""), "", NETWORKDAYS(Q434, R434, IF(AL434='Intro &amp; Setup'!$BA$8, 'Intro &amp; Setup'!$CA$4:$CA$23, IF(AL434='Intro &amp; Setup'!$BA$9, 'Intro &amp; Setup'!$CB$4:$CB$23)))-IF(S434=$AH$2, 0.5, 0))</f>
        <v/>
      </c>
      <c r="X434" s="156"/>
      <c r="Y434" s="157" t="str">
        <f>IF(OR(P434="", Q434="", R434=""), "", IFERROR($AN434+$AO434-SUMIF($C$8:$C434, $C434, $K$8:$K434)-SUMIF($P$8:$P434, $P434, $W$8:$W434), ""))</f>
        <v/>
      </c>
      <c r="Z434" s="75"/>
      <c r="AH434" s="10">
        <v>427</v>
      </c>
      <c r="AL434" s="10" t="str">
        <f>IF(P434="", IF(C434="", "", IFERROR(INDEX('Intro &amp; Setup'!$BD$4:$BD$23, MATCH(C434, 'Intro &amp; Setup'!$BC$4:$BC$23, 0)), "")), IFERROR(INDEX('Intro &amp; Setup'!$BD$4:$BD$23, MATCH(P434, 'Intro &amp; Setup'!$BC$4:$BC$23, 0)), ""))</f>
        <v/>
      </c>
      <c r="AN434" s="42" t="str">
        <f>IF(P434="", IF($C434="", "", IFERROR(INDEX('Intro &amp; Setup'!$BE$4:$BE$23, MATCH($C434, 'Intro &amp; Setup'!$BC$4:$BC$23, 0)), "")-$AS434), IFERROR(INDEX('Intro &amp; Setup'!$BE$4:$BE$23, MATCH($P434, 'Intro &amp; Setup'!$BC$4:$BC$23, 0)), "")-$AS434)</f>
        <v/>
      </c>
      <c r="AO434" s="44" t="str">
        <f>IF(P434="", IF($C434="", "", IFERROR(INDEX('Intro &amp; Setup'!$BF$4:$BF$23, MATCH($C434, 'Intro &amp; Setup'!$BC$4:$BC$23, 0)), "")), IFERROR(INDEX('Intro &amp; Setup'!$BF$4:$BF$23, MATCH($P434, 'Intro &amp; Setup'!$BC$4:$BC$23, 0)), ""))</f>
        <v/>
      </c>
      <c r="AS434" s="10" t="str">
        <f>IF($C434="", "", IFERROR(INDEX('Intro &amp; Setup'!$BG$70:$BG$109, MATCH($C434, 'Intro &amp; Setup'!$BA$70:$BA$109, 0)), ""))</f>
        <v/>
      </c>
    </row>
    <row r="435" spans="1:45" x14ac:dyDescent="0.25">
      <c r="A435" s="75"/>
      <c r="B435" s="176"/>
      <c r="C435" s="158"/>
      <c r="D435" s="160"/>
      <c r="E435" s="161"/>
      <c r="F435" s="177"/>
      <c r="G435" s="160"/>
      <c r="H435" s="163"/>
      <c r="I435" s="156"/>
      <c r="J435" s="157" t="str">
        <f t="shared" si="6"/>
        <v/>
      </c>
      <c r="K435" s="158" t="str">
        <f>IF(O435="", IF(W435="", IF(OR(D435="", E435="", C435=""), "", NETWORKDAYS(D435, E435, IF(AL435='Intro &amp; Setup'!$BA$8, 'Intro &amp; Setup'!$CA$4:$CA$23, IF(AL435='Intro &amp; Setup'!$BA$9, 'Intro &amp; Setup'!$CB$4:$CB$23)))-IF(F435=$AH$2, 0.5, 0)), ""), "")</f>
        <v/>
      </c>
      <c r="L435" s="156"/>
      <c r="M435" s="157" t="str">
        <f>IF(O435="", IFERROR(IF($W435="", $AN435+$AO435-SUMIF($C$8:$C435, $C435, $K$8:$K435)-SUMIF($C$8:$C435, $C435, $W$8:$W435), ""), ""), "")</f>
        <v/>
      </c>
      <c r="N435" s="156"/>
      <c r="O435" s="157" t="str">
        <f>IF(AND(P435="", Q435="", R435=""), "", IF(OR(NOT(C435=P435), NOT(D435=Q435), NOT(E435=R435), NOT(F435=S435), NOT(G435=T435), NOT(H435=U435)), $O$4, 'Leave Approval'!L434))</f>
        <v/>
      </c>
      <c r="P435" s="159" t="str">
        <f>IF('Leave Approval'!M434="", "", 'Leave Approval'!M434)</f>
        <v/>
      </c>
      <c r="Q435" s="160" t="str">
        <f>IF('Leave Approval'!N434="", "", 'Leave Approval'!N434)</f>
        <v/>
      </c>
      <c r="R435" s="161" t="str">
        <f>IF('Leave Approval'!O434="", "", 'Leave Approval'!O434)</f>
        <v/>
      </c>
      <c r="S435" s="162" t="str">
        <f>IF('Leave Approval'!P434="", "", 'Leave Approval'!P434)</f>
        <v/>
      </c>
      <c r="T435" s="163" t="str">
        <f>IF('Leave Approval'!Q434="", "", 'Leave Approval'!Q434)</f>
        <v/>
      </c>
      <c r="U435" s="164" t="str">
        <f>IF('Leave Approval'!R434="", "", 'Leave Approval'!R434)</f>
        <v/>
      </c>
      <c r="V435" s="156"/>
      <c r="W435" s="157" t="str">
        <f>IF(OR(P435="", Q435="", R435=""), "", NETWORKDAYS(Q435, R435, IF(AL435='Intro &amp; Setup'!$BA$8, 'Intro &amp; Setup'!$CA$4:$CA$23, IF(AL435='Intro &amp; Setup'!$BA$9, 'Intro &amp; Setup'!$CB$4:$CB$23)))-IF(S435=$AH$2, 0.5, 0))</f>
        <v/>
      </c>
      <c r="X435" s="156"/>
      <c r="Y435" s="157" t="str">
        <f>IF(OR(P435="", Q435="", R435=""), "", IFERROR($AN435+$AO435-SUMIF($C$8:$C435, $C435, $K$8:$K435)-SUMIF($P$8:$P435, $P435, $W$8:$W435), ""))</f>
        <v/>
      </c>
      <c r="Z435" s="75"/>
      <c r="AH435" s="10">
        <v>428</v>
      </c>
      <c r="AL435" s="10" t="str">
        <f>IF(P435="", IF(C435="", "", IFERROR(INDEX('Intro &amp; Setup'!$BD$4:$BD$23, MATCH(C435, 'Intro &amp; Setup'!$BC$4:$BC$23, 0)), "")), IFERROR(INDEX('Intro &amp; Setup'!$BD$4:$BD$23, MATCH(P435, 'Intro &amp; Setup'!$BC$4:$BC$23, 0)), ""))</f>
        <v/>
      </c>
      <c r="AN435" s="42" t="str">
        <f>IF(P435="", IF($C435="", "", IFERROR(INDEX('Intro &amp; Setup'!$BE$4:$BE$23, MATCH($C435, 'Intro &amp; Setup'!$BC$4:$BC$23, 0)), "")-$AS435), IFERROR(INDEX('Intro &amp; Setup'!$BE$4:$BE$23, MATCH($P435, 'Intro &amp; Setup'!$BC$4:$BC$23, 0)), "")-$AS435)</f>
        <v/>
      </c>
      <c r="AO435" s="44" t="str">
        <f>IF(P435="", IF($C435="", "", IFERROR(INDEX('Intro &amp; Setup'!$BF$4:$BF$23, MATCH($C435, 'Intro &amp; Setup'!$BC$4:$BC$23, 0)), "")), IFERROR(INDEX('Intro &amp; Setup'!$BF$4:$BF$23, MATCH($P435, 'Intro &amp; Setup'!$BC$4:$BC$23, 0)), ""))</f>
        <v/>
      </c>
      <c r="AS435" s="10" t="str">
        <f>IF($C435="", "", IFERROR(INDEX('Intro &amp; Setup'!$BG$70:$BG$109, MATCH($C435, 'Intro &amp; Setup'!$BA$70:$BA$109, 0)), ""))</f>
        <v/>
      </c>
    </row>
    <row r="436" spans="1:45" x14ac:dyDescent="0.25">
      <c r="A436" s="75"/>
      <c r="B436" s="176"/>
      <c r="C436" s="158"/>
      <c r="D436" s="160"/>
      <c r="E436" s="161"/>
      <c r="F436" s="177"/>
      <c r="G436" s="160"/>
      <c r="H436" s="163"/>
      <c r="I436" s="156"/>
      <c r="J436" s="157" t="str">
        <f t="shared" si="6"/>
        <v/>
      </c>
      <c r="K436" s="158" t="str">
        <f>IF(O436="", IF(W436="", IF(OR(D436="", E436="", C436=""), "", NETWORKDAYS(D436, E436, IF(AL436='Intro &amp; Setup'!$BA$8, 'Intro &amp; Setup'!$CA$4:$CA$23, IF(AL436='Intro &amp; Setup'!$BA$9, 'Intro &amp; Setup'!$CB$4:$CB$23)))-IF(F436=$AH$2, 0.5, 0)), ""), "")</f>
        <v/>
      </c>
      <c r="L436" s="156"/>
      <c r="M436" s="157" t="str">
        <f>IF(O436="", IFERROR(IF($W436="", $AN436+$AO436-SUMIF($C$8:$C436, $C436, $K$8:$K436)-SUMIF($C$8:$C436, $C436, $W$8:$W436), ""), ""), "")</f>
        <v/>
      </c>
      <c r="N436" s="156"/>
      <c r="O436" s="157" t="str">
        <f>IF(AND(P436="", Q436="", R436=""), "", IF(OR(NOT(C436=P436), NOT(D436=Q436), NOT(E436=R436), NOT(F436=S436), NOT(G436=T436), NOT(H436=U436)), $O$4, 'Leave Approval'!L435))</f>
        <v/>
      </c>
      <c r="P436" s="159" t="str">
        <f>IF('Leave Approval'!M435="", "", 'Leave Approval'!M435)</f>
        <v/>
      </c>
      <c r="Q436" s="160" t="str">
        <f>IF('Leave Approval'!N435="", "", 'Leave Approval'!N435)</f>
        <v/>
      </c>
      <c r="R436" s="161" t="str">
        <f>IF('Leave Approval'!O435="", "", 'Leave Approval'!O435)</f>
        <v/>
      </c>
      <c r="S436" s="162" t="str">
        <f>IF('Leave Approval'!P435="", "", 'Leave Approval'!P435)</f>
        <v/>
      </c>
      <c r="T436" s="163" t="str">
        <f>IF('Leave Approval'!Q435="", "", 'Leave Approval'!Q435)</f>
        <v/>
      </c>
      <c r="U436" s="164" t="str">
        <f>IF('Leave Approval'!R435="", "", 'Leave Approval'!R435)</f>
        <v/>
      </c>
      <c r="V436" s="156"/>
      <c r="W436" s="157" t="str">
        <f>IF(OR(P436="", Q436="", R436=""), "", NETWORKDAYS(Q436, R436, IF(AL436='Intro &amp; Setup'!$BA$8, 'Intro &amp; Setup'!$CA$4:$CA$23, IF(AL436='Intro &amp; Setup'!$BA$9, 'Intro &amp; Setup'!$CB$4:$CB$23)))-IF(S436=$AH$2, 0.5, 0))</f>
        <v/>
      </c>
      <c r="X436" s="156"/>
      <c r="Y436" s="157" t="str">
        <f>IF(OR(P436="", Q436="", R436=""), "", IFERROR($AN436+$AO436-SUMIF($C$8:$C436, $C436, $K$8:$K436)-SUMIF($P$8:$P436, $P436, $W$8:$W436), ""))</f>
        <v/>
      </c>
      <c r="Z436" s="75"/>
      <c r="AH436" s="10">
        <v>429</v>
      </c>
      <c r="AL436" s="10" t="str">
        <f>IF(P436="", IF(C436="", "", IFERROR(INDEX('Intro &amp; Setup'!$BD$4:$BD$23, MATCH(C436, 'Intro &amp; Setup'!$BC$4:$BC$23, 0)), "")), IFERROR(INDEX('Intro &amp; Setup'!$BD$4:$BD$23, MATCH(P436, 'Intro &amp; Setup'!$BC$4:$BC$23, 0)), ""))</f>
        <v/>
      </c>
      <c r="AN436" s="42" t="str">
        <f>IF(P436="", IF($C436="", "", IFERROR(INDEX('Intro &amp; Setup'!$BE$4:$BE$23, MATCH($C436, 'Intro &amp; Setup'!$BC$4:$BC$23, 0)), "")-$AS436), IFERROR(INDEX('Intro &amp; Setup'!$BE$4:$BE$23, MATCH($P436, 'Intro &amp; Setup'!$BC$4:$BC$23, 0)), "")-$AS436)</f>
        <v/>
      </c>
      <c r="AO436" s="44" t="str">
        <f>IF(P436="", IF($C436="", "", IFERROR(INDEX('Intro &amp; Setup'!$BF$4:$BF$23, MATCH($C436, 'Intro &amp; Setup'!$BC$4:$BC$23, 0)), "")), IFERROR(INDEX('Intro &amp; Setup'!$BF$4:$BF$23, MATCH($P436, 'Intro &amp; Setup'!$BC$4:$BC$23, 0)), ""))</f>
        <v/>
      </c>
      <c r="AS436" s="10" t="str">
        <f>IF($C436="", "", IFERROR(INDEX('Intro &amp; Setup'!$BG$70:$BG$109, MATCH($C436, 'Intro &amp; Setup'!$BA$70:$BA$109, 0)), ""))</f>
        <v/>
      </c>
    </row>
    <row r="437" spans="1:45" x14ac:dyDescent="0.25">
      <c r="A437" s="75"/>
      <c r="B437" s="176"/>
      <c r="C437" s="158"/>
      <c r="D437" s="160"/>
      <c r="E437" s="161"/>
      <c r="F437" s="177"/>
      <c r="G437" s="160"/>
      <c r="H437" s="163"/>
      <c r="I437" s="156"/>
      <c r="J437" s="157" t="str">
        <f t="shared" si="6"/>
        <v/>
      </c>
      <c r="K437" s="158" t="str">
        <f>IF(O437="", IF(W437="", IF(OR(D437="", E437="", C437=""), "", NETWORKDAYS(D437, E437, IF(AL437='Intro &amp; Setup'!$BA$8, 'Intro &amp; Setup'!$CA$4:$CA$23, IF(AL437='Intro &amp; Setup'!$BA$9, 'Intro &amp; Setup'!$CB$4:$CB$23)))-IF(F437=$AH$2, 0.5, 0)), ""), "")</f>
        <v/>
      </c>
      <c r="L437" s="156"/>
      <c r="M437" s="157" t="str">
        <f>IF(O437="", IFERROR(IF($W437="", $AN437+$AO437-SUMIF($C$8:$C437, $C437, $K$8:$K437)-SUMIF($C$8:$C437, $C437, $W$8:$W437), ""), ""), "")</f>
        <v/>
      </c>
      <c r="N437" s="156"/>
      <c r="O437" s="157" t="str">
        <f>IF(AND(P437="", Q437="", R437=""), "", IF(OR(NOT(C437=P437), NOT(D437=Q437), NOT(E437=R437), NOT(F437=S437), NOT(G437=T437), NOT(H437=U437)), $O$4, 'Leave Approval'!L436))</f>
        <v/>
      </c>
      <c r="P437" s="159" t="str">
        <f>IF('Leave Approval'!M436="", "", 'Leave Approval'!M436)</f>
        <v/>
      </c>
      <c r="Q437" s="160" t="str">
        <f>IF('Leave Approval'!N436="", "", 'Leave Approval'!N436)</f>
        <v/>
      </c>
      <c r="R437" s="161" t="str">
        <f>IF('Leave Approval'!O436="", "", 'Leave Approval'!O436)</f>
        <v/>
      </c>
      <c r="S437" s="162" t="str">
        <f>IF('Leave Approval'!P436="", "", 'Leave Approval'!P436)</f>
        <v/>
      </c>
      <c r="T437" s="163" t="str">
        <f>IF('Leave Approval'!Q436="", "", 'Leave Approval'!Q436)</f>
        <v/>
      </c>
      <c r="U437" s="164" t="str">
        <f>IF('Leave Approval'!R436="", "", 'Leave Approval'!R436)</f>
        <v/>
      </c>
      <c r="V437" s="156"/>
      <c r="W437" s="157" t="str">
        <f>IF(OR(P437="", Q437="", R437=""), "", NETWORKDAYS(Q437, R437, IF(AL437='Intro &amp; Setup'!$BA$8, 'Intro &amp; Setup'!$CA$4:$CA$23, IF(AL437='Intro &amp; Setup'!$BA$9, 'Intro &amp; Setup'!$CB$4:$CB$23)))-IF(S437=$AH$2, 0.5, 0))</f>
        <v/>
      </c>
      <c r="X437" s="156"/>
      <c r="Y437" s="157" t="str">
        <f>IF(OR(P437="", Q437="", R437=""), "", IFERROR($AN437+$AO437-SUMIF($C$8:$C437, $C437, $K$8:$K437)-SUMIF($P$8:$P437, $P437, $W$8:$W437), ""))</f>
        <v/>
      </c>
      <c r="Z437" s="75"/>
      <c r="AH437" s="10">
        <v>430</v>
      </c>
      <c r="AL437" s="10" t="str">
        <f>IF(P437="", IF(C437="", "", IFERROR(INDEX('Intro &amp; Setup'!$BD$4:$BD$23, MATCH(C437, 'Intro &amp; Setup'!$BC$4:$BC$23, 0)), "")), IFERROR(INDEX('Intro &amp; Setup'!$BD$4:$BD$23, MATCH(P437, 'Intro &amp; Setup'!$BC$4:$BC$23, 0)), ""))</f>
        <v/>
      </c>
      <c r="AN437" s="42" t="str">
        <f>IF(P437="", IF($C437="", "", IFERROR(INDEX('Intro &amp; Setup'!$BE$4:$BE$23, MATCH($C437, 'Intro &amp; Setup'!$BC$4:$BC$23, 0)), "")-$AS437), IFERROR(INDEX('Intro &amp; Setup'!$BE$4:$BE$23, MATCH($P437, 'Intro &amp; Setup'!$BC$4:$BC$23, 0)), "")-$AS437)</f>
        <v/>
      </c>
      <c r="AO437" s="44" t="str">
        <f>IF(P437="", IF($C437="", "", IFERROR(INDEX('Intro &amp; Setup'!$BF$4:$BF$23, MATCH($C437, 'Intro &amp; Setup'!$BC$4:$BC$23, 0)), "")), IFERROR(INDEX('Intro &amp; Setup'!$BF$4:$BF$23, MATCH($P437, 'Intro &amp; Setup'!$BC$4:$BC$23, 0)), ""))</f>
        <v/>
      </c>
      <c r="AS437" s="10" t="str">
        <f>IF($C437="", "", IFERROR(INDEX('Intro &amp; Setup'!$BG$70:$BG$109, MATCH($C437, 'Intro &amp; Setup'!$BA$70:$BA$109, 0)), ""))</f>
        <v/>
      </c>
    </row>
    <row r="438" spans="1:45" x14ac:dyDescent="0.25">
      <c r="A438" s="75"/>
      <c r="B438" s="176"/>
      <c r="C438" s="158"/>
      <c r="D438" s="160"/>
      <c r="E438" s="161"/>
      <c r="F438" s="177"/>
      <c r="G438" s="160"/>
      <c r="H438" s="163"/>
      <c r="I438" s="156"/>
      <c r="J438" s="157" t="str">
        <f t="shared" si="6"/>
        <v/>
      </c>
      <c r="K438" s="158" t="str">
        <f>IF(O438="", IF(W438="", IF(OR(D438="", E438="", C438=""), "", NETWORKDAYS(D438, E438, IF(AL438='Intro &amp; Setup'!$BA$8, 'Intro &amp; Setup'!$CA$4:$CA$23, IF(AL438='Intro &amp; Setup'!$BA$9, 'Intro &amp; Setup'!$CB$4:$CB$23)))-IF(F438=$AH$2, 0.5, 0)), ""), "")</f>
        <v/>
      </c>
      <c r="L438" s="156"/>
      <c r="M438" s="157" t="str">
        <f>IF(O438="", IFERROR(IF($W438="", $AN438+$AO438-SUMIF($C$8:$C438, $C438, $K$8:$K438)-SUMIF($C$8:$C438, $C438, $W$8:$W438), ""), ""), "")</f>
        <v/>
      </c>
      <c r="N438" s="156"/>
      <c r="O438" s="157" t="str">
        <f>IF(AND(P438="", Q438="", R438=""), "", IF(OR(NOT(C438=P438), NOT(D438=Q438), NOT(E438=R438), NOT(F438=S438), NOT(G438=T438), NOT(H438=U438)), $O$4, 'Leave Approval'!L437))</f>
        <v/>
      </c>
      <c r="P438" s="159" t="str">
        <f>IF('Leave Approval'!M437="", "", 'Leave Approval'!M437)</f>
        <v/>
      </c>
      <c r="Q438" s="160" t="str">
        <f>IF('Leave Approval'!N437="", "", 'Leave Approval'!N437)</f>
        <v/>
      </c>
      <c r="R438" s="161" t="str">
        <f>IF('Leave Approval'!O437="", "", 'Leave Approval'!O437)</f>
        <v/>
      </c>
      <c r="S438" s="162" t="str">
        <f>IF('Leave Approval'!P437="", "", 'Leave Approval'!P437)</f>
        <v/>
      </c>
      <c r="T438" s="163" t="str">
        <f>IF('Leave Approval'!Q437="", "", 'Leave Approval'!Q437)</f>
        <v/>
      </c>
      <c r="U438" s="164" t="str">
        <f>IF('Leave Approval'!R437="", "", 'Leave Approval'!R437)</f>
        <v/>
      </c>
      <c r="V438" s="156"/>
      <c r="W438" s="157" t="str">
        <f>IF(OR(P438="", Q438="", R438=""), "", NETWORKDAYS(Q438, R438, IF(AL438='Intro &amp; Setup'!$BA$8, 'Intro &amp; Setup'!$CA$4:$CA$23, IF(AL438='Intro &amp; Setup'!$BA$9, 'Intro &amp; Setup'!$CB$4:$CB$23)))-IF(S438=$AH$2, 0.5, 0))</f>
        <v/>
      </c>
      <c r="X438" s="156"/>
      <c r="Y438" s="157" t="str">
        <f>IF(OR(P438="", Q438="", R438=""), "", IFERROR($AN438+$AO438-SUMIF($C$8:$C438, $C438, $K$8:$K438)-SUMIF($P$8:$P438, $P438, $W$8:$W438), ""))</f>
        <v/>
      </c>
      <c r="Z438" s="75"/>
      <c r="AH438" s="10">
        <v>431</v>
      </c>
      <c r="AL438" s="10" t="str">
        <f>IF(P438="", IF(C438="", "", IFERROR(INDEX('Intro &amp; Setup'!$BD$4:$BD$23, MATCH(C438, 'Intro &amp; Setup'!$BC$4:$BC$23, 0)), "")), IFERROR(INDEX('Intro &amp; Setup'!$BD$4:$BD$23, MATCH(P438, 'Intro &amp; Setup'!$BC$4:$BC$23, 0)), ""))</f>
        <v/>
      </c>
      <c r="AN438" s="42" t="str">
        <f>IF(P438="", IF($C438="", "", IFERROR(INDEX('Intro &amp; Setup'!$BE$4:$BE$23, MATCH($C438, 'Intro &amp; Setup'!$BC$4:$BC$23, 0)), "")-$AS438), IFERROR(INDEX('Intro &amp; Setup'!$BE$4:$BE$23, MATCH($P438, 'Intro &amp; Setup'!$BC$4:$BC$23, 0)), "")-$AS438)</f>
        <v/>
      </c>
      <c r="AO438" s="44" t="str">
        <f>IF(P438="", IF($C438="", "", IFERROR(INDEX('Intro &amp; Setup'!$BF$4:$BF$23, MATCH($C438, 'Intro &amp; Setup'!$BC$4:$BC$23, 0)), "")), IFERROR(INDEX('Intro &amp; Setup'!$BF$4:$BF$23, MATCH($P438, 'Intro &amp; Setup'!$BC$4:$BC$23, 0)), ""))</f>
        <v/>
      </c>
      <c r="AS438" s="10" t="str">
        <f>IF($C438="", "", IFERROR(INDEX('Intro &amp; Setup'!$BG$70:$BG$109, MATCH($C438, 'Intro &amp; Setup'!$BA$70:$BA$109, 0)), ""))</f>
        <v/>
      </c>
    </row>
    <row r="439" spans="1:45" x14ac:dyDescent="0.25">
      <c r="A439" s="75"/>
      <c r="B439" s="176"/>
      <c r="C439" s="158"/>
      <c r="D439" s="160"/>
      <c r="E439" s="161"/>
      <c r="F439" s="177"/>
      <c r="G439" s="160"/>
      <c r="H439" s="163"/>
      <c r="I439" s="156"/>
      <c r="J439" s="157" t="str">
        <f t="shared" si="6"/>
        <v/>
      </c>
      <c r="K439" s="158" t="str">
        <f>IF(O439="", IF(W439="", IF(OR(D439="", E439="", C439=""), "", NETWORKDAYS(D439, E439, IF(AL439='Intro &amp; Setup'!$BA$8, 'Intro &amp; Setup'!$CA$4:$CA$23, IF(AL439='Intro &amp; Setup'!$BA$9, 'Intro &amp; Setup'!$CB$4:$CB$23)))-IF(F439=$AH$2, 0.5, 0)), ""), "")</f>
        <v/>
      </c>
      <c r="L439" s="156"/>
      <c r="M439" s="157" t="str">
        <f>IF(O439="", IFERROR(IF($W439="", $AN439+$AO439-SUMIF($C$8:$C439, $C439, $K$8:$K439)-SUMIF($C$8:$C439, $C439, $W$8:$W439), ""), ""), "")</f>
        <v/>
      </c>
      <c r="N439" s="156"/>
      <c r="O439" s="157" t="str">
        <f>IF(AND(P439="", Q439="", R439=""), "", IF(OR(NOT(C439=P439), NOT(D439=Q439), NOT(E439=R439), NOT(F439=S439), NOT(G439=T439), NOT(H439=U439)), $O$4, 'Leave Approval'!L438))</f>
        <v/>
      </c>
      <c r="P439" s="159" t="str">
        <f>IF('Leave Approval'!M438="", "", 'Leave Approval'!M438)</f>
        <v/>
      </c>
      <c r="Q439" s="160" t="str">
        <f>IF('Leave Approval'!N438="", "", 'Leave Approval'!N438)</f>
        <v/>
      </c>
      <c r="R439" s="161" t="str">
        <f>IF('Leave Approval'!O438="", "", 'Leave Approval'!O438)</f>
        <v/>
      </c>
      <c r="S439" s="162" t="str">
        <f>IF('Leave Approval'!P438="", "", 'Leave Approval'!P438)</f>
        <v/>
      </c>
      <c r="T439" s="163" t="str">
        <f>IF('Leave Approval'!Q438="", "", 'Leave Approval'!Q438)</f>
        <v/>
      </c>
      <c r="U439" s="164" t="str">
        <f>IF('Leave Approval'!R438="", "", 'Leave Approval'!R438)</f>
        <v/>
      </c>
      <c r="V439" s="156"/>
      <c r="W439" s="157" t="str">
        <f>IF(OR(P439="", Q439="", R439=""), "", NETWORKDAYS(Q439, R439, IF(AL439='Intro &amp; Setup'!$BA$8, 'Intro &amp; Setup'!$CA$4:$CA$23, IF(AL439='Intro &amp; Setup'!$BA$9, 'Intro &amp; Setup'!$CB$4:$CB$23)))-IF(S439=$AH$2, 0.5, 0))</f>
        <v/>
      </c>
      <c r="X439" s="156"/>
      <c r="Y439" s="157" t="str">
        <f>IF(OR(P439="", Q439="", R439=""), "", IFERROR($AN439+$AO439-SUMIF($C$8:$C439, $C439, $K$8:$K439)-SUMIF($P$8:$P439, $P439, $W$8:$W439), ""))</f>
        <v/>
      </c>
      <c r="Z439" s="75"/>
      <c r="AH439" s="10">
        <v>432</v>
      </c>
      <c r="AL439" s="10" t="str">
        <f>IF(P439="", IF(C439="", "", IFERROR(INDEX('Intro &amp; Setup'!$BD$4:$BD$23, MATCH(C439, 'Intro &amp; Setup'!$BC$4:$BC$23, 0)), "")), IFERROR(INDEX('Intro &amp; Setup'!$BD$4:$BD$23, MATCH(P439, 'Intro &amp; Setup'!$BC$4:$BC$23, 0)), ""))</f>
        <v/>
      </c>
      <c r="AN439" s="42" t="str">
        <f>IF(P439="", IF($C439="", "", IFERROR(INDEX('Intro &amp; Setup'!$BE$4:$BE$23, MATCH($C439, 'Intro &amp; Setup'!$BC$4:$BC$23, 0)), "")-$AS439), IFERROR(INDEX('Intro &amp; Setup'!$BE$4:$BE$23, MATCH($P439, 'Intro &amp; Setup'!$BC$4:$BC$23, 0)), "")-$AS439)</f>
        <v/>
      </c>
      <c r="AO439" s="44" t="str">
        <f>IF(P439="", IF($C439="", "", IFERROR(INDEX('Intro &amp; Setup'!$BF$4:$BF$23, MATCH($C439, 'Intro &amp; Setup'!$BC$4:$BC$23, 0)), "")), IFERROR(INDEX('Intro &amp; Setup'!$BF$4:$BF$23, MATCH($P439, 'Intro &amp; Setup'!$BC$4:$BC$23, 0)), ""))</f>
        <v/>
      </c>
      <c r="AS439" s="10" t="str">
        <f>IF($C439="", "", IFERROR(INDEX('Intro &amp; Setup'!$BG$70:$BG$109, MATCH($C439, 'Intro &amp; Setup'!$BA$70:$BA$109, 0)), ""))</f>
        <v/>
      </c>
    </row>
    <row r="440" spans="1:45" x14ac:dyDescent="0.25">
      <c r="A440" s="75"/>
      <c r="B440" s="176"/>
      <c r="C440" s="158"/>
      <c r="D440" s="160"/>
      <c r="E440" s="161"/>
      <c r="F440" s="177"/>
      <c r="G440" s="160"/>
      <c r="H440" s="163"/>
      <c r="I440" s="156"/>
      <c r="J440" s="157" t="str">
        <f t="shared" si="6"/>
        <v/>
      </c>
      <c r="K440" s="158" t="str">
        <f>IF(O440="", IF(W440="", IF(OR(D440="", E440="", C440=""), "", NETWORKDAYS(D440, E440, IF(AL440='Intro &amp; Setup'!$BA$8, 'Intro &amp; Setup'!$CA$4:$CA$23, IF(AL440='Intro &amp; Setup'!$BA$9, 'Intro &amp; Setup'!$CB$4:$CB$23)))-IF(F440=$AH$2, 0.5, 0)), ""), "")</f>
        <v/>
      </c>
      <c r="L440" s="156"/>
      <c r="M440" s="157" t="str">
        <f>IF(O440="", IFERROR(IF($W440="", $AN440+$AO440-SUMIF($C$8:$C440, $C440, $K$8:$K440)-SUMIF($C$8:$C440, $C440, $W$8:$W440), ""), ""), "")</f>
        <v/>
      </c>
      <c r="N440" s="156"/>
      <c r="O440" s="157" t="str">
        <f>IF(AND(P440="", Q440="", R440=""), "", IF(OR(NOT(C440=P440), NOT(D440=Q440), NOT(E440=R440), NOT(F440=S440), NOT(G440=T440), NOT(H440=U440)), $O$4, 'Leave Approval'!L439))</f>
        <v/>
      </c>
      <c r="P440" s="159" t="str">
        <f>IF('Leave Approval'!M439="", "", 'Leave Approval'!M439)</f>
        <v/>
      </c>
      <c r="Q440" s="160" t="str">
        <f>IF('Leave Approval'!N439="", "", 'Leave Approval'!N439)</f>
        <v/>
      </c>
      <c r="R440" s="161" t="str">
        <f>IF('Leave Approval'!O439="", "", 'Leave Approval'!O439)</f>
        <v/>
      </c>
      <c r="S440" s="162" t="str">
        <f>IF('Leave Approval'!P439="", "", 'Leave Approval'!P439)</f>
        <v/>
      </c>
      <c r="T440" s="163" t="str">
        <f>IF('Leave Approval'!Q439="", "", 'Leave Approval'!Q439)</f>
        <v/>
      </c>
      <c r="U440" s="164" t="str">
        <f>IF('Leave Approval'!R439="", "", 'Leave Approval'!R439)</f>
        <v/>
      </c>
      <c r="V440" s="156"/>
      <c r="W440" s="157" t="str">
        <f>IF(OR(P440="", Q440="", R440=""), "", NETWORKDAYS(Q440, R440, IF(AL440='Intro &amp; Setup'!$BA$8, 'Intro &amp; Setup'!$CA$4:$CA$23, IF(AL440='Intro &amp; Setup'!$BA$9, 'Intro &amp; Setup'!$CB$4:$CB$23)))-IF(S440=$AH$2, 0.5, 0))</f>
        <v/>
      </c>
      <c r="X440" s="156"/>
      <c r="Y440" s="157" t="str">
        <f>IF(OR(P440="", Q440="", R440=""), "", IFERROR($AN440+$AO440-SUMIF($C$8:$C440, $C440, $K$8:$K440)-SUMIF($P$8:$P440, $P440, $W$8:$W440), ""))</f>
        <v/>
      </c>
      <c r="Z440" s="75"/>
      <c r="AH440" s="10">
        <v>433</v>
      </c>
      <c r="AL440" s="10" t="str">
        <f>IF(P440="", IF(C440="", "", IFERROR(INDEX('Intro &amp; Setup'!$BD$4:$BD$23, MATCH(C440, 'Intro &amp; Setup'!$BC$4:$BC$23, 0)), "")), IFERROR(INDEX('Intro &amp; Setup'!$BD$4:$BD$23, MATCH(P440, 'Intro &amp; Setup'!$BC$4:$BC$23, 0)), ""))</f>
        <v/>
      </c>
      <c r="AN440" s="42" t="str">
        <f>IF(P440="", IF($C440="", "", IFERROR(INDEX('Intro &amp; Setup'!$BE$4:$BE$23, MATCH($C440, 'Intro &amp; Setup'!$BC$4:$BC$23, 0)), "")-$AS440), IFERROR(INDEX('Intro &amp; Setup'!$BE$4:$BE$23, MATCH($P440, 'Intro &amp; Setup'!$BC$4:$BC$23, 0)), "")-$AS440)</f>
        <v/>
      </c>
      <c r="AO440" s="44" t="str">
        <f>IF(P440="", IF($C440="", "", IFERROR(INDEX('Intro &amp; Setup'!$BF$4:$BF$23, MATCH($C440, 'Intro &amp; Setup'!$BC$4:$BC$23, 0)), "")), IFERROR(INDEX('Intro &amp; Setup'!$BF$4:$BF$23, MATCH($P440, 'Intro &amp; Setup'!$BC$4:$BC$23, 0)), ""))</f>
        <v/>
      </c>
      <c r="AS440" s="10" t="str">
        <f>IF($C440="", "", IFERROR(INDEX('Intro &amp; Setup'!$BG$70:$BG$109, MATCH($C440, 'Intro &amp; Setup'!$BA$70:$BA$109, 0)), ""))</f>
        <v/>
      </c>
    </row>
    <row r="441" spans="1:45" x14ac:dyDescent="0.25">
      <c r="A441" s="75"/>
      <c r="B441" s="176"/>
      <c r="C441" s="158"/>
      <c r="D441" s="160"/>
      <c r="E441" s="161"/>
      <c r="F441" s="177"/>
      <c r="G441" s="160"/>
      <c r="H441" s="163"/>
      <c r="I441" s="156"/>
      <c r="J441" s="157" t="str">
        <f t="shared" si="6"/>
        <v/>
      </c>
      <c r="K441" s="158" t="str">
        <f>IF(O441="", IF(W441="", IF(OR(D441="", E441="", C441=""), "", NETWORKDAYS(D441, E441, IF(AL441='Intro &amp; Setup'!$BA$8, 'Intro &amp; Setup'!$CA$4:$CA$23, IF(AL441='Intro &amp; Setup'!$BA$9, 'Intro &amp; Setup'!$CB$4:$CB$23)))-IF(F441=$AH$2, 0.5, 0)), ""), "")</f>
        <v/>
      </c>
      <c r="L441" s="156"/>
      <c r="M441" s="157" t="str">
        <f>IF(O441="", IFERROR(IF($W441="", $AN441+$AO441-SUMIF($C$8:$C441, $C441, $K$8:$K441)-SUMIF($C$8:$C441, $C441, $W$8:$W441), ""), ""), "")</f>
        <v/>
      </c>
      <c r="N441" s="156"/>
      <c r="O441" s="157" t="str">
        <f>IF(AND(P441="", Q441="", R441=""), "", IF(OR(NOT(C441=P441), NOT(D441=Q441), NOT(E441=R441), NOT(F441=S441), NOT(G441=T441), NOT(H441=U441)), $O$4, 'Leave Approval'!L440))</f>
        <v/>
      </c>
      <c r="P441" s="159" t="str">
        <f>IF('Leave Approval'!M440="", "", 'Leave Approval'!M440)</f>
        <v/>
      </c>
      <c r="Q441" s="160" t="str">
        <f>IF('Leave Approval'!N440="", "", 'Leave Approval'!N440)</f>
        <v/>
      </c>
      <c r="R441" s="161" t="str">
        <f>IF('Leave Approval'!O440="", "", 'Leave Approval'!O440)</f>
        <v/>
      </c>
      <c r="S441" s="162" t="str">
        <f>IF('Leave Approval'!P440="", "", 'Leave Approval'!P440)</f>
        <v/>
      </c>
      <c r="T441" s="163" t="str">
        <f>IF('Leave Approval'!Q440="", "", 'Leave Approval'!Q440)</f>
        <v/>
      </c>
      <c r="U441" s="164" t="str">
        <f>IF('Leave Approval'!R440="", "", 'Leave Approval'!R440)</f>
        <v/>
      </c>
      <c r="V441" s="156"/>
      <c r="W441" s="157" t="str">
        <f>IF(OR(P441="", Q441="", R441=""), "", NETWORKDAYS(Q441, R441, IF(AL441='Intro &amp; Setup'!$BA$8, 'Intro &amp; Setup'!$CA$4:$CA$23, IF(AL441='Intro &amp; Setup'!$BA$9, 'Intro &amp; Setup'!$CB$4:$CB$23)))-IF(S441=$AH$2, 0.5, 0))</f>
        <v/>
      </c>
      <c r="X441" s="156"/>
      <c r="Y441" s="157" t="str">
        <f>IF(OR(P441="", Q441="", R441=""), "", IFERROR($AN441+$AO441-SUMIF($C$8:$C441, $C441, $K$8:$K441)-SUMIF($P$8:$P441, $P441, $W$8:$W441), ""))</f>
        <v/>
      </c>
      <c r="Z441" s="75"/>
      <c r="AH441" s="10">
        <v>434</v>
      </c>
      <c r="AL441" s="10" t="str">
        <f>IF(P441="", IF(C441="", "", IFERROR(INDEX('Intro &amp; Setup'!$BD$4:$BD$23, MATCH(C441, 'Intro &amp; Setup'!$BC$4:$BC$23, 0)), "")), IFERROR(INDEX('Intro &amp; Setup'!$BD$4:$BD$23, MATCH(P441, 'Intro &amp; Setup'!$BC$4:$BC$23, 0)), ""))</f>
        <v/>
      </c>
      <c r="AN441" s="42" t="str">
        <f>IF(P441="", IF($C441="", "", IFERROR(INDEX('Intro &amp; Setup'!$BE$4:$BE$23, MATCH($C441, 'Intro &amp; Setup'!$BC$4:$BC$23, 0)), "")-$AS441), IFERROR(INDEX('Intro &amp; Setup'!$BE$4:$BE$23, MATCH($P441, 'Intro &amp; Setup'!$BC$4:$BC$23, 0)), "")-$AS441)</f>
        <v/>
      </c>
      <c r="AO441" s="44" t="str">
        <f>IF(P441="", IF($C441="", "", IFERROR(INDEX('Intro &amp; Setup'!$BF$4:$BF$23, MATCH($C441, 'Intro &amp; Setup'!$BC$4:$BC$23, 0)), "")), IFERROR(INDEX('Intro &amp; Setup'!$BF$4:$BF$23, MATCH($P441, 'Intro &amp; Setup'!$BC$4:$BC$23, 0)), ""))</f>
        <v/>
      </c>
      <c r="AS441" s="10" t="str">
        <f>IF($C441="", "", IFERROR(INDEX('Intro &amp; Setup'!$BG$70:$BG$109, MATCH($C441, 'Intro &amp; Setup'!$BA$70:$BA$109, 0)), ""))</f>
        <v/>
      </c>
    </row>
    <row r="442" spans="1:45" x14ac:dyDescent="0.25">
      <c r="A442" s="75"/>
      <c r="B442" s="176"/>
      <c r="C442" s="158"/>
      <c r="D442" s="160"/>
      <c r="E442" s="161"/>
      <c r="F442" s="177"/>
      <c r="G442" s="160"/>
      <c r="H442" s="163"/>
      <c r="I442" s="156"/>
      <c r="J442" s="157" t="str">
        <f t="shared" si="6"/>
        <v/>
      </c>
      <c r="K442" s="158" t="str">
        <f>IF(O442="", IF(W442="", IF(OR(D442="", E442="", C442=""), "", NETWORKDAYS(D442, E442, IF(AL442='Intro &amp; Setup'!$BA$8, 'Intro &amp; Setup'!$CA$4:$CA$23, IF(AL442='Intro &amp; Setup'!$BA$9, 'Intro &amp; Setup'!$CB$4:$CB$23)))-IF(F442=$AH$2, 0.5, 0)), ""), "")</f>
        <v/>
      </c>
      <c r="L442" s="156"/>
      <c r="M442" s="157" t="str">
        <f>IF(O442="", IFERROR(IF($W442="", $AN442+$AO442-SUMIF($C$8:$C442, $C442, $K$8:$K442)-SUMIF($C$8:$C442, $C442, $W$8:$W442), ""), ""), "")</f>
        <v/>
      </c>
      <c r="N442" s="156"/>
      <c r="O442" s="157" t="str">
        <f>IF(AND(P442="", Q442="", R442=""), "", IF(OR(NOT(C442=P442), NOT(D442=Q442), NOT(E442=R442), NOT(F442=S442), NOT(G442=T442), NOT(H442=U442)), $O$4, 'Leave Approval'!L441))</f>
        <v/>
      </c>
      <c r="P442" s="159" t="str">
        <f>IF('Leave Approval'!M441="", "", 'Leave Approval'!M441)</f>
        <v/>
      </c>
      <c r="Q442" s="160" t="str">
        <f>IF('Leave Approval'!N441="", "", 'Leave Approval'!N441)</f>
        <v/>
      </c>
      <c r="R442" s="161" t="str">
        <f>IF('Leave Approval'!O441="", "", 'Leave Approval'!O441)</f>
        <v/>
      </c>
      <c r="S442" s="162" t="str">
        <f>IF('Leave Approval'!P441="", "", 'Leave Approval'!P441)</f>
        <v/>
      </c>
      <c r="T442" s="163" t="str">
        <f>IF('Leave Approval'!Q441="", "", 'Leave Approval'!Q441)</f>
        <v/>
      </c>
      <c r="U442" s="164" t="str">
        <f>IF('Leave Approval'!R441="", "", 'Leave Approval'!R441)</f>
        <v/>
      </c>
      <c r="V442" s="156"/>
      <c r="W442" s="157" t="str">
        <f>IF(OR(P442="", Q442="", R442=""), "", NETWORKDAYS(Q442, R442, IF(AL442='Intro &amp; Setup'!$BA$8, 'Intro &amp; Setup'!$CA$4:$CA$23, IF(AL442='Intro &amp; Setup'!$BA$9, 'Intro &amp; Setup'!$CB$4:$CB$23)))-IF(S442=$AH$2, 0.5, 0))</f>
        <v/>
      </c>
      <c r="X442" s="156"/>
      <c r="Y442" s="157" t="str">
        <f>IF(OR(P442="", Q442="", R442=""), "", IFERROR($AN442+$AO442-SUMIF($C$8:$C442, $C442, $K$8:$K442)-SUMIF($P$8:$P442, $P442, $W$8:$W442), ""))</f>
        <v/>
      </c>
      <c r="Z442" s="75"/>
      <c r="AH442" s="10">
        <v>435</v>
      </c>
      <c r="AL442" s="10" t="str">
        <f>IF(P442="", IF(C442="", "", IFERROR(INDEX('Intro &amp; Setup'!$BD$4:$BD$23, MATCH(C442, 'Intro &amp; Setup'!$BC$4:$BC$23, 0)), "")), IFERROR(INDEX('Intro &amp; Setup'!$BD$4:$BD$23, MATCH(P442, 'Intro &amp; Setup'!$BC$4:$BC$23, 0)), ""))</f>
        <v/>
      </c>
      <c r="AN442" s="42" t="str">
        <f>IF(P442="", IF($C442="", "", IFERROR(INDEX('Intro &amp; Setup'!$BE$4:$BE$23, MATCH($C442, 'Intro &amp; Setup'!$BC$4:$BC$23, 0)), "")-$AS442), IFERROR(INDEX('Intro &amp; Setup'!$BE$4:$BE$23, MATCH($P442, 'Intro &amp; Setup'!$BC$4:$BC$23, 0)), "")-$AS442)</f>
        <v/>
      </c>
      <c r="AO442" s="44" t="str">
        <f>IF(P442="", IF($C442="", "", IFERROR(INDEX('Intro &amp; Setup'!$BF$4:$BF$23, MATCH($C442, 'Intro &amp; Setup'!$BC$4:$BC$23, 0)), "")), IFERROR(INDEX('Intro &amp; Setup'!$BF$4:$BF$23, MATCH($P442, 'Intro &amp; Setup'!$BC$4:$BC$23, 0)), ""))</f>
        <v/>
      </c>
      <c r="AS442" s="10" t="str">
        <f>IF($C442="", "", IFERROR(INDEX('Intro &amp; Setup'!$BG$70:$BG$109, MATCH($C442, 'Intro &amp; Setup'!$BA$70:$BA$109, 0)), ""))</f>
        <v/>
      </c>
    </row>
    <row r="443" spans="1:45" x14ac:dyDescent="0.25">
      <c r="A443" s="75"/>
      <c r="B443" s="176"/>
      <c r="C443" s="158"/>
      <c r="D443" s="160"/>
      <c r="E443" s="161"/>
      <c r="F443" s="177"/>
      <c r="G443" s="160"/>
      <c r="H443" s="163"/>
      <c r="I443" s="156"/>
      <c r="J443" s="157" t="str">
        <f t="shared" si="6"/>
        <v/>
      </c>
      <c r="K443" s="158" t="str">
        <f>IF(O443="", IF(W443="", IF(OR(D443="", E443="", C443=""), "", NETWORKDAYS(D443, E443, IF(AL443='Intro &amp; Setup'!$BA$8, 'Intro &amp; Setup'!$CA$4:$CA$23, IF(AL443='Intro &amp; Setup'!$BA$9, 'Intro &amp; Setup'!$CB$4:$CB$23)))-IF(F443=$AH$2, 0.5, 0)), ""), "")</f>
        <v/>
      </c>
      <c r="L443" s="156"/>
      <c r="M443" s="157" t="str">
        <f>IF(O443="", IFERROR(IF($W443="", $AN443+$AO443-SUMIF($C$8:$C443, $C443, $K$8:$K443)-SUMIF($C$8:$C443, $C443, $W$8:$W443), ""), ""), "")</f>
        <v/>
      </c>
      <c r="N443" s="156"/>
      <c r="O443" s="157" t="str">
        <f>IF(AND(P443="", Q443="", R443=""), "", IF(OR(NOT(C443=P443), NOT(D443=Q443), NOT(E443=R443), NOT(F443=S443), NOT(G443=T443), NOT(H443=U443)), $O$4, 'Leave Approval'!L442))</f>
        <v/>
      </c>
      <c r="P443" s="159" t="str">
        <f>IF('Leave Approval'!M442="", "", 'Leave Approval'!M442)</f>
        <v/>
      </c>
      <c r="Q443" s="160" t="str">
        <f>IF('Leave Approval'!N442="", "", 'Leave Approval'!N442)</f>
        <v/>
      </c>
      <c r="R443" s="161" t="str">
        <f>IF('Leave Approval'!O442="", "", 'Leave Approval'!O442)</f>
        <v/>
      </c>
      <c r="S443" s="162" t="str">
        <f>IF('Leave Approval'!P442="", "", 'Leave Approval'!P442)</f>
        <v/>
      </c>
      <c r="T443" s="163" t="str">
        <f>IF('Leave Approval'!Q442="", "", 'Leave Approval'!Q442)</f>
        <v/>
      </c>
      <c r="U443" s="164" t="str">
        <f>IF('Leave Approval'!R442="", "", 'Leave Approval'!R442)</f>
        <v/>
      </c>
      <c r="V443" s="156"/>
      <c r="W443" s="157" t="str">
        <f>IF(OR(P443="", Q443="", R443=""), "", NETWORKDAYS(Q443, R443, IF(AL443='Intro &amp; Setup'!$BA$8, 'Intro &amp; Setup'!$CA$4:$CA$23, IF(AL443='Intro &amp; Setup'!$BA$9, 'Intro &amp; Setup'!$CB$4:$CB$23)))-IF(S443=$AH$2, 0.5, 0))</f>
        <v/>
      </c>
      <c r="X443" s="156"/>
      <c r="Y443" s="157" t="str">
        <f>IF(OR(P443="", Q443="", R443=""), "", IFERROR($AN443+$AO443-SUMIF($C$8:$C443, $C443, $K$8:$K443)-SUMIF($P$8:$P443, $P443, $W$8:$W443), ""))</f>
        <v/>
      </c>
      <c r="Z443" s="75"/>
      <c r="AH443" s="10">
        <v>436</v>
      </c>
      <c r="AL443" s="10" t="str">
        <f>IF(P443="", IF(C443="", "", IFERROR(INDEX('Intro &amp; Setup'!$BD$4:$BD$23, MATCH(C443, 'Intro &amp; Setup'!$BC$4:$BC$23, 0)), "")), IFERROR(INDEX('Intro &amp; Setup'!$BD$4:$BD$23, MATCH(P443, 'Intro &amp; Setup'!$BC$4:$BC$23, 0)), ""))</f>
        <v/>
      </c>
      <c r="AN443" s="42" t="str">
        <f>IF(P443="", IF($C443="", "", IFERROR(INDEX('Intro &amp; Setup'!$BE$4:$BE$23, MATCH($C443, 'Intro &amp; Setup'!$BC$4:$BC$23, 0)), "")-$AS443), IFERROR(INDEX('Intro &amp; Setup'!$BE$4:$BE$23, MATCH($P443, 'Intro &amp; Setup'!$BC$4:$BC$23, 0)), "")-$AS443)</f>
        <v/>
      </c>
      <c r="AO443" s="44" t="str">
        <f>IF(P443="", IF($C443="", "", IFERROR(INDEX('Intro &amp; Setup'!$BF$4:$BF$23, MATCH($C443, 'Intro &amp; Setup'!$BC$4:$BC$23, 0)), "")), IFERROR(INDEX('Intro &amp; Setup'!$BF$4:$BF$23, MATCH($P443, 'Intro &amp; Setup'!$BC$4:$BC$23, 0)), ""))</f>
        <v/>
      </c>
      <c r="AS443" s="10" t="str">
        <f>IF($C443="", "", IFERROR(INDEX('Intro &amp; Setup'!$BG$70:$BG$109, MATCH($C443, 'Intro &amp; Setup'!$BA$70:$BA$109, 0)), ""))</f>
        <v/>
      </c>
    </row>
    <row r="444" spans="1:45" x14ac:dyDescent="0.25">
      <c r="A444" s="75"/>
      <c r="B444" s="176"/>
      <c r="C444" s="158"/>
      <c r="D444" s="160"/>
      <c r="E444" s="161"/>
      <c r="F444" s="177"/>
      <c r="G444" s="160"/>
      <c r="H444" s="163"/>
      <c r="I444" s="156"/>
      <c r="J444" s="157" t="str">
        <f t="shared" si="6"/>
        <v/>
      </c>
      <c r="K444" s="158" t="str">
        <f>IF(O444="", IF(W444="", IF(OR(D444="", E444="", C444=""), "", NETWORKDAYS(D444, E444, IF(AL444='Intro &amp; Setup'!$BA$8, 'Intro &amp; Setup'!$CA$4:$CA$23, IF(AL444='Intro &amp; Setup'!$BA$9, 'Intro &amp; Setup'!$CB$4:$CB$23)))-IF(F444=$AH$2, 0.5, 0)), ""), "")</f>
        <v/>
      </c>
      <c r="L444" s="156"/>
      <c r="M444" s="157" t="str">
        <f>IF(O444="", IFERROR(IF($W444="", $AN444+$AO444-SUMIF($C$8:$C444, $C444, $K$8:$K444)-SUMIF($C$8:$C444, $C444, $W$8:$W444), ""), ""), "")</f>
        <v/>
      </c>
      <c r="N444" s="156"/>
      <c r="O444" s="157" t="str">
        <f>IF(AND(P444="", Q444="", R444=""), "", IF(OR(NOT(C444=P444), NOT(D444=Q444), NOT(E444=R444), NOT(F444=S444), NOT(G444=T444), NOT(H444=U444)), $O$4, 'Leave Approval'!L443))</f>
        <v/>
      </c>
      <c r="P444" s="159" t="str">
        <f>IF('Leave Approval'!M443="", "", 'Leave Approval'!M443)</f>
        <v/>
      </c>
      <c r="Q444" s="160" t="str">
        <f>IF('Leave Approval'!N443="", "", 'Leave Approval'!N443)</f>
        <v/>
      </c>
      <c r="R444" s="161" t="str">
        <f>IF('Leave Approval'!O443="", "", 'Leave Approval'!O443)</f>
        <v/>
      </c>
      <c r="S444" s="162" t="str">
        <f>IF('Leave Approval'!P443="", "", 'Leave Approval'!P443)</f>
        <v/>
      </c>
      <c r="T444" s="163" t="str">
        <f>IF('Leave Approval'!Q443="", "", 'Leave Approval'!Q443)</f>
        <v/>
      </c>
      <c r="U444" s="164" t="str">
        <f>IF('Leave Approval'!R443="", "", 'Leave Approval'!R443)</f>
        <v/>
      </c>
      <c r="V444" s="156"/>
      <c r="W444" s="157" t="str">
        <f>IF(OR(P444="", Q444="", R444=""), "", NETWORKDAYS(Q444, R444, IF(AL444='Intro &amp; Setup'!$BA$8, 'Intro &amp; Setup'!$CA$4:$CA$23, IF(AL444='Intro &amp; Setup'!$BA$9, 'Intro &amp; Setup'!$CB$4:$CB$23)))-IF(S444=$AH$2, 0.5, 0))</f>
        <v/>
      </c>
      <c r="X444" s="156"/>
      <c r="Y444" s="157" t="str">
        <f>IF(OR(P444="", Q444="", R444=""), "", IFERROR($AN444+$AO444-SUMIF($C$8:$C444, $C444, $K$8:$K444)-SUMIF($P$8:$P444, $P444, $W$8:$W444), ""))</f>
        <v/>
      </c>
      <c r="Z444" s="75"/>
      <c r="AH444" s="10">
        <v>437</v>
      </c>
      <c r="AL444" s="10" t="str">
        <f>IF(P444="", IF(C444="", "", IFERROR(INDEX('Intro &amp; Setup'!$BD$4:$BD$23, MATCH(C444, 'Intro &amp; Setup'!$BC$4:$BC$23, 0)), "")), IFERROR(INDEX('Intro &amp; Setup'!$BD$4:$BD$23, MATCH(P444, 'Intro &amp; Setup'!$BC$4:$BC$23, 0)), ""))</f>
        <v/>
      </c>
      <c r="AN444" s="42" t="str">
        <f>IF(P444="", IF($C444="", "", IFERROR(INDEX('Intro &amp; Setup'!$BE$4:$BE$23, MATCH($C444, 'Intro &amp; Setup'!$BC$4:$BC$23, 0)), "")-$AS444), IFERROR(INDEX('Intro &amp; Setup'!$BE$4:$BE$23, MATCH($P444, 'Intro &amp; Setup'!$BC$4:$BC$23, 0)), "")-$AS444)</f>
        <v/>
      </c>
      <c r="AO444" s="44" t="str">
        <f>IF(P444="", IF($C444="", "", IFERROR(INDEX('Intro &amp; Setup'!$BF$4:$BF$23, MATCH($C444, 'Intro &amp; Setup'!$BC$4:$BC$23, 0)), "")), IFERROR(INDEX('Intro &amp; Setup'!$BF$4:$BF$23, MATCH($P444, 'Intro &amp; Setup'!$BC$4:$BC$23, 0)), ""))</f>
        <v/>
      </c>
      <c r="AS444" s="10" t="str">
        <f>IF($C444="", "", IFERROR(INDEX('Intro &amp; Setup'!$BG$70:$BG$109, MATCH($C444, 'Intro &amp; Setup'!$BA$70:$BA$109, 0)), ""))</f>
        <v/>
      </c>
    </row>
    <row r="445" spans="1:45" x14ac:dyDescent="0.25">
      <c r="A445" s="75"/>
      <c r="B445" s="176"/>
      <c r="C445" s="158"/>
      <c r="D445" s="160"/>
      <c r="E445" s="161"/>
      <c r="F445" s="177"/>
      <c r="G445" s="160"/>
      <c r="H445" s="163"/>
      <c r="I445" s="156"/>
      <c r="J445" s="157" t="str">
        <f t="shared" si="6"/>
        <v/>
      </c>
      <c r="K445" s="158" t="str">
        <f>IF(O445="", IF(W445="", IF(OR(D445="", E445="", C445=""), "", NETWORKDAYS(D445, E445, IF(AL445='Intro &amp; Setup'!$BA$8, 'Intro &amp; Setup'!$CA$4:$CA$23, IF(AL445='Intro &amp; Setup'!$BA$9, 'Intro &amp; Setup'!$CB$4:$CB$23)))-IF(F445=$AH$2, 0.5, 0)), ""), "")</f>
        <v/>
      </c>
      <c r="L445" s="156"/>
      <c r="M445" s="157" t="str">
        <f>IF(O445="", IFERROR(IF($W445="", $AN445+$AO445-SUMIF($C$8:$C445, $C445, $K$8:$K445)-SUMIF($C$8:$C445, $C445, $W$8:$W445), ""), ""), "")</f>
        <v/>
      </c>
      <c r="N445" s="156"/>
      <c r="O445" s="157" t="str">
        <f>IF(AND(P445="", Q445="", R445=""), "", IF(OR(NOT(C445=P445), NOT(D445=Q445), NOT(E445=R445), NOT(F445=S445), NOT(G445=T445), NOT(H445=U445)), $O$4, 'Leave Approval'!L444))</f>
        <v/>
      </c>
      <c r="P445" s="159" t="str">
        <f>IF('Leave Approval'!M444="", "", 'Leave Approval'!M444)</f>
        <v/>
      </c>
      <c r="Q445" s="160" t="str">
        <f>IF('Leave Approval'!N444="", "", 'Leave Approval'!N444)</f>
        <v/>
      </c>
      <c r="R445" s="161" t="str">
        <f>IF('Leave Approval'!O444="", "", 'Leave Approval'!O444)</f>
        <v/>
      </c>
      <c r="S445" s="162" t="str">
        <f>IF('Leave Approval'!P444="", "", 'Leave Approval'!P444)</f>
        <v/>
      </c>
      <c r="T445" s="163" t="str">
        <f>IF('Leave Approval'!Q444="", "", 'Leave Approval'!Q444)</f>
        <v/>
      </c>
      <c r="U445" s="164" t="str">
        <f>IF('Leave Approval'!R444="", "", 'Leave Approval'!R444)</f>
        <v/>
      </c>
      <c r="V445" s="156"/>
      <c r="W445" s="157" t="str">
        <f>IF(OR(P445="", Q445="", R445=""), "", NETWORKDAYS(Q445, R445, IF(AL445='Intro &amp; Setup'!$BA$8, 'Intro &amp; Setup'!$CA$4:$CA$23, IF(AL445='Intro &amp; Setup'!$BA$9, 'Intro &amp; Setup'!$CB$4:$CB$23)))-IF(S445=$AH$2, 0.5, 0))</f>
        <v/>
      </c>
      <c r="X445" s="156"/>
      <c r="Y445" s="157" t="str">
        <f>IF(OR(P445="", Q445="", R445=""), "", IFERROR($AN445+$AO445-SUMIF($C$8:$C445, $C445, $K$8:$K445)-SUMIF($P$8:$P445, $P445, $W$8:$W445), ""))</f>
        <v/>
      </c>
      <c r="Z445" s="75"/>
      <c r="AH445" s="10">
        <v>438</v>
      </c>
      <c r="AL445" s="10" t="str">
        <f>IF(P445="", IF(C445="", "", IFERROR(INDEX('Intro &amp; Setup'!$BD$4:$BD$23, MATCH(C445, 'Intro &amp; Setup'!$BC$4:$BC$23, 0)), "")), IFERROR(INDEX('Intro &amp; Setup'!$BD$4:$BD$23, MATCH(P445, 'Intro &amp; Setup'!$BC$4:$BC$23, 0)), ""))</f>
        <v/>
      </c>
      <c r="AN445" s="42" t="str">
        <f>IF(P445="", IF($C445="", "", IFERROR(INDEX('Intro &amp; Setup'!$BE$4:$BE$23, MATCH($C445, 'Intro &amp; Setup'!$BC$4:$BC$23, 0)), "")-$AS445), IFERROR(INDEX('Intro &amp; Setup'!$BE$4:$BE$23, MATCH($P445, 'Intro &amp; Setup'!$BC$4:$BC$23, 0)), "")-$AS445)</f>
        <v/>
      </c>
      <c r="AO445" s="44" t="str">
        <f>IF(P445="", IF($C445="", "", IFERROR(INDEX('Intro &amp; Setup'!$BF$4:$BF$23, MATCH($C445, 'Intro &amp; Setup'!$BC$4:$BC$23, 0)), "")), IFERROR(INDEX('Intro &amp; Setup'!$BF$4:$BF$23, MATCH($P445, 'Intro &amp; Setup'!$BC$4:$BC$23, 0)), ""))</f>
        <v/>
      </c>
      <c r="AS445" s="10" t="str">
        <f>IF($C445="", "", IFERROR(INDEX('Intro &amp; Setup'!$BG$70:$BG$109, MATCH($C445, 'Intro &amp; Setup'!$BA$70:$BA$109, 0)), ""))</f>
        <v/>
      </c>
    </row>
    <row r="446" spans="1:45" x14ac:dyDescent="0.25">
      <c r="A446" s="75"/>
      <c r="B446" s="176"/>
      <c r="C446" s="158"/>
      <c r="D446" s="160"/>
      <c r="E446" s="161"/>
      <c r="F446" s="177"/>
      <c r="G446" s="160"/>
      <c r="H446" s="163"/>
      <c r="I446" s="156"/>
      <c r="J446" s="157" t="str">
        <f t="shared" si="6"/>
        <v/>
      </c>
      <c r="K446" s="158" t="str">
        <f>IF(O446="", IF(W446="", IF(OR(D446="", E446="", C446=""), "", NETWORKDAYS(D446, E446, IF(AL446='Intro &amp; Setup'!$BA$8, 'Intro &amp; Setup'!$CA$4:$CA$23, IF(AL446='Intro &amp; Setup'!$BA$9, 'Intro &amp; Setup'!$CB$4:$CB$23)))-IF(F446=$AH$2, 0.5, 0)), ""), "")</f>
        <v/>
      </c>
      <c r="L446" s="156"/>
      <c r="M446" s="157" t="str">
        <f>IF(O446="", IFERROR(IF($W446="", $AN446+$AO446-SUMIF($C$8:$C446, $C446, $K$8:$K446)-SUMIF($C$8:$C446, $C446, $W$8:$W446), ""), ""), "")</f>
        <v/>
      </c>
      <c r="N446" s="156"/>
      <c r="O446" s="157" t="str">
        <f>IF(AND(P446="", Q446="", R446=""), "", IF(OR(NOT(C446=P446), NOT(D446=Q446), NOT(E446=R446), NOT(F446=S446), NOT(G446=T446), NOT(H446=U446)), $O$4, 'Leave Approval'!L445))</f>
        <v/>
      </c>
      <c r="P446" s="159" t="str">
        <f>IF('Leave Approval'!M445="", "", 'Leave Approval'!M445)</f>
        <v/>
      </c>
      <c r="Q446" s="160" t="str">
        <f>IF('Leave Approval'!N445="", "", 'Leave Approval'!N445)</f>
        <v/>
      </c>
      <c r="R446" s="161" t="str">
        <f>IF('Leave Approval'!O445="", "", 'Leave Approval'!O445)</f>
        <v/>
      </c>
      <c r="S446" s="162" t="str">
        <f>IF('Leave Approval'!P445="", "", 'Leave Approval'!P445)</f>
        <v/>
      </c>
      <c r="T446" s="163" t="str">
        <f>IF('Leave Approval'!Q445="", "", 'Leave Approval'!Q445)</f>
        <v/>
      </c>
      <c r="U446" s="164" t="str">
        <f>IF('Leave Approval'!R445="", "", 'Leave Approval'!R445)</f>
        <v/>
      </c>
      <c r="V446" s="156"/>
      <c r="W446" s="157" t="str">
        <f>IF(OR(P446="", Q446="", R446=""), "", NETWORKDAYS(Q446, R446, IF(AL446='Intro &amp; Setup'!$BA$8, 'Intro &amp; Setup'!$CA$4:$CA$23, IF(AL446='Intro &amp; Setup'!$BA$9, 'Intro &amp; Setup'!$CB$4:$CB$23)))-IF(S446=$AH$2, 0.5, 0))</f>
        <v/>
      </c>
      <c r="X446" s="156"/>
      <c r="Y446" s="157" t="str">
        <f>IF(OR(P446="", Q446="", R446=""), "", IFERROR($AN446+$AO446-SUMIF($C$8:$C446, $C446, $K$8:$K446)-SUMIF($P$8:$P446, $P446, $W$8:$W446), ""))</f>
        <v/>
      </c>
      <c r="Z446" s="75"/>
      <c r="AH446" s="10">
        <v>439</v>
      </c>
      <c r="AL446" s="10" t="str">
        <f>IF(P446="", IF(C446="", "", IFERROR(INDEX('Intro &amp; Setup'!$BD$4:$BD$23, MATCH(C446, 'Intro &amp; Setup'!$BC$4:$BC$23, 0)), "")), IFERROR(INDEX('Intro &amp; Setup'!$BD$4:$BD$23, MATCH(P446, 'Intro &amp; Setup'!$BC$4:$BC$23, 0)), ""))</f>
        <v/>
      </c>
      <c r="AN446" s="42" t="str">
        <f>IF(P446="", IF($C446="", "", IFERROR(INDEX('Intro &amp; Setup'!$BE$4:$BE$23, MATCH($C446, 'Intro &amp; Setup'!$BC$4:$BC$23, 0)), "")-$AS446), IFERROR(INDEX('Intro &amp; Setup'!$BE$4:$BE$23, MATCH($P446, 'Intro &amp; Setup'!$BC$4:$BC$23, 0)), "")-$AS446)</f>
        <v/>
      </c>
      <c r="AO446" s="44" t="str">
        <f>IF(P446="", IF($C446="", "", IFERROR(INDEX('Intro &amp; Setup'!$BF$4:$BF$23, MATCH($C446, 'Intro &amp; Setup'!$BC$4:$BC$23, 0)), "")), IFERROR(INDEX('Intro &amp; Setup'!$BF$4:$BF$23, MATCH($P446, 'Intro &amp; Setup'!$BC$4:$BC$23, 0)), ""))</f>
        <v/>
      </c>
      <c r="AS446" s="10" t="str">
        <f>IF($C446="", "", IFERROR(INDEX('Intro &amp; Setup'!$BG$70:$BG$109, MATCH($C446, 'Intro &amp; Setup'!$BA$70:$BA$109, 0)), ""))</f>
        <v/>
      </c>
    </row>
    <row r="447" spans="1:45" x14ac:dyDescent="0.25">
      <c r="A447" s="75"/>
      <c r="B447" s="176"/>
      <c r="C447" s="158"/>
      <c r="D447" s="160"/>
      <c r="E447" s="161"/>
      <c r="F447" s="177"/>
      <c r="G447" s="160"/>
      <c r="H447" s="163"/>
      <c r="I447" s="156"/>
      <c r="J447" s="157" t="str">
        <f t="shared" si="6"/>
        <v/>
      </c>
      <c r="K447" s="158" t="str">
        <f>IF(O447="", IF(W447="", IF(OR(D447="", E447="", C447=""), "", NETWORKDAYS(D447, E447, IF(AL447='Intro &amp; Setup'!$BA$8, 'Intro &amp; Setup'!$CA$4:$CA$23, IF(AL447='Intro &amp; Setup'!$BA$9, 'Intro &amp; Setup'!$CB$4:$CB$23)))-IF(F447=$AH$2, 0.5, 0)), ""), "")</f>
        <v/>
      </c>
      <c r="L447" s="156"/>
      <c r="M447" s="157" t="str">
        <f>IF(O447="", IFERROR(IF($W447="", $AN447+$AO447-SUMIF($C$8:$C447, $C447, $K$8:$K447)-SUMIF($C$8:$C447, $C447, $W$8:$W447), ""), ""), "")</f>
        <v/>
      </c>
      <c r="N447" s="156"/>
      <c r="O447" s="157" t="str">
        <f>IF(AND(P447="", Q447="", R447=""), "", IF(OR(NOT(C447=P447), NOT(D447=Q447), NOT(E447=R447), NOT(F447=S447), NOT(G447=T447), NOT(H447=U447)), $O$4, 'Leave Approval'!L446))</f>
        <v/>
      </c>
      <c r="P447" s="159" t="str">
        <f>IF('Leave Approval'!M446="", "", 'Leave Approval'!M446)</f>
        <v/>
      </c>
      <c r="Q447" s="160" t="str">
        <f>IF('Leave Approval'!N446="", "", 'Leave Approval'!N446)</f>
        <v/>
      </c>
      <c r="R447" s="161" t="str">
        <f>IF('Leave Approval'!O446="", "", 'Leave Approval'!O446)</f>
        <v/>
      </c>
      <c r="S447" s="162" t="str">
        <f>IF('Leave Approval'!P446="", "", 'Leave Approval'!P446)</f>
        <v/>
      </c>
      <c r="T447" s="163" t="str">
        <f>IF('Leave Approval'!Q446="", "", 'Leave Approval'!Q446)</f>
        <v/>
      </c>
      <c r="U447" s="164" t="str">
        <f>IF('Leave Approval'!R446="", "", 'Leave Approval'!R446)</f>
        <v/>
      </c>
      <c r="V447" s="156"/>
      <c r="W447" s="157" t="str">
        <f>IF(OR(P447="", Q447="", R447=""), "", NETWORKDAYS(Q447, R447, IF(AL447='Intro &amp; Setup'!$BA$8, 'Intro &amp; Setup'!$CA$4:$CA$23, IF(AL447='Intro &amp; Setup'!$BA$9, 'Intro &amp; Setup'!$CB$4:$CB$23)))-IF(S447=$AH$2, 0.5, 0))</f>
        <v/>
      </c>
      <c r="X447" s="156"/>
      <c r="Y447" s="157" t="str">
        <f>IF(OR(P447="", Q447="", R447=""), "", IFERROR($AN447+$AO447-SUMIF($C$8:$C447, $C447, $K$8:$K447)-SUMIF($P$8:$P447, $P447, $W$8:$W447), ""))</f>
        <v/>
      </c>
      <c r="Z447" s="75"/>
      <c r="AH447" s="10">
        <v>440</v>
      </c>
      <c r="AL447" s="10" t="str">
        <f>IF(P447="", IF(C447="", "", IFERROR(INDEX('Intro &amp; Setup'!$BD$4:$BD$23, MATCH(C447, 'Intro &amp; Setup'!$BC$4:$BC$23, 0)), "")), IFERROR(INDEX('Intro &amp; Setup'!$BD$4:$BD$23, MATCH(P447, 'Intro &amp; Setup'!$BC$4:$BC$23, 0)), ""))</f>
        <v/>
      </c>
      <c r="AN447" s="42" t="str">
        <f>IF(P447="", IF($C447="", "", IFERROR(INDEX('Intro &amp; Setup'!$BE$4:$BE$23, MATCH($C447, 'Intro &amp; Setup'!$BC$4:$BC$23, 0)), "")-$AS447), IFERROR(INDEX('Intro &amp; Setup'!$BE$4:$BE$23, MATCH($P447, 'Intro &amp; Setup'!$BC$4:$BC$23, 0)), "")-$AS447)</f>
        <v/>
      </c>
      <c r="AO447" s="44" t="str">
        <f>IF(P447="", IF($C447="", "", IFERROR(INDEX('Intro &amp; Setup'!$BF$4:$BF$23, MATCH($C447, 'Intro &amp; Setup'!$BC$4:$BC$23, 0)), "")), IFERROR(INDEX('Intro &amp; Setup'!$BF$4:$BF$23, MATCH($P447, 'Intro &amp; Setup'!$BC$4:$BC$23, 0)), ""))</f>
        <v/>
      </c>
      <c r="AS447" s="10" t="str">
        <f>IF($C447="", "", IFERROR(INDEX('Intro &amp; Setup'!$BG$70:$BG$109, MATCH($C447, 'Intro &amp; Setup'!$BA$70:$BA$109, 0)), ""))</f>
        <v/>
      </c>
    </row>
    <row r="448" spans="1:45" x14ac:dyDescent="0.25">
      <c r="A448" s="75"/>
      <c r="B448" s="176"/>
      <c r="C448" s="158"/>
      <c r="D448" s="160"/>
      <c r="E448" s="161"/>
      <c r="F448" s="177"/>
      <c r="G448" s="160"/>
      <c r="H448" s="163"/>
      <c r="I448" s="156"/>
      <c r="J448" s="157" t="str">
        <f t="shared" si="6"/>
        <v/>
      </c>
      <c r="K448" s="158" t="str">
        <f>IF(O448="", IF(W448="", IF(OR(D448="", E448="", C448=""), "", NETWORKDAYS(D448, E448, IF(AL448='Intro &amp; Setup'!$BA$8, 'Intro &amp; Setup'!$CA$4:$CA$23, IF(AL448='Intro &amp; Setup'!$BA$9, 'Intro &amp; Setup'!$CB$4:$CB$23)))-IF(F448=$AH$2, 0.5, 0)), ""), "")</f>
        <v/>
      </c>
      <c r="L448" s="156"/>
      <c r="M448" s="157" t="str">
        <f>IF(O448="", IFERROR(IF($W448="", $AN448+$AO448-SUMIF($C$8:$C448, $C448, $K$8:$K448)-SUMIF($C$8:$C448, $C448, $W$8:$W448), ""), ""), "")</f>
        <v/>
      </c>
      <c r="N448" s="156"/>
      <c r="O448" s="157" t="str">
        <f>IF(AND(P448="", Q448="", R448=""), "", IF(OR(NOT(C448=P448), NOT(D448=Q448), NOT(E448=R448), NOT(F448=S448), NOT(G448=T448), NOT(H448=U448)), $O$4, 'Leave Approval'!L447))</f>
        <v/>
      </c>
      <c r="P448" s="159" t="str">
        <f>IF('Leave Approval'!M447="", "", 'Leave Approval'!M447)</f>
        <v/>
      </c>
      <c r="Q448" s="160" t="str">
        <f>IF('Leave Approval'!N447="", "", 'Leave Approval'!N447)</f>
        <v/>
      </c>
      <c r="R448" s="161" t="str">
        <f>IF('Leave Approval'!O447="", "", 'Leave Approval'!O447)</f>
        <v/>
      </c>
      <c r="S448" s="162" t="str">
        <f>IF('Leave Approval'!P447="", "", 'Leave Approval'!P447)</f>
        <v/>
      </c>
      <c r="T448" s="163" t="str">
        <f>IF('Leave Approval'!Q447="", "", 'Leave Approval'!Q447)</f>
        <v/>
      </c>
      <c r="U448" s="164" t="str">
        <f>IF('Leave Approval'!R447="", "", 'Leave Approval'!R447)</f>
        <v/>
      </c>
      <c r="V448" s="156"/>
      <c r="W448" s="157" t="str">
        <f>IF(OR(P448="", Q448="", R448=""), "", NETWORKDAYS(Q448, R448, IF(AL448='Intro &amp; Setup'!$BA$8, 'Intro &amp; Setup'!$CA$4:$CA$23, IF(AL448='Intro &amp; Setup'!$BA$9, 'Intro &amp; Setup'!$CB$4:$CB$23)))-IF(S448=$AH$2, 0.5, 0))</f>
        <v/>
      </c>
      <c r="X448" s="156"/>
      <c r="Y448" s="157" t="str">
        <f>IF(OR(P448="", Q448="", R448=""), "", IFERROR($AN448+$AO448-SUMIF($C$8:$C448, $C448, $K$8:$K448)-SUMIF($P$8:$P448, $P448, $W$8:$W448), ""))</f>
        <v/>
      </c>
      <c r="Z448" s="75"/>
      <c r="AH448" s="10">
        <v>441</v>
      </c>
      <c r="AL448" s="10" t="str">
        <f>IF(P448="", IF(C448="", "", IFERROR(INDEX('Intro &amp; Setup'!$BD$4:$BD$23, MATCH(C448, 'Intro &amp; Setup'!$BC$4:$BC$23, 0)), "")), IFERROR(INDEX('Intro &amp; Setup'!$BD$4:$BD$23, MATCH(P448, 'Intro &amp; Setup'!$BC$4:$BC$23, 0)), ""))</f>
        <v/>
      </c>
      <c r="AN448" s="42" t="str">
        <f>IF(P448="", IF($C448="", "", IFERROR(INDEX('Intro &amp; Setup'!$BE$4:$BE$23, MATCH($C448, 'Intro &amp; Setup'!$BC$4:$BC$23, 0)), "")-$AS448), IFERROR(INDEX('Intro &amp; Setup'!$BE$4:$BE$23, MATCH($P448, 'Intro &amp; Setup'!$BC$4:$BC$23, 0)), "")-$AS448)</f>
        <v/>
      </c>
      <c r="AO448" s="44" t="str">
        <f>IF(P448="", IF($C448="", "", IFERROR(INDEX('Intro &amp; Setup'!$BF$4:$BF$23, MATCH($C448, 'Intro &amp; Setup'!$BC$4:$BC$23, 0)), "")), IFERROR(INDEX('Intro &amp; Setup'!$BF$4:$BF$23, MATCH($P448, 'Intro &amp; Setup'!$BC$4:$BC$23, 0)), ""))</f>
        <v/>
      </c>
      <c r="AS448" s="10" t="str">
        <f>IF($C448="", "", IFERROR(INDEX('Intro &amp; Setup'!$BG$70:$BG$109, MATCH($C448, 'Intro &amp; Setup'!$BA$70:$BA$109, 0)), ""))</f>
        <v/>
      </c>
    </row>
    <row r="449" spans="1:45" x14ac:dyDescent="0.25">
      <c r="A449" s="75"/>
      <c r="B449" s="176"/>
      <c r="C449" s="158"/>
      <c r="D449" s="160"/>
      <c r="E449" s="161"/>
      <c r="F449" s="177"/>
      <c r="G449" s="160"/>
      <c r="H449" s="163"/>
      <c r="I449" s="156"/>
      <c r="J449" s="157" t="str">
        <f t="shared" si="6"/>
        <v/>
      </c>
      <c r="K449" s="158" t="str">
        <f>IF(O449="", IF(W449="", IF(OR(D449="", E449="", C449=""), "", NETWORKDAYS(D449, E449, IF(AL449='Intro &amp; Setup'!$BA$8, 'Intro &amp; Setup'!$CA$4:$CA$23, IF(AL449='Intro &amp; Setup'!$BA$9, 'Intro &amp; Setup'!$CB$4:$CB$23)))-IF(F449=$AH$2, 0.5, 0)), ""), "")</f>
        <v/>
      </c>
      <c r="L449" s="156"/>
      <c r="M449" s="157" t="str">
        <f>IF(O449="", IFERROR(IF($W449="", $AN449+$AO449-SUMIF($C$8:$C449, $C449, $K$8:$K449)-SUMIF($C$8:$C449, $C449, $W$8:$W449), ""), ""), "")</f>
        <v/>
      </c>
      <c r="N449" s="156"/>
      <c r="O449" s="157" t="str">
        <f>IF(AND(P449="", Q449="", R449=""), "", IF(OR(NOT(C449=P449), NOT(D449=Q449), NOT(E449=R449), NOT(F449=S449), NOT(G449=T449), NOT(H449=U449)), $O$4, 'Leave Approval'!L448))</f>
        <v/>
      </c>
      <c r="P449" s="159" t="str">
        <f>IF('Leave Approval'!M448="", "", 'Leave Approval'!M448)</f>
        <v/>
      </c>
      <c r="Q449" s="160" t="str">
        <f>IF('Leave Approval'!N448="", "", 'Leave Approval'!N448)</f>
        <v/>
      </c>
      <c r="R449" s="161" t="str">
        <f>IF('Leave Approval'!O448="", "", 'Leave Approval'!O448)</f>
        <v/>
      </c>
      <c r="S449" s="162" t="str">
        <f>IF('Leave Approval'!P448="", "", 'Leave Approval'!P448)</f>
        <v/>
      </c>
      <c r="T449" s="163" t="str">
        <f>IF('Leave Approval'!Q448="", "", 'Leave Approval'!Q448)</f>
        <v/>
      </c>
      <c r="U449" s="164" t="str">
        <f>IF('Leave Approval'!R448="", "", 'Leave Approval'!R448)</f>
        <v/>
      </c>
      <c r="V449" s="156"/>
      <c r="W449" s="157" t="str">
        <f>IF(OR(P449="", Q449="", R449=""), "", NETWORKDAYS(Q449, R449, IF(AL449='Intro &amp; Setup'!$BA$8, 'Intro &amp; Setup'!$CA$4:$CA$23, IF(AL449='Intro &amp; Setup'!$BA$9, 'Intro &amp; Setup'!$CB$4:$CB$23)))-IF(S449=$AH$2, 0.5, 0))</f>
        <v/>
      </c>
      <c r="X449" s="156"/>
      <c r="Y449" s="157" t="str">
        <f>IF(OR(P449="", Q449="", R449=""), "", IFERROR($AN449+$AO449-SUMIF($C$8:$C449, $C449, $K$8:$K449)-SUMIF($P$8:$P449, $P449, $W$8:$W449), ""))</f>
        <v/>
      </c>
      <c r="Z449" s="75"/>
      <c r="AH449" s="10">
        <v>442</v>
      </c>
      <c r="AL449" s="10" t="str">
        <f>IF(P449="", IF(C449="", "", IFERROR(INDEX('Intro &amp; Setup'!$BD$4:$BD$23, MATCH(C449, 'Intro &amp; Setup'!$BC$4:$BC$23, 0)), "")), IFERROR(INDEX('Intro &amp; Setup'!$BD$4:$BD$23, MATCH(P449, 'Intro &amp; Setup'!$BC$4:$BC$23, 0)), ""))</f>
        <v/>
      </c>
      <c r="AN449" s="42" t="str">
        <f>IF(P449="", IF($C449="", "", IFERROR(INDEX('Intro &amp; Setup'!$BE$4:$BE$23, MATCH($C449, 'Intro &amp; Setup'!$BC$4:$BC$23, 0)), "")-$AS449), IFERROR(INDEX('Intro &amp; Setup'!$BE$4:$BE$23, MATCH($P449, 'Intro &amp; Setup'!$BC$4:$BC$23, 0)), "")-$AS449)</f>
        <v/>
      </c>
      <c r="AO449" s="44" t="str">
        <f>IF(P449="", IF($C449="", "", IFERROR(INDEX('Intro &amp; Setup'!$BF$4:$BF$23, MATCH($C449, 'Intro &amp; Setup'!$BC$4:$BC$23, 0)), "")), IFERROR(INDEX('Intro &amp; Setup'!$BF$4:$BF$23, MATCH($P449, 'Intro &amp; Setup'!$BC$4:$BC$23, 0)), ""))</f>
        <v/>
      </c>
      <c r="AS449" s="10" t="str">
        <f>IF($C449="", "", IFERROR(INDEX('Intro &amp; Setup'!$BG$70:$BG$109, MATCH($C449, 'Intro &amp; Setup'!$BA$70:$BA$109, 0)), ""))</f>
        <v/>
      </c>
    </row>
    <row r="450" spans="1:45" x14ac:dyDescent="0.25">
      <c r="A450" s="75"/>
      <c r="B450" s="176"/>
      <c r="C450" s="158"/>
      <c r="D450" s="160"/>
      <c r="E450" s="161"/>
      <c r="F450" s="177"/>
      <c r="G450" s="160"/>
      <c r="H450" s="163"/>
      <c r="I450" s="156"/>
      <c r="J450" s="157" t="str">
        <f t="shared" si="6"/>
        <v/>
      </c>
      <c r="K450" s="158" t="str">
        <f>IF(O450="", IF(W450="", IF(OR(D450="", E450="", C450=""), "", NETWORKDAYS(D450, E450, IF(AL450='Intro &amp; Setup'!$BA$8, 'Intro &amp; Setup'!$CA$4:$CA$23, IF(AL450='Intro &amp; Setup'!$BA$9, 'Intro &amp; Setup'!$CB$4:$CB$23)))-IF(F450=$AH$2, 0.5, 0)), ""), "")</f>
        <v/>
      </c>
      <c r="L450" s="156"/>
      <c r="M450" s="157" t="str">
        <f>IF(O450="", IFERROR(IF($W450="", $AN450+$AO450-SUMIF($C$8:$C450, $C450, $K$8:$K450)-SUMIF($C$8:$C450, $C450, $W$8:$W450), ""), ""), "")</f>
        <v/>
      </c>
      <c r="N450" s="156"/>
      <c r="O450" s="157" t="str">
        <f>IF(AND(P450="", Q450="", R450=""), "", IF(OR(NOT(C450=P450), NOT(D450=Q450), NOT(E450=R450), NOT(F450=S450), NOT(G450=T450), NOT(H450=U450)), $O$4, 'Leave Approval'!L449))</f>
        <v/>
      </c>
      <c r="P450" s="159" t="str">
        <f>IF('Leave Approval'!M449="", "", 'Leave Approval'!M449)</f>
        <v/>
      </c>
      <c r="Q450" s="160" t="str">
        <f>IF('Leave Approval'!N449="", "", 'Leave Approval'!N449)</f>
        <v/>
      </c>
      <c r="R450" s="161" t="str">
        <f>IF('Leave Approval'!O449="", "", 'Leave Approval'!O449)</f>
        <v/>
      </c>
      <c r="S450" s="162" t="str">
        <f>IF('Leave Approval'!P449="", "", 'Leave Approval'!P449)</f>
        <v/>
      </c>
      <c r="T450" s="163" t="str">
        <f>IF('Leave Approval'!Q449="", "", 'Leave Approval'!Q449)</f>
        <v/>
      </c>
      <c r="U450" s="164" t="str">
        <f>IF('Leave Approval'!R449="", "", 'Leave Approval'!R449)</f>
        <v/>
      </c>
      <c r="V450" s="156"/>
      <c r="W450" s="157" t="str">
        <f>IF(OR(P450="", Q450="", R450=""), "", NETWORKDAYS(Q450, R450, IF(AL450='Intro &amp; Setup'!$BA$8, 'Intro &amp; Setup'!$CA$4:$CA$23, IF(AL450='Intro &amp; Setup'!$BA$9, 'Intro &amp; Setup'!$CB$4:$CB$23)))-IF(S450=$AH$2, 0.5, 0))</f>
        <v/>
      </c>
      <c r="X450" s="156"/>
      <c r="Y450" s="157" t="str">
        <f>IF(OR(P450="", Q450="", R450=""), "", IFERROR($AN450+$AO450-SUMIF($C$8:$C450, $C450, $K$8:$K450)-SUMIF($P$8:$P450, $P450, $W$8:$W450), ""))</f>
        <v/>
      </c>
      <c r="Z450" s="75"/>
      <c r="AH450" s="10">
        <v>443</v>
      </c>
      <c r="AL450" s="10" t="str">
        <f>IF(P450="", IF(C450="", "", IFERROR(INDEX('Intro &amp; Setup'!$BD$4:$BD$23, MATCH(C450, 'Intro &amp; Setup'!$BC$4:$BC$23, 0)), "")), IFERROR(INDEX('Intro &amp; Setup'!$BD$4:$BD$23, MATCH(P450, 'Intro &amp; Setup'!$BC$4:$BC$23, 0)), ""))</f>
        <v/>
      </c>
      <c r="AN450" s="42" t="str">
        <f>IF(P450="", IF($C450="", "", IFERROR(INDEX('Intro &amp; Setup'!$BE$4:$BE$23, MATCH($C450, 'Intro &amp; Setup'!$BC$4:$BC$23, 0)), "")-$AS450), IFERROR(INDEX('Intro &amp; Setup'!$BE$4:$BE$23, MATCH($P450, 'Intro &amp; Setup'!$BC$4:$BC$23, 0)), "")-$AS450)</f>
        <v/>
      </c>
      <c r="AO450" s="44" t="str">
        <f>IF(P450="", IF($C450="", "", IFERROR(INDEX('Intro &amp; Setup'!$BF$4:$BF$23, MATCH($C450, 'Intro &amp; Setup'!$BC$4:$BC$23, 0)), "")), IFERROR(INDEX('Intro &amp; Setup'!$BF$4:$BF$23, MATCH($P450, 'Intro &amp; Setup'!$BC$4:$BC$23, 0)), ""))</f>
        <v/>
      </c>
      <c r="AS450" s="10" t="str">
        <f>IF($C450="", "", IFERROR(INDEX('Intro &amp; Setup'!$BG$70:$BG$109, MATCH($C450, 'Intro &amp; Setup'!$BA$70:$BA$109, 0)), ""))</f>
        <v/>
      </c>
    </row>
    <row r="451" spans="1:45" x14ac:dyDescent="0.25">
      <c r="A451" s="75"/>
      <c r="B451" s="176"/>
      <c r="C451" s="158"/>
      <c r="D451" s="160"/>
      <c r="E451" s="161"/>
      <c r="F451" s="177"/>
      <c r="G451" s="160"/>
      <c r="H451" s="163"/>
      <c r="I451" s="156"/>
      <c r="J451" s="157" t="str">
        <f t="shared" si="6"/>
        <v/>
      </c>
      <c r="K451" s="158" t="str">
        <f>IF(O451="", IF(W451="", IF(OR(D451="", E451="", C451=""), "", NETWORKDAYS(D451, E451, IF(AL451='Intro &amp; Setup'!$BA$8, 'Intro &amp; Setup'!$CA$4:$CA$23, IF(AL451='Intro &amp; Setup'!$BA$9, 'Intro &amp; Setup'!$CB$4:$CB$23)))-IF(F451=$AH$2, 0.5, 0)), ""), "")</f>
        <v/>
      </c>
      <c r="L451" s="156"/>
      <c r="M451" s="157" t="str">
        <f>IF(O451="", IFERROR(IF($W451="", $AN451+$AO451-SUMIF($C$8:$C451, $C451, $K$8:$K451)-SUMIF($C$8:$C451, $C451, $W$8:$W451), ""), ""), "")</f>
        <v/>
      </c>
      <c r="N451" s="156"/>
      <c r="O451" s="157" t="str">
        <f>IF(AND(P451="", Q451="", R451=""), "", IF(OR(NOT(C451=P451), NOT(D451=Q451), NOT(E451=R451), NOT(F451=S451), NOT(G451=T451), NOT(H451=U451)), $O$4, 'Leave Approval'!L450))</f>
        <v/>
      </c>
      <c r="P451" s="159" t="str">
        <f>IF('Leave Approval'!M450="", "", 'Leave Approval'!M450)</f>
        <v/>
      </c>
      <c r="Q451" s="160" t="str">
        <f>IF('Leave Approval'!N450="", "", 'Leave Approval'!N450)</f>
        <v/>
      </c>
      <c r="R451" s="161" t="str">
        <f>IF('Leave Approval'!O450="", "", 'Leave Approval'!O450)</f>
        <v/>
      </c>
      <c r="S451" s="162" t="str">
        <f>IF('Leave Approval'!P450="", "", 'Leave Approval'!P450)</f>
        <v/>
      </c>
      <c r="T451" s="163" t="str">
        <f>IF('Leave Approval'!Q450="", "", 'Leave Approval'!Q450)</f>
        <v/>
      </c>
      <c r="U451" s="164" t="str">
        <f>IF('Leave Approval'!R450="", "", 'Leave Approval'!R450)</f>
        <v/>
      </c>
      <c r="V451" s="156"/>
      <c r="W451" s="157" t="str">
        <f>IF(OR(P451="", Q451="", R451=""), "", NETWORKDAYS(Q451, R451, IF(AL451='Intro &amp; Setup'!$BA$8, 'Intro &amp; Setup'!$CA$4:$CA$23, IF(AL451='Intro &amp; Setup'!$BA$9, 'Intro &amp; Setup'!$CB$4:$CB$23)))-IF(S451=$AH$2, 0.5, 0))</f>
        <v/>
      </c>
      <c r="X451" s="156"/>
      <c r="Y451" s="157" t="str">
        <f>IF(OR(P451="", Q451="", R451=""), "", IFERROR($AN451+$AO451-SUMIF($C$8:$C451, $C451, $K$8:$K451)-SUMIF($P$8:$P451, $P451, $W$8:$W451), ""))</f>
        <v/>
      </c>
      <c r="Z451" s="75"/>
      <c r="AH451" s="10">
        <v>444</v>
      </c>
      <c r="AL451" s="10" t="str">
        <f>IF(P451="", IF(C451="", "", IFERROR(INDEX('Intro &amp; Setup'!$BD$4:$BD$23, MATCH(C451, 'Intro &amp; Setup'!$BC$4:$BC$23, 0)), "")), IFERROR(INDEX('Intro &amp; Setup'!$BD$4:$BD$23, MATCH(P451, 'Intro &amp; Setup'!$BC$4:$BC$23, 0)), ""))</f>
        <v/>
      </c>
      <c r="AN451" s="42" t="str">
        <f>IF(P451="", IF($C451="", "", IFERROR(INDEX('Intro &amp; Setup'!$BE$4:$BE$23, MATCH($C451, 'Intro &amp; Setup'!$BC$4:$BC$23, 0)), "")-$AS451), IFERROR(INDEX('Intro &amp; Setup'!$BE$4:$BE$23, MATCH($P451, 'Intro &amp; Setup'!$BC$4:$BC$23, 0)), "")-$AS451)</f>
        <v/>
      </c>
      <c r="AO451" s="44" t="str">
        <f>IF(P451="", IF($C451="", "", IFERROR(INDEX('Intro &amp; Setup'!$BF$4:$BF$23, MATCH($C451, 'Intro &amp; Setup'!$BC$4:$BC$23, 0)), "")), IFERROR(INDEX('Intro &amp; Setup'!$BF$4:$BF$23, MATCH($P451, 'Intro &amp; Setup'!$BC$4:$BC$23, 0)), ""))</f>
        <v/>
      </c>
      <c r="AS451" s="10" t="str">
        <f>IF($C451="", "", IFERROR(INDEX('Intro &amp; Setup'!$BG$70:$BG$109, MATCH($C451, 'Intro &amp; Setup'!$BA$70:$BA$109, 0)), ""))</f>
        <v/>
      </c>
    </row>
    <row r="452" spans="1:45" x14ac:dyDescent="0.25">
      <c r="A452" s="75"/>
      <c r="B452" s="176"/>
      <c r="C452" s="158"/>
      <c r="D452" s="160"/>
      <c r="E452" s="161"/>
      <c r="F452" s="177"/>
      <c r="G452" s="160"/>
      <c r="H452" s="163"/>
      <c r="I452" s="156"/>
      <c r="J452" s="157" t="str">
        <f t="shared" si="6"/>
        <v/>
      </c>
      <c r="K452" s="158" t="str">
        <f>IF(O452="", IF(W452="", IF(OR(D452="", E452="", C452=""), "", NETWORKDAYS(D452, E452, IF(AL452='Intro &amp; Setup'!$BA$8, 'Intro &amp; Setup'!$CA$4:$CA$23, IF(AL452='Intro &amp; Setup'!$BA$9, 'Intro &amp; Setup'!$CB$4:$CB$23)))-IF(F452=$AH$2, 0.5, 0)), ""), "")</f>
        <v/>
      </c>
      <c r="L452" s="156"/>
      <c r="M452" s="157" t="str">
        <f>IF(O452="", IFERROR(IF($W452="", $AN452+$AO452-SUMIF($C$8:$C452, $C452, $K$8:$K452)-SUMIF($C$8:$C452, $C452, $W$8:$W452), ""), ""), "")</f>
        <v/>
      </c>
      <c r="N452" s="156"/>
      <c r="O452" s="157" t="str">
        <f>IF(AND(P452="", Q452="", R452=""), "", IF(OR(NOT(C452=P452), NOT(D452=Q452), NOT(E452=R452), NOT(F452=S452), NOT(G452=T452), NOT(H452=U452)), $O$4, 'Leave Approval'!L451))</f>
        <v/>
      </c>
      <c r="P452" s="159" t="str">
        <f>IF('Leave Approval'!M451="", "", 'Leave Approval'!M451)</f>
        <v/>
      </c>
      <c r="Q452" s="160" t="str">
        <f>IF('Leave Approval'!N451="", "", 'Leave Approval'!N451)</f>
        <v/>
      </c>
      <c r="R452" s="161" t="str">
        <f>IF('Leave Approval'!O451="", "", 'Leave Approval'!O451)</f>
        <v/>
      </c>
      <c r="S452" s="162" t="str">
        <f>IF('Leave Approval'!P451="", "", 'Leave Approval'!P451)</f>
        <v/>
      </c>
      <c r="T452" s="163" t="str">
        <f>IF('Leave Approval'!Q451="", "", 'Leave Approval'!Q451)</f>
        <v/>
      </c>
      <c r="U452" s="164" t="str">
        <f>IF('Leave Approval'!R451="", "", 'Leave Approval'!R451)</f>
        <v/>
      </c>
      <c r="V452" s="156"/>
      <c r="W452" s="157" t="str">
        <f>IF(OR(P452="", Q452="", R452=""), "", NETWORKDAYS(Q452, R452, IF(AL452='Intro &amp; Setup'!$BA$8, 'Intro &amp; Setup'!$CA$4:$CA$23, IF(AL452='Intro &amp; Setup'!$BA$9, 'Intro &amp; Setup'!$CB$4:$CB$23)))-IF(S452=$AH$2, 0.5, 0))</f>
        <v/>
      </c>
      <c r="X452" s="156"/>
      <c r="Y452" s="157" t="str">
        <f>IF(OR(P452="", Q452="", R452=""), "", IFERROR($AN452+$AO452-SUMIF($C$8:$C452, $C452, $K$8:$K452)-SUMIF($P$8:$P452, $P452, $W$8:$W452), ""))</f>
        <v/>
      </c>
      <c r="Z452" s="75"/>
      <c r="AH452" s="10">
        <v>445</v>
      </c>
      <c r="AL452" s="10" t="str">
        <f>IF(P452="", IF(C452="", "", IFERROR(INDEX('Intro &amp; Setup'!$BD$4:$BD$23, MATCH(C452, 'Intro &amp; Setup'!$BC$4:$BC$23, 0)), "")), IFERROR(INDEX('Intro &amp; Setup'!$BD$4:$BD$23, MATCH(P452, 'Intro &amp; Setup'!$BC$4:$BC$23, 0)), ""))</f>
        <v/>
      </c>
      <c r="AN452" s="42" t="str">
        <f>IF(P452="", IF($C452="", "", IFERROR(INDEX('Intro &amp; Setup'!$BE$4:$BE$23, MATCH($C452, 'Intro &amp; Setup'!$BC$4:$BC$23, 0)), "")-$AS452), IFERROR(INDEX('Intro &amp; Setup'!$BE$4:$BE$23, MATCH($P452, 'Intro &amp; Setup'!$BC$4:$BC$23, 0)), "")-$AS452)</f>
        <v/>
      </c>
      <c r="AO452" s="44" t="str">
        <f>IF(P452="", IF($C452="", "", IFERROR(INDEX('Intro &amp; Setup'!$BF$4:$BF$23, MATCH($C452, 'Intro &amp; Setup'!$BC$4:$BC$23, 0)), "")), IFERROR(INDEX('Intro &amp; Setup'!$BF$4:$BF$23, MATCH($P452, 'Intro &amp; Setup'!$BC$4:$BC$23, 0)), ""))</f>
        <v/>
      </c>
      <c r="AS452" s="10" t="str">
        <f>IF($C452="", "", IFERROR(INDEX('Intro &amp; Setup'!$BG$70:$BG$109, MATCH($C452, 'Intro &amp; Setup'!$BA$70:$BA$109, 0)), ""))</f>
        <v/>
      </c>
    </row>
    <row r="453" spans="1:45" x14ac:dyDescent="0.25">
      <c r="A453" s="75"/>
      <c r="B453" s="176"/>
      <c r="C453" s="158"/>
      <c r="D453" s="160"/>
      <c r="E453" s="161"/>
      <c r="F453" s="177"/>
      <c r="G453" s="160"/>
      <c r="H453" s="163"/>
      <c r="I453" s="156"/>
      <c r="J453" s="157" t="str">
        <f t="shared" si="6"/>
        <v/>
      </c>
      <c r="K453" s="158" t="str">
        <f>IF(O453="", IF(W453="", IF(OR(D453="", E453="", C453=""), "", NETWORKDAYS(D453, E453, IF(AL453='Intro &amp; Setup'!$BA$8, 'Intro &amp; Setup'!$CA$4:$CA$23, IF(AL453='Intro &amp; Setup'!$BA$9, 'Intro &amp; Setup'!$CB$4:$CB$23)))-IF(F453=$AH$2, 0.5, 0)), ""), "")</f>
        <v/>
      </c>
      <c r="L453" s="156"/>
      <c r="M453" s="157" t="str">
        <f>IF(O453="", IFERROR(IF($W453="", $AN453+$AO453-SUMIF($C$8:$C453, $C453, $K$8:$K453)-SUMIF($C$8:$C453, $C453, $W$8:$W453), ""), ""), "")</f>
        <v/>
      </c>
      <c r="N453" s="156"/>
      <c r="O453" s="157" t="str">
        <f>IF(AND(P453="", Q453="", R453=""), "", IF(OR(NOT(C453=P453), NOT(D453=Q453), NOT(E453=R453), NOT(F453=S453), NOT(G453=T453), NOT(H453=U453)), $O$4, 'Leave Approval'!L452))</f>
        <v/>
      </c>
      <c r="P453" s="159" t="str">
        <f>IF('Leave Approval'!M452="", "", 'Leave Approval'!M452)</f>
        <v/>
      </c>
      <c r="Q453" s="160" t="str">
        <f>IF('Leave Approval'!N452="", "", 'Leave Approval'!N452)</f>
        <v/>
      </c>
      <c r="R453" s="161" t="str">
        <f>IF('Leave Approval'!O452="", "", 'Leave Approval'!O452)</f>
        <v/>
      </c>
      <c r="S453" s="162" t="str">
        <f>IF('Leave Approval'!P452="", "", 'Leave Approval'!P452)</f>
        <v/>
      </c>
      <c r="T453" s="163" t="str">
        <f>IF('Leave Approval'!Q452="", "", 'Leave Approval'!Q452)</f>
        <v/>
      </c>
      <c r="U453" s="164" t="str">
        <f>IF('Leave Approval'!R452="", "", 'Leave Approval'!R452)</f>
        <v/>
      </c>
      <c r="V453" s="156"/>
      <c r="W453" s="157" t="str">
        <f>IF(OR(P453="", Q453="", R453=""), "", NETWORKDAYS(Q453, R453, IF(AL453='Intro &amp; Setup'!$BA$8, 'Intro &amp; Setup'!$CA$4:$CA$23, IF(AL453='Intro &amp; Setup'!$BA$9, 'Intro &amp; Setup'!$CB$4:$CB$23)))-IF(S453=$AH$2, 0.5, 0))</f>
        <v/>
      </c>
      <c r="X453" s="156"/>
      <c r="Y453" s="157" t="str">
        <f>IF(OR(P453="", Q453="", R453=""), "", IFERROR($AN453+$AO453-SUMIF($C$8:$C453, $C453, $K$8:$K453)-SUMIF($P$8:$P453, $P453, $W$8:$W453), ""))</f>
        <v/>
      </c>
      <c r="Z453" s="75"/>
      <c r="AH453" s="10">
        <v>446</v>
      </c>
      <c r="AL453" s="10" t="str">
        <f>IF(P453="", IF(C453="", "", IFERROR(INDEX('Intro &amp; Setup'!$BD$4:$BD$23, MATCH(C453, 'Intro &amp; Setup'!$BC$4:$BC$23, 0)), "")), IFERROR(INDEX('Intro &amp; Setup'!$BD$4:$BD$23, MATCH(P453, 'Intro &amp; Setup'!$BC$4:$BC$23, 0)), ""))</f>
        <v/>
      </c>
      <c r="AN453" s="42" t="str">
        <f>IF(P453="", IF($C453="", "", IFERROR(INDEX('Intro &amp; Setup'!$BE$4:$BE$23, MATCH($C453, 'Intro &amp; Setup'!$BC$4:$BC$23, 0)), "")-$AS453), IFERROR(INDEX('Intro &amp; Setup'!$BE$4:$BE$23, MATCH($P453, 'Intro &amp; Setup'!$BC$4:$BC$23, 0)), "")-$AS453)</f>
        <v/>
      </c>
      <c r="AO453" s="44" t="str">
        <f>IF(P453="", IF($C453="", "", IFERROR(INDEX('Intro &amp; Setup'!$BF$4:$BF$23, MATCH($C453, 'Intro &amp; Setup'!$BC$4:$BC$23, 0)), "")), IFERROR(INDEX('Intro &amp; Setup'!$BF$4:$BF$23, MATCH($P453, 'Intro &amp; Setup'!$BC$4:$BC$23, 0)), ""))</f>
        <v/>
      </c>
      <c r="AS453" s="10" t="str">
        <f>IF($C453="", "", IFERROR(INDEX('Intro &amp; Setup'!$BG$70:$BG$109, MATCH($C453, 'Intro &amp; Setup'!$BA$70:$BA$109, 0)), ""))</f>
        <v/>
      </c>
    </row>
    <row r="454" spans="1:45" x14ac:dyDescent="0.25">
      <c r="A454" s="75"/>
      <c r="B454" s="176"/>
      <c r="C454" s="158"/>
      <c r="D454" s="160"/>
      <c r="E454" s="161"/>
      <c r="F454" s="177"/>
      <c r="G454" s="160"/>
      <c r="H454" s="163"/>
      <c r="I454" s="156"/>
      <c r="J454" s="157" t="str">
        <f t="shared" si="6"/>
        <v/>
      </c>
      <c r="K454" s="158" t="str">
        <f>IF(O454="", IF(W454="", IF(OR(D454="", E454="", C454=""), "", NETWORKDAYS(D454, E454, IF(AL454='Intro &amp; Setup'!$BA$8, 'Intro &amp; Setup'!$CA$4:$CA$23, IF(AL454='Intro &amp; Setup'!$BA$9, 'Intro &amp; Setup'!$CB$4:$CB$23)))-IF(F454=$AH$2, 0.5, 0)), ""), "")</f>
        <v/>
      </c>
      <c r="L454" s="156"/>
      <c r="M454" s="157" t="str">
        <f>IF(O454="", IFERROR(IF($W454="", $AN454+$AO454-SUMIF($C$8:$C454, $C454, $K$8:$K454)-SUMIF($C$8:$C454, $C454, $W$8:$W454), ""), ""), "")</f>
        <v/>
      </c>
      <c r="N454" s="156"/>
      <c r="O454" s="157" t="str">
        <f>IF(AND(P454="", Q454="", R454=""), "", IF(OR(NOT(C454=P454), NOT(D454=Q454), NOT(E454=R454), NOT(F454=S454), NOT(G454=T454), NOT(H454=U454)), $O$4, 'Leave Approval'!L453))</f>
        <v/>
      </c>
      <c r="P454" s="159" t="str">
        <f>IF('Leave Approval'!M453="", "", 'Leave Approval'!M453)</f>
        <v/>
      </c>
      <c r="Q454" s="160" t="str">
        <f>IF('Leave Approval'!N453="", "", 'Leave Approval'!N453)</f>
        <v/>
      </c>
      <c r="R454" s="161" t="str">
        <f>IF('Leave Approval'!O453="", "", 'Leave Approval'!O453)</f>
        <v/>
      </c>
      <c r="S454" s="162" t="str">
        <f>IF('Leave Approval'!P453="", "", 'Leave Approval'!P453)</f>
        <v/>
      </c>
      <c r="T454" s="163" t="str">
        <f>IF('Leave Approval'!Q453="", "", 'Leave Approval'!Q453)</f>
        <v/>
      </c>
      <c r="U454" s="164" t="str">
        <f>IF('Leave Approval'!R453="", "", 'Leave Approval'!R453)</f>
        <v/>
      </c>
      <c r="V454" s="156"/>
      <c r="W454" s="157" t="str">
        <f>IF(OR(P454="", Q454="", R454=""), "", NETWORKDAYS(Q454, R454, IF(AL454='Intro &amp; Setup'!$BA$8, 'Intro &amp; Setup'!$CA$4:$CA$23, IF(AL454='Intro &amp; Setup'!$BA$9, 'Intro &amp; Setup'!$CB$4:$CB$23)))-IF(S454=$AH$2, 0.5, 0))</f>
        <v/>
      </c>
      <c r="X454" s="156"/>
      <c r="Y454" s="157" t="str">
        <f>IF(OR(P454="", Q454="", R454=""), "", IFERROR($AN454+$AO454-SUMIF($C$8:$C454, $C454, $K$8:$K454)-SUMIF($P$8:$P454, $P454, $W$8:$W454), ""))</f>
        <v/>
      </c>
      <c r="Z454" s="75"/>
      <c r="AH454" s="10">
        <v>447</v>
      </c>
      <c r="AL454" s="10" t="str">
        <f>IF(P454="", IF(C454="", "", IFERROR(INDEX('Intro &amp; Setup'!$BD$4:$BD$23, MATCH(C454, 'Intro &amp; Setup'!$BC$4:$BC$23, 0)), "")), IFERROR(INDEX('Intro &amp; Setup'!$BD$4:$BD$23, MATCH(P454, 'Intro &amp; Setup'!$BC$4:$BC$23, 0)), ""))</f>
        <v/>
      </c>
      <c r="AN454" s="42" t="str">
        <f>IF(P454="", IF($C454="", "", IFERROR(INDEX('Intro &amp; Setup'!$BE$4:$BE$23, MATCH($C454, 'Intro &amp; Setup'!$BC$4:$BC$23, 0)), "")-$AS454), IFERROR(INDEX('Intro &amp; Setup'!$BE$4:$BE$23, MATCH($P454, 'Intro &amp; Setup'!$BC$4:$BC$23, 0)), "")-$AS454)</f>
        <v/>
      </c>
      <c r="AO454" s="44" t="str">
        <f>IF(P454="", IF($C454="", "", IFERROR(INDEX('Intro &amp; Setup'!$BF$4:$BF$23, MATCH($C454, 'Intro &amp; Setup'!$BC$4:$BC$23, 0)), "")), IFERROR(INDEX('Intro &amp; Setup'!$BF$4:$BF$23, MATCH($P454, 'Intro &amp; Setup'!$BC$4:$BC$23, 0)), ""))</f>
        <v/>
      </c>
      <c r="AS454" s="10" t="str">
        <f>IF($C454="", "", IFERROR(INDEX('Intro &amp; Setup'!$BG$70:$BG$109, MATCH($C454, 'Intro &amp; Setup'!$BA$70:$BA$109, 0)), ""))</f>
        <v/>
      </c>
    </row>
    <row r="455" spans="1:45" x14ac:dyDescent="0.25">
      <c r="A455" s="75"/>
      <c r="B455" s="176"/>
      <c r="C455" s="158"/>
      <c r="D455" s="160"/>
      <c r="E455" s="161"/>
      <c r="F455" s="177"/>
      <c r="G455" s="160"/>
      <c r="H455" s="163"/>
      <c r="I455" s="156"/>
      <c r="J455" s="157" t="str">
        <f t="shared" si="6"/>
        <v/>
      </c>
      <c r="K455" s="158" t="str">
        <f>IF(O455="", IF(W455="", IF(OR(D455="", E455="", C455=""), "", NETWORKDAYS(D455, E455, IF(AL455='Intro &amp; Setup'!$BA$8, 'Intro &amp; Setup'!$CA$4:$CA$23, IF(AL455='Intro &amp; Setup'!$BA$9, 'Intro &amp; Setup'!$CB$4:$CB$23)))-IF(F455=$AH$2, 0.5, 0)), ""), "")</f>
        <v/>
      </c>
      <c r="L455" s="156"/>
      <c r="M455" s="157" t="str">
        <f>IF(O455="", IFERROR(IF($W455="", $AN455+$AO455-SUMIF($C$8:$C455, $C455, $K$8:$K455)-SUMIF($C$8:$C455, $C455, $W$8:$W455), ""), ""), "")</f>
        <v/>
      </c>
      <c r="N455" s="156"/>
      <c r="O455" s="157" t="str">
        <f>IF(AND(P455="", Q455="", R455=""), "", IF(OR(NOT(C455=P455), NOT(D455=Q455), NOT(E455=R455), NOT(F455=S455), NOT(G455=T455), NOT(H455=U455)), $O$4, 'Leave Approval'!L454))</f>
        <v/>
      </c>
      <c r="P455" s="159" t="str">
        <f>IF('Leave Approval'!M454="", "", 'Leave Approval'!M454)</f>
        <v/>
      </c>
      <c r="Q455" s="160" t="str">
        <f>IF('Leave Approval'!N454="", "", 'Leave Approval'!N454)</f>
        <v/>
      </c>
      <c r="R455" s="161" t="str">
        <f>IF('Leave Approval'!O454="", "", 'Leave Approval'!O454)</f>
        <v/>
      </c>
      <c r="S455" s="162" t="str">
        <f>IF('Leave Approval'!P454="", "", 'Leave Approval'!P454)</f>
        <v/>
      </c>
      <c r="T455" s="163" t="str">
        <f>IF('Leave Approval'!Q454="", "", 'Leave Approval'!Q454)</f>
        <v/>
      </c>
      <c r="U455" s="164" t="str">
        <f>IF('Leave Approval'!R454="", "", 'Leave Approval'!R454)</f>
        <v/>
      </c>
      <c r="V455" s="156"/>
      <c r="W455" s="157" t="str">
        <f>IF(OR(P455="", Q455="", R455=""), "", NETWORKDAYS(Q455, R455, IF(AL455='Intro &amp; Setup'!$BA$8, 'Intro &amp; Setup'!$CA$4:$CA$23, IF(AL455='Intro &amp; Setup'!$BA$9, 'Intro &amp; Setup'!$CB$4:$CB$23)))-IF(S455=$AH$2, 0.5, 0))</f>
        <v/>
      </c>
      <c r="X455" s="156"/>
      <c r="Y455" s="157" t="str">
        <f>IF(OR(P455="", Q455="", R455=""), "", IFERROR($AN455+$AO455-SUMIF($C$8:$C455, $C455, $K$8:$K455)-SUMIF($P$8:$P455, $P455, $W$8:$W455), ""))</f>
        <v/>
      </c>
      <c r="Z455" s="75"/>
      <c r="AH455" s="10">
        <v>448</v>
      </c>
      <c r="AL455" s="10" t="str">
        <f>IF(P455="", IF(C455="", "", IFERROR(INDEX('Intro &amp; Setup'!$BD$4:$BD$23, MATCH(C455, 'Intro &amp; Setup'!$BC$4:$BC$23, 0)), "")), IFERROR(INDEX('Intro &amp; Setup'!$BD$4:$BD$23, MATCH(P455, 'Intro &amp; Setup'!$BC$4:$BC$23, 0)), ""))</f>
        <v/>
      </c>
      <c r="AN455" s="42" t="str">
        <f>IF(P455="", IF($C455="", "", IFERROR(INDEX('Intro &amp; Setup'!$BE$4:$BE$23, MATCH($C455, 'Intro &amp; Setup'!$BC$4:$BC$23, 0)), "")-$AS455), IFERROR(INDEX('Intro &amp; Setup'!$BE$4:$BE$23, MATCH($P455, 'Intro &amp; Setup'!$BC$4:$BC$23, 0)), "")-$AS455)</f>
        <v/>
      </c>
      <c r="AO455" s="44" t="str">
        <f>IF(P455="", IF($C455="", "", IFERROR(INDEX('Intro &amp; Setup'!$BF$4:$BF$23, MATCH($C455, 'Intro &amp; Setup'!$BC$4:$BC$23, 0)), "")), IFERROR(INDEX('Intro &amp; Setup'!$BF$4:$BF$23, MATCH($P455, 'Intro &amp; Setup'!$BC$4:$BC$23, 0)), ""))</f>
        <v/>
      </c>
      <c r="AS455" s="10" t="str">
        <f>IF($C455="", "", IFERROR(INDEX('Intro &amp; Setup'!$BG$70:$BG$109, MATCH($C455, 'Intro &amp; Setup'!$BA$70:$BA$109, 0)), ""))</f>
        <v/>
      </c>
    </row>
    <row r="456" spans="1:45" x14ac:dyDescent="0.25">
      <c r="A456" s="75"/>
      <c r="B456" s="176"/>
      <c r="C456" s="158"/>
      <c r="D456" s="160"/>
      <c r="E456" s="161"/>
      <c r="F456" s="177"/>
      <c r="G456" s="160"/>
      <c r="H456" s="163"/>
      <c r="I456" s="156"/>
      <c r="J456" s="157" t="str">
        <f t="shared" si="6"/>
        <v/>
      </c>
      <c r="K456" s="158" t="str">
        <f>IF(O456="", IF(W456="", IF(OR(D456="", E456="", C456=""), "", NETWORKDAYS(D456, E456, IF(AL456='Intro &amp; Setup'!$BA$8, 'Intro &amp; Setup'!$CA$4:$CA$23, IF(AL456='Intro &amp; Setup'!$BA$9, 'Intro &amp; Setup'!$CB$4:$CB$23)))-IF(F456=$AH$2, 0.5, 0)), ""), "")</f>
        <v/>
      </c>
      <c r="L456" s="156"/>
      <c r="M456" s="157" t="str">
        <f>IF(O456="", IFERROR(IF($W456="", $AN456+$AO456-SUMIF($C$8:$C456, $C456, $K$8:$K456)-SUMIF($C$8:$C456, $C456, $W$8:$W456), ""), ""), "")</f>
        <v/>
      </c>
      <c r="N456" s="156"/>
      <c r="O456" s="157" t="str">
        <f>IF(AND(P456="", Q456="", R456=""), "", IF(OR(NOT(C456=P456), NOT(D456=Q456), NOT(E456=R456), NOT(F456=S456), NOT(G456=T456), NOT(H456=U456)), $O$4, 'Leave Approval'!L455))</f>
        <v/>
      </c>
      <c r="P456" s="159" t="str">
        <f>IF('Leave Approval'!M455="", "", 'Leave Approval'!M455)</f>
        <v/>
      </c>
      <c r="Q456" s="160" t="str">
        <f>IF('Leave Approval'!N455="", "", 'Leave Approval'!N455)</f>
        <v/>
      </c>
      <c r="R456" s="161" t="str">
        <f>IF('Leave Approval'!O455="", "", 'Leave Approval'!O455)</f>
        <v/>
      </c>
      <c r="S456" s="162" t="str">
        <f>IF('Leave Approval'!P455="", "", 'Leave Approval'!P455)</f>
        <v/>
      </c>
      <c r="T456" s="163" t="str">
        <f>IF('Leave Approval'!Q455="", "", 'Leave Approval'!Q455)</f>
        <v/>
      </c>
      <c r="U456" s="164" t="str">
        <f>IF('Leave Approval'!R455="", "", 'Leave Approval'!R455)</f>
        <v/>
      </c>
      <c r="V456" s="156"/>
      <c r="W456" s="157" t="str">
        <f>IF(OR(P456="", Q456="", R456=""), "", NETWORKDAYS(Q456, R456, IF(AL456='Intro &amp; Setup'!$BA$8, 'Intro &amp; Setup'!$CA$4:$CA$23, IF(AL456='Intro &amp; Setup'!$BA$9, 'Intro &amp; Setup'!$CB$4:$CB$23)))-IF(S456=$AH$2, 0.5, 0))</f>
        <v/>
      </c>
      <c r="X456" s="156"/>
      <c r="Y456" s="157" t="str">
        <f>IF(OR(P456="", Q456="", R456=""), "", IFERROR($AN456+$AO456-SUMIF($C$8:$C456, $C456, $K$8:$K456)-SUMIF($P$8:$P456, $P456, $W$8:$W456), ""))</f>
        <v/>
      </c>
      <c r="Z456" s="75"/>
      <c r="AH456" s="10">
        <v>449</v>
      </c>
      <c r="AL456" s="10" t="str">
        <f>IF(P456="", IF(C456="", "", IFERROR(INDEX('Intro &amp; Setup'!$BD$4:$BD$23, MATCH(C456, 'Intro &amp; Setup'!$BC$4:$BC$23, 0)), "")), IFERROR(INDEX('Intro &amp; Setup'!$BD$4:$BD$23, MATCH(P456, 'Intro &amp; Setup'!$BC$4:$BC$23, 0)), ""))</f>
        <v/>
      </c>
      <c r="AN456" s="42" t="str">
        <f>IF(P456="", IF($C456="", "", IFERROR(INDEX('Intro &amp; Setup'!$BE$4:$BE$23, MATCH($C456, 'Intro &amp; Setup'!$BC$4:$BC$23, 0)), "")-$AS456), IFERROR(INDEX('Intro &amp; Setup'!$BE$4:$BE$23, MATCH($P456, 'Intro &amp; Setup'!$BC$4:$BC$23, 0)), "")-$AS456)</f>
        <v/>
      </c>
      <c r="AO456" s="44" t="str">
        <f>IF(P456="", IF($C456="", "", IFERROR(INDEX('Intro &amp; Setup'!$BF$4:$BF$23, MATCH($C456, 'Intro &amp; Setup'!$BC$4:$BC$23, 0)), "")), IFERROR(INDEX('Intro &amp; Setup'!$BF$4:$BF$23, MATCH($P456, 'Intro &amp; Setup'!$BC$4:$BC$23, 0)), ""))</f>
        <v/>
      </c>
      <c r="AS456" s="10" t="str">
        <f>IF($C456="", "", IFERROR(INDEX('Intro &amp; Setup'!$BG$70:$BG$109, MATCH($C456, 'Intro &amp; Setup'!$BA$70:$BA$109, 0)), ""))</f>
        <v/>
      </c>
    </row>
    <row r="457" spans="1:45" x14ac:dyDescent="0.25">
      <c r="A457" s="75"/>
      <c r="B457" s="176"/>
      <c r="C457" s="158"/>
      <c r="D457" s="160"/>
      <c r="E457" s="161"/>
      <c r="F457" s="177"/>
      <c r="G457" s="160"/>
      <c r="H457" s="163"/>
      <c r="I457" s="156"/>
      <c r="J457" s="157" t="str">
        <f t="shared" ref="J457:J507" si="7">IF(OR(D457="", E457=""), "", E457-D457+1)</f>
        <v/>
      </c>
      <c r="K457" s="158" t="str">
        <f>IF(O457="", IF(W457="", IF(OR(D457="", E457="", C457=""), "", NETWORKDAYS(D457, E457, IF(AL457='Intro &amp; Setup'!$BA$8, 'Intro &amp; Setup'!$CA$4:$CA$23, IF(AL457='Intro &amp; Setup'!$BA$9, 'Intro &amp; Setup'!$CB$4:$CB$23)))-IF(F457=$AH$2, 0.5, 0)), ""), "")</f>
        <v/>
      </c>
      <c r="L457" s="156"/>
      <c r="M457" s="157" t="str">
        <f>IF(O457="", IFERROR(IF($W457="", $AN457+$AO457-SUMIF($C$8:$C457, $C457, $K$8:$K457)-SUMIF($C$8:$C457, $C457, $W$8:$W457), ""), ""), "")</f>
        <v/>
      </c>
      <c r="N457" s="156"/>
      <c r="O457" s="157" t="str">
        <f>IF(AND(P457="", Q457="", R457=""), "", IF(OR(NOT(C457=P457), NOT(D457=Q457), NOT(E457=R457), NOT(F457=S457), NOT(G457=T457), NOT(H457=U457)), $O$4, 'Leave Approval'!L456))</f>
        <v/>
      </c>
      <c r="P457" s="159" t="str">
        <f>IF('Leave Approval'!M456="", "", 'Leave Approval'!M456)</f>
        <v/>
      </c>
      <c r="Q457" s="160" t="str">
        <f>IF('Leave Approval'!N456="", "", 'Leave Approval'!N456)</f>
        <v/>
      </c>
      <c r="R457" s="161" t="str">
        <f>IF('Leave Approval'!O456="", "", 'Leave Approval'!O456)</f>
        <v/>
      </c>
      <c r="S457" s="162" t="str">
        <f>IF('Leave Approval'!P456="", "", 'Leave Approval'!P456)</f>
        <v/>
      </c>
      <c r="T457" s="163" t="str">
        <f>IF('Leave Approval'!Q456="", "", 'Leave Approval'!Q456)</f>
        <v/>
      </c>
      <c r="U457" s="164" t="str">
        <f>IF('Leave Approval'!R456="", "", 'Leave Approval'!R456)</f>
        <v/>
      </c>
      <c r="V457" s="156"/>
      <c r="W457" s="157" t="str">
        <f>IF(OR(P457="", Q457="", R457=""), "", NETWORKDAYS(Q457, R457, IF(AL457='Intro &amp; Setup'!$BA$8, 'Intro &amp; Setup'!$CA$4:$CA$23, IF(AL457='Intro &amp; Setup'!$BA$9, 'Intro &amp; Setup'!$CB$4:$CB$23)))-IF(S457=$AH$2, 0.5, 0))</f>
        <v/>
      </c>
      <c r="X457" s="156"/>
      <c r="Y457" s="157" t="str">
        <f>IF(OR(P457="", Q457="", R457=""), "", IFERROR($AN457+$AO457-SUMIF($C$8:$C457, $C457, $K$8:$K457)-SUMIF($P$8:$P457, $P457, $W$8:$W457), ""))</f>
        <v/>
      </c>
      <c r="Z457" s="75"/>
      <c r="AH457" s="10">
        <v>450</v>
      </c>
      <c r="AL457" s="10" t="str">
        <f>IF(P457="", IF(C457="", "", IFERROR(INDEX('Intro &amp; Setup'!$BD$4:$BD$23, MATCH(C457, 'Intro &amp; Setup'!$BC$4:$BC$23, 0)), "")), IFERROR(INDEX('Intro &amp; Setup'!$BD$4:$BD$23, MATCH(P457, 'Intro &amp; Setup'!$BC$4:$BC$23, 0)), ""))</f>
        <v/>
      </c>
      <c r="AN457" s="42" t="str">
        <f>IF(P457="", IF($C457="", "", IFERROR(INDEX('Intro &amp; Setup'!$BE$4:$BE$23, MATCH($C457, 'Intro &amp; Setup'!$BC$4:$BC$23, 0)), "")-$AS457), IFERROR(INDEX('Intro &amp; Setup'!$BE$4:$BE$23, MATCH($P457, 'Intro &amp; Setup'!$BC$4:$BC$23, 0)), "")-$AS457)</f>
        <v/>
      </c>
      <c r="AO457" s="44" t="str">
        <f>IF(P457="", IF($C457="", "", IFERROR(INDEX('Intro &amp; Setup'!$BF$4:$BF$23, MATCH($C457, 'Intro &amp; Setup'!$BC$4:$BC$23, 0)), "")), IFERROR(INDEX('Intro &amp; Setup'!$BF$4:$BF$23, MATCH($P457, 'Intro &amp; Setup'!$BC$4:$BC$23, 0)), ""))</f>
        <v/>
      </c>
      <c r="AS457" s="10" t="str">
        <f>IF($C457="", "", IFERROR(INDEX('Intro &amp; Setup'!$BG$70:$BG$109, MATCH($C457, 'Intro &amp; Setup'!$BA$70:$BA$109, 0)), ""))</f>
        <v/>
      </c>
    </row>
    <row r="458" spans="1:45" x14ac:dyDescent="0.25">
      <c r="A458" s="75"/>
      <c r="B458" s="176"/>
      <c r="C458" s="158"/>
      <c r="D458" s="160"/>
      <c r="E458" s="161"/>
      <c r="F458" s="177"/>
      <c r="G458" s="160"/>
      <c r="H458" s="163"/>
      <c r="I458" s="156"/>
      <c r="J458" s="157" t="str">
        <f t="shared" si="7"/>
        <v/>
      </c>
      <c r="K458" s="158" t="str">
        <f>IF(O458="", IF(W458="", IF(OR(D458="", E458="", C458=""), "", NETWORKDAYS(D458, E458, IF(AL458='Intro &amp; Setup'!$BA$8, 'Intro &amp; Setup'!$CA$4:$CA$23, IF(AL458='Intro &amp; Setup'!$BA$9, 'Intro &amp; Setup'!$CB$4:$CB$23)))-IF(F458=$AH$2, 0.5, 0)), ""), "")</f>
        <v/>
      </c>
      <c r="L458" s="156"/>
      <c r="M458" s="157" t="str">
        <f>IF(O458="", IFERROR(IF($W458="", $AN458+$AO458-SUMIF($C$8:$C458, $C458, $K$8:$K458)-SUMIF($C$8:$C458, $C458, $W$8:$W458), ""), ""), "")</f>
        <v/>
      </c>
      <c r="N458" s="156"/>
      <c r="O458" s="157" t="str">
        <f>IF(AND(P458="", Q458="", R458=""), "", IF(OR(NOT(C458=P458), NOT(D458=Q458), NOT(E458=R458), NOT(F458=S458), NOT(G458=T458), NOT(H458=U458)), $O$4, 'Leave Approval'!L457))</f>
        <v/>
      </c>
      <c r="P458" s="159" t="str">
        <f>IF('Leave Approval'!M457="", "", 'Leave Approval'!M457)</f>
        <v/>
      </c>
      <c r="Q458" s="160" t="str">
        <f>IF('Leave Approval'!N457="", "", 'Leave Approval'!N457)</f>
        <v/>
      </c>
      <c r="R458" s="161" t="str">
        <f>IF('Leave Approval'!O457="", "", 'Leave Approval'!O457)</f>
        <v/>
      </c>
      <c r="S458" s="162" t="str">
        <f>IF('Leave Approval'!P457="", "", 'Leave Approval'!P457)</f>
        <v/>
      </c>
      <c r="T458" s="163" t="str">
        <f>IF('Leave Approval'!Q457="", "", 'Leave Approval'!Q457)</f>
        <v/>
      </c>
      <c r="U458" s="164" t="str">
        <f>IF('Leave Approval'!R457="", "", 'Leave Approval'!R457)</f>
        <v/>
      </c>
      <c r="V458" s="156"/>
      <c r="W458" s="157" t="str">
        <f>IF(OR(P458="", Q458="", R458=""), "", NETWORKDAYS(Q458, R458, IF(AL458='Intro &amp; Setup'!$BA$8, 'Intro &amp; Setup'!$CA$4:$CA$23, IF(AL458='Intro &amp; Setup'!$BA$9, 'Intro &amp; Setup'!$CB$4:$CB$23)))-IF(S458=$AH$2, 0.5, 0))</f>
        <v/>
      </c>
      <c r="X458" s="156"/>
      <c r="Y458" s="157" t="str">
        <f>IF(OR(P458="", Q458="", R458=""), "", IFERROR($AN458+$AO458-SUMIF($C$8:$C458, $C458, $K$8:$K458)-SUMIF($P$8:$P458, $P458, $W$8:$W458), ""))</f>
        <v/>
      </c>
      <c r="Z458" s="75"/>
      <c r="AH458" s="10">
        <v>451</v>
      </c>
      <c r="AL458" s="10" t="str">
        <f>IF(P458="", IF(C458="", "", IFERROR(INDEX('Intro &amp; Setup'!$BD$4:$BD$23, MATCH(C458, 'Intro &amp; Setup'!$BC$4:$BC$23, 0)), "")), IFERROR(INDEX('Intro &amp; Setup'!$BD$4:$BD$23, MATCH(P458, 'Intro &amp; Setup'!$BC$4:$BC$23, 0)), ""))</f>
        <v/>
      </c>
      <c r="AN458" s="42" t="str">
        <f>IF(P458="", IF($C458="", "", IFERROR(INDEX('Intro &amp; Setup'!$BE$4:$BE$23, MATCH($C458, 'Intro &amp; Setup'!$BC$4:$BC$23, 0)), "")-$AS458), IFERROR(INDEX('Intro &amp; Setup'!$BE$4:$BE$23, MATCH($P458, 'Intro &amp; Setup'!$BC$4:$BC$23, 0)), "")-$AS458)</f>
        <v/>
      </c>
      <c r="AO458" s="44" t="str">
        <f>IF(P458="", IF($C458="", "", IFERROR(INDEX('Intro &amp; Setup'!$BF$4:$BF$23, MATCH($C458, 'Intro &amp; Setup'!$BC$4:$BC$23, 0)), "")), IFERROR(INDEX('Intro &amp; Setup'!$BF$4:$BF$23, MATCH($P458, 'Intro &amp; Setup'!$BC$4:$BC$23, 0)), ""))</f>
        <v/>
      </c>
      <c r="AS458" s="10" t="str">
        <f>IF($C458="", "", IFERROR(INDEX('Intro &amp; Setup'!$BG$70:$BG$109, MATCH($C458, 'Intro &amp; Setup'!$BA$70:$BA$109, 0)), ""))</f>
        <v/>
      </c>
    </row>
    <row r="459" spans="1:45" x14ac:dyDescent="0.25">
      <c r="A459" s="75"/>
      <c r="B459" s="176"/>
      <c r="C459" s="158"/>
      <c r="D459" s="160"/>
      <c r="E459" s="161"/>
      <c r="F459" s="177"/>
      <c r="G459" s="160"/>
      <c r="H459" s="163"/>
      <c r="I459" s="156"/>
      <c r="J459" s="157" t="str">
        <f t="shared" si="7"/>
        <v/>
      </c>
      <c r="K459" s="158" t="str">
        <f>IF(O459="", IF(W459="", IF(OR(D459="", E459="", C459=""), "", NETWORKDAYS(D459, E459, IF(AL459='Intro &amp; Setup'!$BA$8, 'Intro &amp; Setup'!$CA$4:$CA$23, IF(AL459='Intro &amp; Setup'!$BA$9, 'Intro &amp; Setup'!$CB$4:$CB$23)))-IF(F459=$AH$2, 0.5, 0)), ""), "")</f>
        <v/>
      </c>
      <c r="L459" s="156"/>
      <c r="M459" s="157" t="str">
        <f>IF(O459="", IFERROR(IF($W459="", $AN459+$AO459-SUMIF($C$8:$C459, $C459, $K$8:$K459)-SUMIF($C$8:$C459, $C459, $W$8:$W459), ""), ""), "")</f>
        <v/>
      </c>
      <c r="N459" s="156"/>
      <c r="O459" s="157" t="str">
        <f>IF(AND(P459="", Q459="", R459=""), "", IF(OR(NOT(C459=P459), NOT(D459=Q459), NOT(E459=R459), NOT(F459=S459), NOT(G459=T459), NOT(H459=U459)), $O$4, 'Leave Approval'!L458))</f>
        <v/>
      </c>
      <c r="P459" s="159" t="str">
        <f>IF('Leave Approval'!M458="", "", 'Leave Approval'!M458)</f>
        <v/>
      </c>
      <c r="Q459" s="160" t="str">
        <f>IF('Leave Approval'!N458="", "", 'Leave Approval'!N458)</f>
        <v/>
      </c>
      <c r="R459" s="161" t="str">
        <f>IF('Leave Approval'!O458="", "", 'Leave Approval'!O458)</f>
        <v/>
      </c>
      <c r="S459" s="162" t="str">
        <f>IF('Leave Approval'!P458="", "", 'Leave Approval'!P458)</f>
        <v/>
      </c>
      <c r="T459" s="163" t="str">
        <f>IF('Leave Approval'!Q458="", "", 'Leave Approval'!Q458)</f>
        <v/>
      </c>
      <c r="U459" s="164" t="str">
        <f>IF('Leave Approval'!R458="", "", 'Leave Approval'!R458)</f>
        <v/>
      </c>
      <c r="V459" s="156"/>
      <c r="W459" s="157" t="str">
        <f>IF(OR(P459="", Q459="", R459=""), "", NETWORKDAYS(Q459, R459, IF(AL459='Intro &amp; Setup'!$BA$8, 'Intro &amp; Setup'!$CA$4:$CA$23, IF(AL459='Intro &amp; Setup'!$BA$9, 'Intro &amp; Setup'!$CB$4:$CB$23)))-IF(S459=$AH$2, 0.5, 0))</f>
        <v/>
      </c>
      <c r="X459" s="156"/>
      <c r="Y459" s="157" t="str">
        <f>IF(OR(P459="", Q459="", R459=""), "", IFERROR($AN459+$AO459-SUMIF($C$8:$C459, $C459, $K$8:$K459)-SUMIF($P$8:$P459, $P459, $W$8:$W459), ""))</f>
        <v/>
      </c>
      <c r="Z459" s="75"/>
      <c r="AH459" s="10">
        <v>452</v>
      </c>
      <c r="AL459" s="10" t="str">
        <f>IF(P459="", IF(C459="", "", IFERROR(INDEX('Intro &amp; Setup'!$BD$4:$BD$23, MATCH(C459, 'Intro &amp; Setup'!$BC$4:$BC$23, 0)), "")), IFERROR(INDEX('Intro &amp; Setup'!$BD$4:$BD$23, MATCH(P459, 'Intro &amp; Setup'!$BC$4:$BC$23, 0)), ""))</f>
        <v/>
      </c>
      <c r="AN459" s="42" t="str">
        <f>IF(P459="", IF($C459="", "", IFERROR(INDEX('Intro &amp; Setup'!$BE$4:$BE$23, MATCH($C459, 'Intro &amp; Setup'!$BC$4:$BC$23, 0)), "")-$AS459), IFERROR(INDEX('Intro &amp; Setup'!$BE$4:$BE$23, MATCH($P459, 'Intro &amp; Setup'!$BC$4:$BC$23, 0)), "")-$AS459)</f>
        <v/>
      </c>
      <c r="AO459" s="44" t="str">
        <f>IF(P459="", IF($C459="", "", IFERROR(INDEX('Intro &amp; Setup'!$BF$4:$BF$23, MATCH($C459, 'Intro &amp; Setup'!$BC$4:$BC$23, 0)), "")), IFERROR(INDEX('Intro &amp; Setup'!$BF$4:$BF$23, MATCH($P459, 'Intro &amp; Setup'!$BC$4:$BC$23, 0)), ""))</f>
        <v/>
      </c>
      <c r="AS459" s="10" t="str">
        <f>IF($C459="", "", IFERROR(INDEX('Intro &amp; Setup'!$BG$70:$BG$109, MATCH($C459, 'Intro &amp; Setup'!$BA$70:$BA$109, 0)), ""))</f>
        <v/>
      </c>
    </row>
    <row r="460" spans="1:45" x14ac:dyDescent="0.25">
      <c r="A460" s="75"/>
      <c r="B460" s="176"/>
      <c r="C460" s="158"/>
      <c r="D460" s="160"/>
      <c r="E460" s="161"/>
      <c r="F460" s="177"/>
      <c r="G460" s="160"/>
      <c r="H460" s="163"/>
      <c r="I460" s="156"/>
      <c r="J460" s="157" t="str">
        <f t="shared" si="7"/>
        <v/>
      </c>
      <c r="K460" s="158" t="str">
        <f>IF(O460="", IF(W460="", IF(OR(D460="", E460="", C460=""), "", NETWORKDAYS(D460, E460, IF(AL460='Intro &amp; Setup'!$BA$8, 'Intro &amp; Setup'!$CA$4:$CA$23, IF(AL460='Intro &amp; Setup'!$BA$9, 'Intro &amp; Setup'!$CB$4:$CB$23)))-IF(F460=$AH$2, 0.5, 0)), ""), "")</f>
        <v/>
      </c>
      <c r="L460" s="156"/>
      <c r="M460" s="157" t="str">
        <f>IF(O460="", IFERROR(IF($W460="", $AN460+$AO460-SUMIF($C$8:$C460, $C460, $K$8:$K460)-SUMIF($C$8:$C460, $C460, $W$8:$W460), ""), ""), "")</f>
        <v/>
      </c>
      <c r="N460" s="156"/>
      <c r="O460" s="157" t="str">
        <f>IF(AND(P460="", Q460="", R460=""), "", IF(OR(NOT(C460=P460), NOT(D460=Q460), NOT(E460=R460), NOT(F460=S460), NOT(G460=T460), NOT(H460=U460)), $O$4, 'Leave Approval'!L459))</f>
        <v/>
      </c>
      <c r="P460" s="159" t="str">
        <f>IF('Leave Approval'!M459="", "", 'Leave Approval'!M459)</f>
        <v/>
      </c>
      <c r="Q460" s="160" t="str">
        <f>IF('Leave Approval'!N459="", "", 'Leave Approval'!N459)</f>
        <v/>
      </c>
      <c r="R460" s="161" t="str">
        <f>IF('Leave Approval'!O459="", "", 'Leave Approval'!O459)</f>
        <v/>
      </c>
      <c r="S460" s="162" t="str">
        <f>IF('Leave Approval'!P459="", "", 'Leave Approval'!P459)</f>
        <v/>
      </c>
      <c r="T460" s="163" t="str">
        <f>IF('Leave Approval'!Q459="", "", 'Leave Approval'!Q459)</f>
        <v/>
      </c>
      <c r="U460" s="164" t="str">
        <f>IF('Leave Approval'!R459="", "", 'Leave Approval'!R459)</f>
        <v/>
      </c>
      <c r="V460" s="156"/>
      <c r="W460" s="157" t="str">
        <f>IF(OR(P460="", Q460="", R460=""), "", NETWORKDAYS(Q460, R460, IF(AL460='Intro &amp; Setup'!$BA$8, 'Intro &amp; Setup'!$CA$4:$CA$23, IF(AL460='Intro &amp; Setup'!$BA$9, 'Intro &amp; Setup'!$CB$4:$CB$23)))-IF(S460=$AH$2, 0.5, 0))</f>
        <v/>
      </c>
      <c r="X460" s="156"/>
      <c r="Y460" s="157" t="str">
        <f>IF(OR(P460="", Q460="", R460=""), "", IFERROR($AN460+$AO460-SUMIF($C$8:$C460, $C460, $K$8:$K460)-SUMIF($P$8:$P460, $P460, $W$8:$W460), ""))</f>
        <v/>
      </c>
      <c r="Z460" s="75"/>
      <c r="AH460" s="10">
        <v>453</v>
      </c>
      <c r="AL460" s="10" t="str">
        <f>IF(P460="", IF(C460="", "", IFERROR(INDEX('Intro &amp; Setup'!$BD$4:$BD$23, MATCH(C460, 'Intro &amp; Setup'!$BC$4:$BC$23, 0)), "")), IFERROR(INDEX('Intro &amp; Setup'!$BD$4:$BD$23, MATCH(P460, 'Intro &amp; Setup'!$BC$4:$BC$23, 0)), ""))</f>
        <v/>
      </c>
      <c r="AN460" s="42" t="str">
        <f>IF(P460="", IF($C460="", "", IFERROR(INDEX('Intro &amp; Setup'!$BE$4:$BE$23, MATCH($C460, 'Intro &amp; Setup'!$BC$4:$BC$23, 0)), "")-$AS460), IFERROR(INDEX('Intro &amp; Setup'!$BE$4:$BE$23, MATCH($P460, 'Intro &amp; Setup'!$BC$4:$BC$23, 0)), "")-$AS460)</f>
        <v/>
      </c>
      <c r="AO460" s="44" t="str">
        <f>IF(P460="", IF($C460="", "", IFERROR(INDEX('Intro &amp; Setup'!$BF$4:$BF$23, MATCH($C460, 'Intro &amp; Setup'!$BC$4:$BC$23, 0)), "")), IFERROR(INDEX('Intro &amp; Setup'!$BF$4:$BF$23, MATCH($P460, 'Intro &amp; Setup'!$BC$4:$BC$23, 0)), ""))</f>
        <v/>
      </c>
      <c r="AS460" s="10" t="str">
        <f>IF($C460="", "", IFERROR(INDEX('Intro &amp; Setup'!$BG$70:$BG$109, MATCH($C460, 'Intro &amp; Setup'!$BA$70:$BA$109, 0)), ""))</f>
        <v/>
      </c>
    </row>
    <row r="461" spans="1:45" x14ac:dyDescent="0.25">
      <c r="A461" s="75"/>
      <c r="B461" s="176"/>
      <c r="C461" s="158"/>
      <c r="D461" s="160"/>
      <c r="E461" s="161"/>
      <c r="F461" s="177"/>
      <c r="G461" s="160"/>
      <c r="H461" s="163"/>
      <c r="I461" s="156"/>
      <c r="J461" s="157" t="str">
        <f t="shared" si="7"/>
        <v/>
      </c>
      <c r="K461" s="158" t="str">
        <f>IF(O461="", IF(W461="", IF(OR(D461="", E461="", C461=""), "", NETWORKDAYS(D461, E461, IF(AL461='Intro &amp; Setup'!$BA$8, 'Intro &amp; Setup'!$CA$4:$CA$23, IF(AL461='Intro &amp; Setup'!$BA$9, 'Intro &amp; Setup'!$CB$4:$CB$23)))-IF(F461=$AH$2, 0.5, 0)), ""), "")</f>
        <v/>
      </c>
      <c r="L461" s="156"/>
      <c r="M461" s="157" t="str">
        <f>IF(O461="", IFERROR(IF($W461="", $AN461+$AO461-SUMIF($C$8:$C461, $C461, $K$8:$K461)-SUMIF($C$8:$C461, $C461, $W$8:$W461), ""), ""), "")</f>
        <v/>
      </c>
      <c r="N461" s="156"/>
      <c r="O461" s="157" t="str">
        <f>IF(AND(P461="", Q461="", R461=""), "", IF(OR(NOT(C461=P461), NOT(D461=Q461), NOT(E461=R461), NOT(F461=S461), NOT(G461=T461), NOT(H461=U461)), $O$4, 'Leave Approval'!L460))</f>
        <v/>
      </c>
      <c r="P461" s="159" t="str">
        <f>IF('Leave Approval'!M460="", "", 'Leave Approval'!M460)</f>
        <v/>
      </c>
      <c r="Q461" s="160" t="str">
        <f>IF('Leave Approval'!N460="", "", 'Leave Approval'!N460)</f>
        <v/>
      </c>
      <c r="R461" s="161" t="str">
        <f>IF('Leave Approval'!O460="", "", 'Leave Approval'!O460)</f>
        <v/>
      </c>
      <c r="S461" s="162" t="str">
        <f>IF('Leave Approval'!P460="", "", 'Leave Approval'!P460)</f>
        <v/>
      </c>
      <c r="T461" s="163" t="str">
        <f>IF('Leave Approval'!Q460="", "", 'Leave Approval'!Q460)</f>
        <v/>
      </c>
      <c r="U461" s="164" t="str">
        <f>IF('Leave Approval'!R460="", "", 'Leave Approval'!R460)</f>
        <v/>
      </c>
      <c r="V461" s="156"/>
      <c r="W461" s="157" t="str">
        <f>IF(OR(P461="", Q461="", R461=""), "", NETWORKDAYS(Q461, R461, IF(AL461='Intro &amp; Setup'!$BA$8, 'Intro &amp; Setup'!$CA$4:$CA$23, IF(AL461='Intro &amp; Setup'!$BA$9, 'Intro &amp; Setup'!$CB$4:$CB$23)))-IF(S461=$AH$2, 0.5, 0))</f>
        <v/>
      </c>
      <c r="X461" s="156"/>
      <c r="Y461" s="157" t="str">
        <f>IF(OR(P461="", Q461="", R461=""), "", IFERROR($AN461+$AO461-SUMIF($C$8:$C461, $C461, $K$8:$K461)-SUMIF($P$8:$P461, $P461, $W$8:$W461), ""))</f>
        <v/>
      </c>
      <c r="Z461" s="75"/>
      <c r="AH461" s="10">
        <v>454</v>
      </c>
      <c r="AL461" s="10" t="str">
        <f>IF(P461="", IF(C461="", "", IFERROR(INDEX('Intro &amp; Setup'!$BD$4:$BD$23, MATCH(C461, 'Intro &amp; Setup'!$BC$4:$BC$23, 0)), "")), IFERROR(INDEX('Intro &amp; Setup'!$BD$4:$BD$23, MATCH(P461, 'Intro &amp; Setup'!$BC$4:$BC$23, 0)), ""))</f>
        <v/>
      </c>
      <c r="AN461" s="42" t="str">
        <f>IF(P461="", IF($C461="", "", IFERROR(INDEX('Intro &amp; Setup'!$BE$4:$BE$23, MATCH($C461, 'Intro &amp; Setup'!$BC$4:$BC$23, 0)), "")-$AS461), IFERROR(INDEX('Intro &amp; Setup'!$BE$4:$BE$23, MATCH($P461, 'Intro &amp; Setup'!$BC$4:$BC$23, 0)), "")-$AS461)</f>
        <v/>
      </c>
      <c r="AO461" s="44" t="str">
        <f>IF(P461="", IF($C461="", "", IFERROR(INDEX('Intro &amp; Setup'!$BF$4:$BF$23, MATCH($C461, 'Intro &amp; Setup'!$BC$4:$BC$23, 0)), "")), IFERROR(INDEX('Intro &amp; Setup'!$BF$4:$BF$23, MATCH($P461, 'Intro &amp; Setup'!$BC$4:$BC$23, 0)), ""))</f>
        <v/>
      </c>
      <c r="AS461" s="10" t="str">
        <f>IF($C461="", "", IFERROR(INDEX('Intro &amp; Setup'!$BG$70:$BG$109, MATCH($C461, 'Intro &amp; Setup'!$BA$70:$BA$109, 0)), ""))</f>
        <v/>
      </c>
    </row>
    <row r="462" spans="1:45" x14ac:dyDescent="0.25">
      <c r="A462" s="75"/>
      <c r="B462" s="176"/>
      <c r="C462" s="158"/>
      <c r="D462" s="160"/>
      <c r="E462" s="161"/>
      <c r="F462" s="177"/>
      <c r="G462" s="160"/>
      <c r="H462" s="163"/>
      <c r="I462" s="156"/>
      <c r="J462" s="157" t="str">
        <f t="shared" si="7"/>
        <v/>
      </c>
      <c r="K462" s="158" t="str">
        <f>IF(O462="", IF(W462="", IF(OR(D462="", E462="", C462=""), "", NETWORKDAYS(D462, E462, IF(AL462='Intro &amp; Setup'!$BA$8, 'Intro &amp; Setup'!$CA$4:$CA$23, IF(AL462='Intro &amp; Setup'!$BA$9, 'Intro &amp; Setup'!$CB$4:$CB$23)))-IF(F462=$AH$2, 0.5, 0)), ""), "")</f>
        <v/>
      </c>
      <c r="L462" s="156"/>
      <c r="M462" s="157" t="str">
        <f>IF(O462="", IFERROR(IF($W462="", $AN462+$AO462-SUMIF($C$8:$C462, $C462, $K$8:$K462)-SUMIF($C$8:$C462, $C462, $W$8:$W462), ""), ""), "")</f>
        <v/>
      </c>
      <c r="N462" s="156"/>
      <c r="O462" s="157" t="str">
        <f>IF(AND(P462="", Q462="", R462=""), "", IF(OR(NOT(C462=P462), NOT(D462=Q462), NOT(E462=R462), NOT(F462=S462), NOT(G462=T462), NOT(H462=U462)), $O$4, 'Leave Approval'!L461))</f>
        <v/>
      </c>
      <c r="P462" s="159" t="str">
        <f>IF('Leave Approval'!M461="", "", 'Leave Approval'!M461)</f>
        <v/>
      </c>
      <c r="Q462" s="160" t="str">
        <f>IF('Leave Approval'!N461="", "", 'Leave Approval'!N461)</f>
        <v/>
      </c>
      <c r="R462" s="161" t="str">
        <f>IF('Leave Approval'!O461="", "", 'Leave Approval'!O461)</f>
        <v/>
      </c>
      <c r="S462" s="162" t="str">
        <f>IF('Leave Approval'!P461="", "", 'Leave Approval'!P461)</f>
        <v/>
      </c>
      <c r="T462" s="163" t="str">
        <f>IF('Leave Approval'!Q461="", "", 'Leave Approval'!Q461)</f>
        <v/>
      </c>
      <c r="U462" s="164" t="str">
        <f>IF('Leave Approval'!R461="", "", 'Leave Approval'!R461)</f>
        <v/>
      </c>
      <c r="V462" s="156"/>
      <c r="W462" s="157" t="str">
        <f>IF(OR(P462="", Q462="", R462=""), "", NETWORKDAYS(Q462, R462, IF(AL462='Intro &amp; Setup'!$BA$8, 'Intro &amp; Setup'!$CA$4:$CA$23, IF(AL462='Intro &amp; Setup'!$BA$9, 'Intro &amp; Setup'!$CB$4:$CB$23)))-IF(S462=$AH$2, 0.5, 0))</f>
        <v/>
      </c>
      <c r="X462" s="156"/>
      <c r="Y462" s="157" t="str">
        <f>IF(OR(P462="", Q462="", R462=""), "", IFERROR($AN462+$AO462-SUMIF($C$8:$C462, $C462, $K$8:$K462)-SUMIF($P$8:$P462, $P462, $W$8:$W462), ""))</f>
        <v/>
      </c>
      <c r="Z462" s="75"/>
      <c r="AH462" s="10">
        <v>455</v>
      </c>
      <c r="AL462" s="10" t="str">
        <f>IF(P462="", IF(C462="", "", IFERROR(INDEX('Intro &amp; Setup'!$BD$4:$BD$23, MATCH(C462, 'Intro &amp; Setup'!$BC$4:$BC$23, 0)), "")), IFERROR(INDEX('Intro &amp; Setup'!$BD$4:$BD$23, MATCH(P462, 'Intro &amp; Setup'!$BC$4:$BC$23, 0)), ""))</f>
        <v/>
      </c>
      <c r="AN462" s="42" t="str">
        <f>IF(P462="", IF($C462="", "", IFERROR(INDEX('Intro &amp; Setup'!$BE$4:$BE$23, MATCH($C462, 'Intro &amp; Setup'!$BC$4:$BC$23, 0)), "")-$AS462), IFERROR(INDEX('Intro &amp; Setup'!$BE$4:$BE$23, MATCH($P462, 'Intro &amp; Setup'!$BC$4:$BC$23, 0)), "")-$AS462)</f>
        <v/>
      </c>
      <c r="AO462" s="44" t="str">
        <f>IF(P462="", IF($C462="", "", IFERROR(INDEX('Intro &amp; Setup'!$BF$4:$BF$23, MATCH($C462, 'Intro &amp; Setup'!$BC$4:$BC$23, 0)), "")), IFERROR(INDEX('Intro &amp; Setup'!$BF$4:$BF$23, MATCH($P462, 'Intro &amp; Setup'!$BC$4:$BC$23, 0)), ""))</f>
        <v/>
      </c>
      <c r="AS462" s="10" t="str">
        <f>IF($C462="", "", IFERROR(INDEX('Intro &amp; Setup'!$BG$70:$BG$109, MATCH($C462, 'Intro &amp; Setup'!$BA$70:$BA$109, 0)), ""))</f>
        <v/>
      </c>
    </row>
    <row r="463" spans="1:45" x14ac:dyDescent="0.25">
      <c r="A463" s="75"/>
      <c r="B463" s="176"/>
      <c r="C463" s="158"/>
      <c r="D463" s="160"/>
      <c r="E463" s="161"/>
      <c r="F463" s="177"/>
      <c r="G463" s="160"/>
      <c r="H463" s="163"/>
      <c r="I463" s="156"/>
      <c r="J463" s="157" t="str">
        <f t="shared" si="7"/>
        <v/>
      </c>
      <c r="K463" s="158" t="str">
        <f>IF(O463="", IF(W463="", IF(OR(D463="", E463="", C463=""), "", NETWORKDAYS(D463, E463, IF(AL463='Intro &amp; Setup'!$BA$8, 'Intro &amp; Setup'!$CA$4:$CA$23, IF(AL463='Intro &amp; Setup'!$BA$9, 'Intro &amp; Setup'!$CB$4:$CB$23)))-IF(F463=$AH$2, 0.5, 0)), ""), "")</f>
        <v/>
      </c>
      <c r="L463" s="156"/>
      <c r="M463" s="157" t="str">
        <f>IF(O463="", IFERROR(IF($W463="", $AN463+$AO463-SUMIF($C$8:$C463, $C463, $K$8:$K463)-SUMIF($C$8:$C463, $C463, $W$8:$W463), ""), ""), "")</f>
        <v/>
      </c>
      <c r="N463" s="156"/>
      <c r="O463" s="157" t="str">
        <f>IF(AND(P463="", Q463="", R463=""), "", IF(OR(NOT(C463=P463), NOT(D463=Q463), NOT(E463=R463), NOT(F463=S463), NOT(G463=T463), NOT(H463=U463)), $O$4, 'Leave Approval'!L462))</f>
        <v/>
      </c>
      <c r="P463" s="159" t="str">
        <f>IF('Leave Approval'!M462="", "", 'Leave Approval'!M462)</f>
        <v/>
      </c>
      <c r="Q463" s="160" t="str">
        <f>IF('Leave Approval'!N462="", "", 'Leave Approval'!N462)</f>
        <v/>
      </c>
      <c r="R463" s="161" t="str">
        <f>IF('Leave Approval'!O462="", "", 'Leave Approval'!O462)</f>
        <v/>
      </c>
      <c r="S463" s="162" t="str">
        <f>IF('Leave Approval'!P462="", "", 'Leave Approval'!P462)</f>
        <v/>
      </c>
      <c r="T463" s="163" t="str">
        <f>IF('Leave Approval'!Q462="", "", 'Leave Approval'!Q462)</f>
        <v/>
      </c>
      <c r="U463" s="164" t="str">
        <f>IF('Leave Approval'!R462="", "", 'Leave Approval'!R462)</f>
        <v/>
      </c>
      <c r="V463" s="156"/>
      <c r="W463" s="157" t="str">
        <f>IF(OR(P463="", Q463="", R463=""), "", NETWORKDAYS(Q463, R463, IF(AL463='Intro &amp; Setup'!$BA$8, 'Intro &amp; Setup'!$CA$4:$CA$23, IF(AL463='Intro &amp; Setup'!$BA$9, 'Intro &amp; Setup'!$CB$4:$CB$23)))-IF(S463=$AH$2, 0.5, 0))</f>
        <v/>
      </c>
      <c r="X463" s="156"/>
      <c r="Y463" s="157" t="str">
        <f>IF(OR(P463="", Q463="", R463=""), "", IFERROR($AN463+$AO463-SUMIF($C$8:$C463, $C463, $K$8:$K463)-SUMIF($P$8:$P463, $P463, $W$8:$W463), ""))</f>
        <v/>
      </c>
      <c r="Z463" s="75"/>
      <c r="AH463" s="10">
        <v>456</v>
      </c>
      <c r="AL463" s="10" t="str">
        <f>IF(P463="", IF(C463="", "", IFERROR(INDEX('Intro &amp; Setup'!$BD$4:$BD$23, MATCH(C463, 'Intro &amp; Setup'!$BC$4:$BC$23, 0)), "")), IFERROR(INDEX('Intro &amp; Setup'!$BD$4:$BD$23, MATCH(P463, 'Intro &amp; Setup'!$BC$4:$BC$23, 0)), ""))</f>
        <v/>
      </c>
      <c r="AN463" s="42" t="str">
        <f>IF(P463="", IF($C463="", "", IFERROR(INDEX('Intro &amp; Setup'!$BE$4:$BE$23, MATCH($C463, 'Intro &amp; Setup'!$BC$4:$BC$23, 0)), "")-$AS463), IFERROR(INDEX('Intro &amp; Setup'!$BE$4:$BE$23, MATCH($P463, 'Intro &amp; Setup'!$BC$4:$BC$23, 0)), "")-$AS463)</f>
        <v/>
      </c>
      <c r="AO463" s="44" t="str">
        <f>IF(P463="", IF($C463="", "", IFERROR(INDEX('Intro &amp; Setup'!$BF$4:$BF$23, MATCH($C463, 'Intro &amp; Setup'!$BC$4:$BC$23, 0)), "")), IFERROR(INDEX('Intro &amp; Setup'!$BF$4:$BF$23, MATCH($P463, 'Intro &amp; Setup'!$BC$4:$BC$23, 0)), ""))</f>
        <v/>
      </c>
      <c r="AS463" s="10" t="str">
        <f>IF($C463="", "", IFERROR(INDEX('Intro &amp; Setup'!$BG$70:$BG$109, MATCH($C463, 'Intro &amp; Setup'!$BA$70:$BA$109, 0)), ""))</f>
        <v/>
      </c>
    </row>
    <row r="464" spans="1:45" x14ac:dyDescent="0.25">
      <c r="A464" s="75"/>
      <c r="B464" s="176"/>
      <c r="C464" s="158"/>
      <c r="D464" s="160"/>
      <c r="E464" s="161"/>
      <c r="F464" s="177"/>
      <c r="G464" s="160"/>
      <c r="H464" s="163"/>
      <c r="I464" s="156"/>
      <c r="J464" s="157" t="str">
        <f t="shared" si="7"/>
        <v/>
      </c>
      <c r="K464" s="158" t="str">
        <f>IF(O464="", IF(W464="", IF(OR(D464="", E464="", C464=""), "", NETWORKDAYS(D464, E464, IF(AL464='Intro &amp; Setup'!$BA$8, 'Intro &amp; Setup'!$CA$4:$CA$23, IF(AL464='Intro &amp; Setup'!$BA$9, 'Intro &amp; Setup'!$CB$4:$CB$23)))-IF(F464=$AH$2, 0.5, 0)), ""), "")</f>
        <v/>
      </c>
      <c r="L464" s="156"/>
      <c r="M464" s="157" t="str">
        <f>IF(O464="", IFERROR(IF($W464="", $AN464+$AO464-SUMIF($C$8:$C464, $C464, $K$8:$K464)-SUMIF($C$8:$C464, $C464, $W$8:$W464), ""), ""), "")</f>
        <v/>
      </c>
      <c r="N464" s="156"/>
      <c r="O464" s="157" t="str">
        <f>IF(AND(P464="", Q464="", R464=""), "", IF(OR(NOT(C464=P464), NOT(D464=Q464), NOT(E464=R464), NOT(F464=S464), NOT(G464=T464), NOT(H464=U464)), $O$4, 'Leave Approval'!L463))</f>
        <v/>
      </c>
      <c r="P464" s="159" t="str">
        <f>IF('Leave Approval'!M463="", "", 'Leave Approval'!M463)</f>
        <v/>
      </c>
      <c r="Q464" s="160" t="str">
        <f>IF('Leave Approval'!N463="", "", 'Leave Approval'!N463)</f>
        <v/>
      </c>
      <c r="R464" s="161" t="str">
        <f>IF('Leave Approval'!O463="", "", 'Leave Approval'!O463)</f>
        <v/>
      </c>
      <c r="S464" s="162" t="str">
        <f>IF('Leave Approval'!P463="", "", 'Leave Approval'!P463)</f>
        <v/>
      </c>
      <c r="T464" s="163" t="str">
        <f>IF('Leave Approval'!Q463="", "", 'Leave Approval'!Q463)</f>
        <v/>
      </c>
      <c r="U464" s="164" t="str">
        <f>IF('Leave Approval'!R463="", "", 'Leave Approval'!R463)</f>
        <v/>
      </c>
      <c r="V464" s="156"/>
      <c r="W464" s="157" t="str">
        <f>IF(OR(P464="", Q464="", R464=""), "", NETWORKDAYS(Q464, R464, IF(AL464='Intro &amp; Setup'!$BA$8, 'Intro &amp; Setup'!$CA$4:$CA$23, IF(AL464='Intro &amp; Setup'!$BA$9, 'Intro &amp; Setup'!$CB$4:$CB$23)))-IF(S464=$AH$2, 0.5, 0))</f>
        <v/>
      </c>
      <c r="X464" s="156"/>
      <c r="Y464" s="157" t="str">
        <f>IF(OR(P464="", Q464="", R464=""), "", IFERROR($AN464+$AO464-SUMIF($C$8:$C464, $C464, $K$8:$K464)-SUMIF($P$8:$P464, $P464, $W$8:$W464), ""))</f>
        <v/>
      </c>
      <c r="Z464" s="75"/>
      <c r="AH464" s="10">
        <v>457</v>
      </c>
      <c r="AL464" s="10" t="str">
        <f>IF(P464="", IF(C464="", "", IFERROR(INDEX('Intro &amp; Setup'!$BD$4:$BD$23, MATCH(C464, 'Intro &amp; Setup'!$BC$4:$BC$23, 0)), "")), IFERROR(INDEX('Intro &amp; Setup'!$BD$4:$BD$23, MATCH(P464, 'Intro &amp; Setup'!$BC$4:$BC$23, 0)), ""))</f>
        <v/>
      </c>
      <c r="AN464" s="42" t="str">
        <f>IF(P464="", IF($C464="", "", IFERROR(INDEX('Intro &amp; Setup'!$BE$4:$BE$23, MATCH($C464, 'Intro &amp; Setup'!$BC$4:$BC$23, 0)), "")-$AS464), IFERROR(INDEX('Intro &amp; Setup'!$BE$4:$BE$23, MATCH($P464, 'Intro &amp; Setup'!$BC$4:$BC$23, 0)), "")-$AS464)</f>
        <v/>
      </c>
      <c r="AO464" s="44" t="str">
        <f>IF(P464="", IF($C464="", "", IFERROR(INDEX('Intro &amp; Setup'!$BF$4:$BF$23, MATCH($C464, 'Intro &amp; Setup'!$BC$4:$BC$23, 0)), "")), IFERROR(INDEX('Intro &amp; Setup'!$BF$4:$BF$23, MATCH($P464, 'Intro &amp; Setup'!$BC$4:$BC$23, 0)), ""))</f>
        <v/>
      </c>
      <c r="AS464" s="10" t="str">
        <f>IF($C464="", "", IFERROR(INDEX('Intro &amp; Setup'!$BG$70:$BG$109, MATCH($C464, 'Intro &amp; Setup'!$BA$70:$BA$109, 0)), ""))</f>
        <v/>
      </c>
    </row>
    <row r="465" spans="1:45" x14ac:dyDescent="0.25">
      <c r="A465" s="75"/>
      <c r="B465" s="176"/>
      <c r="C465" s="158"/>
      <c r="D465" s="160"/>
      <c r="E465" s="161"/>
      <c r="F465" s="177"/>
      <c r="G465" s="160"/>
      <c r="H465" s="163"/>
      <c r="I465" s="156"/>
      <c r="J465" s="157" t="str">
        <f t="shared" si="7"/>
        <v/>
      </c>
      <c r="K465" s="158" t="str">
        <f>IF(O465="", IF(W465="", IF(OR(D465="", E465="", C465=""), "", NETWORKDAYS(D465, E465, IF(AL465='Intro &amp; Setup'!$BA$8, 'Intro &amp; Setup'!$CA$4:$CA$23, IF(AL465='Intro &amp; Setup'!$BA$9, 'Intro &amp; Setup'!$CB$4:$CB$23)))-IF(F465=$AH$2, 0.5, 0)), ""), "")</f>
        <v/>
      </c>
      <c r="L465" s="156"/>
      <c r="M465" s="157" t="str">
        <f>IF(O465="", IFERROR(IF($W465="", $AN465+$AO465-SUMIF($C$8:$C465, $C465, $K$8:$K465)-SUMIF($C$8:$C465, $C465, $W$8:$W465), ""), ""), "")</f>
        <v/>
      </c>
      <c r="N465" s="156"/>
      <c r="O465" s="157" t="str">
        <f>IF(AND(P465="", Q465="", R465=""), "", IF(OR(NOT(C465=P465), NOT(D465=Q465), NOT(E465=R465), NOT(F465=S465), NOT(G465=T465), NOT(H465=U465)), $O$4, 'Leave Approval'!L464))</f>
        <v/>
      </c>
      <c r="P465" s="159" t="str">
        <f>IF('Leave Approval'!M464="", "", 'Leave Approval'!M464)</f>
        <v/>
      </c>
      <c r="Q465" s="160" t="str">
        <f>IF('Leave Approval'!N464="", "", 'Leave Approval'!N464)</f>
        <v/>
      </c>
      <c r="R465" s="161" t="str">
        <f>IF('Leave Approval'!O464="", "", 'Leave Approval'!O464)</f>
        <v/>
      </c>
      <c r="S465" s="162" t="str">
        <f>IF('Leave Approval'!P464="", "", 'Leave Approval'!P464)</f>
        <v/>
      </c>
      <c r="T465" s="163" t="str">
        <f>IF('Leave Approval'!Q464="", "", 'Leave Approval'!Q464)</f>
        <v/>
      </c>
      <c r="U465" s="164" t="str">
        <f>IF('Leave Approval'!R464="", "", 'Leave Approval'!R464)</f>
        <v/>
      </c>
      <c r="V465" s="156"/>
      <c r="W465" s="157" t="str">
        <f>IF(OR(P465="", Q465="", R465=""), "", NETWORKDAYS(Q465, R465, IF(AL465='Intro &amp; Setup'!$BA$8, 'Intro &amp; Setup'!$CA$4:$CA$23, IF(AL465='Intro &amp; Setup'!$BA$9, 'Intro &amp; Setup'!$CB$4:$CB$23)))-IF(S465=$AH$2, 0.5, 0))</f>
        <v/>
      </c>
      <c r="X465" s="156"/>
      <c r="Y465" s="157" t="str">
        <f>IF(OR(P465="", Q465="", R465=""), "", IFERROR($AN465+$AO465-SUMIF($C$8:$C465, $C465, $K$8:$K465)-SUMIF($P$8:$P465, $P465, $W$8:$W465), ""))</f>
        <v/>
      </c>
      <c r="Z465" s="75"/>
      <c r="AH465" s="10">
        <v>458</v>
      </c>
      <c r="AL465" s="10" t="str">
        <f>IF(P465="", IF(C465="", "", IFERROR(INDEX('Intro &amp; Setup'!$BD$4:$BD$23, MATCH(C465, 'Intro &amp; Setup'!$BC$4:$BC$23, 0)), "")), IFERROR(INDEX('Intro &amp; Setup'!$BD$4:$BD$23, MATCH(P465, 'Intro &amp; Setup'!$BC$4:$BC$23, 0)), ""))</f>
        <v/>
      </c>
      <c r="AN465" s="42" t="str">
        <f>IF(P465="", IF($C465="", "", IFERROR(INDEX('Intro &amp; Setup'!$BE$4:$BE$23, MATCH($C465, 'Intro &amp; Setup'!$BC$4:$BC$23, 0)), "")-$AS465), IFERROR(INDEX('Intro &amp; Setup'!$BE$4:$BE$23, MATCH($P465, 'Intro &amp; Setup'!$BC$4:$BC$23, 0)), "")-$AS465)</f>
        <v/>
      </c>
      <c r="AO465" s="44" t="str">
        <f>IF(P465="", IF($C465="", "", IFERROR(INDEX('Intro &amp; Setup'!$BF$4:$BF$23, MATCH($C465, 'Intro &amp; Setup'!$BC$4:$BC$23, 0)), "")), IFERROR(INDEX('Intro &amp; Setup'!$BF$4:$BF$23, MATCH($P465, 'Intro &amp; Setup'!$BC$4:$BC$23, 0)), ""))</f>
        <v/>
      </c>
      <c r="AS465" s="10" t="str">
        <f>IF($C465="", "", IFERROR(INDEX('Intro &amp; Setup'!$BG$70:$BG$109, MATCH($C465, 'Intro &amp; Setup'!$BA$70:$BA$109, 0)), ""))</f>
        <v/>
      </c>
    </row>
    <row r="466" spans="1:45" x14ac:dyDescent="0.25">
      <c r="A466" s="75"/>
      <c r="B466" s="176"/>
      <c r="C466" s="158"/>
      <c r="D466" s="160"/>
      <c r="E466" s="161"/>
      <c r="F466" s="177"/>
      <c r="G466" s="160"/>
      <c r="H466" s="163"/>
      <c r="I466" s="156"/>
      <c r="J466" s="157" t="str">
        <f t="shared" si="7"/>
        <v/>
      </c>
      <c r="K466" s="158" t="str">
        <f>IF(O466="", IF(W466="", IF(OR(D466="", E466="", C466=""), "", NETWORKDAYS(D466, E466, IF(AL466='Intro &amp; Setup'!$BA$8, 'Intro &amp; Setup'!$CA$4:$CA$23, IF(AL466='Intro &amp; Setup'!$BA$9, 'Intro &amp; Setup'!$CB$4:$CB$23)))-IF(F466=$AH$2, 0.5, 0)), ""), "")</f>
        <v/>
      </c>
      <c r="L466" s="156"/>
      <c r="M466" s="157" t="str">
        <f>IF(O466="", IFERROR(IF($W466="", $AN466+$AO466-SUMIF($C$8:$C466, $C466, $K$8:$K466)-SUMIF($C$8:$C466, $C466, $W$8:$W466), ""), ""), "")</f>
        <v/>
      </c>
      <c r="N466" s="156"/>
      <c r="O466" s="157" t="str">
        <f>IF(AND(P466="", Q466="", R466=""), "", IF(OR(NOT(C466=P466), NOT(D466=Q466), NOT(E466=R466), NOT(F466=S466), NOT(G466=T466), NOT(H466=U466)), $O$4, 'Leave Approval'!L465))</f>
        <v/>
      </c>
      <c r="P466" s="159" t="str">
        <f>IF('Leave Approval'!M465="", "", 'Leave Approval'!M465)</f>
        <v/>
      </c>
      <c r="Q466" s="160" t="str">
        <f>IF('Leave Approval'!N465="", "", 'Leave Approval'!N465)</f>
        <v/>
      </c>
      <c r="R466" s="161" t="str">
        <f>IF('Leave Approval'!O465="", "", 'Leave Approval'!O465)</f>
        <v/>
      </c>
      <c r="S466" s="162" t="str">
        <f>IF('Leave Approval'!P465="", "", 'Leave Approval'!P465)</f>
        <v/>
      </c>
      <c r="T466" s="163" t="str">
        <f>IF('Leave Approval'!Q465="", "", 'Leave Approval'!Q465)</f>
        <v/>
      </c>
      <c r="U466" s="164" t="str">
        <f>IF('Leave Approval'!R465="", "", 'Leave Approval'!R465)</f>
        <v/>
      </c>
      <c r="V466" s="156"/>
      <c r="W466" s="157" t="str">
        <f>IF(OR(P466="", Q466="", R466=""), "", NETWORKDAYS(Q466, R466, IF(AL466='Intro &amp; Setup'!$BA$8, 'Intro &amp; Setup'!$CA$4:$CA$23, IF(AL466='Intro &amp; Setup'!$BA$9, 'Intro &amp; Setup'!$CB$4:$CB$23)))-IF(S466=$AH$2, 0.5, 0))</f>
        <v/>
      </c>
      <c r="X466" s="156"/>
      <c r="Y466" s="157" t="str">
        <f>IF(OR(P466="", Q466="", R466=""), "", IFERROR($AN466+$AO466-SUMIF($C$8:$C466, $C466, $K$8:$K466)-SUMIF($P$8:$P466, $P466, $W$8:$W466), ""))</f>
        <v/>
      </c>
      <c r="Z466" s="75"/>
      <c r="AH466" s="10">
        <v>459</v>
      </c>
      <c r="AL466" s="10" t="str">
        <f>IF(P466="", IF(C466="", "", IFERROR(INDEX('Intro &amp; Setup'!$BD$4:$BD$23, MATCH(C466, 'Intro &amp; Setup'!$BC$4:$BC$23, 0)), "")), IFERROR(INDEX('Intro &amp; Setup'!$BD$4:$BD$23, MATCH(P466, 'Intro &amp; Setup'!$BC$4:$BC$23, 0)), ""))</f>
        <v/>
      </c>
      <c r="AN466" s="42" t="str">
        <f>IF(P466="", IF($C466="", "", IFERROR(INDEX('Intro &amp; Setup'!$BE$4:$BE$23, MATCH($C466, 'Intro &amp; Setup'!$BC$4:$BC$23, 0)), "")-$AS466), IFERROR(INDEX('Intro &amp; Setup'!$BE$4:$BE$23, MATCH($P466, 'Intro &amp; Setup'!$BC$4:$BC$23, 0)), "")-$AS466)</f>
        <v/>
      </c>
      <c r="AO466" s="44" t="str">
        <f>IF(P466="", IF($C466="", "", IFERROR(INDEX('Intro &amp; Setup'!$BF$4:$BF$23, MATCH($C466, 'Intro &amp; Setup'!$BC$4:$BC$23, 0)), "")), IFERROR(INDEX('Intro &amp; Setup'!$BF$4:$BF$23, MATCH($P466, 'Intro &amp; Setup'!$BC$4:$BC$23, 0)), ""))</f>
        <v/>
      </c>
      <c r="AS466" s="10" t="str">
        <f>IF($C466="", "", IFERROR(INDEX('Intro &amp; Setup'!$BG$70:$BG$109, MATCH($C466, 'Intro &amp; Setup'!$BA$70:$BA$109, 0)), ""))</f>
        <v/>
      </c>
    </row>
    <row r="467" spans="1:45" x14ac:dyDescent="0.25">
      <c r="A467" s="75"/>
      <c r="B467" s="176"/>
      <c r="C467" s="158"/>
      <c r="D467" s="160"/>
      <c r="E467" s="161"/>
      <c r="F467" s="177"/>
      <c r="G467" s="160"/>
      <c r="H467" s="163"/>
      <c r="I467" s="156"/>
      <c r="J467" s="157" t="str">
        <f t="shared" si="7"/>
        <v/>
      </c>
      <c r="K467" s="158" t="str">
        <f>IF(O467="", IF(W467="", IF(OR(D467="", E467="", C467=""), "", NETWORKDAYS(D467, E467, IF(AL467='Intro &amp; Setup'!$BA$8, 'Intro &amp; Setup'!$CA$4:$CA$23, IF(AL467='Intro &amp; Setup'!$BA$9, 'Intro &amp; Setup'!$CB$4:$CB$23)))-IF(F467=$AH$2, 0.5, 0)), ""), "")</f>
        <v/>
      </c>
      <c r="L467" s="156"/>
      <c r="M467" s="157" t="str">
        <f>IF(O467="", IFERROR(IF($W467="", $AN467+$AO467-SUMIF($C$8:$C467, $C467, $K$8:$K467)-SUMIF($C$8:$C467, $C467, $W$8:$W467), ""), ""), "")</f>
        <v/>
      </c>
      <c r="N467" s="156"/>
      <c r="O467" s="157" t="str">
        <f>IF(AND(P467="", Q467="", R467=""), "", IF(OR(NOT(C467=P467), NOT(D467=Q467), NOT(E467=R467), NOT(F467=S467), NOT(G467=T467), NOT(H467=U467)), $O$4, 'Leave Approval'!L466))</f>
        <v/>
      </c>
      <c r="P467" s="159" t="str">
        <f>IF('Leave Approval'!M466="", "", 'Leave Approval'!M466)</f>
        <v/>
      </c>
      <c r="Q467" s="160" t="str">
        <f>IF('Leave Approval'!N466="", "", 'Leave Approval'!N466)</f>
        <v/>
      </c>
      <c r="R467" s="161" t="str">
        <f>IF('Leave Approval'!O466="", "", 'Leave Approval'!O466)</f>
        <v/>
      </c>
      <c r="S467" s="162" t="str">
        <f>IF('Leave Approval'!P466="", "", 'Leave Approval'!P466)</f>
        <v/>
      </c>
      <c r="T467" s="163" t="str">
        <f>IF('Leave Approval'!Q466="", "", 'Leave Approval'!Q466)</f>
        <v/>
      </c>
      <c r="U467" s="164" t="str">
        <f>IF('Leave Approval'!R466="", "", 'Leave Approval'!R466)</f>
        <v/>
      </c>
      <c r="V467" s="156"/>
      <c r="W467" s="157" t="str">
        <f>IF(OR(P467="", Q467="", R467=""), "", NETWORKDAYS(Q467, R467, IF(AL467='Intro &amp; Setup'!$BA$8, 'Intro &amp; Setup'!$CA$4:$CA$23, IF(AL467='Intro &amp; Setup'!$BA$9, 'Intro &amp; Setup'!$CB$4:$CB$23)))-IF(S467=$AH$2, 0.5, 0))</f>
        <v/>
      </c>
      <c r="X467" s="156"/>
      <c r="Y467" s="157" t="str">
        <f>IF(OR(P467="", Q467="", R467=""), "", IFERROR($AN467+$AO467-SUMIF($C$8:$C467, $C467, $K$8:$K467)-SUMIF($P$8:$P467, $P467, $W$8:$W467), ""))</f>
        <v/>
      </c>
      <c r="Z467" s="75"/>
      <c r="AH467" s="10">
        <v>460</v>
      </c>
      <c r="AL467" s="10" t="str">
        <f>IF(P467="", IF(C467="", "", IFERROR(INDEX('Intro &amp; Setup'!$BD$4:$BD$23, MATCH(C467, 'Intro &amp; Setup'!$BC$4:$BC$23, 0)), "")), IFERROR(INDEX('Intro &amp; Setup'!$BD$4:$BD$23, MATCH(P467, 'Intro &amp; Setup'!$BC$4:$BC$23, 0)), ""))</f>
        <v/>
      </c>
      <c r="AN467" s="42" t="str">
        <f>IF(P467="", IF($C467="", "", IFERROR(INDEX('Intro &amp; Setup'!$BE$4:$BE$23, MATCH($C467, 'Intro &amp; Setup'!$BC$4:$BC$23, 0)), "")-$AS467), IFERROR(INDEX('Intro &amp; Setup'!$BE$4:$BE$23, MATCH($P467, 'Intro &amp; Setup'!$BC$4:$BC$23, 0)), "")-$AS467)</f>
        <v/>
      </c>
      <c r="AO467" s="44" t="str">
        <f>IF(P467="", IF($C467="", "", IFERROR(INDEX('Intro &amp; Setup'!$BF$4:$BF$23, MATCH($C467, 'Intro &amp; Setup'!$BC$4:$BC$23, 0)), "")), IFERROR(INDEX('Intro &amp; Setup'!$BF$4:$BF$23, MATCH($P467, 'Intro &amp; Setup'!$BC$4:$BC$23, 0)), ""))</f>
        <v/>
      </c>
      <c r="AS467" s="10" t="str">
        <f>IF($C467="", "", IFERROR(INDEX('Intro &amp; Setup'!$BG$70:$BG$109, MATCH($C467, 'Intro &amp; Setup'!$BA$70:$BA$109, 0)), ""))</f>
        <v/>
      </c>
    </row>
    <row r="468" spans="1:45" x14ac:dyDescent="0.25">
      <c r="A468" s="75"/>
      <c r="B468" s="176"/>
      <c r="C468" s="158"/>
      <c r="D468" s="160"/>
      <c r="E468" s="161"/>
      <c r="F468" s="177"/>
      <c r="G468" s="160"/>
      <c r="H468" s="163"/>
      <c r="I468" s="156"/>
      <c r="J468" s="157" t="str">
        <f t="shared" si="7"/>
        <v/>
      </c>
      <c r="K468" s="158" t="str">
        <f>IF(O468="", IF(W468="", IF(OR(D468="", E468="", C468=""), "", NETWORKDAYS(D468, E468, IF(AL468='Intro &amp; Setup'!$BA$8, 'Intro &amp; Setup'!$CA$4:$CA$23, IF(AL468='Intro &amp; Setup'!$BA$9, 'Intro &amp; Setup'!$CB$4:$CB$23)))-IF(F468=$AH$2, 0.5, 0)), ""), "")</f>
        <v/>
      </c>
      <c r="L468" s="156"/>
      <c r="M468" s="157" t="str">
        <f>IF(O468="", IFERROR(IF($W468="", $AN468+$AO468-SUMIF($C$8:$C468, $C468, $K$8:$K468)-SUMIF($C$8:$C468, $C468, $W$8:$W468), ""), ""), "")</f>
        <v/>
      </c>
      <c r="N468" s="156"/>
      <c r="O468" s="157" t="str">
        <f>IF(AND(P468="", Q468="", R468=""), "", IF(OR(NOT(C468=P468), NOT(D468=Q468), NOT(E468=R468), NOT(F468=S468), NOT(G468=T468), NOT(H468=U468)), $O$4, 'Leave Approval'!L467))</f>
        <v/>
      </c>
      <c r="P468" s="159" t="str">
        <f>IF('Leave Approval'!M467="", "", 'Leave Approval'!M467)</f>
        <v/>
      </c>
      <c r="Q468" s="160" t="str">
        <f>IF('Leave Approval'!N467="", "", 'Leave Approval'!N467)</f>
        <v/>
      </c>
      <c r="R468" s="161" t="str">
        <f>IF('Leave Approval'!O467="", "", 'Leave Approval'!O467)</f>
        <v/>
      </c>
      <c r="S468" s="162" t="str">
        <f>IF('Leave Approval'!P467="", "", 'Leave Approval'!P467)</f>
        <v/>
      </c>
      <c r="T468" s="163" t="str">
        <f>IF('Leave Approval'!Q467="", "", 'Leave Approval'!Q467)</f>
        <v/>
      </c>
      <c r="U468" s="164" t="str">
        <f>IF('Leave Approval'!R467="", "", 'Leave Approval'!R467)</f>
        <v/>
      </c>
      <c r="V468" s="156"/>
      <c r="W468" s="157" t="str">
        <f>IF(OR(P468="", Q468="", R468=""), "", NETWORKDAYS(Q468, R468, IF(AL468='Intro &amp; Setup'!$BA$8, 'Intro &amp; Setup'!$CA$4:$CA$23, IF(AL468='Intro &amp; Setup'!$BA$9, 'Intro &amp; Setup'!$CB$4:$CB$23)))-IF(S468=$AH$2, 0.5, 0))</f>
        <v/>
      </c>
      <c r="X468" s="156"/>
      <c r="Y468" s="157" t="str">
        <f>IF(OR(P468="", Q468="", R468=""), "", IFERROR($AN468+$AO468-SUMIF($C$8:$C468, $C468, $K$8:$K468)-SUMIF($P$8:$P468, $P468, $W$8:$W468), ""))</f>
        <v/>
      </c>
      <c r="Z468" s="75"/>
      <c r="AH468" s="10">
        <v>461</v>
      </c>
      <c r="AL468" s="10" t="str">
        <f>IF(P468="", IF(C468="", "", IFERROR(INDEX('Intro &amp; Setup'!$BD$4:$BD$23, MATCH(C468, 'Intro &amp; Setup'!$BC$4:$BC$23, 0)), "")), IFERROR(INDEX('Intro &amp; Setup'!$BD$4:$BD$23, MATCH(P468, 'Intro &amp; Setup'!$BC$4:$BC$23, 0)), ""))</f>
        <v/>
      </c>
      <c r="AN468" s="42" t="str">
        <f>IF(P468="", IF($C468="", "", IFERROR(INDEX('Intro &amp; Setup'!$BE$4:$BE$23, MATCH($C468, 'Intro &amp; Setup'!$BC$4:$BC$23, 0)), "")-$AS468), IFERROR(INDEX('Intro &amp; Setup'!$BE$4:$BE$23, MATCH($P468, 'Intro &amp; Setup'!$BC$4:$BC$23, 0)), "")-$AS468)</f>
        <v/>
      </c>
      <c r="AO468" s="44" t="str">
        <f>IF(P468="", IF($C468="", "", IFERROR(INDEX('Intro &amp; Setup'!$BF$4:$BF$23, MATCH($C468, 'Intro &amp; Setup'!$BC$4:$BC$23, 0)), "")), IFERROR(INDEX('Intro &amp; Setup'!$BF$4:$BF$23, MATCH($P468, 'Intro &amp; Setup'!$BC$4:$BC$23, 0)), ""))</f>
        <v/>
      </c>
      <c r="AS468" s="10" t="str">
        <f>IF($C468="", "", IFERROR(INDEX('Intro &amp; Setup'!$BG$70:$BG$109, MATCH($C468, 'Intro &amp; Setup'!$BA$70:$BA$109, 0)), ""))</f>
        <v/>
      </c>
    </row>
    <row r="469" spans="1:45" x14ac:dyDescent="0.25">
      <c r="A469" s="75"/>
      <c r="B469" s="176"/>
      <c r="C469" s="158"/>
      <c r="D469" s="160"/>
      <c r="E469" s="161"/>
      <c r="F469" s="177"/>
      <c r="G469" s="160"/>
      <c r="H469" s="163"/>
      <c r="I469" s="156"/>
      <c r="J469" s="157" t="str">
        <f t="shared" si="7"/>
        <v/>
      </c>
      <c r="K469" s="158" t="str">
        <f>IF(O469="", IF(W469="", IF(OR(D469="", E469="", C469=""), "", NETWORKDAYS(D469, E469, IF(AL469='Intro &amp; Setup'!$BA$8, 'Intro &amp; Setup'!$CA$4:$CA$23, IF(AL469='Intro &amp; Setup'!$BA$9, 'Intro &amp; Setup'!$CB$4:$CB$23)))-IF(F469=$AH$2, 0.5, 0)), ""), "")</f>
        <v/>
      </c>
      <c r="L469" s="156"/>
      <c r="M469" s="157" t="str">
        <f>IF(O469="", IFERROR(IF($W469="", $AN469+$AO469-SUMIF($C$8:$C469, $C469, $K$8:$K469)-SUMIF($C$8:$C469, $C469, $W$8:$W469), ""), ""), "")</f>
        <v/>
      </c>
      <c r="N469" s="156"/>
      <c r="O469" s="157" t="str">
        <f>IF(AND(P469="", Q469="", R469=""), "", IF(OR(NOT(C469=P469), NOT(D469=Q469), NOT(E469=R469), NOT(F469=S469), NOT(G469=T469), NOT(H469=U469)), $O$4, 'Leave Approval'!L468))</f>
        <v/>
      </c>
      <c r="P469" s="159" t="str">
        <f>IF('Leave Approval'!M468="", "", 'Leave Approval'!M468)</f>
        <v/>
      </c>
      <c r="Q469" s="160" t="str">
        <f>IF('Leave Approval'!N468="", "", 'Leave Approval'!N468)</f>
        <v/>
      </c>
      <c r="R469" s="161" t="str">
        <f>IF('Leave Approval'!O468="", "", 'Leave Approval'!O468)</f>
        <v/>
      </c>
      <c r="S469" s="162" t="str">
        <f>IF('Leave Approval'!P468="", "", 'Leave Approval'!P468)</f>
        <v/>
      </c>
      <c r="T469" s="163" t="str">
        <f>IF('Leave Approval'!Q468="", "", 'Leave Approval'!Q468)</f>
        <v/>
      </c>
      <c r="U469" s="164" t="str">
        <f>IF('Leave Approval'!R468="", "", 'Leave Approval'!R468)</f>
        <v/>
      </c>
      <c r="V469" s="156"/>
      <c r="W469" s="157" t="str">
        <f>IF(OR(P469="", Q469="", R469=""), "", NETWORKDAYS(Q469, R469, IF(AL469='Intro &amp; Setup'!$BA$8, 'Intro &amp; Setup'!$CA$4:$CA$23, IF(AL469='Intro &amp; Setup'!$BA$9, 'Intro &amp; Setup'!$CB$4:$CB$23)))-IF(S469=$AH$2, 0.5, 0))</f>
        <v/>
      </c>
      <c r="X469" s="156"/>
      <c r="Y469" s="157" t="str">
        <f>IF(OR(P469="", Q469="", R469=""), "", IFERROR($AN469+$AO469-SUMIF($C$8:$C469, $C469, $K$8:$K469)-SUMIF($P$8:$P469, $P469, $W$8:$W469), ""))</f>
        <v/>
      </c>
      <c r="Z469" s="75"/>
      <c r="AH469" s="10">
        <v>462</v>
      </c>
      <c r="AL469" s="10" t="str">
        <f>IF(P469="", IF(C469="", "", IFERROR(INDEX('Intro &amp; Setup'!$BD$4:$BD$23, MATCH(C469, 'Intro &amp; Setup'!$BC$4:$BC$23, 0)), "")), IFERROR(INDEX('Intro &amp; Setup'!$BD$4:$BD$23, MATCH(P469, 'Intro &amp; Setup'!$BC$4:$BC$23, 0)), ""))</f>
        <v/>
      </c>
      <c r="AN469" s="42" t="str">
        <f>IF(P469="", IF($C469="", "", IFERROR(INDEX('Intro &amp; Setup'!$BE$4:$BE$23, MATCH($C469, 'Intro &amp; Setup'!$BC$4:$BC$23, 0)), "")-$AS469), IFERROR(INDEX('Intro &amp; Setup'!$BE$4:$BE$23, MATCH($P469, 'Intro &amp; Setup'!$BC$4:$BC$23, 0)), "")-$AS469)</f>
        <v/>
      </c>
      <c r="AO469" s="44" t="str">
        <f>IF(P469="", IF($C469="", "", IFERROR(INDEX('Intro &amp; Setup'!$BF$4:$BF$23, MATCH($C469, 'Intro &amp; Setup'!$BC$4:$BC$23, 0)), "")), IFERROR(INDEX('Intro &amp; Setup'!$BF$4:$BF$23, MATCH($P469, 'Intro &amp; Setup'!$BC$4:$BC$23, 0)), ""))</f>
        <v/>
      </c>
      <c r="AS469" s="10" t="str">
        <f>IF($C469="", "", IFERROR(INDEX('Intro &amp; Setup'!$BG$70:$BG$109, MATCH($C469, 'Intro &amp; Setup'!$BA$70:$BA$109, 0)), ""))</f>
        <v/>
      </c>
    </row>
    <row r="470" spans="1:45" x14ac:dyDescent="0.25">
      <c r="A470" s="75"/>
      <c r="B470" s="176"/>
      <c r="C470" s="158"/>
      <c r="D470" s="160"/>
      <c r="E470" s="161"/>
      <c r="F470" s="177"/>
      <c r="G470" s="160"/>
      <c r="H470" s="163"/>
      <c r="I470" s="156"/>
      <c r="J470" s="157" t="str">
        <f t="shared" si="7"/>
        <v/>
      </c>
      <c r="K470" s="158" t="str">
        <f>IF(O470="", IF(W470="", IF(OR(D470="", E470="", C470=""), "", NETWORKDAYS(D470, E470, IF(AL470='Intro &amp; Setup'!$BA$8, 'Intro &amp; Setup'!$CA$4:$CA$23, IF(AL470='Intro &amp; Setup'!$BA$9, 'Intro &amp; Setup'!$CB$4:$CB$23)))-IF(F470=$AH$2, 0.5, 0)), ""), "")</f>
        <v/>
      </c>
      <c r="L470" s="156"/>
      <c r="M470" s="157" t="str">
        <f>IF(O470="", IFERROR(IF($W470="", $AN470+$AO470-SUMIF($C$8:$C470, $C470, $K$8:$K470)-SUMIF($C$8:$C470, $C470, $W$8:$W470), ""), ""), "")</f>
        <v/>
      </c>
      <c r="N470" s="156"/>
      <c r="O470" s="157" t="str">
        <f>IF(AND(P470="", Q470="", R470=""), "", IF(OR(NOT(C470=P470), NOT(D470=Q470), NOT(E470=R470), NOT(F470=S470), NOT(G470=T470), NOT(H470=U470)), $O$4, 'Leave Approval'!L469))</f>
        <v/>
      </c>
      <c r="P470" s="159" t="str">
        <f>IF('Leave Approval'!M469="", "", 'Leave Approval'!M469)</f>
        <v/>
      </c>
      <c r="Q470" s="160" t="str">
        <f>IF('Leave Approval'!N469="", "", 'Leave Approval'!N469)</f>
        <v/>
      </c>
      <c r="R470" s="161" t="str">
        <f>IF('Leave Approval'!O469="", "", 'Leave Approval'!O469)</f>
        <v/>
      </c>
      <c r="S470" s="162" t="str">
        <f>IF('Leave Approval'!P469="", "", 'Leave Approval'!P469)</f>
        <v/>
      </c>
      <c r="T470" s="163" t="str">
        <f>IF('Leave Approval'!Q469="", "", 'Leave Approval'!Q469)</f>
        <v/>
      </c>
      <c r="U470" s="164" t="str">
        <f>IF('Leave Approval'!R469="", "", 'Leave Approval'!R469)</f>
        <v/>
      </c>
      <c r="V470" s="156"/>
      <c r="W470" s="157" t="str">
        <f>IF(OR(P470="", Q470="", R470=""), "", NETWORKDAYS(Q470, R470, IF(AL470='Intro &amp; Setup'!$BA$8, 'Intro &amp; Setup'!$CA$4:$CA$23, IF(AL470='Intro &amp; Setup'!$BA$9, 'Intro &amp; Setup'!$CB$4:$CB$23)))-IF(S470=$AH$2, 0.5, 0))</f>
        <v/>
      </c>
      <c r="X470" s="156"/>
      <c r="Y470" s="157" t="str">
        <f>IF(OR(P470="", Q470="", R470=""), "", IFERROR($AN470+$AO470-SUMIF($C$8:$C470, $C470, $K$8:$K470)-SUMIF($P$8:$P470, $P470, $W$8:$W470), ""))</f>
        <v/>
      </c>
      <c r="Z470" s="75"/>
      <c r="AH470" s="10">
        <v>463</v>
      </c>
      <c r="AL470" s="10" t="str">
        <f>IF(P470="", IF(C470="", "", IFERROR(INDEX('Intro &amp; Setup'!$BD$4:$BD$23, MATCH(C470, 'Intro &amp; Setup'!$BC$4:$BC$23, 0)), "")), IFERROR(INDEX('Intro &amp; Setup'!$BD$4:$BD$23, MATCH(P470, 'Intro &amp; Setup'!$BC$4:$BC$23, 0)), ""))</f>
        <v/>
      </c>
      <c r="AN470" s="42" t="str">
        <f>IF(P470="", IF($C470="", "", IFERROR(INDEX('Intro &amp; Setup'!$BE$4:$BE$23, MATCH($C470, 'Intro &amp; Setup'!$BC$4:$BC$23, 0)), "")-$AS470), IFERROR(INDEX('Intro &amp; Setup'!$BE$4:$BE$23, MATCH($P470, 'Intro &amp; Setup'!$BC$4:$BC$23, 0)), "")-$AS470)</f>
        <v/>
      </c>
      <c r="AO470" s="44" t="str">
        <f>IF(P470="", IF($C470="", "", IFERROR(INDEX('Intro &amp; Setup'!$BF$4:$BF$23, MATCH($C470, 'Intro &amp; Setup'!$BC$4:$BC$23, 0)), "")), IFERROR(INDEX('Intro &amp; Setup'!$BF$4:$BF$23, MATCH($P470, 'Intro &amp; Setup'!$BC$4:$BC$23, 0)), ""))</f>
        <v/>
      </c>
      <c r="AS470" s="10" t="str">
        <f>IF($C470="", "", IFERROR(INDEX('Intro &amp; Setup'!$BG$70:$BG$109, MATCH($C470, 'Intro &amp; Setup'!$BA$70:$BA$109, 0)), ""))</f>
        <v/>
      </c>
    </row>
    <row r="471" spans="1:45" x14ac:dyDescent="0.25">
      <c r="A471" s="75"/>
      <c r="B471" s="176"/>
      <c r="C471" s="158"/>
      <c r="D471" s="160"/>
      <c r="E471" s="161"/>
      <c r="F471" s="177"/>
      <c r="G471" s="160"/>
      <c r="H471" s="163"/>
      <c r="I471" s="156"/>
      <c r="J471" s="157" t="str">
        <f t="shared" si="7"/>
        <v/>
      </c>
      <c r="K471" s="158" t="str">
        <f>IF(O471="", IF(W471="", IF(OR(D471="", E471="", C471=""), "", NETWORKDAYS(D471, E471, IF(AL471='Intro &amp; Setup'!$BA$8, 'Intro &amp; Setup'!$CA$4:$CA$23, IF(AL471='Intro &amp; Setup'!$BA$9, 'Intro &amp; Setup'!$CB$4:$CB$23)))-IF(F471=$AH$2, 0.5, 0)), ""), "")</f>
        <v/>
      </c>
      <c r="L471" s="156"/>
      <c r="M471" s="157" t="str">
        <f>IF(O471="", IFERROR(IF($W471="", $AN471+$AO471-SUMIF($C$8:$C471, $C471, $K$8:$K471)-SUMIF($C$8:$C471, $C471, $W$8:$W471), ""), ""), "")</f>
        <v/>
      </c>
      <c r="N471" s="156"/>
      <c r="O471" s="157" t="str">
        <f>IF(AND(P471="", Q471="", R471=""), "", IF(OR(NOT(C471=P471), NOT(D471=Q471), NOT(E471=R471), NOT(F471=S471), NOT(G471=T471), NOT(H471=U471)), $O$4, 'Leave Approval'!L470))</f>
        <v/>
      </c>
      <c r="P471" s="159" t="str">
        <f>IF('Leave Approval'!M470="", "", 'Leave Approval'!M470)</f>
        <v/>
      </c>
      <c r="Q471" s="160" t="str">
        <f>IF('Leave Approval'!N470="", "", 'Leave Approval'!N470)</f>
        <v/>
      </c>
      <c r="R471" s="161" t="str">
        <f>IF('Leave Approval'!O470="", "", 'Leave Approval'!O470)</f>
        <v/>
      </c>
      <c r="S471" s="162" t="str">
        <f>IF('Leave Approval'!P470="", "", 'Leave Approval'!P470)</f>
        <v/>
      </c>
      <c r="T471" s="163" t="str">
        <f>IF('Leave Approval'!Q470="", "", 'Leave Approval'!Q470)</f>
        <v/>
      </c>
      <c r="U471" s="164" t="str">
        <f>IF('Leave Approval'!R470="", "", 'Leave Approval'!R470)</f>
        <v/>
      </c>
      <c r="V471" s="156"/>
      <c r="W471" s="157" t="str">
        <f>IF(OR(P471="", Q471="", R471=""), "", NETWORKDAYS(Q471, R471, IF(AL471='Intro &amp; Setup'!$BA$8, 'Intro &amp; Setup'!$CA$4:$CA$23, IF(AL471='Intro &amp; Setup'!$BA$9, 'Intro &amp; Setup'!$CB$4:$CB$23)))-IF(S471=$AH$2, 0.5, 0))</f>
        <v/>
      </c>
      <c r="X471" s="156"/>
      <c r="Y471" s="157" t="str">
        <f>IF(OR(P471="", Q471="", R471=""), "", IFERROR($AN471+$AO471-SUMIF($C$8:$C471, $C471, $K$8:$K471)-SUMIF($P$8:$P471, $P471, $W$8:$W471), ""))</f>
        <v/>
      </c>
      <c r="Z471" s="75"/>
      <c r="AH471" s="10">
        <v>464</v>
      </c>
      <c r="AL471" s="10" t="str">
        <f>IF(P471="", IF(C471="", "", IFERROR(INDEX('Intro &amp; Setup'!$BD$4:$BD$23, MATCH(C471, 'Intro &amp; Setup'!$BC$4:$BC$23, 0)), "")), IFERROR(INDEX('Intro &amp; Setup'!$BD$4:$BD$23, MATCH(P471, 'Intro &amp; Setup'!$BC$4:$BC$23, 0)), ""))</f>
        <v/>
      </c>
      <c r="AN471" s="42" t="str">
        <f>IF(P471="", IF($C471="", "", IFERROR(INDEX('Intro &amp; Setup'!$BE$4:$BE$23, MATCH($C471, 'Intro &amp; Setup'!$BC$4:$BC$23, 0)), "")-$AS471), IFERROR(INDEX('Intro &amp; Setup'!$BE$4:$BE$23, MATCH($P471, 'Intro &amp; Setup'!$BC$4:$BC$23, 0)), "")-$AS471)</f>
        <v/>
      </c>
      <c r="AO471" s="44" t="str">
        <f>IF(P471="", IF($C471="", "", IFERROR(INDEX('Intro &amp; Setup'!$BF$4:$BF$23, MATCH($C471, 'Intro &amp; Setup'!$BC$4:$BC$23, 0)), "")), IFERROR(INDEX('Intro &amp; Setup'!$BF$4:$BF$23, MATCH($P471, 'Intro &amp; Setup'!$BC$4:$BC$23, 0)), ""))</f>
        <v/>
      </c>
      <c r="AS471" s="10" t="str">
        <f>IF($C471="", "", IFERROR(INDEX('Intro &amp; Setup'!$BG$70:$BG$109, MATCH($C471, 'Intro &amp; Setup'!$BA$70:$BA$109, 0)), ""))</f>
        <v/>
      </c>
    </row>
    <row r="472" spans="1:45" x14ac:dyDescent="0.25">
      <c r="A472" s="75"/>
      <c r="B472" s="176"/>
      <c r="C472" s="158"/>
      <c r="D472" s="160"/>
      <c r="E472" s="161"/>
      <c r="F472" s="177"/>
      <c r="G472" s="160"/>
      <c r="H472" s="163"/>
      <c r="I472" s="156"/>
      <c r="J472" s="157" t="str">
        <f t="shared" si="7"/>
        <v/>
      </c>
      <c r="K472" s="158" t="str">
        <f>IF(O472="", IF(W472="", IF(OR(D472="", E472="", C472=""), "", NETWORKDAYS(D472, E472, IF(AL472='Intro &amp; Setup'!$BA$8, 'Intro &amp; Setup'!$CA$4:$CA$23, IF(AL472='Intro &amp; Setup'!$BA$9, 'Intro &amp; Setup'!$CB$4:$CB$23)))-IF(F472=$AH$2, 0.5, 0)), ""), "")</f>
        <v/>
      </c>
      <c r="L472" s="156"/>
      <c r="M472" s="157" t="str">
        <f>IF(O472="", IFERROR(IF($W472="", $AN472+$AO472-SUMIF($C$8:$C472, $C472, $K$8:$K472)-SUMIF($C$8:$C472, $C472, $W$8:$W472), ""), ""), "")</f>
        <v/>
      </c>
      <c r="N472" s="156"/>
      <c r="O472" s="157" t="str">
        <f>IF(AND(P472="", Q472="", R472=""), "", IF(OR(NOT(C472=P472), NOT(D472=Q472), NOT(E472=R472), NOT(F472=S472), NOT(G472=T472), NOT(H472=U472)), $O$4, 'Leave Approval'!L471))</f>
        <v/>
      </c>
      <c r="P472" s="159" t="str">
        <f>IF('Leave Approval'!M471="", "", 'Leave Approval'!M471)</f>
        <v/>
      </c>
      <c r="Q472" s="160" t="str">
        <f>IF('Leave Approval'!N471="", "", 'Leave Approval'!N471)</f>
        <v/>
      </c>
      <c r="R472" s="161" t="str">
        <f>IF('Leave Approval'!O471="", "", 'Leave Approval'!O471)</f>
        <v/>
      </c>
      <c r="S472" s="162" t="str">
        <f>IF('Leave Approval'!P471="", "", 'Leave Approval'!P471)</f>
        <v/>
      </c>
      <c r="T472" s="163" t="str">
        <f>IF('Leave Approval'!Q471="", "", 'Leave Approval'!Q471)</f>
        <v/>
      </c>
      <c r="U472" s="164" t="str">
        <f>IF('Leave Approval'!R471="", "", 'Leave Approval'!R471)</f>
        <v/>
      </c>
      <c r="V472" s="156"/>
      <c r="W472" s="157" t="str">
        <f>IF(OR(P472="", Q472="", R472=""), "", NETWORKDAYS(Q472, R472, IF(AL472='Intro &amp; Setup'!$BA$8, 'Intro &amp; Setup'!$CA$4:$CA$23, IF(AL472='Intro &amp; Setup'!$BA$9, 'Intro &amp; Setup'!$CB$4:$CB$23)))-IF(S472=$AH$2, 0.5, 0))</f>
        <v/>
      </c>
      <c r="X472" s="156"/>
      <c r="Y472" s="157" t="str">
        <f>IF(OR(P472="", Q472="", R472=""), "", IFERROR($AN472+$AO472-SUMIF($C$8:$C472, $C472, $K$8:$K472)-SUMIF($P$8:$P472, $P472, $W$8:$W472), ""))</f>
        <v/>
      </c>
      <c r="Z472" s="75"/>
      <c r="AH472" s="10">
        <v>465</v>
      </c>
      <c r="AL472" s="10" t="str">
        <f>IF(P472="", IF(C472="", "", IFERROR(INDEX('Intro &amp; Setup'!$BD$4:$BD$23, MATCH(C472, 'Intro &amp; Setup'!$BC$4:$BC$23, 0)), "")), IFERROR(INDEX('Intro &amp; Setup'!$BD$4:$BD$23, MATCH(P472, 'Intro &amp; Setup'!$BC$4:$BC$23, 0)), ""))</f>
        <v/>
      </c>
      <c r="AN472" s="42" t="str">
        <f>IF(P472="", IF($C472="", "", IFERROR(INDEX('Intro &amp; Setup'!$BE$4:$BE$23, MATCH($C472, 'Intro &amp; Setup'!$BC$4:$BC$23, 0)), "")-$AS472), IFERROR(INDEX('Intro &amp; Setup'!$BE$4:$BE$23, MATCH($P472, 'Intro &amp; Setup'!$BC$4:$BC$23, 0)), "")-$AS472)</f>
        <v/>
      </c>
      <c r="AO472" s="44" t="str">
        <f>IF(P472="", IF($C472="", "", IFERROR(INDEX('Intro &amp; Setup'!$BF$4:$BF$23, MATCH($C472, 'Intro &amp; Setup'!$BC$4:$BC$23, 0)), "")), IFERROR(INDEX('Intro &amp; Setup'!$BF$4:$BF$23, MATCH($P472, 'Intro &amp; Setup'!$BC$4:$BC$23, 0)), ""))</f>
        <v/>
      </c>
      <c r="AS472" s="10" t="str">
        <f>IF($C472="", "", IFERROR(INDEX('Intro &amp; Setup'!$BG$70:$BG$109, MATCH($C472, 'Intro &amp; Setup'!$BA$70:$BA$109, 0)), ""))</f>
        <v/>
      </c>
    </row>
    <row r="473" spans="1:45" x14ac:dyDescent="0.25">
      <c r="A473" s="75"/>
      <c r="B473" s="176"/>
      <c r="C473" s="158"/>
      <c r="D473" s="160"/>
      <c r="E473" s="161"/>
      <c r="F473" s="177"/>
      <c r="G473" s="160"/>
      <c r="H473" s="163"/>
      <c r="I473" s="156"/>
      <c r="J473" s="157" t="str">
        <f t="shared" si="7"/>
        <v/>
      </c>
      <c r="K473" s="158" t="str">
        <f>IF(O473="", IF(W473="", IF(OR(D473="", E473="", C473=""), "", NETWORKDAYS(D473, E473, IF(AL473='Intro &amp; Setup'!$BA$8, 'Intro &amp; Setup'!$CA$4:$CA$23, IF(AL473='Intro &amp; Setup'!$BA$9, 'Intro &amp; Setup'!$CB$4:$CB$23)))-IF(F473=$AH$2, 0.5, 0)), ""), "")</f>
        <v/>
      </c>
      <c r="L473" s="156"/>
      <c r="M473" s="157" t="str">
        <f>IF(O473="", IFERROR(IF($W473="", $AN473+$AO473-SUMIF($C$8:$C473, $C473, $K$8:$K473)-SUMIF($C$8:$C473, $C473, $W$8:$W473), ""), ""), "")</f>
        <v/>
      </c>
      <c r="N473" s="156"/>
      <c r="O473" s="157" t="str">
        <f>IF(AND(P473="", Q473="", R473=""), "", IF(OR(NOT(C473=P473), NOT(D473=Q473), NOT(E473=R473), NOT(F473=S473), NOT(G473=T473), NOT(H473=U473)), $O$4, 'Leave Approval'!L472))</f>
        <v/>
      </c>
      <c r="P473" s="159" t="str">
        <f>IF('Leave Approval'!M472="", "", 'Leave Approval'!M472)</f>
        <v/>
      </c>
      <c r="Q473" s="160" t="str">
        <f>IF('Leave Approval'!N472="", "", 'Leave Approval'!N472)</f>
        <v/>
      </c>
      <c r="R473" s="161" t="str">
        <f>IF('Leave Approval'!O472="", "", 'Leave Approval'!O472)</f>
        <v/>
      </c>
      <c r="S473" s="162" t="str">
        <f>IF('Leave Approval'!P472="", "", 'Leave Approval'!P472)</f>
        <v/>
      </c>
      <c r="T473" s="163" t="str">
        <f>IF('Leave Approval'!Q472="", "", 'Leave Approval'!Q472)</f>
        <v/>
      </c>
      <c r="U473" s="164" t="str">
        <f>IF('Leave Approval'!R472="", "", 'Leave Approval'!R472)</f>
        <v/>
      </c>
      <c r="V473" s="156"/>
      <c r="W473" s="157" t="str">
        <f>IF(OR(P473="", Q473="", R473=""), "", NETWORKDAYS(Q473, R473, IF(AL473='Intro &amp; Setup'!$BA$8, 'Intro &amp; Setup'!$CA$4:$CA$23, IF(AL473='Intro &amp; Setup'!$BA$9, 'Intro &amp; Setup'!$CB$4:$CB$23)))-IF(S473=$AH$2, 0.5, 0))</f>
        <v/>
      </c>
      <c r="X473" s="156"/>
      <c r="Y473" s="157" t="str">
        <f>IF(OR(P473="", Q473="", R473=""), "", IFERROR($AN473+$AO473-SUMIF($C$8:$C473, $C473, $K$8:$K473)-SUMIF($P$8:$P473, $P473, $W$8:$W473), ""))</f>
        <v/>
      </c>
      <c r="Z473" s="75"/>
      <c r="AH473" s="10">
        <v>466</v>
      </c>
      <c r="AL473" s="10" t="str">
        <f>IF(P473="", IF(C473="", "", IFERROR(INDEX('Intro &amp; Setup'!$BD$4:$BD$23, MATCH(C473, 'Intro &amp; Setup'!$BC$4:$BC$23, 0)), "")), IFERROR(INDEX('Intro &amp; Setup'!$BD$4:$BD$23, MATCH(P473, 'Intro &amp; Setup'!$BC$4:$BC$23, 0)), ""))</f>
        <v/>
      </c>
      <c r="AN473" s="42" t="str">
        <f>IF(P473="", IF($C473="", "", IFERROR(INDEX('Intro &amp; Setup'!$BE$4:$BE$23, MATCH($C473, 'Intro &amp; Setup'!$BC$4:$BC$23, 0)), "")-$AS473), IFERROR(INDEX('Intro &amp; Setup'!$BE$4:$BE$23, MATCH($P473, 'Intro &amp; Setup'!$BC$4:$BC$23, 0)), "")-$AS473)</f>
        <v/>
      </c>
      <c r="AO473" s="44" t="str">
        <f>IF(P473="", IF($C473="", "", IFERROR(INDEX('Intro &amp; Setup'!$BF$4:$BF$23, MATCH($C473, 'Intro &amp; Setup'!$BC$4:$BC$23, 0)), "")), IFERROR(INDEX('Intro &amp; Setup'!$BF$4:$BF$23, MATCH($P473, 'Intro &amp; Setup'!$BC$4:$BC$23, 0)), ""))</f>
        <v/>
      </c>
      <c r="AS473" s="10" t="str">
        <f>IF($C473="", "", IFERROR(INDEX('Intro &amp; Setup'!$BG$70:$BG$109, MATCH($C473, 'Intro &amp; Setup'!$BA$70:$BA$109, 0)), ""))</f>
        <v/>
      </c>
    </row>
    <row r="474" spans="1:45" x14ac:dyDescent="0.25">
      <c r="A474" s="75"/>
      <c r="B474" s="176"/>
      <c r="C474" s="158"/>
      <c r="D474" s="160"/>
      <c r="E474" s="161"/>
      <c r="F474" s="177"/>
      <c r="G474" s="160"/>
      <c r="H474" s="163"/>
      <c r="I474" s="156"/>
      <c r="J474" s="157" t="str">
        <f t="shared" si="7"/>
        <v/>
      </c>
      <c r="K474" s="158" t="str">
        <f>IF(O474="", IF(W474="", IF(OR(D474="", E474="", C474=""), "", NETWORKDAYS(D474, E474, IF(AL474='Intro &amp; Setup'!$BA$8, 'Intro &amp; Setup'!$CA$4:$CA$23, IF(AL474='Intro &amp; Setup'!$BA$9, 'Intro &amp; Setup'!$CB$4:$CB$23)))-IF(F474=$AH$2, 0.5, 0)), ""), "")</f>
        <v/>
      </c>
      <c r="L474" s="156"/>
      <c r="M474" s="157" t="str">
        <f>IF(O474="", IFERROR(IF($W474="", $AN474+$AO474-SUMIF($C$8:$C474, $C474, $K$8:$K474)-SUMIF($C$8:$C474, $C474, $W$8:$W474), ""), ""), "")</f>
        <v/>
      </c>
      <c r="N474" s="156"/>
      <c r="O474" s="157" t="str">
        <f>IF(AND(P474="", Q474="", R474=""), "", IF(OR(NOT(C474=P474), NOT(D474=Q474), NOT(E474=R474), NOT(F474=S474), NOT(G474=T474), NOT(H474=U474)), $O$4, 'Leave Approval'!L473))</f>
        <v/>
      </c>
      <c r="P474" s="159" t="str">
        <f>IF('Leave Approval'!M473="", "", 'Leave Approval'!M473)</f>
        <v/>
      </c>
      <c r="Q474" s="160" t="str">
        <f>IF('Leave Approval'!N473="", "", 'Leave Approval'!N473)</f>
        <v/>
      </c>
      <c r="R474" s="161" t="str">
        <f>IF('Leave Approval'!O473="", "", 'Leave Approval'!O473)</f>
        <v/>
      </c>
      <c r="S474" s="162" t="str">
        <f>IF('Leave Approval'!P473="", "", 'Leave Approval'!P473)</f>
        <v/>
      </c>
      <c r="T474" s="163" t="str">
        <f>IF('Leave Approval'!Q473="", "", 'Leave Approval'!Q473)</f>
        <v/>
      </c>
      <c r="U474" s="164" t="str">
        <f>IF('Leave Approval'!R473="", "", 'Leave Approval'!R473)</f>
        <v/>
      </c>
      <c r="V474" s="156"/>
      <c r="W474" s="157" t="str">
        <f>IF(OR(P474="", Q474="", R474=""), "", NETWORKDAYS(Q474, R474, IF(AL474='Intro &amp; Setup'!$BA$8, 'Intro &amp; Setup'!$CA$4:$CA$23, IF(AL474='Intro &amp; Setup'!$BA$9, 'Intro &amp; Setup'!$CB$4:$CB$23)))-IF(S474=$AH$2, 0.5, 0))</f>
        <v/>
      </c>
      <c r="X474" s="156"/>
      <c r="Y474" s="157" t="str">
        <f>IF(OR(P474="", Q474="", R474=""), "", IFERROR($AN474+$AO474-SUMIF($C$8:$C474, $C474, $K$8:$K474)-SUMIF($P$8:$P474, $P474, $W$8:$W474), ""))</f>
        <v/>
      </c>
      <c r="Z474" s="75"/>
      <c r="AH474" s="10">
        <v>467</v>
      </c>
      <c r="AL474" s="10" t="str">
        <f>IF(P474="", IF(C474="", "", IFERROR(INDEX('Intro &amp; Setup'!$BD$4:$BD$23, MATCH(C474, 'Intro &amp; Setup'!$BC$4:$BC$23, 0)), "")), IFERROR(INDEX('Intro &amp; Setup'!$BD$4:$BD$23, MATCH(P474, 'Intro &amp; Setup'!$BC$4:$BC$23, 0)), ""))</f>
        <v/>
      </c>
      <c r="AN474" s="42" t="str">
        <f>IF(P474="", IF($C474="", "", IFERROR(INDEX('Intro &amp; Setup'!$BE$4:$BE$23, MATCH($C474, 'Intro &amp; Setup'!$BC$4:$BC$23, 0)), "")-$AS474), IFERROR(INDEX('Intro &amp; Setup'!$BE$4:$BE$23, MATCH($P474, 'Intro &amp; Setup'!$BC$4:$BC$23, 0)), "")-$AS474)</f>
        <v/>
      </c>
      <c r="AO474" s="44" t="str">
        <f>IF(P474="", IF($C474="", "", IFERROR(INDEX('Intro &amp; Setup'!$BF$4:$BF$23, MATCH($C474, 'Intro &amp; Setup'!$BC$4:$BC$23, 0)), "")), IFERROR(INDEX('Intro &amp; Setup'!$BF$4:$BF$23, MATCH($P474, 'Intro &amp; Setup'!$BC$4:$BC$23, 0)), ""))</f>
        <v/>
      </c>
      <c r="AS474" s="10" t="str">
        <f>IF($C474="", "", IFERROR(INDEX('Intro &amp; Setup'!$BG$70:$BG$109, MATCH($C474, 'Intro &amp; Setup'!$BA$70:$BA$109, 0)), ""))</f>
        <v/>
      </c>
    </row>
    <row r="475" spans="1:45" x14ac:dyDescent="0.25">
      <c r="A475" s="75"/>
      <c r="B475" s="176"/>
      <c r="C475" s="158"/>
      <c r="D475" s="160"/>
      <c r="E475" s="161"/>
      <c r="F475" s="177"/>
      <c r="G475" s="160"/>
      <c r="H475" s="163"/>
      <c r="I475" s="156"/>
      <c r="J475" s="157" t="str">
        <f t="shared" si="7"/>
        <v/>
      </c>
      <c r="K475" s="158" t="str">
        <f>IF(O475="", IF(W475="", IF(OR(D475="", E475="", C475=""), "", NETWORKDAYS(D475, E475, IF(AL475='Intro &amp; Setup'!$BA$8, 'Intro &amp; Setup'!$CA$4:$CA$23, IF(AL475='Intro &amp; Setup'!$BA$9, 'Intro &amp; Setup'!$CB$4:$CB$23)))-IF(F475=$AH$2, 0.5, 0)), ""), "")</f>
        <v/>
      </c>
      <c r="L475" s="156"/>
      <c r="M475" s="157" t="str">
        <f>IF(O475="", IFERROR(IF($W475="", $AN475+$AO475-SUMIF($C$8:$C475, $C475, $K$8:$K475)-SUMIF($C$8:$C475, $C475, $W$8:$W475), ""), ""), "")</f>
        <v/>
      </c>
      <c r="N475" s="156"/>
      <c r="O475" s="157" t="str">
        <f>IF(AND(P475="", Q475="", R475=""), "", IF(OR(NOT(C475=P475), NOT(D475=Q475), NOT(E475=R475), NOT(F475=S475), NOT(G475=T475), NOT(H475=U475)), $O$4, 'Leave Approval'!L474))</f>
        <v/>
      </c>
      <c r="P475" s="159" t="str">
        <f>IF('Leave Approval'!M474="", "", 'Leave Approval'!M474)</f>
        <v/>
      </c>
      <c r="Q475" s="160" t="str">
        <f>IF('Leave Approval'!N474="", "", 'Leave Approval'!N474)</f>
        <v/>
      </c>
      <c r="R475" s="161" t="str">
        <f>IF('Leave Approval'!O474="", "", 'Leave Approval'!O474)</f>
        <v/>
      </c>
      <c r="S475" s="162" t="str">
        <f>IF('Leave Approval'!P474="", "", 'Leave Approval'!P474)</f>
        <v/>
      </c>
      <c r="T475" s="163" t="str">
        <f>IF('Leave Approval'!Q474="", "", 'Leave Approval'!Q474)</f>
        <v/>
      </c>
      <c r="U475" s="164" t="str">
        <f>IF('Leave Approval'!R474="", "", 'Leave Approval'!R474)</f>
        <v/>
      </c>
      <c r="V475" s="156"/>
      <c r="W475" s="157" t="str">
        <f>IF(OR(P475="", Q475="", R475=""), "", NETWORKDAYS(Q475, R475, IF(AL475='Intro &amp; Setup'!$BA$8, 'Intro &amp; Setup'!$CA$4:$CA$23, IF(AL475='Intro &amp; Setup'!$BA$9, 'Intro &amp; Setup'!$CB$4:$CB$23)))-IF(S475=$AH$2, 0.5, 0))</f>
        <v/>
      </c>
      <c r="X475" s="156"/>
      <c r="Y475" s="157" t="str">
        <f>IF(OR(P475="", Q475="", R475=""), "", IFERROR($AN475+$AO475-SUMIF($C$8:$C475, $C475, $K$8:$K475)-SUMIF($P$8:$P475, $P475, $W$8:$W475), ""))</f>
        <v/>
      </c>
      <c r="Z475" s="75"/>
      <c r="AH475" s="10">
        <v>468</v>
      </c>
      <c r="AL475" s="10" t="str">
        <f>IF(P475="", IF(C475="", "", IFERROR(INDEX('Intro &amp; Setup'!$BD$4:$BD$23, MATCH(C475, 'Intro &amp; Setup'!$BC$4:$BC$23, 0)), "")), IFERROR(INDEX('Intro &amp; Setup'!$BD$4:$BD$23, MATCH(P475, 'Intro &amp; Setup'!$BC$4:$BC$23, 0)), ""))</f>
        <v/>
      </c>
      <c r="AN475" s="42" t="str">
        <f>IF(P475="", IF($C475="", "", IFERROR(INDEX('Intro &amp; Setup'!$BE$4:$BE$23, MATCH($C475, 'Intro &amp; Setup'!$BC$4:$BC$23, 0)), "")-$AS475), IFERROR(INDEX('Intro &amp; Setup'!$BE$4:$BE$23, MATCH($P475, 'Intro &amp; Setup'!$BC$4:$BC$23, 0)), "")-$AS475)</f>
        <v/>
      </c>
      <c r="AO475" s="44" t="str">
        <f>IF(P475="", IF($C475="", "", IFERROR(INDEX('Intro &amp; Setup'!$BF$4:$BF$23, MATCH($C475, 'Intro &amp; Setup'!$BC$4:$BC$23, 0)), "")), IFERROR(INDEX('Intro &amp; Setup'!$BF$4:$BF$23, MATCH($P475, 'Intro &amp; Setup'!$BC$4:$BC$23, 0)), ""))</f>
        <v/>
      </c>
      <c r="AS475" s="10" t="str">
        <f>IF($C475="", "", IFERROR(INDEX('Intro &amp; Setup'!$BG$70:$BG$109, MATCH($C475, 'Intro &amp; Setup'!$BA$70:$BA$109, 0)), ""))</f>
        <v/>
      </c>
    </row>
    <row r="476" spans="1:45" x14ac:dyDescent="0.25">
      <c r="A476" s="75"/>
      <c r="B476" s="176"/>
      <c r="C476" s="158"/>
      <c r="D476" s="160"/>
      <c r="E476" s="161"/>
      <c r="F476" s="177"/>
      <c r="G476" s="160"/>
      <c r="H476" s="163"/>
      <c r="I476" s="156"/>
      <c r="J476" s="157" t="str">
        <f t="shared" si="7"/>
        <v/>
      </c>
      <c r="K476" s="158" t="str">
        <f>IF(O476="", IF(W476="", IF(OR(D476="", E476="", C476=""), "", NETWORKDAYS(D476, E476, IF(AL476='Intro &amp; Setup'!$BA$8, 'Intro &amp; Setup'!$CA$4:$CA$23, IF(AL476='Intro &amp; Setup'!$BA$9, 'Intro &amp; Setup'!$CB$4:$CB$23)))-IF(F476=$AH$2, 0.5, 0)), ""), "")</f>
        <v/>
      </c>
      <c r="L476" s="156"/>
      <c r="M476" s="157" t="str">
        <f>IF(O476="", IFERROR(IF($W476="", $AN476+$AO476-SUMIF($C$8:$C476, $C476, $K$8:$K476)-SUMIF($C$8:$C476, $C476, $W$8:$W476), ""), ""), "")</f>
        <v/>
      </c>
      <c r="N476" s="156"/>
      <c r="O476" s="157" t="str">
        <f>IF(AND(P476="", Q476="", R476=""), "", IF(OR(NOT(C476=P476), NOT(D476=Q476), NOT(E476=R476), NOT(F476=S476), NOT(G476=T476), NOT(H476=U476)), $O$4, 'Leave Approval'!L475))</f>
        <v/>
      </c>
      <c r="P476" s="159" t="str">
        <f>IF('Leave Approval'!M475="", "", 'Leave Approval'!M475)</f>
        <v/>
      </c>
      <c r="Q476" s="160" t="str">
        <f>IF('Leave Approval'!N475="", "", 'Leave Approval'!N475)</f>
        <v/>
      </c>
      <c r="R476" s="161" t="str">
        <f>IF('Leave Approval'!O475="", "", 'Leave Approval'!O475)</f>
        <v/>
      </c>
      <c r="S476" s="162" t="str">
        <f>IF('Leave Approval'!P475="", "", 'Leave Approval'!P475)</f>
        <v/>
      </c>
      <c r="T476" s="163" t="str">
        <f>IF('Leave Approval'!Q475="", "", 'Leave Approval'!Q475)</f>
        <v/>
      </c>
      <c r="U476" s="164" t="str">
        <f>IF('Leave Approval'!R475="", "", 'Leave Approval'!R475)</f>
        <v/>
      </c>
      <c r="V476" s="156"/>
      <c r="W476" s="157" t="str">
        <f>IF(OR(P476="", Q476="", R476=""), "", NETWORKDAYS(Q476, R476, IF(AL476='Intro &amp; Setup'!$BA$8, 'Intro &amp; Setup'!$CA$4:$CA$23, IF(AL476='Intro &amp; Setup'!$BA$9, 'Intro &amp; Setup'!$CB$4:$CB$23)))-IF(S476=$AH$2, 0.5, 0))</f>
        <v/>
      </c>
      <c r="X476" s="156"/>
      <c r="Y476" s="157" t="str">
        <f>IF(OR(P476="", Q476="", R476=""), "", IFERROR($AN476+$AO476-SUMIF($C$8:$C476, $C476, $K$8:$K476)-SUMIF($P$8:$P476, $P476, $W$8:$W476), ""))</f>
        <v/>
      </c>
      <c r="Z476" s="75"/>
      <c r="AH476" s="10">
        <v>469</v>
      </c>
      <c r="AL476" s="10" t="str">
        <f>IF(P476="", IF(C476="", "", IFERROR(INDEX('Intro &amp; Setup'!$BD$4:$BD$23, MATCH(C476, 'Intro &amp; Setup'!$BC$4:$BC$23, 0)), "")), IFERROR(INDEX('Intro &amp; Setup'!$BD$4:$BD$23, MATCH(P476, 'Intro &amp; Setup'!$BC$4:$BC$23, 0)), ""))</f>
        <v/>
      </c>
      <c r="AN476" s="42" t="str">
        <f>IF(P476="", IF($C476="", "", IFERROR(INDEX('Intro &amp; Setup'!$BE$4:$BE$23, MATCH($C476, 'Intro &amp; Setup'!$BC$4:$BC$23, 0)), "")-$AS476), IFERROR(INDEX('Intro &amp; Setup'!$BE$4:$BE$23, MATCH($P476, 'Intro &amp; Setup'!$BC$4:$BC$23, 0)), "")-$AS476)</f>
        <v/>
      </c>
      <c r="AO476" s="44" t="str">
        <f>IF(P476="", IF($C476="", "", IFERROR(INDEX('Intro &amp; Setup'!$BF$4:$BF$23, MATCH($C476, 'Intro &amp; Setup'!$BC$4:$BC$23, 0)), "")), IFERROR(INDEX('Intro &amp; Setup'!$BF$4:$BF$23, MATCH($P476, 'Intro &amp; Setup'!$BC$4:$BC$23, 0)), ""))</f>
        <v/>
      </c>
      <c r="AS476" s="10" t="str">
        <f>IF($C476="", "", IFERROR(INDEX('Intro &amp; Setup'!$BG$70:$BG$109, MATCH($C476, 'Intro &amp; Setup'!$BA$70:$BA$109, 0)), ""))</f>
        <v/>
      </c>
    </row>
    <row r="477" spans="1:45" x14ac:dyDescent="0.25">
      <c r="A477" s="75"/>
      <c r="B477" s="176"/>
      <c r="C477" s="158"/>
      <c r="D477" s="160"/>
      <c r="E477" s="161"/>
      <c r="F477" s="177"/>
      <c r="G477" s="160"/>
      <c r="H477" s="163"/>
      <c r="I477" s="156"/>
      <c r="J477" s="157" t="str">
        <f t="shared" si="7"/>
        <v/>
      </c>
      <c r="K477" s="158" t="str">
        <f>IF(O477="", IF(W477="", IF(OR(D477="", E477="", C477=""), "", NETWORKDAYS(D477, E477, IF(AL477='Intro &amp; Setup'!$BA$8, 'Intro &amp; Setup'!$CA$4:$CA$23, IF(AL477='Intro &amp; Setup'!$BA$9, 'Intro &amp; Setup'!$CB$4:$CB$23)))-IF(F477=$AH$2, 0.5, 0)), ""), "")</f>
        <v/>
      </c>
      <c r="L477" s="156"/>
      <c r="M477" s="157" t="str">
        <f>IF(O477="", IFERROR(IF($W477="", $AN477+$AO477-SUMIF($C$8:$C477, $C477, $K$8:$K477)-SUMIF($C$8:$C477, $C477, $W$8:$W477), ""), ""), "")</f>
        <v/>
      </c>
      <c r="N477" s="156"/>
      <c r="O477" s="157" t="str">
        <f>IF(AND(P477="", Q477="", R477=""), "", IF(OR(NOT(C477=P477), NOT(D477=Q477), NOT(E477=R477), NOT(F477=S477), NOT(G477=T477), NOT(H477=U477)), $O$4, 'Leave Approval'!L476))</f>
        <v/>
      </c>
      <c r="P477" s="159" t="str">
        <f>IF('Leave Approval'!M476="", "", 'Leave Approval'!M476)</f>
        <v/>
      </c>
      <c r="Q477" s="160" t="str">
        <f>IF('Leave Approval'!N476="", "", 'Leave Approval'!N476)</f>
        <v/>
      </c>
      <c r="R477" s="161" t="str">
        <f>IF('Leave Approval'!O476="", "", 'Leave Approval'!O476)</f>
        <v/>
      </c>
      <c r="S477" s="162" t="str">
        <f>IF('Leave Approval'!P476="", "", 'Leave Approval'!P476)</f>
        <v/>
      </c>
      <c r="T477" s="163" t="str">
        <f>IF('Leave Approval'!Q476="", "", 'Leave Approval'!Q476)</f>
        <v/>
      </c>
      <c r="U477" s="164" t="str">
        <f>IF('Leave Approval'!R476="", "", 'Leave Approval'!R476)</f>
        <v/>
      </c>
      <c r="V477" s="156"/>
      <c r="W477" s="157" t="str">
        <f>IF(OR(P477="", Q477="", R477=""), "", NETWORKDAYS(Q477, R477, IF(AL477='Intro &amp; Setup'!$BA$8, 'Intro &amp; Setup'!$CA$4:$CA$23, IF(AL477='Intro &amp; Setup'!$BA$9, 'Intro &amp; Setup'!$CB$4:$CB$23)))-IF(S477=$AH$2, 0.5, 0))</f>
        <v/>
      </c>
      <c r="X477" s="156"/>
      <c r="Y477" s="157" t="str">
        <f>IF(OR(P477="", Q477="", R477=""), "", IFERROR($AN477+$AO477-SUMIF($C$8:$C477, $C477, $K$8:$K477)-SUMIF($P$8:$P477, $P477, $W$8:$W477), ""))</f>
        <v/>
      </c>
      <c r="Z477" s="75"/>
      <c r="AH477" s="10">
        <v>470</v>
      </c>
      <c r="AL477" s="10" t="str">
        <f>IF(P477="", IF(C477="", "", IFERROR(INDEX('Intro &amp; Setup'!$BD$4:$BD$23, MATCH(C477, 'Intro &amp; Setup'!$BC$4:$BC$23, 0)), "")), IFERROR(INDEX('Intro &amp; Setup'!$BD$4:$BD$23, MATCH(P477, 'Intro &amp; Setup'!$BC$4:$BC$23, 0)), ""))</f>
        <v/>
      </c>
      <c r="AN477" s="42" t="str">
        <f>IF(P477="", IF($C477="", "", IFERROR(INDEX('Intro &amp; Setup'!$BE$4:$BE$23, MATCH($C477, 'Intro &amp; Setup'!$BC$4:$BC$23, 0)), "")-$AS477), IFERROR(INDEX('Intro &amp; Setup'!$BE$4:$BE$23, MATCH($P477, 'Intro &amp; Setup'!$BC$4:$BC$23, 0)), "")-$AS477)</f>
        <v/>
      </c>
      <c r="AO477" s="44" t="str">
        <f>IF(P477="", IF($C477="", "", IFERROR(INDEX('Intro &amp; Setup'!$BF$4:$BF$23, MATCH($C477, 'Intro &amp; Setup'!$BC$4:$BC$23, 0)), "")), IFERROR(INDEX('Intro &amp; Setup'!$BF$4:$BF$23, MATCH($P477, 'Intro &amp; Setup'!$BC$4:$BC$23, 0)), ""))</f>
        <v/>
      </c>
      <c r="AS477" s="10" t="str">
        <f>IF($C477="", "", IFERROR(INDEX('Intro &amp; Setup'!$BG$70:$BG$109, MATCH($C477, 'Intro &amp; Setup'!$BA$70:$BA$109, 0)), ""))</f>
        <v/>
      </c>
    </row>
    <row r="478" spans="1:45" x14ac:dyDescent="0.25">
      <c r="A478" s="75"/>
      <c r="B478" s="176"/>
      <c r="C478" s="158"/>
      <c r="D478" s="160"/>
      <c r="E478" s="161"/>
      <c r="F478" s="177"/>
      <c r="G478" s="160"/>
      <c r="H478" s="163"/>
      <c r="I478" s="156"/>
      <c r="J478" s="157" t="str">
        <f t="shared" si="7"/>
        <v/>
      </c>
      <c r="K478" s="158" t="str">
        <f>IF(O478="", IF(W478="", IF(OR(D478="", E478="", C478=""), "", NETWORKDAYS(D478, E478, IF(AL478='Intro &amp; Setup'!$BA$8, 'Intro &amp; Setup'!$CA$4:$CA$23, IF(AL478='Intro &amp; Setup'!$BA$9, 'Intro &amp; Setup'!$CB$4:$CB$23)))-IF(F478=$AH$2, 0.5, 0)), ""), "")</f>
        <v/>
      </c>
      <c r="L478" s="156"/>
      <c r="M478" s="157" t="str">
        <f>IF(O478="", IFERROR(IF($W478="", $AN478+$AO478-SUMIF($C$8:$C478, $C478, $K$8:$K478)-SUMIF($C$8:$C478, $C478, $W$8:$W478), ""), ""), "")</f>
        <v/>
      </c>
      <c r="N478" s="156"/>
      <c r="O478" s="157" t="str">
        <f>IF(AND(P478="", Q478="", R478=""), "", IF(OR(NOT(C478=P478), NOT(D478=Q478), NOT(E478=R478), NOT(F478=S478), NOT(G478=T478), NOT(H478=U478)), $O$4, 'Leave Approval'!L477))</f>
        <v/>
      </c>
      <c r="P478" s="159" t="str">
        <f>IF('Leave Approval'!M477="", "", 'Leave Approval'!M477)</f>
        <v/>
      </c>
      <c r="Q478" s="160" t="str">
        <f>IF('Leave Approval'!N477="", "", 'Leave Approval'!N477)</f>
        <v/>
      </c>
      <c r="R478" s="161" t="str">
        <f>IF('Leave Approval'!O477="", "", 'Leave Approval'!O477)</f>
        <v/>
      </c>
      <c r="S478" s="162" t="str">
        <f>IF('Leave Approval'!P477="", "", 'Leave Approval'!P477)</f>
        <v/>
      </c>
      <c r="T478" s="163" t="str">
        <f>IF('Leave Approval'!Q477="", "", 'Leave Approval'!Q477)</f>
        <v/>
      </c>
      <c r="U478" s="164" t="str">
        <f>IF('Leave Approval'!R477="", "", 'Leave Approval'!R477)</f>
        <v/>
      </c>
      <c r="V478" s="156"/>
      <c r="W478" s="157" t="str">
        <f>IF(OR(P478="", Q478="", R478=""), "", NETWORKDAYS(Q478, R478, IF(AL478='Intro &amp; Setup'!$BA$8, 'Intro &amp; Setup'!$CA$4:$CA$23, IF(AL478='Intro &amp; Setup'!$BA$9, 'Intro &amp; Setup'!$CB$4:$CB$23)))-IF(S478=$AH$2, 0.5, 0))</f>
        <v/>
      </c>
      <c r="X478" s="156"/>
      <c r="Y478" s="157" t="str">
        <f>IF(OR(P478="", Q478="", R478=""), "", IFERROR($AN478+$AO478-SUMIF($C$8:$C478, $C478, $K$8:$K478)-SUMIF($P$8:$P478, $P478, $W$8:$W478), ""))</f>
        <v/>
      </c>
      <c r="Z478" s="75"/>
      <c r="AH478" s="10">
        <v>471</v>
      </c>
      <c r="AL478" s="10" t="str">
        <f>IF(P478="", IF(C478="", "", IFERROR(INDEX('Intro &amp; Setup'!$BD$4:$BD$23, MATCH(C478, 'Intro &amp; Setup'!$BC$4:$BC$23, 0)), "")), IFERROR(INDEX('Intro &amp; Setup'!$BD$4:$BD$23, MATCH(P478, 'Intro &amp; Setup'!$BC$4:$BC$23, 0)), ""))</f>
        <v/>
      </c>
      <c r="AN478" s="42" t="str">
        <f>IF(P478="", IF($C478="", "", IFERROR(INDEX('Intro &amp; Setup'!$BE$4:$BE$23, MATCH($C478, 'Intro &amp; Setup'!$BC$4:$BC$23, 0)), "")-$AS478), IFERROR(INDEX('Intro &amp; Setup'!$BE$4:$BE$23, MATCH($P478, 'Intro &amp; Setup'!$BC$4:$BC$23, 0)), "")-$AS478)</f>
        <v/>
      </c>
      <c r="AO478" s="44" t="str">
        <f>IF(P478="", IF($C478="", "", IFERROR(INDEX('Intro &amp; Setup'!$BF$4:$BF$23, MATCH($C478, 'Intro &amp; Setup'!$BC$4:$BC$23, 0)), "")), IFERROR(INDEX('Intro &amp; Setup'!$BF$4:$BF$23, MATCH($P478, 'Intro &amp; Setup'!$BC$4:$BC$23, 0)), ""))</f>
        <v/>
      </c>
      <c r="AS478" s="10" t="str">
        <f>IF($C478="", "", IFERROR(INDEX('Intro &amp; Setup'!$BG$70:$BG$109, MATCH($C478, 'Intro &amp; Setup'!$BA$70:$BA$109, 0)), ""))</f>
        <v/>
      </c>
    </row>
    <row r="479" spans="1:45" x14ac:dyDescent="0.25">
      <c r="A479" s="75"/>
      <c r="B479" s="176"/>
      <c r="C479" s="158"/>
      <c r="D479" s="160"/>
      <c r="E479" s="161"/>
      <c r="F479" s="177"/>
      <c r="G479" s="160"/>
      <c r="H479" s="163"/>
      <c r="I479" s="156"/>
      <c r="J479" s="157" t="str">
        <f t="shared" si="7"/>
        <v/>
      </c>
      <c r="K479" s="158" t="str">
        <f>IF(O479="", IF(W479="", IF(OR(D479="", E479="", C479=""), "", NETWORKDAYS(D479, E479, IF(AL479='Intro &amp; Setup'!$BA$8, 'Intro &amp; Setup'!$CA$4:$CA$23, IF(AL479='Intro &amp; Setup'!$BA$9, 'Intro &amp; Setup'!$CB$4:$CB$23)))-IF(F479=$AH$2, 0.5, 0)), ""), "")</f>
        <v/>
      </c>
      <c r="L479" s="156"/>
      <c r="M479" s="157" t="str">
        <f>IF(O479="", IFERROR(IF($W479="", $AN479+$AO479-SUMIF($C$8:$C479, $C479, $K$8:$K479)-SUMIF($C$8:$C479, $C479, $W$8:$W479), ""), ""), "")</f>
        <v/>
      </c>
      <c r="N479" s="156"/>
      <c r="O479" s="157" t="str">
        <f>IF(AND(P479="", Q479="", R479=""), "", IF(OR(NOT(C479=P479), NOT(D479=Q479), NOT(E479=R479), NOT(F479=S479), NOT(G479=T479), NOT(H479=U479)), $O$4, 'Leave Approval'!L478))</f>
        <v/>
      </c>
      <c r="P479" s="159" t="str">
        <f>IF('Leave Approval'!M478="", "", 'Leave Approval'!M478)</f>
        <v/>
      </c>
      <c r="Q479" s="160" t="str">
        <f>IF('Leave Approval'!N478="", "", 'Leave Approval'!N478)</f>
        <v/>
      </c>
      <c r="R479" s="161" t="str">
        <f>IF('Leave Approval'!O478="", "", 'Leave Approval'!O478)</f>
        <v/>
      </c>
      <c r="S479" s="162" t="str">
        <f>IF('Leave Approval'!P478="", "", 'Leave Approval'!P478)</f>
        <v/>
      </c>
      <c r="T479" s="163" t="str">
        <f>IF('Leave Approval'!Q478="", "", 'Leave Approval'!Q478)</f>
        <v/>
      </c>
      <c r="U479" s="164" t="str">
        <f>IF('Leave Approval'!R478="", "", 'Leave Approval'!R478)</f>
        <v/>
      </c>
      <c r="V479" s="156"/>
      <c r="W479" s="157" t="str">
        <f>IF(OR(P479="", Q479="", R479=""), "", NETWORKDAYS(Q479, R479, IF(AL479='Intro &amp; Setup'!$BA$8, 'Intro &amp; Setup'!$CA$4:$CA$23, IF(AL479='Intro &amp; Setup'!$BA$9, 'Intro &amp; Setup'!$CB$4:$CB$23)))-IF(S479=$AH$2, 0.5, 0))</f>
        <v/>
      </c>
      <c r="X479" s="156"/>
      <c r="Y479" s="157" t="str">
        <f>IF(OR(P479="", Q479="", R479=""), "", IFERROR($AN479+$AO479-SUMIF($C$8:$C479, $C479, $K$8:$K479)-SUMIF($P$8:$P479, $P479, $W$8:$W479), ""))</f>
        <v/>
      </c>
      <c r="Z479" s="75"/>
      <c r="AH479" s="10">
        <v>472</v>
      </c>
      <c r="AL479" s="10" t="str">
        <f>IF(P479="", IF(C479="", "", IFERROR(INDEX('Intro &amp; Setup'!$BD$4:$BD$23, MATCH(C479, 'Intro &amp; Setup'!$BC$4:$BC$23, 0)), "")), IFERROR(INDEX('Intro &amp; Setup'!$BD$4:$BD$23, MATCH(P479, 'Intro &amp; Setup'!$BC$4:$BC$23, 0)), ""))</f>
        <v/>
      </c>
      <c r="AN479" s="42" t="str">
        <f>IF(P479="", IF($C479="", "", IFERROR(INDEX('Intro &amp; Setup'!$BE$4:$BE$23, MATCH($C479, 'Intro &amp; Setup'!$BC$4:$BC$23, 0)), "")-$AS479), IFERROR(INDEX('Intro &amp; Setup'!$BE$4:$BE$23, MATCH($P479, 'Intro &amp; Setup'!$BC$4:$BC$23, 0)), "")-$AS479)</f>
        <v/>
      </c>
      <c r="AO479" s="44" t="str">
        <f>IF(P479="", IF($C479="", "", IFERROR(INDEX('Intro &amp; Setup'!$BF$4:$BF$23, MATCH($C479, 'Intro &amp; Setup'!$BC$4:$BC$23, 0)), "")), IFERROR(INDEX('Intro &amp; Setup'!$BF$4:$BF$23, MATCH($P479, 'Intro &amp; Setup'!$BC$4:$BC$23, 0)), ""))</f>
        <v/>
      </c>
      <c r="AS479" s="10" t="str">
        <f>IF($C479="", "", IFERROR(INDEX('Intro &amp; Setup'!$BG$70:$BG$109, MATCH($C479, 'Intro &amp; Setup'!$BA$70:$BA$109, 0)), ""))</f>
        <v/>
      </c>
    </row>
    <row r="480" spans="1:45" x14ac:dyDescent="0.25">
      <c r="A480" s="75"/>
      <c r="B480" s="176"/>
      <c r="C480" s="158"/>
      <c r="D480" s="160"/>
      <c r="E480" s="161"/>
      <c r="F480" s="177"/>
      <c r="G480" s="160"/>
      <c r="H480" s="163"/>
      <c r="I480" s="156"/>
      <c r="J480" s="157" t="str">
        <f t="shared" si="7"/>
        <v/>
      </c>
      <c r="K480" s="158" t="str">
        <f>IF(O480="", IF(W480="", IF(OR(D480="", E480="", C480=""), "", NETWORKDAYS(D480, E480, IF(AL480='Intro &amp; Setup'!$BA$8, 'Intro &amp; Setup'!$CA$4:$CA$23, IF(AL480='Intro &amp; Setup'!$BA$9, 'Intro &amp; Setup'!$CB$4:$CB$23)))-IF(F480=$AH$2, 0.5, 0)), ""), "")</f>
        <v/>
      </c>
      <c r="L480" s="156"/>
      <c r="M480" s="157" t="str">
        <f>IF(O480="", IFERROR(IF($W480="", $AN480+$AO480-SUMIF($C$8:$C480, $C480, $K$8:$K480)-SUMIF($C$8:$C480, $C480, $W$8:$W480), ""), ""), "")</f>
        <v/>
      </c>
      <c r="N480" s="156"/>
      <c r="O480" s="157" t="str">
        <f>IF(AND(P480="", Q480="", R480=""), "", IF(OR(NOT(C480=P480), NOT(D480=Q480), NOT(E480=R480), NOT(F480=S480), NOT(G480=T480), NOT(H480=U480)), $O$4, 'Leave Approval'!L479))</f>
        <v/>
      </c>
      <c r="P480" s="159" t="str">
        <f>IF('Leave Approval'!M479="", "", 'Leave Approval'!M479)</f>
        <v/>
      </c>
      <c r="Q480" s="160" t="str">
        <f>IF('Leave Approval'!N479="", "", 'Leave Approval'!N479)</f>
        <v/>
      </c>
      <c r="R480" s="161" t="str">
        <f>IF('Leave Approval'!O479="", "", 'Leave Approval'!O479)</f>
        <v/>
      </c>
      <c r="S480" s="162" t="str">
        <f>IF('Leave Approval'!P479="", "", 'Leave Approval'!P479)</f>
        <v/>
      </c>
      <c r="T480" s="163" t="str">
        <f>IF('Leave Approval'!Q479="", "", 'Leave Approval'!Q479)</f>
        <v/>
      </c>
      <c r="U480" s="164" t="str">
        <f>IF('Leave Approval'!R479="", "", 'Leave Approval'!R479)</f>
        <v/>
      </c>
      <c r="V480" s="156"/>
      <c r="W480" s="157" t="str">
        <f>IF(OR(P480="", Q480="", R480=""), "", NETWORKDAYS(Q480, R480, IF(AL480='Intro &amp; Setup'!$BA$8, 'Intro &amp; Setup'!$CA$4:$CA$23, IF(AL480='Intro &amp; Setup'!$BA$9, 'Intro &amp; Setup'!$CB$4:$CB$23)))-IF(S480=$AH$2, 0.5, 0))</f>
        <v/>
      </c>
      <c r="X480" s="156"/>
      <c r="Y480" s="157" t="str">
        <f>IF(OR(P480="", Q480="", R480=""), "", IFERROR($AN480+$AO480-SUMIF($C$8:$C480, $C480, $K$8:$K480)-SUMIF($P$8:$P480, $P480, $W$8:$W480), ""))</f>
        <v/>
      </c>
      <c r="Z480" s="75"/>
      <c r="AH480" s="10">
        <v>473</v>
      </c>
      <c r="AL480" s="10" t="str">
        <f>IF(P480="", IF(C480="", "", IFERROR(INDEX('Intro &amp; Setup'!$BD$4:$BD$23, MATCH(C480, 'Intro &amp; Setup'!$BC$4:$BC$23, 0)), "")), IFERROR(INDEX('Intro &amp; Setup'!$BD$4:$BD$23, MATCH(P480, 'Intro &amp; Setup'!$BC$4:$BC$23, 0)), ""))</f>
        <v/>
      </c>
      <c r="AN480" s="42" t="str">
        <f>IF(P480="", IF($C480="", "", IFERROR(INDEX('Intro &amp; Setup'!$BE$4:$BE$23, MATCH($C480, 'Intro &amp; Setup'!$BC$4:$BC$23, 0)), "")-$AS480), IFERROR(INDEX('Intro &amp; Setup'!$BE$4:$BE$23, MATCH($P480, 'Intro &amp; Setup'!$BC$4:$BC$23, 0)), "")-$AS480)</f>
        <v/>
      </c>
      <c r="AO480" s="44" t="str">
        <f>IF(P480="", IF($C480="", "", IFERROR(INDEX('Intro &amp; Setup'!$BF$4:$BF$23, MATCH($C480, 'Intro &amp; Setup'!$BC$4:$BC$23, 0)), "")), IFERROR(INDEX('Intro &amp; Setup'!$BF$4:$BF$23, MATCH($P480, 'Intro &amp; Setup'!$BC$4:$BC$23, 0)), ""))</f>
        <v/>
      </c>
      <c r="AS480" s="10" t="str">
        <f>IF($C480="", "", IFERROR(INDEX('Intro &amp; Setup'!$BG$70:$BG$109, MATCH($C480, 'Intro &amp; Setup'!$BA$70:$BA$109, 0)), ""))</f>
        <v/>
      </c>
    </row>
    <row r="481" spans="1:45" x14ac:dyDescent="0.25">
      <c r="A481" s="75"/>
      <c r="B481" s="176"/>
      <c r="C481" s="158"/>
      <c r="D481" s="160"/>
      <c r="E481" s="161"/>
      <c r="F481" s="177"/>
      <c r="G481" s="160"/>
      <c r="H481" s="163"/>
      <c r="I481" s="156"/>
      <c r="J481" s="157" t="str">
        <f t="shared" si="7"/>
        <v/>
      </c>
      <c r="K481" s="158" t="str">
        <f>IF(O481="", IF(W481="", IF(OR(D481="", E481="", C481=""), "", NETWORKDAYS(D481, E481, IF(AL481='Intro &amp; Setup'!$BA$8, 'Intro &amp; Setup'!$CA$4:$CA$23, IF(AL481='Intro &amp; Setup'!$BA$9, 'Intro &amp; Setup'!$CB$4:$CB$23)))-IF(F481=$AH$2, 0.5, 0)), ""), "")</f>
        <v/>
      </c>
      <c r="L481" s="156"/>
      <c r="M481" s="157" t="str">
        <f>IF(O481="", IFERROR(IF($W481="", $AN481+$AO481-SUMIF($C$8:$C481, $C481, $K$8:$K481)-SUMIF($C$8:$C481, $C481, $W$8:$W481), ""), ""), "")</f>
        <v/>
      </c>
      <c r="N481" s="156"/>
      <c r="O481" s="157" t="str">
        <f>IF(AND(P481="", Q481="", R481=""), "", IF(OR(NOT(C481=P481), NOT(D481=Q481), NOT(E481=R481), NOT(F481=S481), NOT(G481=T481), NOT(H481=U481)), $O$4, 'Leave Approval'!L480))</f>
        <v/>
      </c>
      <c r="P481" s="159" t="str">
        <f>IF('Leave Approval'!M480="", "", 'Leave Approval'!M480)</f>
        <v/>
      </c>
      <c r="Q481" s="160" t="str">
        <f>IF('Leave Approval'!N480="", "", 'Leave Approval'!N480)</f>
        <v/>
      </c>
      <c r="R481" s="161" t="str">
        <f>IF('Leave Approval'!O480="", "", 'Leave Approval'!O480)</f>
        <v/>
      </c>
      <c r="S481" s="162" t="str">
        <f>IF('Leave Approval'!P480="", "", 'Leave Approval'!P480)</f>
        <v/>
      </c>
      <c r="T481" s="163" t="str">
        <f>IF('Leave Approval'!Q480="", "", 'Leave Approval'!Q480)</f>
        <v/>
      </c>
      <c r="U481" s="164" t="str">
        <f>IF('Leave Approval'!R480="", "", 'Leave Approval'!R480)</f>
        <v/>
      </c>
      <c r="V481" s="156"/>
      <c r="W481" s="157" t="str">
        <f>IF(OR(P481="", Q481="", R481=""), "", NETWORKDAYS(Q481, R481, IF(AL481='Intro &amp; Setup'!$BA$8, 'Intro &amp; Setup'!$CA$4:$CA$23, IF(AL481='Intro &amp; Setup'!$BA$9, 'Intro &amp; Setup'!$CB$4:$CB$23)))-IF(S481=$AH$2, 0.5, 0))</f>
        <v/>
      </c>
      <c r="X481" s="156"/>
      <c r="Y481" s="157" t="str">
        <f>IF(OR(P481="", Q481="", R481=""), "", IFERROR($AN481+$AO481-SUMIF($C$8:$C481, $C481, $K$8:$K481)-SUMIF($P$8:$P481, $P481, $W$8:$W481), ""))</f>
        <v/>
      </c>
      <c r="Z481" s="75"/>
      <c r="AH481" s="10">
        <v>474</v>
      </c>
      <c r="AL481" s="10" t="str">
        <f>IF(P481="", IF(C481="", "", IFERROR(INDEX('Intro &amp; Setup'!$BD$4:$BD$23, MATCH(C481, 'Intro &amp; Setup'!$BC$4:$BC$23, 0)), "")), IFERROR(INDEX('Intro &amp; Setup'!$BD$4:$BD$23, MATCH(P481, 'Intro &amp; Setup'!$BC$4:$BC$23, 0)), ""))</f>
        <v/>
      </c>
      <c r="AN481" s="42" t="str">
        <f>IF(P481="", IF($C481="", "", IFERROR(INDEX('Intro &amp; Setup'!$BE$4:$BE$23, MATCH($C481, 'Intro &amp; Setup'!$BC$4:$BC$23, 0)), "")-$AS481), IFERROR(INDEX('Intro &amp; Setup'!$BE$4:$BE$23, MATCH($P481, 'Intro &amp; Setup'!$BC$4:$BC$23, 0)), "")-$AS481)</f>
        <v/>
      </c>
      <c r="AO481" s="44" t="str">
        <f>IF(P481="", IF($C481="", "", IFERROR(INDEX('Intro &amp; Setup'!$BF$4:$BF$23, MATCH($C481, 'Intro &amp; Setup'!$BC$4:$BC$23, 0)), "")), IFERROR(INDEX('Intro &amp; Setup'!$BF$4:$BF$23, MATCH($P481, 'Intro &amp; Setup'!$BC$4:$BC$23, 0)), ""))</f>
        <v/>
      </c>
      <c r="AS481" s="10" t="str">
        <f>IF($C481="", "", IFERROR(INDEX('Intro &amp; Setup'!$BG$70:$BG$109, MATCH($C481, 'Intro &amp; Setup'!$BA$70:$BA$109, 0)), ""))</f>
        <v/>
      </c>
    </row>
    <row r="482" spans="1:45" x14ac:dyDescent="0.25">
      <c r="A482" s="75"/>
      <c r="B482" s="176"/>
      <c r="C482" s="158"/>
      <c r="D482" s="160"/>
      <c r="E482" s="161"/>
      <c r="F482" s="177"/>
      <c r="G482" s="160"/>
      <c r="H482" s="163"/>
      <c r="I482" s="156"/>
      <c r="J482" s="157" t="str">
        <f t="shared" si="7"/>
        <v/>
      </c>
      <c r="K482" s="158" t="str">
        <f>IF(O482="", IF(W482="", IF(OR(D482="", E482="", C482=""), "", NETWORKDAYS(D482, E482, IF(AL482='Intro &amp; Setup'!$BA$8, 'Intro &amp; Setup'!$CA$4:$CA$23, IF(AL482='Intro &amp; Setup'!$BA$9, 'Intro &amp; Setup'!$CB$4:$CB$23)))-IF(F482=$AH$2, 0.5, 0)), ""), "")</f>
        <v/>
      </c>
      <c r="L482" s="156"/>
      <c r="M482" s="157" t="str">
        <f>IF(O482="", IFERROR(IF($W482="", $AN482+$AO482-SUMIF($C$8:$C482, $C482, $K$8:$K482)-SUMIF($C$8:$C482, $C482, $W$8:$W482), ""), ""), "")</f>
        <v/>
      </c>
      <c r="N482" s="156"/>
      <c r="O482" s="157" t="str">
        <f>IF(AND(P482="", Q482="", R482=""), "", IF(OR(NOT(C482=P482), NOT(D482=Q482), NOT(E482=R482), NOT(F482=S482), NOT(G482=T482), NOT(H482=U482)), $O$4, 'Leave Approval'!L481))</f>
        <v/>
      </c>
      <c r="P482" s="159" t="str">
        <f>IF('Leave Approval'!M481="", "", 'Leave Approval'!M481)</f>
        <v/>
      </c>
      <c r="Q482" s="160" t="str">
        <f>IF('Leave Approval'!N481="", "", 'Leave Approval'!N481)</f>
        <v/>
      </c>
      <c r="R482" s="161" t="str">
        <f>IF('Leave Approval'!O481="", "", 'Leave Approval'!O481)</f>
        <v/>
      </c>
      <c r="S482" s="162" t="str">
        <f>IF('Leave Approval'!P481="", "", 'Leave Approval'!P481)</f>
        <v/>
      </c>
      <c r="T482" s="163" t="str">
        <f>IF('Leave Approval'!Q481="", "", 'Leave Approval'!Q481)</f>
        <v/>
      </c>
      <c r="U482" s="164" t="str">
        <f>IF('Leave Approval'!R481="", "", 'Leave Approval'!R481)</f>
        <v/>
      </c>
      <c r="V482" s="156"/>
      <c r="W482" s="157" t="str">
        <f>IF(OR(P482="", Q482="", R482=""), "", NETWORKDAYS(Q482, R482, IF(AL482='Intro &amp; Setup'!$BA$8, 'Intro &amp; Setup'!$CA$4:$CA$23, IF(AL482='Intro &amp; Setup'!$BA$9, 'Intro &amp; Setup'!$CB$4:$CB$23)))-IF(S482=$AH$2, 0.5, 0))</f>
        <v/>
      </c>
      <c r="X482" s="156"/>
      <c r="Y482" s="157" t="str">
        <f>IF(OR(P482="", Q482="", R482=""), "", IFERROR($AN482+$AO482-SUMIF($C$8:$C482, $C482, $K$8:$K482)-SUMIF($P$8:$P482, $P482, $W$8:$W482), ""))</f>
        <v/>
      </c>
      <c r="Z482" s="75"/>
      <c r="AH482" s="10">
        <v>475</v>
      </c>
      <c r="AL482" s="10" t="str">
        <f>IF(P482="", IF(C482="", "", IFERROR(INDEX('Intro &amp; Setup'!$BD$4:$BD$23, MATCH(C482, 'Intro &amp; Setup'!$BC$4:$BC$23, 0)), "")), IFERROR(INDEX('Intro &amp; Setup'!$BD$4:$BD$23, MATCH(P482, 'Intro &amp; Setup'!$BC$4:$BC$23, 0)), ""))</f>
        <v/>
      </c>
      <c r="AN482" s="42" t="str">
        <f>IF(P482="", IF($C482="", "", IFERROR(INDEX('Intro &amp; Setup'!$BE$4:$BE$23, MATCH($C482, 'Intro &amp; Setup'!$BC$4:$BC$23, 0)), "")-$AS482), IFERROR(INDEX('Intro &amp; Setup'!$BE$4:$BE$23, MATCH($P482, 'Intro &amp; Setup'!$BC$4:$BC$23, 0)), "")-$AS482)</f>
        <v/>
      </c>
      <c r="AO482" s="44" t="str">
        <f>IF(P482="", IF($C482="", "", IFERROR(INDEX('Intro &amp; Setup'!$BF$4:$BF$23, MATCH($C482, 'Intro &amp; Setup'!$BC$4:$BC$23, 0)), "")), IFERROR(INDEX('Intro &amp; Setup'!$BF$4:$BF$23, MATCH($P482, 'Intro &amp; Setup'!$BC$4:$BC$23, 0)), ""))</f>
        <v/>
      </c>
      <c r="AS482" s="10" t="str">
        <f>IF($C482="", "", IFERROR(INDEX('Intro &amp; Setup'!$BG$70:$BG$109, MATCH($C482, 'Intro &amp; Setup'!$BA$70:$BA$109, 0)), ""))</f>
        <v/>
      </c>
    </row>
    <row r="483" spans="1:45" x14ac:dyDescent="0.25">
      <c r="A483" s="75"/>
      <c r="B483" s="176"/>
      <c r="C483" s="158"/>
      <c r="D483" s="160"/>
      <c r="E483" s="161"/>
      <c r="F483" s="177"/>
      <c r="G483" s="160"/>
      <c r="H483" s="163"/>
      <c r="I483" s="156"/>
      <c r="J483" s="157" t="str">
        <f t="shared" si="7"/>
        <v/>
      </c>
      <c r="K483" s="158" t="str">
        <f>IF(O483="", IF(W483="", IF(OR(D483="", E483="", C483=""), "", NETWORKDAYS(D483, E483, IF(AL483='Intro &amp; Setup'!$BA$8, 'Intro &amp; Setup'!$CA$4:$CA$23, IF(AL483='Intro &amp; Setup'!$BA$9, 'Intro &amp; Setup'!$CB$4:$CB$23)))-IF(F483=$AH$2, 0.5, 0)), ""), "")</f>
        <v/>
      </c>
      <c r="L483" s="156"/>
      <c r="M483" s="157" t="str">
        <f>IF(O483="", IFERROR(IF($W483="", $AN483+$AO483-SUMIF($C$8:$C483, $C483, $K$8:$K483)-SUMIF($C$8:$C483, $C483, $W$8:$W483), ""), ""), "")</f>
        <v/>
      </c>
      <c r="N483" s="156"/>
      <c r="O483" s="157" t="str">
        <f>IF(AND(P483="", Q483="", R483=""), "", IF(OR(NOT(C483=P483), NOT(D483=Q483), NOT(E483=R483), NOT(F483=S483), NOT(G483=T483), NOT(H483=U483)), $O$4, 'Leave Approval'!L482))</f>
        <v/>
      </c>
      <c r="P483" s="159" t="str">
        <f>IF('Leave Approval'!M482="", "", 'Leave Approval'!M482)</f>
        <v/>
      </c>
      <c r="Q483" s="160" t="str">
        <f>IF('Leave Approval'!N482="", "", 'Leave Approval'!N482)</f>
        <v/>
      </c>
      <c r="R483" s="161" t="str">
        <f>IF('Leave Approval'!O482="", "", 'Leave Approval'!O482)</f>
        <v/>
      </c>
      <c r="S483" s="162" t="str">
        <f>IF('Leave Approval'!P482="", "", 'Leave Approval'!P482)</f>
        <v/>
      </c>
      <c r="T483" s="163" t="str">
        <f>IF('Leave Approval'!Q482="", "", 'Leave Approval'!Q482)</f>
        <v/>
      </c>
      <c r="U483" s="164" t="str">
        <f>IF('Leave Approval'!R482="", "", 'Leave Approval'!R482)</f>
        <v/>
      </c>
      <c r="V483" s="156"/>
      <c r="W483" s="157" t="str">
        <f>IF(OR(P483="", Q483="", R483=""), "", NETWORKDAYS(Q483, R483, IF(AL483='Intro &amp; Setup'!$BA$8, 'Intro &amp; Setup'!$CA$4:$CA$23, IF(AL483='Intro &amp; Setup'!$BA$9, 'Intro &amp; Setup'!$CB$4:$CB$23)))-IF(S483=$AH$2, 0.5, 0))</f>
        <v/>
      </c>
      <c r="X483" s="156"/>
      <c r="Y483" s="157" t="str">
        <f>IF(OR(P483="", Q483="", R483=""), "", IFERROR($AN483+$AO483-SUMIF($C$8:$C483, $C483, $K$8:$K483)-SUMIF($P$8:$P483, $P483, $W$8:$W483), ""))</f>
        <v/>
      </c>
      <c r="Z483" s="75"/>
      <c r="AH483" s="10">
        <v>476</v>
      </c>
      <c r="AL483" s="10" t="str">
        <f>IF(P483="", IF(C483="", "", IFERROR(INDEX('Intro &amp; Setup'!$BD$4:$BD$23, MATCH(C483, 'Intro &amp; Setup'!$BC$4:$BC$23, 0)), "")), IFERROR(INDEX('Intro &amp; Setup'!$BD$4:$BD$23, MATCH(P483, 'Intro &amp; Setup'!$BC$4:$BC$23, 0)), ""))</f>
        <v/>
      </c>
      <c r="AN483" s="42" t="str">
        <f>IF(P483="", IF($C483="", "", IFERROR(INDEX('Intro &amp; Setup'!$BE$4:$BE$23, MATCH($C483, 'Intro &amp; Setup'!$BC$4:$BC$23, 0)), "")-$AS483), IFERROR(INDEX('Intro &amp; Setup'!$BE$4:$BE$23, MATCH($P483, 'Intro &amp; Setup'!$BC$4:$BC$23, 0)), "")-$AS483)</f>
        <v/>
      </c>
      <c r="AO483" s="44" t="str">
        <f>IF(P483="", IF($C483="", "", IFERROR(INDEX('Intro &amp; Setup'!$BF$4:$BF$23, MATCH($C483, 'Intro &amp; Setup'!$BC$4:$BC$23, 0)), "")), IFERROR(INDEX('Intro &amp; Setup'!$BF$4:$BF$23, MATCH($P483, 'Intro &amp; Setup'!$BC$4:$BC$23, 0)), ""))</f>
        <v/>
      </c>
      <c r="AS483" s="10" t="str">
        <f>IF($C483="", "", IFERROR(INDEX('Intro &amp; Setup'!$BG$70:$BG$109, MATCH($C483, 'Intro &amp; Setup'!$BA$70:$BA$109, 0)), ""))</f>
        <v/>
      </c>
    </row>
    <row r="484" spans="1:45" x14ac:dyDescent="0.25">
      <c r="A484" s="75"/>
      <c r="B484" s="176"/>
      <c r="C484" s="158"/>
      <c r="D484" s="160"/>
      <c r="E484" s="161"/>
      <c r="F484" s="177"/>
      <c r="G484" s="160"/>
      <c r="H484" s="163"/>
      <c r="I484" s="156"/>
      <c r="J484" s="157" t="str">
        <f t="shared" si="7"/>
        <v/>
      </c>
      <c r="K484" s="158" t="str">
        <f>IF(O484="", IF(W484="", IF(OR(D484="", E484="", C484=""), "", NETWORKDAYS(D484, E484, IF(AL484='Intro &amp; Setup'!$BA$8, 'Intro &amp; Setup'!$CA$4:$CA$23, IF(AL484='Intro &amp; Setup'!$BA$9, 'Intro &amp; Setup'!$CB$4:$CB$23)))-IF(F484=$AH$2, 0.5, 0)), ""), "")</f>
        <v/>
      </c>
      <c r="L484" s="156"/>
      <c r="M484" s="157" t="str">
        <f>IF(O484="", IFERROR(IF($W484="", $AN484+$AO484-SUMIF($C$8:$C484, $C484, $K$8:$K484)-SUMIF($C$8:$C484, $C484, $W$8:$W484), ""), ""), "")</f>
        <v/>
      </c>
      <c r="N484" s="156"/>
      <c r="O484" s="157" t="str">
        <f>IF(AND(P484="", Q484="", R484=""), "", IF(OR(NOT(C484=P484), NOT(D484=Q484), NOT(E484=R484), NOT(F484=S484), NOT(G484=T484), NOT(H484=U484)), $O$4, 'Leave Approval'!L483))</f>
        <v/>
      </c>
      <c r="P484" s="159" t="str">
        <f>IF('Leave Approval'!M483="", "", 'Leave Approval'!M483)</f>
        <v/>
      </c>
      <c r="Q484" s="160" t="str">
        <f>IF('Leave Approval'!N483="", "", 'Leave Approval'!N483)</f>
        <v/>
      </c>
      <c r="R484" s="161" t="str">
        <f>IF('Leave Approval'!O483="", "", 'Leave Approval'!O483)</f>
        <v/>
      </c>
      <c r="S484" s="162" t="str">
        <f>IF('Leave Approval'!P483="", "", 'Leave Approval'!P483)</f>
        <v/>
      </c>
      <c r="T484" s="163" t="str">
        <f>IF('Leave Approval'!Q483="", "", 'Leave Approval'!Q483)</f>
        <v/>
      </c>
      <c r="U484" s="164" t="str">
        <f>IF('Leave Approval'!R483="", "", 'Leave Approval'!R483)</f>
        <v/>
      </c>
      <c r="V484" s="156"/>
      <c r="W484" s="157" t="str">
        <f>IF(OR(P484="", Q484="", R484=""), "", NETWORKDAYS(Q484, R484, IF(AL484='Intro &amp; Setup'!$BA$8, 'Intro &amp; Setup'!$CA$4:$CA$23, IF(AL484='Intro &amp; Setup'!$BA$9, 'Intro &amp; Setup'!$CB$4:$CB$23)))-IF(S484=$AH$2, 0.5, 0))</f>
        <v/>
      </c>
      <c r="X484" s="156"/>
      <c r="Y484" s="157" t="str">
        <f>IF(OR(P484="", Q484="", R484=""), "", IFERROR($AN484+$AO484-SUMIF($C$8:$C484, $C484, $K$8:$K484)-SUMIF($P$8:$P484, $P484, $W$8:$W484), ""))</f>
        <v/>
      </c>
      <c r="Z484" s="75"/>
      <c r="AH484" s="10">
        <v>477</v>
      </c>
      <c r="AL484" s="10" t="str">
        <f>IF(P484="", IF(C484="", "", IFERROR(INDEX('Intro &amp; Setup'!$BD$4:$BD$23, MATCH(C484, 'Intro &amp; Setup'!$BC$4:$BC$23, 0)), "")), IFERROR(INDEX('Intro &amp; Setup'!$BD$4:$BD$23, MATCH(P484, 'Intro &amp; Setup'!$BC$4:$BC$23, 0)), ""))</f>
        <v/>
      </c>
      <c r="AN484" s="42" t="str">
        <f>IF(P484="", IF($C484="", "", IFERROR(INDEX('Intro &amp; Setup'!$BE$4:$BE$23, MATCH($C484, 'Intro &amp; Setup'!$BC$4:$BC$23, 0)), "")-$AS484), IFERROR(INDEX('Intro &amp; Setup'!$BE$4:$BE$23, MATCH($P484, 'Intro &amp; Setup'!$BC$4:$BC$23, 0)), "")-$AS484)</f>
        <v/>
      </c>
      <c r="AO484" s="44" t="str">
        <f>IF(P484="", IF($C484="", "", IFERROR(INDEX('Intro &amp; Setup'!$BF$4:$BF$23, MATCH($C484, 'Intro &amp; Setup'!$BC$4:$BC$23, 0)), "")), IFERROR(INDEX('Intro &amp; Setup'!$BF$4:$BF$23, MATCH($P484, 'Intro &amp; Setup'!$BC$4:$BC$23, 0)), ""))</f>
        <v/>
      </c>
      <c r="AS484" s="10" t="str">
        <f>IF($C484="", "", IFERROR(INDEX('Intro &amp; Setup'!$BG$70:$BG$109, MATCH($C484, 'Intro &amp; Setup'!$BA$70:$BA$109, 0)), ""))</f>
        <v/>
      </c>
    </row>
    <row r="485" spans="1:45" x14ac:dyDescent="0.25">
      <c r="A485" s="75"/>
      <c r="B485" s="176"/>
      <c r="C485" s="158"/>
      <c r="D485" s="160"/>
      <c r="E485" s="161"/>
      <c r="F485" s="177"/>
      <c r="G485" s="160"/>
      <c r="H485" s="163"/>
      <c r="I485" s="156"/>
      <c r="J485" s="157" t="str">
        <f t="shared" si="7"/>
        <v/>
      </c>
      <c r="K485" s="158" t="str">
        <f>IF(O485="", IF(W485="", IF(OR(D485="", E485="", C485=""), "", NETWORKDAYS(D485, E485, IF(AL485='Intro &amp; Setup'!$BA$8, 'Intro &amp; Setup'!$CA$4:$CA$23, IF(AL485='Intro &amp; Setup'!$BA$9, 'Intro &amp; Setup'!$CB$4:$CB$23)))-IF(F485=$AH$2, 0.5, 0)), ""), "")</f>
        <v/>
      </c>
      <c r="L485" s="156"/>
      <c r="M485" s="157" t="str">
        <f>IF(O485="", IFERROR(IF($W485="", $AN485+$AO485-SUMIF($C$8:$C485, $C485, $K$8:$K485)-SUMIF($C$8:$C485, $C485, $W$8:$W485), ""), ""), "")</f>
        <v/>
      </c>
      <c r="N485" s="156"/>
      <c r="O485" s="157" t="str">
        <f>IF(AND(P485="", Q485="", R485=""), "", IF(OR(NOT(C485=P485), NOT(D485=Q485), NOT(E485=R485), NOT(F485=S485), NOT(G485=T485), NOT(H485=U485)), $O$4, 'Leave Approval'!L484))</f>
        <v/>
      </c>
      <c r="P485" s="159" t="str">
        <f>IF('Leave Approval'!M484="", "", 'Leave Approval'!M484)</f>
        <v/>
      </c>
      <c r="Q485" s="160" t="str">
        <f>IF('Leave Approval'!N484="", "", 'Leave Approval'!N484)</f>
        <v/>
      </c>
      <c r="R485" s="161" t="str">
        <f>IF('Leave Approval'!O484="", "", 'Leave Approval'!O484)</f>
        <v/>
      </c>
      <c r="S485" s="162" t="str">
        <f>IF('Leave Approval'!P484="", "", 'Leave Approval'!P484)</f>
        <v/>
      </c>
      <c r="T485" s="163" t="str">
        <f>IF('Leave Approval'!Q484="", "", 'Leave Approval'!Q484)</f>
        <v/>
      </c>
      <c r="U485" s="164" t="str">
        <f>IF('Leave Approval'!R484="", "", 'Leave Approval'!R484)</f>
        <v/>
      </c>
      <c r="V485" s="156"/>
      <c r="W485" s="157" t="str">
        <f>IF(OR(P485="", Q485="", R485=""), "", NETWORKDAYS(Q485, R485, IF(AL485='Intro &amp; Setup'!$BA$8, 'Intro &amp; Setup'!$CA$4:$CA$23, IF(AL485='Intro &amp; Setup'!$BA$9, 'Intro &amp; Setup'!$CB$4:$CB$23)))-IF(S485=$AH$2, 0.5, 0))</f>
        <v/>
      </c>
      <c r="X485" s="156"/>
      <c r="Y485" s="157" t="str">
        <f>IF(OR(P485="", Q485="", R485=""), "", IFERROR($AN485+$AO485-SUMIF($C$8:$C485, $C485, $K$8:$K485)-SUMIF($P$8:$P485, $P485, $W$8:$W485), ""))</f>
        <v/>
      </c>
      <c r="Z485" s="75"/>
      <c r="AH485" s="10">
        <v>478</v>
      </c>
      <c r="AL485" s="10" t="str">
        <f>IF(P485="", IF(C485="", "", IFERROR(INDEX('Intro &amp; Setup'!$BD$4:$BD$23, MATCH(C485, 'Intro &amp; Setup'!$BC$4:$BC$23, 0)), "")), IFERROR(INDEX('Intro &amp; Setup'!$BD$4:$BD$23, MATCH(P485, 'Intro &amp; Setup'!$BC$4:$BC$23, 0)), ""))</f>
        <v/>
      </c>
      <c r="AN485" s="42" t="str">
        <f>IF(P485="", IF($C485="", "", IFERROR(INDEX('Intro &amp; Setup'!$BE$4:$BE$23, MATCH($C485, 'Intro &amp; Setup'!$BC$4:$BC$23, 0)), "")-$AS485), IFERROR(INDEX('Intro &amp; Setup'!$BE$4:$BE$23, MATCH($P485, 'Intro &amp; Setup'!$BC$4:$BC$23, 0)), "")-$AS485)</f>
        <v/>
      </c>
      <c r="AO485" s="44" t="str">
        <f>IF(P485="", IF($C485="", "", IFERROR(INDEX('Intro &amp; Setup'!$BF$4:$BF$23, MATCH($C485, 'Intro &amp; Setup'!$BC$4:$BC$23, 0)), "")), IFERROR(INDEX('Intro &amp; Setup'!$BF$4:$BF$23, MATCH($P485, 'Intro &amp; Setup'!$BC$4:$BC$23, 0)), ""))</f>
        <v/>
      </c>
      <c r="AS485" s="10" t="str">
        <f>IF($C485="", "", IFERROR(INDEX('Intro &amp; Setup'!$BG$70:$BG$109, MATCH($C485, 'Intro &amp; Setup'!$BA$70:$BA$109, 0)), ""))</f>
        <v/>
      </c>
    </row>
    <row r="486" spans="1:45" x14ac:dyDescent="0.25">
      <c r="A486" s="75"/>
      <c r="B486" s="176"/>
      <c r="C486" s="158"/>
      <c r="D486" s="160"/>
      <c r="E486" s="161"/>
      <c r="F486" s="177"/>
      <c r="G486" s="160"/>
      <c r="H486" s="163"/>
      <c r="I486" s="156"/>
      <c r="J486" s="157" t="str">
        <f t="shared" si="7"/>
        <v/>
      </c>
      <c r="K486" s="158" t="str">
        <f>IF(O486="", IF(W486="", IF(OR(D486="", E486="", C486=""), "", NETWORKDAYS(D486, E486, IF(AL486='Intro &amp; Setup'!$BA$8, 'Intro &amp; Setup'!$CA$4:$CA$23, IF(AL486='Intro &amp; Setup'!$BA$9, 'Intro &amp; Setup'!$CB$4:$CB$23)))-IF(F486=$AH$2, 0.5, 0)), ""), "")</f>
        <v/>
      </c>
      <c r="L486" s="156"/>
      <c r="M486" s="157" t="str">
        <f>IF(O486="", IFERROR(IF($W486="", $AN486+$AO486-SUMIF($C$8:$C486, $C486, $K$8:$K486)-SUMIF($C$8:$C486, $C486, $W$8:$W486), ""), ""), "")</f>
        <v/>
      </c>
      <c r="N486" s="156"/>
      <c r="O486" s="157" t="str">
        <f>IF(AND(P486="", Q486="", R486=""), "", IF(OR(NOT(C486=P486), NOT(D486=Q486), NOT(E486=R486), NOT(F486=S486), NOT(G486=T486), NOT(H486=U486)), $O$4, 'Leave Approval'!L485))</f>
        <v/>
      </c>
      <c r="P486" s="159" t="str">
        <f>IF('Leave Approval'!M485="", "", 'Leave Approval'!M485)</f>
        <v/>
      </c>
      <c r="Q486" s="160" t="str">
        <f>IF('Leave Approval'!N485="", "", 'Leave Approval'!N485)</f>
        <v/>
      </c>
      <c r="R486" s="161" t="str">
        <f>IF('Leave Approval'!O485="", "", 'Leave Approval'!O485)</f>
        <v/>
      </c>
      <c r="S486" s="162" t="str">
        <f>IF('Leave Approval'!P485="", "", 'Leave Approval'!P485)</f>
        <v/>
      </c>
      <c r="T486" s="163" t="str">
        <f>IF('Leave Approval'!Q485="", "", 'Leave Approval'!Q485)</f>
        <v/>
      </c>
      <c r="U486" s="164" t="str">
        <f>IF('Leave Approval'!R485="", "", 'Leave Approval'!R485)</f>
        <v/>
      </c>
      <c r="V486" s="156"/>
      <c r="W486" s="157" t="str">
        <f>IF(OR(P486="", Q486="", R486=""), "", NETWORKDAYS(Q486, R486, IF(AL486='Intro &amp; Setup'!$BA$8, 'Intro &amp; Setup'!$CA$4:$CA$23, IF(AL486='Intro &amp; Setup'!$BA$9, 'Intro &amp; Setup'!$CB$4:$CB$23)))-IF(S486=$AH$2, 0.5, 0))</f>
        <v/>
      </c>
      <c r="X486" s="156"/>
      <c r="Y486" s="157" t="str">
        <f>IF(OR(P486="", Q486="", R486=""), "", IFERROR($AN486+$AO486-SUMIF($C$8:$C486, $C486, $K$8:$K486)-SUMIF($P$8:$P486, $P486, $W$8:$W486), ""))</f>
        <v/>
      </c>
      <c r="Z486" s="75"/>
      <c r="AH486" s="10">
        <v>479</v>
      </c>
      <c r="AL486" s="10" t="str">
        <f>IF(P486="", IF(C486="", "", IFERROR(INDEX('Intro &amp; Setup'!$BD$4:$BD$23, MATCH(C486, 'Intro &amp; Setup'!$BC$4:$BC$23, 0)), "")), IFERROR(INDEX('Intro &amp; Setup'!$BD$4:$BD$23, MATCH(P486, 'Intro &amp; Setup'!$BC$4:$BC$23, 0)), ""))</f>
        <v/>
      </c>
      <c r="AN486" s="42" t="str">
        <f>IF(P486="", IF($C486="", "", IFERROR(INDEX('Intro &amp; Setup'!$BE$4:$BE$23, MATCH($C486, 'Intro &amp; Setup'!$BC$4:$BC$23, 0)), "")-$AS486), IFERROR(INDEX('Intro &amp; Setup'!$BE$4:$BE$23, MATCH($P486, 'Intro &amp; Setup'!$BC$4:$BC$23, 0)), "")-$AS486)</f>
        <v/>
      </c>
      <c r="AO486" s="44" t="str">
        <f>IF(P486="", IF($C486="", "", IFERROR(INDEX('Intro &amp; Setup'!$BF$4:$BF$23, MATCH($C486, 'Intro &amp; Setup'!$BC$4:$BC$23, 0)), "")), IFERROR(INDEX('Intro &amp; Setup'!$BF$4:$BF$23, MATCH($P486, 'Intro &amp; Setup'!$BC$4:$BC$23, 0)), ""))</f>
        <v/>
      </c>
      <c r="AS486" s="10" t="str">
        <f>IF($C486="", "", IFERROR(INDEX('Intro &amp; Setup'!$BG$70:$BG$109, MATCH($C486, 'Intro &amp; Setup'!$BA$70:$BA$109, 0)), ""))</f>
        <v/>
      </c>
    </row>
    <row r="487" spans="1:45" x14ac:dyDescent="0.25">
      <c r="A487" s="75"/>
      <c r="B487" s="176"/>
      <c r="C487" s="158"/>
      <c r="D487" s="160"/>
      <c r="E487" s="161"/>
      <c r="F487" s="177"/>
      <c r="G487" s="160"/>
      <c r="H487" s="163"/>
      <c r="I487" s="156"/>
      <c r="J487" s="157" t="str">
        <f t="shared" si="7"/>
        <v/>
      </c>
      <c r="K487" s="158" t="str">
        <f>IF(O487="", IF(W487="", IF(OR(D487="", E487="", C487=""), "", NETWORKDAYS(D487, E487, IF(AL487='Intro &amp; Setup'!$BA$8, 'Intro &amp; Setup'!$CA$4:$CA$23, IF(AL487='Intro &amp; Setup'!$BA$9, 'Intro &amp; Setup'!$CB$4:$CB$23)))-IF(F487=$AH$2, 0.5, 0)), ""), "")</f>
        <v/>
      </c>
      <c r="L487" s="156"/>
      <c r="M487" s="157" t="str">
        <f>IF(O487="", IFERROR(IF($W487="", $AN487+$AO487-SUMIF($C$8:$C487, $C487, $K$8:$K487)-SUMIF($C$8:$C487, $C487, $W$8:$W487), ""), ""), "")</f>
        <v/>
      </c>
      <c r="N487" s="156"/>
      <c r="O487" s="157" t="str">
        <f>IF(AND(P487="", Q487="", R487=""), "", IF(OR(NOT(C487=P487), NOT(D487=Q487), NOT(E487=R487), NOT(F487=S487), NOT(G487=T487), NOT(H487=U487)), $O$4, 'Leave Approval'!L486))</f>
        <v/>
      </c>
      <c r="P487" s="159" t="str">
        <f>IF('Leave Approval'!M486="", "", 'Leave Approval'!M486)</f>
        <v/>
      </c>
      <c r="Q487" s="160" t="str">
        <f>IF('Leave Approval'!N486="", "", 'Leave Approval'!N486)</f>
        <v/>
      </c>
      <c r="R487" s="161" t="str">
        <f>IF('Leave Approval'!O486="", "", 'Leave Approval'!O486)</f>
        <v/>
      </c>
      <c r="S487" s="162" t="str">
        <f>IF('Leave Approval'!P486="", "", 'Leave Approval'!P486)</f>
        <v/>
      </c>
      <c r="T487" s="163" t="str">
        <f>IF('Leave Approval'!Q486="", "", 'Leave Approval'!Q486)</f>
        <v/>
      </c>
      <c r="U487" s="164" t="str">
        <f>IF('Leave Approval'!R486="", "", 'Leave Approval'!R486)</f>
        <v/>
      </c>
      <c r="V487" s="156"/>
      <c r="W487" s="157" t="str">
        <f>IF(OR(P487="", Q487="", R487=""), "", NETWORKDAYS(Q487, R487, IF(AL487='Intro &amp; Setup'!$BA$8, 'Intro &amp; Setup'!$CA$4:$CA$23, IF(AL487='Intro &amp; Setup'!$BA$9, 'Intro &amp; Setup'!$CB$4:$CB$23)))-IF(S487=$AH$2, 0.5, 0))</f>
        <v/>
      </c>
      <c r="X487" s="156"/>
      <c r="Y487" s="157" t="str">
        <f>IF(OR(P487="", Q487="", R487=""), "", IFERROR($AN487+$AO487-SUMIF($C$8:$C487, $C487, $K$8:$K487)-SUMIF($P$8:$P487, $P487, $W$8:$W487), ""))</f>
        <v/>
      </c>
      <c r="Z487" s="75"/>
      <c r="AH487" s="10">
        <v>480</v>
      </c>
      <c r="AL487" s="10" t="str">
        <f>IF(P487="", IF(C487="", "", IFERROR(INDEX('Intro &amp; Setup'!$BD$4:$BD$23, MATCH(C487, 'Intro &amp; Setup'!$BC$4:$BC$23, 0)), "")), IFERROR(INDEX('Intro &amp; Setup'!$BD$4:$BD$23, MATCH(P487, 'Intro &amp; Setup'!$BC$4:$BC$23, 0)), ""))</f>
        <v/>
      </c>
      <c r="AN487" s="42" t="str">
        <f>IF(P487="", IF($C487="", "", IFERROR(INDEX('Intro &amp; Setup'!$BE$4:$BE$23, MATCH($C487, 'Intro &amp; Setup'!$BC$4:$BC$23, 0)), "")-$AS487), IFERROR(INDEX('Intro &amp; Setup'!$BE$4:$BE$23, MATCH($P487, 'Intro &amp; Setup'!$BC$4:$BC$23, 0)), "")-$AS487)</f>
        <v/>
      </c>
      <c r="AO487" s="44" t="str">
        <f>IF(P487="", IF($C487="", "", IFERROR(INDEX('Intro &amp; Setup'!$BF$4:$BF$23, MATCH($C487, 'Intro &amp; Setup'!$BC$4:$BC$23, 0)), "")), IFERROR(INDEX('Intro &amp; Setup'!$BF$4:$BF$23, MATCH($P487, 'Intro &amp; Setup'!$BC$4:$BC$23, 0)), ""))</f>
        <v/>
      </c>
      <c r="AS487" s="10" t="str">
        <f>IF($C487="", "", IFERROR(INDEX('Intro &amp; Setup'!$BG$70:$BG$109, MATCH($C487, 'Intro &amp; Setup'!$BA$70:$BA$109, 0)), ""))</f>
        <v/>
      </c>
    </row>
    <row r="488" spans="1:45" x14ac:dyDescent="0.25">
      <c r="A488" s="75"/>
      <c r="B488" s="176"/>
      <c r="C488" s="158"/>
      <c r="D488" s="160"/>
      <c r="E488" s="161"/>
      <c r="F488" s="177"/>
      <c r="G488" s="160"/>
      <c r="H488" s="163"/>
      <c r="I488" s="156"/>
      <c r="J488" s="157" t="str">
        <f t="shared" si="7"/>
        <v/>
      </c>
      <c r="K488" s="158" t="str">
        <f>IF(O488="", IF(W488="", IF(OR(D488="", E488="", C488=""), "", NETWORKDAYS(D488, E488, IF(AL488='Intro &amp; Setup'!$BA$8, 'Intro &amp; Setup'!$CA$4:$CA$23, IF(AL488='Intro &amp; Setup'!$BA$9, 'Intro &amp; Setup'!$CB$4:$CB$23)))-IF(F488=$AH$2, 0.5, 0)), ""), "")</f>
        <v/>
      </c>
      <c r="L488" s="156"/>
      <c r="M488" s="157" t="str">
        <f>IF(O488="", IFERROR(IF($W488="", $AN488+$AO488-SUMIF($C$8:$C488, $C488, $K$8:$K488)-SUMIF($C$8:$C488, $C488, $W$8:$W488), ""), ""), "")</f>
        <v/>
      </c>
      <c r="N488" s="156"/>
      <c r="O488" s="157" t="str">
        <f>IF(AND(P488="", Q488="", R488=""), "", IF(OR(NOT(C488=P488), NOT(D488=Q488), NOT(E488=R488), NOT(F488=S488), NOT(G488=T488), NOT(H488=U488)), $O$4, 'Leave Approval'!L487))</f>
        <v/>
      </c>
      <c r="P488" s="159" t="str">
        <f>IF('Leave Approval'!M487="", "", 'Leave Approval'!M487)</f>
        <v/>
      </c>
      <c r="Q488" s="160" t="str">
        <f>IF('Leave Approval'!N487="", "", 'Leave Approval'!N487)</f>
        <v/>
      </c>
      <c r="R488" s="161" t="str">
        <f>IF('Leave Approval'!O487="", "", 'Leave Approval'!O487)</f>
        <v/>
      </c>
      <c r="S488" s="162" t="str">
        <f>IF('Leave Approval'!P487="", "", 'Leave Approval'!P487)</f>
        <v/>
      </c>
      <c r="T488" s="163" t="str">
        <f>IF('Leave Approval'!Q487="", "", 'Leave Approval'!Q487)</f>
        <v/>
      </c>
      <c r="U488" s="164" t="str">
        <f>IF('Leave Approval'!R487="", "", 'Leave Approval'!R487)</f>
        <v/>
      </c>
      <c r="V488" s="156"/>
      <c r="W488" s="157" t="str">
        <f>IF(OR(P488="", Q488="", R488=""), "", NETWORKDAYS(Q488, R488, IF(AL488='Intro &amp; Setup'!$BA$8, 'Intro &amp; Setup'!$CA$4:$CA$23, IF(AL488='Intro &amp; Setup'!$BA$9, 'Intro &amp; Setup'!$CB$4:$CB$23)))-IF(S488=$AH$2, 0.5, 0))</f>
        <v/>
      </c>
      <c r="X488" s="156"/>
      <c r="Y488" s="157" t="str">
        <f>IF(OR(P488="", Q488="", R488=""), "", IFERROR($AN488+$AO488-SUMIF($C$8:$C488, $C488, $K$8:$K488)-SUMIF($P$8:$P488, $P488, $W$8:$W488), ""))</f>
        <v/>
      </c>
      <c r="Z488" s="75"/>
      <c r="AH488" s="10">
        <v>481</v>
      </c>
      <c r="AL488" s="10" t="str">
        <f>IF(P488="", IF(C488="", "", IFERROR(INDEX('Intro &amp; Setup'!$BD$4:$BD$23, MATCH(C488, 'Intro &amp; Setup'!$BC$4:$BC$23, 0)), "")), IFERROR(INDEX('Intro &amp; Setup'!$BD$4:$BD$23, MATCH(P488, 'Intro &amp; Setup'!$BC$4:$BC$23, 0)), ""))</f>
        <v/>
      </c>
      <c r="AN488" s="42" t="str">
        <f>IF(P488="", IF($C488="", "", IFERROR(INDEX('Intro &amp; Setup'!$BE$4:$BE$23, MATCH($C488, 'Intro &amp; Setup'!$BC$4:$BC$23, 0)), "")-$AS488), IFERROR(INDEX('Intro &amp; Setup'!$BE$4:$BE$23, MATCH($P488, 'Intro &amp; Setup'!$BC$4:$BC$23, 0)), "")-$AS488)</f>
        <v/>
      </c>
      <c r="AO488" s="44" t="str">
        <f>IF(P488="", IF($C488="", "", IFERROR(INDEX('Intro &amp; Setup'!$BF$4:$BF$23, MATCH($C488, 'Intro &amp; Setup'!$BC$4:$BC$23, 0)), "")), IFERROR(INDEX('Intro &amp; Setup'!$BF$4:$BF$23, MATCH($P488, 'Intro &amp; Setup'!$BC$4:$BC$23, 0)), ""))</f>
        <v/>
      </c>
      <c r="AS488" s="10" t="str">
        <f>IF($C488="", "", IFERROR(INDEX('Intro &amp; Setup'!$BG$70:$BG$109, MATCH($C488, 'Intro &amp; Setup'!$BA$70:$BA$109, 0)), ""))</f>
        <v/>
      </c>
    </row>
    <row r="489" spans="1:45" x14ac:dyDescent="0.25">
      <c r="A489" s="75"/>
      <c r="B489" s="176"/>
      <c r="C489" s="158"/>
      <c r="D489" s="160"/>
      <c r="E489" s="161"/>
      <c r="F489" s="177"/>
      <c r="G489" s="160"/>
      <c r="H489" s="163"/>
      <c r="I489" s="156"/>
      <c r="J489" s="157" t="str">
        <f t="shared" si="7"/>
        <v/>
      </c>
      <c r="K489" s="158" t="str">
        <f>IF(O489="", IF(W489="", IF(OR(D489="", E489="", C489=""), "", NETWORKDAYS(D489, E489, IF(AL489='Intro &amp; Setup'!$BA$8, 'Intro &amp; Setup'!$CA$4:$CA$23, IF(AL489='Intro &amp; Setup'!$BA$9, 'Intro &amp; Setup'!$CB$4:$CB$23)))-IF(F489=$AH$2, 0.5, 0)), ""), "")</f>
        <v/>
      </c>
      <c r="L489" s="156"/>
      <c r="M489" s="157" t="str">
        <f>IF(O489="", IFERROR(IF($W489="", $AN489+$AO489-SUMIF($C$8:$C489, $C489, $K$8:$K489)-SUMIF($C$8:$C489, $C489, $W$8:$W489), ""), ""), "")</f>
        <v/>
      </c>
      <c r="N489" s="156"/>
      <c r="O489" s="157" t="str">
        <f>IF(AND(P489="", Q489="", R489=""), "", IF(OR(NOT(C489=P489), NOT(D489=Q489), NOT(E489=R489), NOT(F489=S489), NOT(G489=T489), NOT(H489=U489)), $O$4, 'Leave Approval'!L488))</f>
        <v/>
      </c>
      <c r="P489" s="159" t="str">
        <f>IF('Leave Approval'!M488="", "", 'Leave Approval'!M488)</f>
        <v/>
      </c>
      <c r="Q489" s="160" t="str">
        <f>IF('Leave Approval'!N488="", "", 'Leave Approval'!N488)</f>
        <v/>
      </c>
      <c r="R489" s="161" t="str">
        <f>IF('Leave Approval'!O488="", "", 'Leave Approval'!O488)</f>
        <v/>
      </c>
      <c r="S489" s="162" t="str">
        <f>IF('Leave Approval'!P488="", "", 'Leave Approval'!P488)</f>
        <v/>
      </c>
      <c r="T489" s="163" t="str">
        <f>IF('Leave Approval'!Q488="", "", 'Leave Approval'!Q488)</f>
        <v/>
      </c>
      <c r="U489" s="164" t="str">
        <f>IF('Leave Approval'!R488="", "", 'Leave Approval'!R488)</f>
        <v/>
      </c>
      <c r="V489" s="156"/>
      <c r="W489" s="157" t="str">
        <f>IF(OR(P489="", Q489="", R489=""), "", NETWORKDAYS(Q489, R489, IF(AL489='Intro &amp; Setup'!$BA$8, 'Intro &amp; Setup'!$CA$4:$CA$23, IF(AL489='Intro &amp; Setup'!$BA$9, 'Intro &amp; Setup'!$CB$4:$CB$23)))-IF(S489=$AH$2, 0.5, 0))</f>
        <v/>
      </c>
      <c r="X489" s="156"/>
      <c r="Y489" s="157" t="str">
        <f>IF(OR(P489="", Q489="", R489=""), "", IFERROR($AN489+$AO489-SUMIF($C$8:$C489, $C489, $K$8:$K489)-SUMIF($P$8:$P489, $P489, $W$8:$W489), ""))</f>
        <v/>
      </c>
      <c r="Z489" s="75"/>
      <c r="AH489" s="10">
        <v>482</v>
      </c>
      <c r="AL489" s="10" t="str">
        <f>IF(P489="", IF(C489="", "", IFERROR(INDEX('Intro &amp; Setup'!$BD$4:$BD$23, MATCH(C489, 'Intro &amp; Setup'!$BC$4:$BC$23, 0)), "")), IFERROR(INDEX('Intro &amp; Setup'!$BD$4:$BD$23, MATCH(P489, 'Intro &amp; Setup'!$BC$4:$BC$23, 0)), ""))</f>
        <v/>
      </c>
      <c r="AN489" s="42" t="str">
        <f>IF(P489="", IF($C489="", "", IFERROR(INDEX('Intro &amp; Setup'!$BE$4:$BE$23, MATCH($C489, 'Intro &amp; Setup'!$BC$4:$BC$23, 0)), "")-$AS489), IFERROR(INDEX('Intro &amp; Setup'!$BE$4:$BE$23, MATCH($P489, 'Intro &amp; Setup'!$BC$4:$BC$23, 0)), "")-$AS489)</f>
        <v/>
      </c>
      <c r="AO489" s="44" t="str">
        <f>IF(P489="", IF($C489="", "", IFERROR(INDEX('Intro &amp; Setup'!$BF$4:$BF$23, MATCH($C489, 'Intro &amp; Setup'!$BC$4:$BC$23, 0)), "")), IFERROR(INDEX('Intro &amp; Setup'!$BF$4:$BF$23, MATCH($P489, 'Intro &amp; Setup'!$BC$4:$BC$23, 0)), ""))</f>
        <v/>
      </c>
      <c r="AS489" s="10" t="str">
        <f>IF($C489="", "", IFERROR(INDEX('Intro &amp; Setup'!$BG$70:$BG$109, MATCH($C489, 'Intro &amp; Setup'!$BA$70:$BA$109, 0)), ""))</f>
        <v/>
      </c>
    </row>
    <row r="490" spans="1:45" x14ac:dyDescent="0.25">
      <c r="A490" s="75"/>
      <c r="B490" s="176"/>
      <c r="C490" s="158"/>
      <c r="D490" s="160"/>
      <c r="E490" s="161"/>
      <c r="F490" s="177"/>
      <c r="G490" s="160"/>
      <c r="H490" s="163"/>
      <c r="I490" s="156"/>
      <c r="J490" s="157" t="str">
        <f t="shared" si="7"/>
        <v/>
      </c>
      <c r="K490" s="158" t="str">
        <f>IF(O490="", IF(W490="", IF(OR(D490="", E490="", C490=""), "", NETWORKDAYS(D490, E490, IF(AL490='Intro &amp; Setup'!$BA$8, 'Intro &amp; Setup'!$CA$4:$CA$23, IF(AL490='Intro &amp; Setup'!$BA$9, 'Intro &amp; Setup'!$CB$4:$CB$23)))-IF(F490=$AH$2, 0.5, 0)), ""), "")</f>
        <v/>
      </c>
      <c r="L490" s="156"/>
      <c r="M490" s="157" t="str">
        <f>IF(O490="", IFERROR(IF($W490="", $AN490+$AO490-SUMIF($C$8:$C490, $C490, $K$8:$K490)-SUMIF($C$8:$C490, $C490, $W$8:$W490), ""), ""), "")</f>
        <v/>
      </c>
      <c r="N490" s="156"/>
      <c r="O490" s="157" t="str">
        <f>IF(AND(P490="", Q490="", R490=""), "", IF(OR(NOT(C490=P490), NOT(D490=Q490), NOT(E490=R490), NOT(F490=S490), NOT(G490=T490), NOT(H490=U490)), $O$4, 'Leave Approval'!L489))</f>
        <v/>
      </c>
      <c r="P490" s="159" t="str">
        <f>IF('Leave Approval'!M489="", "", 'Leave Approval'!M489)</f>
        <v/>
      </c>
      <c r="Q490" s="160" t="str">
        <f>IF('Leave Approval'!N489="", "", 'Leave Approval'!N489)</f>
        <v/>
      </c>
      <c r="R490" s="161" t="str">
        <f>IF('Leave Approval'!O489="", "", 'Leave Approval'!O489)</f>
        <v/>
      </c>
      <c r="S490" s="162" t="str">
        <f>IF('Leave Approval'!P489="", "", 'Leave Approval'!P489)</f>
        <v/>
      </c>
      <c r="T490" s="163" t="str">
        <f>IF('Leave Approval'!Q489="", "", 'Leave Approval'!Q489)</f>
        <v/>
      </c>
      <c r="U490" s="164" t="str">
        <f>IF('Leave Approval'!R489="", "", 'Leave Approval'!R489)</f>
        <v/>
      </c>
      <c r="V490" s="156"/>
      <c r="W490" s="157" t="str">
        <f>IF(OR(P490="", Q490="", R490=""), "", NETWORKDAYS(Q490, R490, IF(AL490='Intro &amp; Setup'!$BA$8, 'Intro &amp; Setup'!$CA$4:$CA$23, IF(AL490='Intro &amp; Setup'!$BA$9, 'Intro &amp; Setup'!$CB$4:$CB$23)))-IF(S490=$AH$2, 0.5, 0))</f>
        <v/>
      </c>
      <c r="X490" s="156"/>
      <c r="Y490" s="157" t="str">
        <f>IF(OR(P490="", Q490="", R490=""), "", IFERROR($AN490+$AO490-SUMIF($C$8:$C490, $C490, $K$8:$K490)-SUMIF($P$8:$P490, $P490, $W$8:$W490), ""))</f>
        <v/>
      </c>
      <c r="Z490" s="75"/>
      <c r="AH490" s="10">
        <v>483</v>
      </c>
      <c r="AL490" s="10" t="str">
        <f>IF(P490="", IF(C490="", "", IFERROR(INDEX('Intro &amp; Setup'!$BD$4:$BD$23, MATCH(C490, 'Intro &amp; Setup'!$BC$4:$BC$23, 0)), "")), IFERROR(INDEX('Intro &amp; Setup'!$BD$4:$BD$23, MATCH(P490, 'Intro &amp; Setup'!$BC$4:$BC$23, 0)), ""))</f>
        <v/>
      </c>
      <c r="AN490" s="42" t="str">
        <f>IF(P490="", IF($C490="", "", IFERROR(INDEX('Intro &amp; Setup'!$BE$4:$BE$23, MATCH($C490, 'Intro &amp; Setup'!$BC$4:$BC$23, 0)), "")-$AS490), IFERROR(INDEX('Intro &amp; Setup'!$BE$4:$BE$23, MATCH($P490, 'Intro &amp; Setup'!$BC$4:$BC$23, 0)), "")-$AS490)</f>
        <v/>
      </c>
      <c r="AO490" s="44" t="str">
        <f>IF(P490="", IF($C490="", "", IFERROR(INDEX('Intro &amp; Setup'!$BF$4:$BF$23, MATCH($C490, 'Intro &amp; Setup'!$BC$4:$BC$23, 0)), "")), IFERROR(INDEX('Intro &amp; Setup'!$BF$4:$BF$23, MATCH($P490, 'Intro &amp; Setup'!$BC$4:$BC$23, 0)), ""))</f>
        <v/>
      </c>
      <c r="AS490" s="10" t="str">
        <f>IF($C490="", "", IFERROR(INDEX('Intro &amp; Setup'!$BG$70:$BG$109, MATCH($C490, 'Intro &amp; Setup'!$BA$70:$BA$109, 0)), ""))</f>
        <v/>
      </c>
    </row>
    <row r="491" spans="1:45" x14ac:dyDescent="0.25">
      <c r="A491" s="75"/>
      <c r="B491" s="176"/>
      <c r="C491" s="158"/>
      <c r="D491" s="160"/>
      <c r="E491" s="161"/>
      <c r="F491" s="177"/>
      <c r="G491" s="160"/>
      <c r="H491" s="163"/>
      <c r="I491" s="156"/>
      <c r="J491" s="157" t="str">
        <f t="shared" si="7"/>
        <v/>
      </c>
      <c r="K491" s="158" t="str">
        <f>IF(O491="", IF(W491="", IF(OR(D491="", E491="", C491=""), "", NETWORKDAYS(D491, E491, IF(AL491='Intro &amp; Setup'!$BA$8, 'Intro &amp; Setup'!$CA$4:$CA$23, IF(AL491='Intro &amp; Setup'!$BA$9, 'Intro &amp; Setup'!$CB$4:$CB$23)))-IF(F491=$AH$2, 0.5, 0)), ""), "")</f>
        <v/>
      </c>
      <c r="L491" s="156"/>
      <c r="M491" s="157" t="str">
        <f>IF(O491="", IFERROR(IF($W491="", $AN491+$AO491-SUMIF($C$8:$C491, $C491, $K$8:$K491)-SUMIF($C$8:$C491, $C491, $W$8:$W491), ""), ""), "")</f>
        <v/>
      </c>
      <c r="N491" s="156"/>
      <c r="O491" s="157" t="str">
        <f>IF(AND(P491="", Q491="", R491=""), "", IF(OR(NOT(C491=P491), NOT(D491=Q491), NOT(E491=R491), NOT(F491=S491), NOT(G491=T491), NOT(H491=U491)), $O$4, 'Leave Approval'!L490))</f>
        <v/>
      </c>
      <c r="P491" s="159" t="str">
        <f>IF('Leave Approval'!M490="", "", 'Leave Approval'!M490)</f>
        <v/>
      </c>
      <c r="Q491" s="160" t="str">
        <f>IF('Leave Approval'!N490="", "", 'Leave Approval'!N490)</f>
        <v/>
      </c>
      <c r="R491" s="161" t="str">
        <f>IF('Leave Approval'!O490="", "", 'Leave Approval'!O490)</f>
        <v/>
      </c>
      <c r="S491" s="162" t="str">
        <f>IF('Leave Approval'!P490="", "", 'Leave Approval'!P490)</f>
        <v/>
      </c>
      <c r="T491" s="163" t="str">
        <f>IF('Leave Approval'!Q490="", "", 'Leave Approval'!Q490)</f>
        <v/>
      </c>
      <c r="U491" s="164" t="str">
        <f>IF('Leave Approval'!R490="", "", 'Leave Approval'!R490)</f>
        <v/>
      </c>
      <c r="V491" s="156"/>
      <c r="W491" s="157" t="str">
        <f>IF(OR(P491="", Q491="", R491=""), "", NETWORKDAYS(Q491, R491, IF(AL491='Intro &amp; Setup'!$BA$8, 'Intro &amp; Setup'!$CA$4:$CA$23, IF(AL491='Intro &amp; Setup'!$BA$9, 'Intro &amp; Setup'!$CB$4:$CB$23)))-IF(S491=$AH$2, 0.5, 0))</f>
        <v/>
      </c>
      <c r="X491" s="156"/>
      <c r="Y491" s="157" t="str">
        <f>IF(OR(P491="", Q491="", R491=""), "", IFERROR($AN491+$AO491-SUMIF($C$8:$C491, $C491, $K$8:$K491)-SUMIF($P$8:$P491, $P491, $W$8:$W491), ""))</f>
        <v/>
      </c>
      <c r="Z491" s="75"/>
      <c r="AH491" s="10">
        <v>484</v>
      </c>
      <c r="AL491" s="10" t="str">
        <f>IF(P491="", IF(C491="", "", IFERROR(INDEX('Intro &amp; Setup'!$BD$4:$BD$23, MATCH(C491, 'Intro &amp; Setup'!$BC$4:$BC$23, 0)), "")), IFERROR(INDEX('Intro &amp; Setup'!$BD$4:$BD$23, MATCH(P491, 'Intro &amp; Setup'!$BC$4:$BC$23, 0)), ""))</f>
        <v/>
      </c>
      <c r="AN491" s="42" t="str">
        <f>IF(P491="", IF($C491="", "", IFERROR(INDEX('Intro &amp; Setup'!$BE$4:$BE$23, MATCH($C491, 'Intro &amp; Setup'!$BC$4:$BC$23, 0)), "")-$AS491), IFERROR(INDEX('Intro &amp; Setup'!$BE$4:$BE$23, MATCH($P491, 'Intro &amp; Setup'!$BC$4:$BC$23, 0)), "")-$AS491)</f>
        <v/>
      </c>
      <c r="AO491" s="44" t="str">
        <f>IF(P491="", IF($C491="", "", IFERROR(INDEX('Intro &amp; Setup'!$BF$4:$BF$23, MATCH($C491, 'Intro &amp; Setup'!$BC$4:$BC$23, 0)), "")), IFERROR(INDEX('Intro &amp; Setup'!$BF$4:$BF$23, MATCH($P491, 'Intro &amp; Setup'!$BC$4:$BC$23, 0)), ""))</f>
        <v/>
      </c>
      <c r="AS491" s="10" t="str">
        <f>IF($C491="", "", IFERROR(INDEX('Intro &amp; Setup'!$BG$70:$BG$109, MATCH($C491, 'Intro &amp; Setup'!$BA$70:$BA$109, 0)), ""))</f>
        <v/>
      </c>
    </row>
    <row r="492" spans="1:45" x14ac:dyDescent="0.25">
      <c r="A492" s="75"/>
      <c r="B492" s="176"/>
      <c r="C492" s="158"/>
      <c r="D492" s="160"/>
      <c r="E492" s="161"/>
      <c r="F492" s="177"/>
      <c r="G492" s="160"/>
      <c r="H492" s="163"/>
      <c r="I492" s="156"/>
      <c r="J492" s="157" t="str">
        <f t="shared" si="7"/>
        <v/>
      </c>
      <c r="K492" s="158" t="str">
        <f>IF(O492="", IF(W492="", IF(OR(D492="", E492="", C492=""), "", NETWORKDAYS(D492, E492, IF(AL492='Intro &amp; Setup'!$BA$8, 'Intro &amp; Setup'!$CA$4:$CA$23, IF(AL492='Intro &amp; Setup'!$BA$9, 'Intro &amp; Setup'!$CB$4:$CB$23)))-IF(F492=$AH$2, 0.5, 0)), ""), "")</f>
        <v/>
      </c>
      <c r="L492" s="156"/>
      <c r="M492" s="157" t="str">
        <f>IF(O492="", IFERROR(IF($W492="", $AN492+$AO492-SUMIF($C$8:$C492, $C492, $K$8:$K492)-SUMIF($C$8:$C492, $C492, $W$8:$W492), ""), ""), "")</f>
        <v/>
      </c>
      <c r="N492" s="156"/>
      <c r="O492" s="157" t="str">
        <f>IF(AND(P492="", Q492="", R492=""), "", IF(OR(NOT(C492=P492), NOT(D492=Q492), NOT(E492=R492), NOT(F492=S492), NOT(G492=T492), NOT(H492=U492)), $O$4, 'Leave Approval'!L491))</f>
        <v/>
      </c>
      <c r="P492" s="159" t="str">
        <f>IF('Leave Approval'!M491="", "", 'Leave Approval'!M491)</f>
        <v/>
      </c>
      <c r="Q492" s="160" t="str">
        <f>IF('Leave Approval'!N491="", "", 'Leave Approval'!N491)</f>
        <v/>
      </c>
      <c r="R492" s="161" t="str">
        <f>IF('Leave Approval'!O491="", "", 'Leave Approval'!O491)</f>
        <v/>
      </c>
      <c r="S492" s="162" t="str">
        <f>IF('Leave Approval'!P491="", "", 'Leave Approval'!P491)</f>
        <v/>
      </c>
      <c r="T492" s="163" t="str">
        <f>IF('Leave Approval'!Q491="", "", 'Leave Approval'!Q491)</f>
        <v/>
      </c>
      <c r="U492" s="164" t="str">
        <f>IF('Leave Approval'!R491="", "", 'Leave Approval'!R491)</f>
        <v/>
      </c>
      <c r="V492" s="156"/>
      <c r="W492" s="157" t="str">
        <f>IF(OR(P492="", Q492="", R492=""), "", NETWORKDAYS(Q492, R492, IF(AL492='Intro &amp; Setup'!$BA$8, 'Intro &amp; Setup'!$CA$4:$CA$23, IF(AL492='Intro &amp; Setup'!$BA$9, 'Intro &amp; Setup'!$CB$4:$CB$23)))-IF(S492=$AH$2, 0.5, 0))</f>
        <v/>
      </c>
      <c r="X492" s="156"/>
      <c r="Y492" s="157" t="str">
        <f>IF(OR(P492="", Q492="", R492=""), "", IFERROR($AN492+$AO492-SUMIF($C$8:$C492, $C492, $K$8:$K492)-SUMIF($P$8:$P492, $P492, $W$8:$W492), ""))</f>
        <v/>
      </c>
      <c r="Z492" s="75"/>
      <c r="AH492" s="10">
        <v>485</v>
      </c>
      <c r="AL492" s="10" t="str">
        <f>IF(P492="", IF(C492="", "", IFERROR(INDEX('Intro &amp; Setup'!$BD$4:$BD$23, MATCH(C492, 'Intro &amp; Setup'!$BC$4:$BC$23, 0)), "")), IFERROR(INDEX('Intro &amp; Setup'!$BD$4:$BD$23, MATCH(P492, 'Intro &amp; Setup'!$BC$4:$BC$23, 0)), ""))</f>
        <v/>
      </c>
      <c r="AN492" s="42" t="str">
        <f>IF(P492="", IF($C492="", "", IFERROR(INDEX('Intro &amp; Setup'!$BE$4:$BE$23, MATCH($C492, 'Intro &amp; Setup'!$BC$4:$BC$23, 0)), "")-$AS492), IFERROR(INDEX('Intro &amp; Setup'!$BE$4:$BE$23, MATCH($P492, 'Intro &amp; Setup'!$BC$4:$BC$23, 0)), "")-$AS492)</f>
        <v/>
      </c>
      <c r="AO492" s="44" t="str">
        <f>IF(P492="", IF($C492="", "", IFERROR(INDEX('Intro &amp; Setup'!$BF$4:$BF$23, MATCH($C492, 'Intro &amp; Setup'!$BC$4:$BC$23, 0)), "")), IFERROR(INDEX('Intro &amp; Setup'!$BF$4:$BF$23, MATCH($P492, 'Intro &amp; Setup'!$BC$4:$BC$23, 0)), ""))</f>
        <v/>
      </c>
      <c r="AS492" s="10" t="str">
        <f>IF($C492="", "", IFERROR(INDEX('Intro &amp; Setup'!$BG$70:$BG$109, MATCH($C492, 'Intro &amp; Setup'!$BA$70:$BA$109, 0)), ""))</f>
        <v/>
      </c>
    </row>
    <row r="493" spans="1:45" x14ac:dyDescent="0.25">
      <c r="A493" s="75"/>
      <c r="B493" s="176"/>
      <c r="C493" s="158"/>
      <c r="D493" s="160"/>
      <c r="E493" s="161"/>
      <c r="F493" s="177"/>
      <c r="G493" s="160"/>
      <c r="H493" s="163"/>
      <c r="I493" s="156"/>
      <c r="J493" s="157" t="str">
        <f t="shared" si="7"/>
        <v/>
      </c>
      <c r="K493" s="158" t="str">
        <f>IF(O493="", IF(W493="", IF(OR(D493="", E493="", C493=""), "", NETWORKDAYS(D493, E493, IF(AL493='Intro &amp; Setup'!$BA$8, 'Intro &amp; Setup'!$CA$4:$CA$23, IF(AL493='Intro &amp; Setup'!$BA$9, 'Intro &amp; Setup'!$CB$4:$CB$23)))-IF(F493=$AH$2, 0.5, 0)), ""), "")</f>
        <v/>
      </c>
      <c r="L493" s="156"/>
      <c r="M493" s="157" t="str">
        <f>IF(O493="", IFERROR(IF($W493="", $AN493+$AO493-SUMIF($C$8:$C493, $C493, $K$8:$K493)-SUMIF($C$8:$C493, $C493, $W$8:$W493), ""), ""), "")</f>
        <v/>
      </c>
      <c r="N493" s="156"/>
      <c r="O493" s="157" t="str">
        <f>IF(AND(P493="", Q493="", R493=""), "", IF(OR(NOT(C493=P493), NOT(D493=Q493), NOT(E493=R493), NOT(F493=S493), NOT(G493=T493), NOT(H493=U493)), $O$4, 'Leave Approval'!L492))</f>
        <v/>
      </c>
      <c r="P493" s="159" t="str">
        <f>IF('Leave Approval'!M492="", "", 'Leave Approval'!M492)</f>
        <v/>
      </c>
      <c r="Q493" s="160" t="str">
        <f>IF('Leave Approval'!N492="", "", 'Leave Approval'!N492)</f>
        <v/>
      </c>
      <c r="R493" s="161" t="str">
        <f>IF('Leave Approval'!O492="", "", 'Leave Approval'!O492)</f>
        <v/>
      </c>
      <c r="S493" s="162" t="str">
        <f>IF('Leave Approval'!P492="", "", 'Leave Approval'!P492)</f>
        <v/>
      </c>
      <c r="T493" s="163" t="str">
        <f>IF('Leave Approval'!Q492="", "", 'Leave Approval'!Q492)</f>
        <v/>
      </c>
      <c r="U493" s="164" t="str">
        <f>IF('Leave Approval'!R492="", "", 'Leave Approval'!R492)</f>
        <v/>
      </c>
      <c r="V493" s="156"/>
      <c r="W493" s="157" t="str">
        <f>IF(OR(P493="", Q493="", R493=""), "", NETWORKDAYS(Q493, R493, IF(AL493='Intro &amp; Setup'!$BA$8, 'Intro &amp; Setup'!$CA$4:$CA$23, IF(AL493='Intro &amp; Setup'!$BA$9, 'Intro &amp; Setup'!$CB$4:$CB$23)))-IF(S493=$AH$2, 0.5, 0))</f>
        <v/>
      </c>
      <c r="X493" s="156"/>
      <c r="Y493" s="157" t="str">
        <f>IF(OR(P493="", Q493="", R493=""), "", IFERROR($AN493+$AO493-SUMIF($C$8:$C493, $C493, $K$8:$K493)-SUMIF($P$8:$P493, $P493, $W$8:$W493), ""))</f>
        <v/>
      </c>
      <c r="Z493" s="75"/>
      <c r="AH493" s="10">
        <v>486</v>
      </c>
      <c r="AL493" s="10" t="str">
        <f>IF(P493="", IF(C493="", "", IFERROR(INDEX('Intro &amp; Setup'!$BD$4:$BD$23, MATCH(C493, 'Intro &amp; Setup'!$BC$4:$BC$23, 0)), "")), IFERROR(INDEX('Intro &amp; Setup'!$BD$4:$BD$23, MATCH(P493, 'Intro &amp; Setup'!$BC$4:$BC$23, 0)), ""))</f>
        <v/>
      </c>
      <c r="AN493" s="42" t="str">
        <f>IF(P493="", IF($C493="", "", IFERROR(INDEX('Intro &amp; Setup'!$BE$4:$BE$23, MATCH($C493, 'Intro &amp; Setup'!$BC$4:$BC$23, 0)), "")-$AS493), IFERROR(INDEX('Intro &amp; Setup'!$BE$4:$BE$23, MATCH($P493, 'Intro &amp; Setup'!$BC$4:$BC$23, 0)), "")-$AS493)</f>
        <v/>
      </c>
      <c r="AO493" s="44" t="str">
        <f>IF(P493="", IF($C493="", "", IFERROR(INDEX('Intro &amp; Setup'!$BF$4:$BF$23, MATCH($C493, 'Intro &amp; Setup'!$BC$4:$BC$23, 0)), "")), IFERROR(INDEX('Intro &amp; Setup'!$BF$4:$BF$23, MATCH($P493, 'Intro &amp; Setup'!$BC$4:$BC$23, 0)), ""))</f>
        <v/>
      </c>
      <c r="AS493" s="10" t="str">
        <f>IF($C493="", "", IFERROR(INDEX('Intro &amp; Setup'!$BG$70:$BG$109, MATCH($C493, 'Intro &amp; Setup'!$BA$70:$BA$109, 0)), ""))</f>
        <v/>
      </c>
    </row>
    <row r="494" spans="1:45" x14ac:dyDescent="0.25">
      <c r="A494" s="75"/>
      <c r="B494" s="176"/>
      <c r="C494" s="158"/>
      <c r="D494" s="160"/>
      <c r="E494" s="161"/>
      <c r="F494" s="177"/>
      <c r="G494" s="160"/>
      <c r="H494" s="163"/>
      <c r="I494" s="156"/>
      <c r="J494" s="157" t="str">
        <f t="shared" si="7"/>
        <v/>
      </c>
      <c r="K494" s="158" t="str">
        <f>IF(O494="", IF(W494="", IF(OR(D494="", E494="", C494=""), "", NETWORKDAYS(D494, E494, IF(AL494='Intro &amp; Setup'!$BA$8, 'Intro &amp; Setup'!$CA$4:$CA$23, IF(AL494='Intro &amp; Setup'!$BA$9, 'Intro &amp; Setup'!$CB$4:$CB$23)))-IF(F494=$AH$2, 0.5, 0)), ""), "")</f>
        <v/>
      </c>
      <c r="L494" s="156"/>
      <c r="M494" s="157" t="str">
        <f>IF(O494="", IFERROR(IF($W494="", $AN494+$AO494-SUMIF($C$8:$C494, $C494, $K$8:$K494)-SUMIF($C$8:$C494, $C494, $W$8:$W494), ""), ""), "")</f>
        <v/>
      </c>
      <c r="N494" s="156"/>
      <c r="O494" s="157" t="str">
        <f>IF(AND(P494="", Q494="", R494=""), "", IF(OR(NOT(C494=P494), NOT(D494=Q494), NOT(E494=R494), NOT(F494=S494), NOT(G494=T494), NOT(H494=U494)), $O$4, 'Leave Approval'!L493))</f>
        <v/>
      </c>
      <c r="P494" s="159" t="str">
        <f>IF('Leave Approval'!M493="", "", 'Leave Approval'!M493)</f>
        <v/>
      </c>
      <c r="Q494" s="160" t="str">
        <f>IF('Leave Approval'!N493="", "", 'Leave Approval'!N493)</f>
        <v/>
      </c>
      <c r="R494" s="161" t="str">
        <f>IF('Leave Approval'!O493="", "", 'Leave Approval'!O493)</f>
        <v/>
      </c>
      <c r="S494" s="162" t="str">
        <f>IF('Leave Approval'!P493="", "", 'Leave Approval'!P493)</f>
        <v/>
      </c>
      <c r="T494" s="163" t="str">
        <f>IF('Leave Approval'!Q493="", "", 'Leave Approval'!Q493)</f>
        <v/>
      </c>
      <c r="U494" s="164" t="str">
        <f>IF('Leave Approval'!R493="", "", 'Leave Approval'!R493)</f>
        <v/>
      </c>
      <c r="V494" s="156"/>
      <c r="W494" s="157" t="str">
        <f>IF(OR(P494="", Q494="", R494=""), "", NETWORKDAYS(Q494, R494, IF(AL494='Intro &amp; Setup'!$BA$8, 'Intro &amp; Setup'!$CA$4:$CA$23, IF(AL494='Intro &amp; Setup'!$BA$9, 'Intro &amp; Setup'!$CB$4:$CB$23)))-IF(S494=$AH$2, 0.5, 0))</f>
        <v/>
      </c>
      <c r="X494" s="156"/>
      <c r="Y494" s="157" t="str">
        <f>IF(OR(P494="", Q494="", R494=""), "", IFERROR($AN494+$AO494-SUMIF($C$8:$C494, $C494, $K$8:$K494)-SUMIF($P$8:$P494, $P494, $W$8:$W494), ""))</f>
        <v/>
      </c>
      <c r="Z494" s="75"/>
      <c r="AH494" s="10">
        <v>487</v>
      </c>
      <c r="AL494" s="10" t="str">
        <f>IF(P494="", IF(C494="", "", IFERROR(INDEX('Intro &amp; Setup'!$BD$4:$BD$23, MATCH(C494, 'Intro &amp; Setup'!$BC$4:$BC$23, 0)), "")), IFERROR(INDEX('Intro &amp; Setup'!$BD$4:$BD$23, MATCH(P494, 'Intro &amp; Setup'!$BC$4:$BC$23, 0)), ""))</f>
        <v/>
      </c>
      <c r="AN494" s="42" t="str">
        <f>IF(P494="", IF($C494="", "", IFERROR(INDEX('Intro &amp; Setup'!$BE$4:$BE$23, MATCH($C494, 'Intro &amp; Setup'!$BC$4:$BC$23, 0)), "")-$AS494), IFERROR(INDEX('Intro &amp; Setup'!$BE$4:$BE$23, MATCH($P494, 'Intro &amp; Setup'!$BC$4:$BC$23, 0)), "")-$AS494)</f>
        <v/>
      </c>
      <c r="AO494" s="44" t="str">
        <f>IF(P494="", IF($C494="", "", IFERROR(INDEX('Intro &amp; Setup'!$BF$4:$BF$23, MATCH($C494, 'Intro &amp; Setup'!$BC$4:$BC$23, 0)), "")), IFERROR(INDEX('Intro &amp; Setup'!$BF$4:$BF$23, MATCH($P494, 'Intro &amp; Setup'!$BC$4:$BC$23, 0)), ""))</f>
        <v/>
      </c>
      <c r="AS494" s="10" t="str">
        <f>IF($C494="", "", IFERROR(INDEX('Intro &amp; Setup'!$BG$70:$BG$109, MATCH($C494, 'Intro &amp; Setup'!$BA$70:$BA$109, 0)), ""))</f>
        <v/>
      </c>
    </row>
    <row r="495" spans="1:45" x14ac:dyDescent="0.25">
      <c r="A495" s="75"/>
      <c r="B495" s="176"/>
      <c r="C495" s="158"/>
      <c r="D495" s="160"/>
      <c r="E495" s="161"/>
      <c r="F495" s="177"/>
      <c r="G495" s="160"/>
      <c r="H495" s="163"/>
      <c r="I495" s="156"/>
      <c r="J495" s="157" t="str">
        <f t="shared" si="7"/>
        <v/>
      </c>
      <c r="K495" s="158" t="str">
        <f>IF(O495="", IF(W495="", IF(OR(D495="", E495="", C495=""), "", NETWORKDAYS(D495, E495, IF(AL495='Intro &amp; Setup'!$BA$8, 'Intro &amp; Setup'!$CA$4:$CA$23, IF(AL495='Intro &amp; Setup'!$BA$9, 'Intro &amp; Setup'!$CB$4:$CB$23)))-IF(F495=$AH$2, 0.5, 0)), ""), "")</f>
        <v/>
      </c>
      <c r="L495" s="156"/>
      <c r="M495" s="157" t="str">
        <f>IF(O495="", IFERROR(IF($W495="", $AN495+$AO495-SUMIF($C$8:$C495, $C495, $K$8:$K495)-SUMIF($C$8:$C495, $C495, $W$8:$W495), ""), ""), "")</f>
        <v/>
      </c>
      <c r="N495" s="156"/>
      <c r="O495" s="157" t="str">
        <f>IF(AND(P495="", Q495="", R495=""), "", IF(OR(NOT(C495=P495), NOT(D495=Q495), NOT(E495=R495), NOT(F495=S495), NOT(G495=T495), NOT(H495=U495)), $O$4, 'Leave Approval'!L494))</f>
        <v/>
      </c>
      <c r="P495" s="159" t="str">
        <f>IF('Leave Approval'!M494="", "", 'Leave Approval'!M494)</f>
        <v/>
      </c>
      <c r="Q495" s="160" t="str">
        <f>IF('Leave Approval'!N494="", "", 'Leave Approval'!N494)</f>
        <v/>
      </c>
      <c r="R495" s="161" t="str">
        <f>IF('Leave Approval'!O494="", "", 'Leave Approval'!O494)</f>
        <v/>
      </c>
      <c r="S495" s="162" t="str">
        <f>IF('Leave Approval'!P494="", "", 'Leave Approval'!P494)</f>
        <v/>
      </c>
      <c r="T495" s="163" t="str">
        <f>IF('Leave Approval'!Q494="", "", 'Leave Approval'!Q494)</f>
        <v/>
      </c>
      <c r="U495" s="164" t="str">
        <f>IF('Leave Approval'!R494="", "", 'Leave Approval'!R494)</f>
        <v/>
      </c>
      <c r="V495" s="156"/>
      <c r="W495" s="157" t="str">
        <f>IF(OR(P495="", Q495="", R495=""), "", NETWORKDAYS(Q495, R495, IF(AL495='Intro &amp; Setup'!$BA$8, 'Intro &amp; Setup'!$CA$4:$CA$23, IF(AL495='Intro &amp; Setup'!$BA$9, 'Intro &amp; Setup'!$CB$4:$CB$23)))-IF(S495=$AH$2, 0.5, 0))</f>
        <v/>
      </c>
      <c r="X495" s="156"/>
      <c r="Y495" s="157" t="str">
        <f>IF(OR(P495="", Q495="", R495=""), "", IFERROR($AN495+$AO495-SUMIF($C$8:$C495, $C495, $K$8:$K495)-SUMIF($P$8:$P495, $P495, $W$8:$W495), ""))</f>
        <v/>
      </c>
      <c r="Z495" s="75"/>
      <c r="AH495" s="10">
        <v>488</v>
      </c>
      <c r="AL495" s="10" t="str">
        <f>IF(P495="", IF(C495="", "", IFERROR(INDEX('Intro &amp; Setup'!$BD$4:$BD$23, MATCH(C495, 'Intro &amp; Setup'!$BC$4:$BC$23, 0)), "")), IFERROR(INDEX('Intro &amp; Setup'!$BD$4:$BD$23, MATCH(P495, 'Intro &amp; Setup'!$BC$4:$BC$23, 0)), ""))</f>
        <v/>
      </c>
      <c r="AN495" s="42" t="str">
        <f>IF(P495="", IF($C495="", "", IFERROR(INDEX('Intro &amp; Setup'!$BE$4:$BE$23, MATCH($C495, 'Intro &amp; Setup'!$BC$4:$BC$23, 0)), "")-$AS495), IFERROR(INDEX('Intro &amp; Setup'!$BE$4:$BE$23, MATCH($P495, 'Intro &amp; Setup'!$BC$4:$BC$23, 0)), "")-$AS495)</f>
        <v/>
      </c>
      <c r="AO495" s="44" t="str">
        <f>IF(P495="", IF($C495="", "", IFERROR(INDEX('Intro &amp; Setup'!$BF$4:$BF$23, MATCH($C495, 'Intro &amp; Setup'!$BC$4:$BC$23, 0)), "")), IFERROR(INDEX('Intro &amp; Setup'!$BF$4:$BF$23, MATCH($P495, 'Intro &amp; Setup'!$BC$4:$BC$23, 0)), ""))</f>
        <v/>
      </c>
      <c r="AS495" s="10" t="str">
        <f>IF($C495="", "", IFERROR(INDEX('Intro &amp; Setup'!$BG$70:$BG$109, MATCH($C495, 'Intro &amp; Setup'!$BA$70:$BA$109, 0)), ""))</f>
        <v/>
      </c>
    </row>
    <row r="496" spans="1:45" x14ac:dyDescent="0.25">
      <c r="A496" s="75"/>
      <c r="B496" s="176"/>
      <c r="C496" s="158"/>
      <c r="D496" s="160"/>
      <c r="E496" s="161"/>
      <c r="F496" s="177"/>
      <c r="G496" s="160"/>
      <c r="H496" s="163"/>
      <c r="I496" s="156"/>
      <c r="J496" s="157" t="str">
        <f t="shared" si="7"/>
        <v/>
      </c>
      <c r="K496" s="158" t="str">
        <f>IF(O496="", IF(W496="", IF(OR(D496="", E496="", C496=""), "", NETWORKDAYS(D496, E496, IF(AL496='Intro &amp; Setup'!$BA$8, 'Intro &amp; Setup'!$CA$4:$CA$23, IF(AL496='Intro &amp; Setup'!$BA$9, 'Intro &amp; Setup'!$CB$4:$CB$23)))-IF(F496=$AH$2, 0.5, 0)), ""), "")</f>
        <v/>
      </c>
      <c r="L496" s="156"/>
      <c r="M496" s="157" t="str">
        <f>IF(O496="", IFERROR(IF($W496="", $AN496+$AO496-SUMIF($C$8:$C496, $C496, $K$8:$K496)-SUMIF($C$8:$C496, $C496, $W$8:$W496), ""), ""), "")</f>
        <v/>
      </c>
      <c r="N496" s="156"/>
      <c r="O496" s="157" t="str">
        <f>IF(AND(P496="", Q496="", R496=""), "", IF(OR(NOT(C496=P496), NOT(D496=Q496), NOT(E496=R496), NOT(F496=S496), NOT(G496=T496), NOT(H496=U496)), $O$4, 'Leave Approval'!L495))</f>
        <v/>
      </c>
      <c r="P496" s="159" t="str">
        <f>IF('Leave Approval'!M495="", "", 'Leave Approval'!M495)</f>
        <v/>
      </c>
      <c r="Q496" s="160" t="str">
        <f>IF('Leave Approval'!N495="", "", 'Leave Approval'!N495)</f>
        <v/>
      </c>
      <c r="R496" s="161" t="str">
        <f>IF('Leave Approval'!O495="", "", 'Leave Approval'!O495)</f>
        <v/>
      </c>
      <c r="S496" s="162" t="str">
        <f>IF('Leave Approval'!P495="", "", 'Leave Approval'!P495)</f>
        <v/>
      </c>
      <c r="T496" s="163" t="str">
        <f>IF('Leave Approval'!Q495="", "", 'Leave Approval'!Q495)</f>
        <v/>
      </c>
      <c r="U496" s="164" t="str">
        <f>IF('Leave Approval'!R495="", "", 'Leave Approval'!R495)</f>
        <v/>
      </c>
      <c r="V496" s="156"/>
      <c r="W496" s="157" t="str">
        <f>IF(OR(P496="", Q496="", R496=""), "", NETWORKDAYS(Q496, R496, IF(AL496='Intro &amp; Setup'!$BA$8, 'Intro &amp; Setup'!$CA$4:$CA$23, IF(AL496='Intro &amp; Setup'!$BA$9, 'Intro &amp; Setup'!$CB$4:$CB$23)))-IF(S496=$AH$2, 0.5, 0))</f>
        <v/>
      </c>
      <c r="X496" s="156"/>
      <c r="Y496" s="157" t="str">
        <f>IF(OR(P496="", Q496="", R496=""), "", IFERROR($AN496+$AO496-SUMIF($C$8:$C496, $C496, $K$8:$K496)-SUMIF($P$8:$P496, $P496, $W$8:$W496), ""))</f>
        <v/>
      </c>
      <c r="Z496" s="75"/>
      <c r="AH496" s="10">
        <v>489</v>
      </c>
      <c r="AL496" s="10" t="str">
        <f>IF(P496="", IF(C496="", "", IFERROR(INDEX('Intro &amp; Setup'!$BD$4:$BD$23, MATCH(C496, 'Intro &amp; Setup'!$BC$4:$BC$23, 0)), "")), IFERROR(INDEX('Intro &amp; Setup'!$BD$4:$BD$23, MATCH(P496, 'Intro &amp; Setup'!$BC$4:$BC$23, 0)), ""))</f>
        <v/>
      </c>
      <c r="AN496" s="42" t="str">
        <f>IF(P496="", IF($C496="", "", IFERROR(INDEX('Intro &amp; Setup'!$BE$4:$BE$23, MATCH($C496, 'Intro &amp; Setup'!$BC$4:$BC$23, 0)), "")-$AS496), IFERROR(INDEX('Intro &amp; Setup'!$BE$4:$BE$23, MATCH($P496, 'Intro &amp; Setup'!$BC$4:$BC$23, 0)), "")-$AS496)</f>
        <v/>
      </c>
      <c r="AO496" s="44" t="str">
        <f>IF(P496="", IF($C496="", "", IFERROR(INDEX('Intro &amp; Setup'!$BF$4:$BF$23, MATCH($C496, 'Intro &amp; Setup'!$BC$4:$BC$23, 0)), "")), IFERROR(INDEX('Intro &amp; Setup'!$BF$4:$BF$23, MATCH($P496, 'Intro &amp; Setup'!$BC$4:$BC$23, 0)), ""))</f>
        <v/>
      </c>
      <c r="AS496" s="10" t="str">
        <f>IF($C496="", "", IFERROR(INDEX('Intro &amp; Setup'!$BG$70:$BG$109, MATCH($C496, 'Intro &amp; Setup'!$BA$70:$BA$109, 0)), ""))</f>
        <v/>
      </c>
    </row>
    <row r="497" spans="1:45" x14ac:dyDescent="0.25">
      <c r="A497" s="75"/>
      <c r="B497" s="176"/>
      <c r="C497" s="158"/>
      <c r="D497" s="160"/>
      <c r="E497" s="161"/>
      <c r="F497" s="177"/>
      <c r="G497" s="160"/>
      <c r="H497" s="163"/>
      <c r="I497" s="156"/>
      <c r="J497" s="157" t="str">
        <f t="shared" si="7"/>
        <v/>
      </c>
      <c r="K497" s="158" t="str">
        <f>IF(O497="", IF(W497="", IF(OR(D497="", E497="", C497=""), "", NETWORKDAYS(D497, E497, IF(AL497='Intro &amp; Setup'!$BA$8, 'Intro &amp; Setup'!$CA$4:$CA$23, IF(AL497='Intro &amp; Setup'!$BA$9, 'Intro &amp; Setup'!$CB$4:$CB$23)))-IF(F497=$AH$2, 0.5, 0)), ""), "")</f>
        <v/>
      </c>
      <c r="L497" s="156"/>
      <c r="M497" s="157" t="str">
        <f>IF(O497="", IFERROR(IF($W497="", $AN497+$AO497-SUMIF($C$8:$C497, $C497, $K$8:$K497)-SUMIF($C$8:$C497, $C497, $W$8:$W497), ""), ""), "")</f>
        <v/>
      </c>
      <c r="N497" s="156"/>
      <c r="O497" s="157" t="str">
        <f>IF(AND(P497="", Q497="", R497=""), "", IF(OR(NOT(C497=P497), NOT(D497=Q497), NOT(E497=R497), NOT(F497=S497), NOT(G497=T497), NOT(H497=U497)), $O$4, 'Leave Approval'!L496))</f>
        <v/>
      </c>
      <c r="P497" s="159" t="str">
        <f>IF('Leave Approval'!M496="", "", 'Leave Approval'!M496)</f>
        <v/>
      </c>
      <c r="Q497" s="160" t="str">
        <f>IF('Leave Approval'!N496="", "", 'Leave Approval'!N496)</f>
        <v/>
      </c>
      <c r="R497" s="161" t="str">
        <f>IF('Leave Approval'!O496="", "", 'Leave Approval'!O496)</f>
        <v/>
      </c>
      <c r="S497" s="162" t="str">
        <f>IF('Leave Approval'!P496="", "", 'Leave Approval'!P496)</f>
        <v/>
      </c>
      <c r="T497" s="163" t="str">
        <f>IF('Leave Approval'!Q496="", "", 'Leave Approval'!Q496)</f>
        <v/>
      </c>
      <c r="U497" s="164" t="str">
        <f>IF('Leave Approval'!R496="", "", 'Leave Approval'!R496)</f>
        <v/>
      </c>
      <c r="V497" s="156"/>
      <c r="W497" s="157" t="str">
        <f>IF(OR(P497="", Q497="", R497=""), "", NETWORKDAYS(Q497, R497, IF(AL497='Intro &amp; Setup'!$BA$8, 'Intro &amp; Setup'!$CA$4:$CA$23, IF(AL497='Intro &amp; Setup'!$BA$9, 'Intro &amp; Setup'!$CB$4:$CB$23)))-IF(S497=$AH$2, 0.5, 0))</f>
        <v/>
      </c>
      <c r="X497" s="156"/>
      <c r="Y497" s="157" t="str">
        <f>IF(OR(P497="", Q497="", R497=""), "", IFERROR($AN497+$AO497-SUMIF($C$8:$C497, $C497, $K$8:$K497)-SUMIF($P$8:$P497, $P497, $W$8:$W497), ""))</f>
        <v/>
      </c>
      <c r="Z497" s="75"/>
      <c r="AH497" s="10">
        <v>490</v>
      </c>
      <c r="AL497" s="10" t="str">
        <f>IF(P497="", IF(C497="", "", IFERROR(INDEX('Intro &amp; Setup'!$BD$4:$BD$23, MATCH(C497, 'Intro &amp; Setup'!$BC$4:$BC$23, 0)), "")), IFERROR(INDEX('Intro &amp; Setup'!$BD$4:$BD$23, MATCH(P497, 'Intro &amp; Setup'!$BC$4:$BC$23, 0)), ""))</f>
        <v/>
      </c>
      <c r="AN497" s="42" t="str">
        <f>IF(P497="", IF($C497="", "", IFERROR(INDEX('Intro &amp; Setup'!$BE$4:$BE$23, MATCH($C497, 'Intro &amp; Setup'!$BC$4:$BC$23, 0)), "")-$AS497), IFERROR(INDEX('Intro &amp; Setup'!$BE$4:$BE$23, MATCH($P497, 'Intro &amp; Setup'!$BC$4:$BC$23, 0)), "")-$AS497)</f>
        <v/>
      </c>
      <c r="AO497" s="44" t="str">
        <f>IF(P497="", IF($C497="", "", IFERROR(INDEX('Intro &amp; Setup'!$BF$4:$BF$23, MATCH($C497, 'Intro &amp; Setup'!$BC$4:$BC$23, 0)), "")), IFERROR(INDEX('Intro &amp; Setup'!$BF$4:$BF$23, MATCH($P497, 'Intro &amp; Setup'!$BC$4:$BC$23, 0)), ""))</f>
        <v/>
      </c>
      <c r="AS497" s="10" t="str">
        <f>IF($C497="", "", IFERROR(INDEX('Intro &amp; Setup'!$BG$70:$BG$109, MATCH($C497, 'Intro &amp; Setup'!$BA$70:$BA$109, 0)), ""))</f>
        <v/>
      </c>
    </row>
    <row r="498" spans="1:45" x14ac:dyDescent="0.25">
      <c r="A498" s="75"/>
      <c r="B498" s="176"/>
      <c r="C498" s="158"/>
      <c r="D498" s="160"/>
      <c r="E498" s="161"/>
      <c r="F498" s="177"/>
      <c r="G498" s="160"/>
      <c r="H498" s="163"/>
      <c r="I498" s="156"/>
      <c r="J498" s="157" t="str">
        <f t="shared" si="7"/>
        <v/>
      </c>
      <c r="K498" s="158" t="str">
        <f>IF(O498="", IF(W498="", IF(OR(D498="", E498="", C498=""), "", NETWORKDAYS(D498, E498, IF(AL498='Intro &amp; Setup'!$BA$8, 'Intro &amp; Setup'!$CA$4:$CA$23, IF(AL498='Intro &amp; Setup'!$BA$9, 'Intro &amp; Setup'!$CB$4:$CB$23)))-IF(F498=$AH$2, 0.5, 0)), ""), "")</f>
        <v/>
      </c>
      <c r="L498" s="156"/>
      <c r="M498" s="157" t="str">
        <f>IF(O498="", IFERROR(IF($W498="", $AN498+$AO498-SUMIF($C$8:$C498, $C498, $K$8:$K498)-SUMIF($C$8:$C498, $C498, $W$8:$W498), ""), ""), "")</f>
        <v/>
      </c>
      <c r="N498" s="156"/>
      <c r="O498" s="157" t="str">
        <f>IF(AND(P498="", Q498="", R498=""), "", IF(OR(NOT(C498=P498), NOT(D498=Q498), NOT(E498=R498), NOT(F498=S498), NOT(G498=T498), NOT(H498=U498)), $O$4, 'Leave Approval'!L497))</f>
        <v/>
      </c>
      <c r="P498" s="159" t="str">
        <f>IF('Leave Approval'!M497="", "", 'Leave Approval'!M497)</f>
        <v/>
      </c>
      <c r="Q498" s="160" t="str">
        <f>IF('Leave Approval'!N497="", "", 'Leave Approval'!N497)</f>
        <v/>
      </c>
      <c r="R498" s="161" t="str">
        <f>IF('Leave Approval'!O497="", "", 'Leave Approval'!O497)</f>
        <v/>
      </c>
      <c r="S498" s="162" t="str">
        <f>IF('Leave Approval'!P497="", "", 'Leave Approval'!P497)</f>
        <v/>
      </c>
      <c r="T498" s="163" t="str">
        <f>IF('Leave Approval'!Q497="", "", 'Leave Approval'!Q497)</f>
        <v/>
      </c>
      <c r="U498" s="164" t="str">
        <f>IF('Leave Approval'!R497="", "", 'Leave Approval'!R497)</f>
        <v/>
      </c>
      <c r="V498" s="156"/>
      <c r="W498" s="157" t="str">
        <f>IF(OR(P498="", Q498="", R498=""), "", NETWORKDAYS(Q498, R498, IF(AL498='Intro &amp; Setup'!$BA$8, 'Intro &amp; Setup'!$CA$4:$CA$23, IF(AL498='Intro &amp; Setup'!$BA$9, 'Intro &amp; Setup'!$CB$4:$CB$23)))-IF(S498=$AH$2, 0.5, 0))</f>
        <v/>
      </c>
      <c r="X498" s="156"/>
      <c r="Y498" s="157" t="str">
        <f>IF(OR(P498="", Q498="", R498=""), "", IFERROR($AN498+$AO498-SUMIF($C$8:$C498, $C498, $K$8:$K498)-SUMIF($P$8:$P498, $P498, $W$8:$W498), ""))</f>
        <v/>
      </c>
      <c r="Z498" s="75"/>
      <c r="AH498" s="10">
        <v>491</v>
      </c>
      <c r="AL498" s="10" t="str">
        <f>IF(P498="", IF(C498="", "", IFERROR(INDEX('Intro &amp; Setup'!$BD$4:$BD$23, MATCH(C498, 'Intro &amp; Setup'!$BC$4:$BC$23, 0)), "")), IFERROR(INDEX('Intro &amp; Setup'!$BD$4:$BD$23, MATCH(P498, 'Intro &amp; Setup'!$BC$4:$BC$23, 0)), ""))</f>
        <v/>
      </c>
      <c r="AN498" s="42" t="str">
        <f>IF(P498="", IF($C498="", "", IFERROR(INDEX('Intro &amp; Setup'!$BE$4:$BE$23, MATCH($C498, 'Intro &amp; Setup'!$BC$4:$BC$23, 0)), "")-$AS498), IFERROR(INDEX('Intro &amp; Setup'!$BE$4:$BE$23, MATCH($P498, 'Intro &amp; Setup'!$BC$4:$BC$23, 0)), "")-$AS498)</f>
        <v/>
      </c>
      <c r="AO498" s="44" t="str">
        <f>IF(P498="", IF($C498="", "", IFERROR(INDEX('Intro &amp; Setup'!$BF$4:$BF$23, MATCH($C498, 'Intro &amp; Setup'!$BC$4:$BC$23, 0)), "")), IFERROR(INDEX('Intro &amp; Setup'!$BF$4:$BF$23, MATCH($P498, 'Intro &amp; Setup'!$BC$4:$BC$23, 0)), ""))</f>
        <v/>
      </c>
      <c r="AS498" s="10" t="str">
        <f>IF($C498="", "", IFERROR(INDEX('Intro &amp; Setup'!$BG$70:$BG$109, MATCH($C498, 'Intro &amp; Setup'!$BA$70:$BA$109, 0)), ""))</f>
        <v/>
      </c>
    </row>
    <row r="499" spans="1:45" x14ac:dyDescent="0.25">
      <c r="A499" s="75"/>
      <c r="B499" s="176"/>
      <c r="C499" s="158"/>
      <c r="D499" s="160"/>
      <c r="E499" s="161"/>
      <c r="F499" s="177"/>
      <c r="G499" s="160"/>
      <c r="H499" s="163"/>
      <c r="I499" s="156"/>
      <c r="J499" s="157" t="str">
        <f t="shared" si="7"/>
        <v/>
      </c>
      <c r="K499" s="158" t="str">
        <f>IF(O499="", IF(W499="", IF(OR(D499="", E499="", C499=""), "", NETWORKDAYS(D499, E499, IF(AL499='Intro &amp; Setup'!$BA$8, 'Intro &amp; Setup'!$CA$4:$CA$23, IF(AL499='Intro &amp; Setup'!$BA$9, 'Intro &amp; Setup'!$CB$4:$CB$23)))-IF(F499=$AH$2, 0.5, 0)), ""), "")</f>
        <v/>
      </c>
      <c r="L499" s="156"/>
      <c r="M499" s="157" t="str">
        <f>IF(O499="", IFERROR(IF($W499="", $AN499+$AO499-SUMIF($C$8:$C499, $C499, $K$8:$K499)-SUMIF($C$8:$C499, $C499, $W$8:$W499), ""), ""), "")</f>
        <v/>
      </c>
      <c r="N499" s="156"/>
      <c r="O499" s="157" t="str">
        <f>IF(AND(P499="", Q499="", R499=""), "", IF(OR(NOT(C499=P499), NOT(D499=Q499), NOT(E499=R499), NOT(F499=S499), NOT(G499=T499), NOT(H499=U499)), $O$4, 'Leave Approval'!L498))</f>
        <v/>
      </c>
      <c r="P499" s="159" t="str">
        <f>IF('Leave Approval'!M498="", "", 'Leave Approval'!M498)</f>
        <v/>
      </c>
      <c r="Q499" s="160" t="str">
        <f>IF('Leave Approval'!N498="", "", 'Leave Approval'!N498)</f>
        <v/>
      </c>
      <c r="R499" s="161" t="str">
        <f>IF('Leave Approval'!O498="", "", 'Leave Approval'!O498)</f>
        <v/>
      </c>
      <c r="S499" s="162" t="str">
        <f>IF('Leave Approval'!P498="", "", 'Leave Approval'!P498)</f>
        <v/>
      </c>
      <c r="T499" s="163" t="str">
        <f>IF('Leave Approval'!Q498="", "", 'Leave Approval'!Q498)</f>
        <v/>
      </c>
      <c r="U499" s="164" t="str">
        <f>IF('Leave Approval'!R498="", "", 'Leave Approval'!R498)</f>
        <v/>
      </c>
      <c r="V499" s="156"/>
      <c r="W499" s="157" t="str">
        <f>IF(OR(P499="", Q499="", R499=""), "", NETWORKDAYS(Q499, R499, IF(AL499='Intro &amp; Setup'!$BA$8, 'Intro &amp; Setup'!$CA$4:$CA$23, IF(AL499='Intro &amp; Setup'!$BA$9, 'Intro &amp; Setup'!$CB$4:$CB$23)))-IF(S499=$AH$2, 0.5, 0))</f>
        <v/>
      </c>
      <c r="X499" s="156"/>
      <c r="Y499" s="157" t="str">
        <f>IF(OR(P499="", Q499="", R499=""), "", IFERROR($AN499+$AO499-SUMIF($C$8:$C499, $C499, $K$8:$K499)-SUMIF($P$8:$P499, $P499, $W$8:$W499), ""))</f>
        <v/>
      </c>
      <c r="Z499" s="75"/>
      <c r="AH499" s="10">
        <v>492</v>
      </c>
      <c r="AL499" s="10" t="str">
        <f>IF(P499="", IF(C499="", "", IFERROR(INDEX('Intro &amp; Setup'!$BD$4:$BD$23, MATCH(C499, 'Intro &amp; Setup'!$BC$4:$BC$23, 0)), "")), IFERROR(INDEX('Intro &amp; Setup'!$BD$4:$BD$23, MATCH(P499, 'Intro &amp; Setup'!$BC$4:$BC$23, 0)), ""))</f>
        <v/>
      </c>
      <c r="AN499" s="42" t="str">
        <f>IF(P499="", IF($C499="", "", IFERROR(INDEX('Intro &amp; Setup'!$BE$4:$BE$23, MATCH($C499, 'Intro &amp; Setup'!$BC$4:$BC$23, 0)), "")-$AS499), IFERROR(INDEX('Intro &amp; Setup'!$BE$4:$BE$23, MATCH($P499, 'Intro &amp; Setup'!$BC$4:$BC$23, 0)), "")-$AS499)</f>
        <v/>
      </c>
      <c r="AO499" s="44" t="str">
        <f>IF(P499="", IF($C499="", "", IFERROR(INDEX('Intro &amp; Setup'!$BF$4:$BF$23, MATCH($C499, 'Intro &amp; Setup'!$BC$4:$BC$23, 0)), "")), IFERROR(INDEX('Intro &amp; Setup'!$BF$4:$BF$23, MATCH($P499, 'Intro &amp; Setup'!$BC$4:$BC$23, 0)), ""))</f>
        <v/>
      </c>
      <c r="AS499" s="10" t="str">
        <f>IF($C499="", "", IFERROR(INDEX('Intro &amp; Setup'!$BG$70:$BG$109, MATCH($C499, 'Intro &amp; Setup'!$BA$70:$BA$109, 0)), ""))</f>
        <v/>
      </c>
    </row>
    <row r="500" spans="1:45" x14ac:dyDescent="0.25">
      <c r="A500" s="75"/>
      <c r="B500" s="176"/>
      <c r="C500" s="158"/>
      <c r="D500" s="160"/>
      <c r="E500" s="161"/>
      <c r="F500" s="177"/>
      <c r="G500" s="160"/>
      <c r="H500" s="163"/>
      <c r="I500" s="156"/>
      <c r="J500" s="157" t="str">
        <f t="shared" si="7"/>
        <v/>
      </c>
      <c r="K500" s="158" t="str">
        <f>IF(O500="", IF(W500="", IF(OR(D500="", E500="", C500=""), "", NETWORKDAYS(D500, E500, IF(AL500='Intro &amp; Setup'!$BA$8, 'Intro &amp; Setup'!$CA$4:$CA$23, IF(AL500='Intro &amp; Setup'!$BA$9, 'Intro &amp; Setup'!$CB$4:$CB$23)))-IF(F500=$AH$2, 0.5, 0)), ""), "")</f>
        <v/>
      </c>
      <c r="L500" s="156"/>
      <c r="M500" s="157" t="str">
        <f>IF(O500="", IFERROR(IF($W500="", $AN500+$AO500-SUMIF($C$8:$C500, $C500, $K$8:$K500)-SUMIF($C$8:$C500, $C500, $W$8:$W500), ""), ""), "")</f>
        <v/>
      </c>
      <c r="N500" s="156"/>
      <c r="O500" s="157" t="str">
        <f>IF(AND(P500="", Q500="", R500=""), "", IF(OR(NOT(C500=P500), NOT(D500=Q500), NOT(E500=R500), NOT(F500=S500), NOT(G500=T500), NOT(H500=U500)), $O$4, 'Leave Approval'!L499))</f>
        <v/>
      </c>
      <c r="P500" s="159" t="str">
        <f>IF('Leave Approval'!M499="", "", 'Leave Approval'!M499)</f>
        <v/>
      </c>
      <c r="Q500" s="160" t="str">
        <f>IF('Leave Approval'!N499="", "", 'Leave Approval'!N499)</f>
        <v/>
      </c>
      <c r="R500" s="161" t="str">
        <f>IF('Leave Approval'!O499="", "", 'Leave Approval'!O499)</f>
        <v/>
      </c>
      <c r="S500" s="162" t="str">
        <f>IF('Leave Approval'!P499="", "", 'Leave Approval'!P499)</f>
        <v/>
      </c>
      <c r="T500" s="163" t="str">
        <f>IF('Leave Approval'!Q499="", "", 'Leave Approval'!Q499)</f>
        <v/>
      </c>
      <c r="U500" s="164" t="str">
        <f>IF('Leave Approval'!R499="", "", 'Leave Approval'!R499)</f>
        <v/>
      </c>
      <c r="V500" s="156"/>
      <c r="W500" s="157" t="str">
        <f>IF(OR(P500="", Q500="", R500=""), "", NETWORKDAYS(Q500, R500, IF(AL500='Intro &amp; Setup'!$BA$8, 'Intro &amp; Setup'!$CA$4:$CA$23, IF(AL500='Intro &amp; Setup'!$BA$9, 'Intro &amp; Setup'!$CB$4:$CB$23)))-IF(S500=$AH$2, 0.5, 0))</f>
        <v/>
      </c>
      <c r="X500" s="156"/>
      <c r="Y500" s="157" t="str">
        <f>IF(OR(P500="", Q500="", R500=""), "", IFERROR($AN500+$AO500-SUMIF($C$8:$C500, $C500, $K$8:$K500)-SUMIF($P$8:$P500, $P500, $W$8:$W500), ""))</f>
        <v/>
      </c>
      <c r="Z500" s="75"/>
      <c r="AH500" s="10">
        <v>493</v>
      </c>
      <c r="AL500" s="10" t="str">
        <f>IF(P500="", IF(C500="", "", IFERROR(INDEX('Intro &amp; Setup'!$BD$4:$BD$23, MATCH(C500, 'Intro &amp; Setup'!$BC$4:$BC$23, 0)), "")), IFERROR(INDEX('Intro &amp; Setup'!$BD$4:$BD$23, MATCH(P500, 'Intro &amp; Setup'!$BC$4:$BC$23, 0)), ""))</f>
        <v/>
      </c>
      <c r="AN500" s="42" t="str">
        <f>IF(P500="", IF($C500="", "", IFERROR(INDEX('Intro &amp; Setup'!$BE$4:$BE$23, MATCH($C500, 'Intro &amp; Setup'!$BC$4:$BC$23, 0)), "")-$AS500), IFERROR(INDEX('Intro &amp; Setup'!$BE$4:$BE$23, MATCH($P500, 'Intro &amp; Setup'!$BC$4:$BC$23, 0)), "")-$AS500)</f>
        <v/>
      </c>
      <c r="AO500" s="44" t="str">
        <f>IF(P500="", IF($C500="", "", IFERROR(INDEX('Intro &amp; Setup'!$BF$4:$BF$23, MATCH($C500, 'Intro &amp; Setup'!$BC$4:$BC$23, 0)), "")), IFERROR(INDEX('Intro &amp; Setup'!$BF$4:$BF$23, MATCH($P500, 'Intro &amp; Setup'!$BC$4:$BC$23, 0)), ""))</f>
        <v/>
      </c>
      <c r="AS500" s="10" t="str">
        <f>IF($C500="", "", IFERROR(INDEX('Intro &amp; Setup'!$BG$70:$BG$109, MATCH($C500, 'Intro &amp; Setup'!$BA$70:$BA$109, 0)), ""))</f>
        <v/>
      </c>
    </row>
    <row r="501" spans="1:45" x14ac:dyDescent="0.25">
      <c r="A501" s="75"/>
      <c r="B501" s="176"/>
      <c r="C501" s="158"/>
      <c r="D501" s="160"/>
      <c r="E501" s="161"/>
      <c r="F501" s="177"/>
      <c r="G501" s="160"/>
      <c r="H501" s="163"/>
      <c r="I501" s="156"/>
      <c r="J501" s="157" t="str">
        <f t="shared" si="7"/>
        <v/>
      </c>
      <c r="K501" s="158" t="str">
        <f>IF(O501="", IF(W501="", IF(OR(D501="", E501="", C501=""), "", NETWORKDAYS(D501, E501, IF(AL501='Intro &amp; Setup'!$BA$8, 'Intro &amp; Setup'!$CA$4:$CA$23, IF(AL501='Intro &amp; Setup'!$BA$9, 'Intro &amp; Setup'!$CB$4:$CB$23)))-IF(F501=$AH$2, 0.5, 0)), ""), "")</f>
        <v/>
      </c>
      <c r="L501" s="156"/>
      <c r="M501" s="157" t="str">
        <f>IF(O501="", IFERROR(IF($W501="", $AN501+$AO501-SUMIF($C$8:$C501, $C501, $K$8:$K501)-SUMIF($C$8:$C501, $C501, $W$8:$W501), ""), ""), "")</f>
        <v/>
      </c>
      <c r="N501" s="156"/>
      <c r="O501" s="157" t="str">
        <f>IF(AND(P501="", Q501="", R501=""), "", IF(OR(NOT(C501=P501), NOT(D501=Q501), NOT(E501=R501), NOT(F501=S501), NOT(G501=T501), NOT(H501=U501)), $O$4, 'Leave Approval'!L500))</f>
        <v/>
      </c>
      <c r="P501" s="159" t="str">
        <f>IF('Leave Approval'!M500="", "", 'Leave Approval'!M500)</f>
        <v/>
      </c>
      <c r="Q501" s="160" t="str">
        <f>IF('Leave Approval'!N500="", "", 'Leave Approval'!N500)</f>
        <v/>
      </c>
      <c r="R501" s="161" t="str">
        <f>IF('Leave Approval'!O500="", "", 'Leave Approval'!O500)</f>
        <v/>
      </c>
      <c r="S501" s="162" t="str">
        <f>IF('Leave Approval'!P500="", "", 'Leave Approval'!P500)</f>
        <v/>
      </c>
      <c r="T501" s="163" t="str">
        <f>IF('Leave Approval'!Q500="", "", 'Leave Approval'!Q500)</f>
        <v/>
      </c>
      <c r="U501" s="164" t="str">
        <f>IF('Leave Approval'!R500="", "", 'Leave Approval'!R500)</f>
        <v/>
      </c>
      <c r="V501" s="156"/>
      <c r="W501" s="157" t="str">
        <f>IF(OR(P501="", Q501="", R501=""), "", NETWORKDAYS(Q501, R501, IF(AL501='Intro &amp; Setup'!$BA$8, 'Intro &amp; Setup'!$CA$4:$CA$23, IF(AL501='Intro &amp; Setup'!$BA$9, 'Intro &amp; Setup'!$CB$4:$CB$23)))-IF(S501=$AH$2, 0.5, 0))</f>
        <v/>
      </c>
      <c r="X501" s="156"/>
      <c r="Y501" s="157" t="str">
        <f>IF(OR(P501="", Q501="", R501=""), "", IFERROR($AN501+$AO501-SUMIF($C$8:$C501, $C501, $K$8:$K501)-SUMIF($P$8:$P501, $P501, $W$8:$W501), ""))</f>
        <v/>
      </c>
      <c r="Z501" s="75"/>
      <c r="AH501" s="10">
        <v>494</v>
      </c>
      <c r="AL501" s="10" t="str">
        <f>IF(P501="", IF(C501="", "", IFERROR(INDEX('Intro &amp; Setup'!$BD$4:$BD$23, MATCH(C501, 'Intro &amp; Setup'!$BC$4:$BC$23, 0)), "")), IFERROR(INDEX('Intro &amp; Setup'!$BD$4:$BD$23, MATCH(P501, 'Intro &amp; Setup'!$BC$4:$BC$23, 0)), ""))</f>
        <v/>
      </c>
      <c r="AN501" s="42" t="str">
        <f>IF(P501="", IF($C501="", "", IFERROR(INDEX('Intro &amp; Setup'!$BE$4:$BE$23, MATCH($C501, 'Intro &amp; Setup'!$BC$4:$BC$23, 0)), "")-$AS501), IFERROR(INDEX('Intro &amp; Setup'!$BE$4:$BE$23, MATCH($P501, 'Intro &amp; Setup'!$BC$4:$BC$23, 0)), "")-$AS501)</f>
        <v/>
      </c>
      <c r="AO501" s="44" t="str">
        <f>IF(P501="", IF($C501="", "", IFERROR(INDEX('Intro &amp; Setup'!$BF$4:$BF$23, MATCH($C501, 'Intro &amp; Setup'!$BC$4:$BC$23, 0)), "")), IFERROR(INDEX('Intro &amp; Setup'!$BF$4:$BF$23, MATCH($P501, 'Intro &amp; Setup'!$BC$4:$BC$23, 0)), ""))</f>
        <v/>
      </c>
      <c r="AS501" s="10" t="str">
        <f>IF($C501="", "", IFERROR(INDEX('Intro &amp; Setup'!$BG$70:$BG$109, MATCH($C501, 'Intro &amp; Setup'!$BA$70:$BA$109, 0)), ""))</f>
        <v/>
      </c>
    </row>
    <row r="502" spans="1:45" x14ac:dyDescent="0.25">
      <c r="A502" s="75"/>
      <c r="B502" s="176"/>
      <c r="C502" s="158"/>
      <c r="D502" s="160"/>
      <c r="E502" s="161"/>
      <c r="F502" s="177"/>
      <c r="G502" s="160"/>
      <c r="H502" s="163"/>
      <c r="I502" s="156"/>
      <c r="J502" s="157" t="str">
        <f t="shared" si="7"/>
        <v/>
      </c>
      <c r="K502" s="158" t="str">
        <f>IF(O502="", IF(W502="", IF(OR(D502="", E502="", C502=""), "", NETWORKDAYS(D502, E502, IF(AL502='Intro &amp; Setup'!$BA$8, 'Intro &amp; Setup'!$CA$4:$CA$23, IF(AL502='Intro &amp; Setup'!$BA$9, 'Intro &amp; Setup'!$CB$4:$CB$23)))-IF(F502=$AH$2, 0.5, 0)), ""), "")</f>
        <v/>
      </c>
      <c r="L502" s="156"/>
      <c r="M502" s="157" t="str">
        <f>IF(O502="", IFERROR(IF($W502="", $AN502+$AO502-SUMIF($C$8:$C502, $C502, $K$8:$K502)-SUMIF($C$8:$C502, $C502, $W$8:$W502), ""), ""), "")</f>
        <v/>
      </c>
      <c r="N502" s="156"/>
      <c r="O502" s="157" t="str">
        <f>IF(AND(P502="", Q502="", R502=""), "", IF(OR(NOT(C502=P502), NOT(D502=Q502), NOT(E502=R502), NOT(F502=S502), NOT(G502=T502), NOT(H502=U502)), $O$4, 'Leave Approval'!L501))</f>
        <v/>
      </c>
      <c r="P502" s="159" t="str">
        <f>IF('Leave Approval'!M501="", "", 'Leave Approval'!M501)</f>
        <v/>
      </c>
      <c r="Q502" s="160" t="str">
        <f>IF('Leave Approval'!N501="", "", 'Leave Approval'!N501)</f>
        <v/>
      </c>
      <c r="R502" s="161" t="str">
        <f>IF('Leave Approval'!O501="", "", 'Leave Approval'!O501)</f>
        <v/>
      </c>
      <c r="S502" s="162" t="str">
        <f>IF('Leave Approval'!P501="", "", 'Leave Approval'!P501)</f>
        <v/>
      </c>
      <c r="T502" s="163" t="str">
        <f>IF('Leave Approval'!Q501="", "", 'Leave Approval'!Q501)</f>
        <v/>
      </c>
      <c r="U502" s="164" t="str">
        <f>IF('Leave Approval'!R501="", "", 'Leave Approval'!R501)</f>
        <v/>
      </c>
      <c r="V502" s="156"/>
      <c r="W502" s="157" t="str">
        <f>IF(OR(P502="", Q502="", R502=""), "", NETWORKDAYS(Q502, R502, IF(AL502='Intro &amp; Setup'!$BA$8, 'Intro &amp; Setup'!$CA$4:$CA$23, IF(AL502='Intro &amp; Setup'!$BA$9, 'Intro &amp; Setup'!$CB$4:$CB$23)))-IF(S502=$AH$2, 0.5, 0))</f>
        <v/>
      </c>
      <c r="X502" s="156"/>
      <c r="Y502" s="157" t="str">
        <f>IF(OR(P502="", Q502="", R502=""), "", IFERROR($AN502+$AO502-SUMIF($C$8:$C502, $C502, $K$8:$K502)-SUMIF($P$8:$P502, $P502, $W$8:$W502), ""))</f>
        <v/>
      </c>
      <c r="Z502" s="75"/>
      <c r="AH502" s="10">
        <v>495</v>
      </c>
      <c r="AL502" s="10" t="str">
        <f>IF(P502="", IF(C502="", "", IFERROR(INDEX('Intro &amp; Setup'!$BD$4:$BD$23, MATCH(C502, 'Intro &amp; Setup'!$BC$4:$BC$23, 0)), "")), IFERROR(INDEX('Intro &amp; Setup'!$BD$4:$BD$23, MATCH(P502, 'Intro &amp; Setup'!$BC$4:$BC$23, 0)), ""))</f>
        <v/>
      </c>
      <c r="AN502" s="42" t="str">
        <f>IF(P502="", IF($C502="", "", IFERROR(INDEX('Intro &amp; Setup'!$BE$4:$BE$23, MATCH($C502, 'Intro &amp; Setup'!$BC$4:$BC$23, 0)), "")-$AS502), IFERROR(INDEX('Intro &amp; Setup'!$BE$4:$BE$23, MATCH($P502, 'Intro &amp; Setup'!$BC$4:$BC$23, 0)), "")-$AS502)</f>
        <v/>
      </c>
      <c r="AO502" s="44" t="str">
        <f>IF(P502="", IF($C502="", "", IFERROR(INDEX('Intro &amp; Setup'!$BF$4:$BF$23, MATCH($C502, 'Intro &amp; Setup'!$BC$4:$BC$23, 0)), "")), IFERROR(INDEX('Intro &amp; Setup'!$BF$4:$BF$23, MATCH($P502, 'Intro &amp; Setup'!$BC$4:$BC$23, 0)), ""))</f>
        <v/>
      </c>
      <c r="AS502" s="10" t="str">
        <f>IF($C502="", "", IFERROR(INDEX('Intro &amp; Setup'!$BG$70:$BG$109, MATCH($C502, 'Intro &amp; Setup'!$BA$70:$BA$109, 0)), ""))</f>
        <v/>
      </c>
    </row>
    <row r="503" spans="1:45" x14ac:dyDescent="0.25">
      <c r="A503" s="75"/>
      <c r="B503" s="176"/>
      <c r="C503" s="158"/>
      <c r="D503" s="160"/>
      <c r="E503" s="161"/>
      <c r="F503" s="177"/>
      <c r="G503" s="160"/>
      <c r="H503" s="163"/>
      <c r="I503" s="156"/>
      <c r="J503" s="157" t="str">
        <f t="shared" si="7"/>
        <v/>
      </c>
      <c r="K503" s="158" t="str">
        <f>IF(O503="", IF(W503="", IF(OR(D503="", E503="", C503=""), "", NETWORKDAYS(D503, E503, IF(AL503='Intro &amp; Setup'!$BA$8, 'Intro &amp; Setup'!$CA$4:$CA$23, IF(AL503='Intro &amp; Setup'!$BA$9, 'Intro &amp; Setup'!$CB$4:$CB$23)))-IF(F503=$AH$2, 0.5, 0)), ""), "")</f>
        <v/>
      </c>
      <c r="L503" s="156"/>
      <c r="M503" s="157" t="str">
        <f>IF(O503="", IFERROR(IF($W503="", $AN503+$AO503-SUMIF($C$8:$C503, $C503, $K$8:$K503)-SUMIF($C$8:$C503, $C503, $W$8:$W503), ""), ""), "")</f>
        <v/>
      </c>
      <c r="N503" s="156"/>
      <c r="O503" s="157" t="str">
        <f>IF(AND(P503="", Q503="", R503=""), "", IF(OR(NOT(C503=P503), NOT(D503=Q503), NOT(E503=R503), NOT(F503=S503), NOT(G503=T503), NOT(H503=U503)), $O$4, 'Leave Approval'!L502))</f>
        <v/>
      </c>
      <c r="P503" s="159" t="str">
        <f>IF('Leave Approval'!M502="", "", 'Leave Approval'!M502)</f>
        <v/>
      </c>
      <c r="Q503" s="160" t="str">
        <f>IF('Leave Approval'!N502="", "", 'Leave Approval'!N502)</f>
        <v/>
      </c>
      <c r="R503" s="161" t="str">
        <f>IF('Leave Approval'!O502="", "", 'Leave Approval'!O502)</f>
        <v/>
      </c>
      <c r="S503" s="162" t="str">
        <f>IF('Leave Approval'!P502="", "", 'Leave Approval'!P502)</f>
        <v/>
      </c>
      <c r="T503" s="163" t="str">
        <f>IF('Leave Approval'!Q502="", "", 'Leave Approval'!Q502)</f>
        <v/>
      </c>
      <c r="U503" s="164" t="str">
        <f>IF('Leave Approval'!R502="", "", 'Leave Approval'!R502)</f>
        <v/>
      </c>
      <c r="V503" s="156"/>
      <c r="W503" s="157" t="str">
        <f>IF(OR(P503="", Q503="", R503=""), "", NETWORKDAYS(Q503, R503, IF(AL503='Intro &amp; Setup'!$BA$8, 'Intro &amp; Setup'!$CA$4:$CA$23, IF(AL503='Intro &amp; Setup'!$BA$9, 'Intro &amp; Setup'!$CB$4:$CB$23)))-IF(S503=$AH$2, 0.5, 0))</f>
        <v/>
      </c>
      <c r="X503" s="156"/>
      <c r="Y503" s="157" t="str">
        <f>IF(OR(P503="", Q503="", R503=""), "", IFERROR($AN503+$AO503-SUMIF($C$8:$C503, $C503, $K$8:$K503)-SUMIF($P$8:$P503, $P503, $W$8:$W503), ""))</f>
        <v/>
      </c>
      <c r="Z503" s="75"/>
      <c r="AH503" s="10">
        <v>496</v>
      </c>
      <c r="AL503" s="10" t="str">
        <f>IF(P503="", IF(C503="", "", IFERROR(INDEX('Intro &amp; Setup'!$BD$4:$BD$23, MATCH(C503, 'Intro &amp; Setup'!$BC$4:$BC$23, 0)), "")), IFERROR(INDEX('Intro &amp; Setup'!$BD$4:$BD$23, MATCH(P503, 'Intro &amp; Setup'!$BC$4:$BC$23, 0)), ""))</f>
        <v/>
      </c>
      <c r="AN503" s="42" t="str">
        <f>IF(P503="", IF($C503="", "", IFERROR(INDEX('Intro &amp; Setup'!$BE$4:$BE$23, MATCH($C503, 'Intro &amp; Setup'!$BC$4:$BC$23, 0)), "")-$AS503), IFERROR(INDEX('Intro &amp; Setup'!$BE$4:$BE$23, MATCH($P503, 'Intro &amp; Setup'!$BC$4:$BC$23, 0)), "")-$AS503)</f>
        <v/>
      </c>
      <c r="AO503" s="44" t="str">
        <f>IF(P503="", IF($C503="", "", IFERROR(INDEX('Intro &amp; Setup'!$BF$4:$BF$23, MATCH($C503, 'Intro &amp; Setup'!$BC$4:$BC$23, 0)), "")), IFERROR(INDEX('Intro &amp; Setup'!$BF$4:$BF$23, MATCH($P503, 'Intro &amp; Setup'!$BC$4:$BC$23, 0)), ""))</f>
        <v/>
      </c>
      <c r="AS503" s="10" t="str">
        <f>IF($C503="", "", IFERROR(INDEX('Intro &amp; Setup'!$BG$70:$BG$109, MATCH($C503, 'Intro &amp; Setup'!$BA$70:$BA$109, 0)), ""))</f>
        <v/>
      </c>
    </row>
    <row r="504" spans="1:45" x14ac:dyDescent="0.25">
      <c r="A504" s="75"/>
      <c r="B504" s="176"/>
      <c r="C504" s="158"/>
      <c r="D504" s="160"/>
      <c r="E504" s="161"/>
      <c r="F504" s="177"/>
      <c r="G504" s="160"/>
      <c r="H504" s="163"/>
      <c r="I504" s="156"/>
      <c r="J504" s="157" t="str">
        <f t="shared" si="7"/>
        <v/>
      </c>
      <c r="K504" s="158" t="str">
        <f>IF(O504="", IF(W504="", IF(OR(D504="", E504="", C504=""), "", NETWORKDAYS(D504, E504, IF(AL504='Intro &amp; Setup'!$BA$8, 'Intro &amp; Setup'!$CA$4:$CA$23, IF(AL504='Intro &amp; Setup'!$BA$9, 'Intro &amp; Setup'!$CB$4:$CB$23)))-IF(F504=$AH$2, 0.5, 0)), ""), "")</f>
        <v/>
      </c>
      <c r="L504" s="156"/>
      <c r="M504" s="157" t="str">
        <f>IF(O504="", IFERROR(IF($W504="", $AN504+$AO504-SUMIF($C$8:$C504, $C504, $K$8:$K504)-SUMIF($C$8:$C504, $C504, $W$8:$W504), ""), ""), "")</f>
        <v/>
      </c>
      <c r="N504" s="156"/>
      <c r="O504" s="157" t="str">
        <f>IF(AND(P504="", Q504="", R504=""), "", IF(OR(NOT(C504=P504), NOT(D504=Q504), NOT(E504=R504), NOT(F504=S504), NOT(G504=T504), NOT(H504=U504)), $O$4, 'Leave Approval'!L503))</f>
        <v/>
      </c>
      <c r="P504" s="159" t="str">
        <f>IF('Leave Approval'!M503="", "", 'Leave Approval'!M503)</f>
        <v/>
      </c>
      <c r="Q504" s="160" t="str">
        <f>IF('Leave Approval'!N503="", "", 'Leave Approval'!N503)</f>
        <v/>
      </c>
      <c r="R504" s="161" t="str">
        <f>IF('Leave Approval'!O503="", "", 'Leave Approval'!O503)</f>
        <v/>
      </c>
      <c r="S504" s="162" t="str">
        <f>IF('Leave Approval'!P503="", "", 'Leave Approval'!P503)</f>
        <v/>
      </c>
      <c r="T504" s="163" t="str">
        <f>IF('Leave Approval'!Q503="", "", 'Leave Approval'!Q503)</f>
        <v/>
      </c>
      <c r="U504" s="164" t="str">
        <f>IF('Leave Approval'!R503="", "", 'Leave Approval'!R503)</f>
        <v/>
      </c>
      <c r="V504" s="156"/>
      <c r="W504" s="157" t="str">
        <f>IF(OR(P504="", Q504="", R504=""), "", NETWORKDAYS(Q504, R504, IF(AL504='Intro &amp; Setup'!$BA$8, 'Intro &amp; Setup'!$CA$4:$CA$23, IF(AL504='Intro &amp; Setup'!$BA$9, 'Intro &amp; Setup'!$CB$4:$CB$23)))-IF(S504=$AH$2, 0.5, 0))</f>
        <v/>
      </c>
      <c r="X504" s="156"/>
      <c r="Y504" s="157" t="str">
        <f>IF(OR(P504="", Q504="", R504=""), "", IFERROR($AN504+$AO504-SUMIF($C$8:$C504, $C504, $K$8:$K504)-SUMIF($P$8:$P504, $P504, $W$8:$W504), ""))</f>
        <v/>
      </c>
      <c r="Z504" s="75"/>
      <c r="AH504" s="10">
        <v>497</v>
      </c>
      <c r="AL504" s="10" t="str">
        <f>IF(P504="", IF(C504="", "", IFERROR(INDEX('Intro &amp; Setup'!$BD$4:$BD$23, MATCH(C504, 'Intro &amp; Setup'!$BC$4:$BC$23, 0)), "")), IFERROR(INDEX('Intro &amp; Setup'!$BD$4:$BD$23, MATCH(P504, 'Intro &amp; Setup'!$BC$4:$BC$23, 0)), ""))</f>
        <v/>
      </c>
      <c r="AN504" s="42" t="str">
        <f>IF(P504="", IF($C504="", "", IFERROR(INDEX('Intro &amp; Setup'!$BE$4:$BE$23, MATCH($C504, 'Intro &amp; Setup'!$BC$4:$BC$23, 0)), "")-$AS504), IFERROR(INDEX('Intro &amp; Setup'!$BE$4:$BE$23, MATCH($P504, 'Intro &amp; Setup'!$BC$4:$BC$23, 0)), "")-$AS504)</f>
        <v/>
      </c>
      <c r="AO504" s="44" t="str">
        <f>IF(P504="", IF($C504="", "", IFERROR(INDEX('Intro &amp; Setup'!$BF$4:$BF$23, MATCH($C504, 'Intro &amp; Setup'!$BC$4:$BC$23, 0)), "")), IFERROR(INDEX('Intro &amp; Setup'!$BF$4:$BF$23, MATCH($P504, 'Intro &amp; Setup'!$BC$4:$BC$23, 0)), ""))</f>
        <v/>
      </c>
      <c r="AS504" s="10" t="str">
        <f>IF($C504="", "", IFERROR(INDEX('Intro &amp; Setup'!$BG$70:$BG$109, MATCH($C504, 'Intro &amp; Setup'!$BA$70:$BA$109, 0)), ""))</f>
        <v/>
      </c>
    </row>
    <row r="505" spans="1:45" x14ac:dyDescent="0.25">
      <c r="A505" s="75"/>
      <c r="B505" s="176"/>
      <c r="C505" s="158"/>
      <c r="D505" s="160"/>
      <c r="E505" s="161"/>
      <c r="F505" s="177"/>
      <c r="G505" s="160"/>
      <c r="H505" s="163"/>
      <c r="I505" s="156"/>
      <c r="J505" s="157" t="str">
        <f t="shared" si="7"/>
        <v/>
      </c>
      <c r="K505" s="158" t="str">
        <f>IF(O505="", IF(W505="", IF(OR(D505="", E505="", C505=""), "", NETWORKDAYS(D505, E505, IF(AL505='Intro &amp; Setup'!$BA$8, 'Intro &amp; Setup'!$CA$4:$CA$23, IF(AL505='Intro &amp; Setup'!$BA$9, 'Intro &amp; Setup'!$CB$4:$CB$23)))-IF(F505=$AH$2, 0.5, 0)), ""), "")</f>
        <v/>
      </c>
      <c r="L505" s="156"/>
      <c r="M505" s="157" t="str">
        <f>IF(O505="", IFERROR(IF($W505="", $AN505+$AO505-SUMIF($C$8:$C505, $C505, $K$8:$K505)-SUMIF($C$8:$C505, $C505, $W$8:$W505), ""), ""), "")</f>
        <v/>
      </c>
      <c r="N505" s="156"/>
      <c r="O505" s="157" t="str">
        <f>IF(AND(P505="", Q505="", R505=""), "", IF(OR(NOT(C505=P505), NOT(D505=Q505), NOT(E505=R505), NOT(F505=S505), NOT(G505=T505), NOT(H505=U505)), $O$4, 'Leave Approval'!L504))</f>
        <v/>
      </c>
      <c r="P505" s="159" t="str">
        <f>IF('Leave Approval'!M504="", "", 'Leave Approval'!M504)</f>
        <v/>
      </c>
      <c r="Q505" s="160" t="str">
        <f>IF('Leave Approval'!N504="", "", 'Leave Approval'!N504)</f>
        <v/>
      </c>
      <c r="R505" s="161" t="str">
        <f>IF('Leave Approval'!O504="", "", 'Leave Approval'!O504)</f>
        <v/>
      </c>
      <c r="S505" s="162" t="str">
        <f>IF('Leave Approval'!P504="", "", 'Leave Approval'!P504)</f>
        <v/>
      </c>
      <c r="T505" s="163" t="str">
        <f>IF('Leave Approval'!Q504="", "", 'Leave Approval'!Q504)</f>
        <v/>
      </c>
      <c r="U505" s="164" t="str">
        <f>IF('Leave Approval'!R504="", "", 'Leave Approval'!R504)</f>
        <v/>
      </c>
      <c r="V505" s="156"/>
      <c r="W505" s="157" t="str">
        <f>IF(OR(P505="", Q505="", R505=""), "", NETWORKDAYS(Q505, R505, IF(AL505='Intro &amp; Setup'!$BA$8, 'Intro &amp; Setup'!$CA$4:$CA$23, IF(AL505='Intro &amp; Setup'!$BA$9, 'Intro &amp; Setup'!$CB$4:$CB$23)))-IF(S505=$AH$2, 0.5, 0))</f>
        <v/>
      </c>
      <c r="X505" s="156"/>
      <c r="Y505" s="157" t="str">
        <f>IF(OR(P505="", Q505="", R505=""), "", IFERROR($AN505+$AO505-SUMIF($C$8:$C505, $C505, $K$8:$K505)-SUMIF($P$8:$P505, $P505, $W$8:$W505), ""))</f>
        <v/>
      </c>
      <c r="Z505" s="75"/>
      <c r="AH505" s="10">
        <v>498</v>
      </c>
      <c r="AL505" s="10" t="str">
        <f>IF(P505="", IF(C505="", "", IFERROR(INDEX('Intro &amp; Setup'!$BD$4:$BD$23, MATCH(C505, 'Intro &amp; Setup'!$BC$4:$BC$23, 0)), "")), IFERROR(INDEX('Intro &amp; Setup'!$BD$4:$BD$23, MATCH(P505, 'Intro &amp; Setup'!$BC$4:$BC$23, 0)), ""))</f>
        <v/>
      </c>
      <c r="AN505" s="42" t="str">
        <f>IF(P505="", IF($C505="", "", IFERROR(INDEX('Intro &amp; Setup'!$BE$4:$BE$23, MATCH($C505, 'Intro &amp; Setup'!$BC$4:$BC$23, 0)), "")-$AS505), IFERROR(INDEX('Intro &amp; Setup'!$BE$4:$BE$23, MATCH($P505, 'Intro &amp; Setup'!$BC$4:$BC$23, 0)), "")-$AS505)</f>
        <v/>
      </c>
      <c r="AO505" s="44" t="str">
        <f>IF(P505="", IF($C505="", "", IFERROR(INDEX('Intro &amp; Setup'!$BF$4:$BF$23, MATCH($C505, 'Intro &amp; Setup'!$BC$4:$BC$23, 0)), "")), IFERROR(INDEX('Intro &amp; Setup'!$BF$4:$BF$23, MATCH($P505, 'Intro &amp; Setup'!$BC$4:$BC$23, 0)), ""))</f>
        <v/>
      </c>
      <c r="AS505" s="10" t="str">
        <f>IF($C505="", "", IFERROR(INDEX('Intro &amp; Setup'!$BG$70:$BG$109, MATCH($C505, 'Intro &amp; Setup'!$BA$70:$BA$109, 0)), ""))</f>
        <v/>
      </c>
    </row>
    <row r="506" spans="1:45" x14ac:dyDescent="0.25">
      <c r="A506" s="75"/>
      <c r="B506" s="176"/>
      <c r="C506" s="158"/>
      <c r="D506" s="160"/>
      <c r="E506" s="161"/>
      <c r="F506" s="177"/>
      <c r="G506" s="160"/>
      <c r="H506" s="163"/>
      <c r="I506" s="156"/>
      <c r="J506" s="157" t="str">
        <f t="shared" si="7"/>
        <v/>
      </c>
      <c r="K506" s="158" t="str">
        <f>IF(O506="", IF(W506="", IF(OR(D506="", E506="", C506=""), "", NETWORKDAYS(D506, E506, IF(AL506='Intro &amp; Setup'!$BA$8, 'Intro &amp; Setup'!$CA$4:$CA$23, IF(AL506='Intro &amp; Setup'!$BA$9, 'Intro &amp; Setup'!$CB$4:$CB$23)))-IF(F506=$AH$2, 0.5, 0)), ""), "")</f>
        <v/>
      </c>
      <c r="L506" s="156"/>
      <c r="M506" s="157" t="str">
        <f>IF(O506="", IFERROR(IF($W506="", $AN506+$AO506-SUMIF($C$8:$C506, $C506, $K$8:$K506)-SUMIF($C$8:$C506, $C506, $W$8:$W506), ""), ""), "")</f>
        <v/>
      </c>
      <c r="N506" s="156"/>
      <c r="O506" s="157" t="str">
        <f>IF(AND(P506="", Q506="", R506=""), "", IF(OR(NOT(C506=P506), NOT(D506=Q506), NOT(E506=R506), NOT(F506=S506), NOT(G506=T506), NOT(H506=U506)), $O$4, 'Leave Approval'!L505))</f>
        <v/>
      </c>
      <c r="P506" s="159" t="str">
        <f>IF('Leave Approval'!M505="", "", 'Leave Approval'!M505)</f>
        <v/>
      </c>
      <c r="Q506" s="160" t="str">
        <f>IF('Leave Approval'!N505="", "", 'Leave Approval'!N505)</f>
        <v/>
      </c>
      <c r="R506" s="161" t="str">
        <f>IF('Leave Approval'!O505="", "", 'Leave Approval'!O505)</f>
        <v/>
      </c>
      <c r="S506" s="162" t="str">
        <f>IF('Leave Approval'!P505="", "", 'Leave Approval'!P505)</f>
        <v/>
      </c>
      <c r="T506" s="163" t="str">
        <f>IF('Leave Approval'!Q505="", "", 'Leave Approval'!Q505)</f>
        <v/>
      </c>
      <c r="U506" s="164" t="str">
        <f>IF('Leave Approval'!R505="", "", 'Leave Approval'!R505)</f>
        <v/>
      </c>
      <c r="V506" s="156"/>
      <c r="W506" s="157" t="str">
        <f>IF(OR(P506="", Q506="", R506=""), "", NETWORKDAYS(Q506, R506, IF(AL506='Intro &amp; Setup'!$BA$8, 'Intro &amp; Setup'!$CA$4:$CA$23, IF(AL506='Intro &amp; Setup'!$BA$9, 'Intro &amp; Setup'!$CB$4:$CB$23)))-IF(S506=$AH$2, 0.5, 0))</f>
        <v/>
      </c>
      <c r="X506" s="156"/>
      <c r="Y506" s="157" t="str">
        <f>IF(OR(P506="", Q506="", R506=""), "", IFERROR($AN506+$AO506-SUMIF($C$8:$C506, $C506, $K$8:$K506)-SUMIF($P$8:$P506, $P506, $W$8:$W506), ""))</f>
        <v/>
      </c>
      <c r="Z506" s="75"/>
      <c r="AH506" s="10">
        <v>499</v>
      </c>
      <c r="AL506" s="10" t="str">
        <f>IF(P506="", IF(C506="", "", IFERROR(INDEX('Intro &amp; Setup'!$BD$4:$BD$23, MATCH(C506, 'Intro &amp; Setup'!$BC$4:$BC$23, 0)), "")), IFERROR(INDEX('Intro &amp; Setup'!$BD$4:$BD$23, MATCH(P506, 'Intro &amp; Setup'!$BC$4:$BC$23, 0)), ""))</f>
        <v/>
      </c>
      <c r="AN506" s="42" t="str">
        <f>IF(P506="", IF($C506="", "", IFERROR(INDEX('Intro &amp; Setup'!$BE$4:$BE$23, MATCH($C506, 'Intro &amp; Setup'!$BC$4:$BC$23, 0)), "")-$AS506), IFERROR(INDEX('Intro &amp; Setup'!$BE$4:$BE$23, MATCH($P506, 'Intro &amp; Setup'!$BC$4:$BC$23, 0)), "")-$AS506)</f>
        <v/>
      </c>
      <c r="AO506" s="44" t="str">
        <f>IF(P506="", IF($C506="", "", IFERROR(INDEX('Intro &amp; Setup'!$BF$4:$BF$23, MATCH($C506, 'Intro &amp; Setup'!$BC$4:$BC$23, 0)), "")), IFERROR(INDEX('Intro &amp; Setup'!$BF$4:$BF$23, MATCH($P506, 'Intro &amp; Setup'!$BC$4:$BC$23, 0)), ""))</f>
        <v/>
      </c>
      <c r="AS506" s="10" t="str">
        <f>IF($C506="", "", IFERROR(INDEX('Intro &amp; Setup'!$BG$70:$BG$109, MATCH($C506, 'Intro &amp; Setup'!$BA$70:$BA$109, 0)), ""))</f>
        <v/>
      </c>
    </row>
    <row r="507" spans="1:45" x14ac:dyDescent="0.25">
      <c r="A507" s="75"/>
      <c r="B507" s="178"/>
      <c r="C507" s="167"/>
      <c r="D507" s="169"/>
      <c r="E507" s="170"/>
      <c r="F507" s="179"/>
      <c r="G507" s="169"/>
      <c r="H507" s="172"/>
      <c r="I507" s="165"/>
      <c r="J507" s="166" t="str">
        <f t="shared" si="7"/>
        <v/>
      </c>
      <c r="K507" s="167" t="str">
        <f>IF(O507="", IF(W507="", IF(OR(D507="", E507="", C507=""), "", NETWORKDAYS(D507, E507, IF(AL507='Intro &amp; Setup'!$BA$8, 'Intro &amp; Setup'!$CA$4:$CA$23, IF(AL507='Intro &amp; Setup'!$BA$9, 'Intro &amp; Setup'!$CB$4:$CB$23)))-IF(F507=$AH$2, 0.5, 0)), ""), "")</f>
        <v/>
      </c>
      <c r="L507" s="165"/>
      <c r="M507" s="166" t="str">
        <f>IF(O507="", IFERROR(IF($W507="", $AN507+$AO507-SUMIF($C$8:$C507, $C507, $K$8:$K507)-SUMIF($C$8:$C507, $C507, $W$8:$W507), ""), ""), "")</f>
        <v/>
      </c>
      <c r="N507" s="165"/>
      <c r="O507" s="166" t="str">
        <f>IF(AND(P507="", Q507="", R507=""), "", IF(OR(NOT(C507=P507), NOT(D507=Q507), NOT(E507=R507), NOT(F507=S507), NOT(G507=T507), NOT(H507=U507)), $O$4, 'Leave Approval'!L506))</f>
        <v/>
      </c>
      <c r="P507" s="168" t="str">
        <f>IF('Leave Approval'!M506="", "", 'Leave Approval'!M506)</f>
        <v/>
      </c>
      <c r="Q507" s="169" t="str">
        <f>IF('Leave Approval'!N506="", "", 'Leave Approval'!N506)</f>
        <v/>
      </c>
      <c r="R507" s="170" t="str">
        <f>IF('Leave Approval'!O506="", "", 'Leave Approval'!O506)</f>
        <v/>
      </c>
      <c r="S507" s="171" t="str">
        <f>IF('Leave Approval'!P506="", "", 'Leave Approval'!P506)</f>
        <v/>
      </c>
      <c r="T507" s="172" t="str">
        <f>IF('Leave Approval'!Q506="", "", 'Leave Approval'!Q506)</f>
        <v/>
      </c>
      <c r="U507" s="173" t="str">
        <f>IF('Leave Approval'!R506="", "", 'Leave Approval'!R506)</f>
        <v/>
      </c>
      <c r="V507" s="165"/>
      <c r="W507" s="166" t="str">
        <f>IF(OR(P507="", Q507="", R507=""), "", NETWORKDAYS(Q507, R507, IF(AL507='Intro &amp; Setup'!$BA$8, 'Intro &amp; Setup'!$CA$4:$CA$23, IF(AL507='Intro &amp; Setup'!$BA$9, 'Intro &amp; Setup'!$CB$4:$CB$23)))-IF(S507=$AH$2, 0.5, 0))</f>
        <v/>
      </c>
      <c r="X507" s="165"/>
      <c r="Y507" s="166" t="str">
        <f>IF(OR(P507="", Q507="", R507=""), "", IFERROR($AN507+$AO507-SUMIF($C$8:$C507, $C507, $K$8:$K507)-SUMIF($P$8:$P507, $P507, $W$8:$W507), ""))</f>
        <v/>
      </c>
      <c r="Z507" s="75"/>
      <c r="AH507" s="6">
        <v>500</v>
      </c>
      <c r="AL507" s="6" t="str">
        <f>IF(P507="", IF(C507="", "", IFERROR(INDEX('Intro &amp; Setup'!$BD$4:$BD$23, MATCH(C507, 'Intro &amp; Setup'!$BC$4:$BC$23, 0)), "")), IFERROR(INDEX('Intro &amp; Setup'!$BD$4:$BD$23, MATCH(P507, 'Intro &amp; Setup'!$BC$4:$BC$23, 0)), ""))</f>
        <v/>
      </c>
      <c r="AN507" s="27" t="str">
        <f>IF(P507="", IF($C507="", "", IFERROR(INDEX('Intro &amp; Setup'!$BE$4:$BE$23, MATCH($C507, 'Intro &amp; Setup'!$BC$4:$BC$23, 0)), "")-$AS507), IFERROR(INDEX('Intro &amp; Setup'!$BE$4:$BE$23, MATCH($P507, 'Intro &amp; Setup'!$BC$4:$BC$23, 0)), "")-$AS507)</f>
        <v/>
      </c>
      <c r="AO507" s="28" t="str">
        <f>IF(P507="", IF($C507="", "", IFERROR(INDEX('Intro &amp; Setup'!$BF$4:$BF$23, MATCH($C507, 'Intro &amp; Setup'!$BC$4:$BC$23, 0)), "")), IFERROR(INDEX('Intro &amp; Setup'!$BF$4:$BF$23, MATCH($P507, 'Intro &amp; Setup'!$BC$4:$BC$23, 0)), ""))</f>
        <v/>
      </c>
      <c r="AS507" s="6" t="str">
        <f>IF($C507="", "", IFERROR(INDEX('Intro &amp; Setup'!$BG$70:$BG$109, MATCH($C507, 'Intro &amp; Setup'!$BA$70:$BA$109, 0)), ""))</f>
        <v/>
      </c>
    </row>
    <row r="508" spans="1:45" x14ac:dyDescent="0.25">
      <c r="A508" s="75"/>
      <c r="I508" s="75"/>
      <c r="L508" s="75"/>
      <c r="N508" s="75"/>
      <c r="V508" s="75"/>
      <c r="X508" s="75"/>
      <c r="Z508" s="75"/>
    </row>
    <row r="509" spans="1:45" hidden="1" x14ac:dyDescent="0.25"/>
    <row r="510" spans="1:45" hidden="1" x14ac:dyDescent="0.25">
      <c r="P510" s="5" t="str">
        <f>IF('Intro &amp; Setup'!$BC$4="", "", 'Intro &amp; Setup'!$BC$4)</f>
        <v>Richard</v>
      </c>
      <c r="Q510" s="109">
        <f>IF($P510="", "", 'Intro &amp; Setup'!$BA$40)</f>
        <v>43831</v>
      </c>
      <c r="R510" s="109">
        <f>IF($P510="", "", 'Intro &amp; Setup'!$BA$41)</f>
        <v>43835</v>
      </c>
      <c r="S510" s="49"/>
      <c r="T510" s="49"/>
      <c r="U510" s="49"/>
    </row>
    <row r="511" spans="1:45" hidden="1" x14ac:dyDescent="0.25">
      <c r="P511" s="10" t="str">
        <f>IF('Intro &amp; Setup'!$BC$5="", "", 'Intro &amp; Setup'!$BC$5)</f>
        <v>Mary</v>
      </c>
      <c r="Q511" s="110">
        <f>IF($P511="", "", 'Intro &amp; Setup'!$BA$40)</f>
        <v>43831</v>
      </c>
      <c r="R511" s="110">
        <f>IF($P511="", "", 'Intro &amp; Setup'!$BA$41)</f>
        <v>43835</v>
      </c>
      <c r="S511" s="49"/>
      <c r="T511" s="49"/>
      <c r="U511" s="49"/>
    </row>
    <row r="512" spans="1:45" hidden="1" x14ac:dyDescent="0.25">
      <c r="P512" s="10" t="str">
        <f>IF('Intro &amp; Setup'!$BC$6="", "", 'Intro &amp; Setup'!$BC$6)</f>
        <v>Sean</v>
      </c>
      <c r="Q512" s="110">
        <f>IF($P512="", "", 'Intro &amp; Setup'!$BA$40)</f>
        <v>43831</v>
      </c>
      <c r="R512" s="110">
        <f>IF($P512="", "", 'Intro &amp; Setup'!$BA$41)</f>
        <v>43835</v>
      </c>
      <c r="S512" s="49"/>
      <c r="T512" s="49"/>
      <c r="U512" s="49"/>
    </row>
    <row r="513" spans="16:21" hidden="1" x14ac:dyDescent="0.25">
      <c r="P513" s="10" t="str">
        <f>IF('Intro &amp; Setup'!$BC$7="", "", 'Intro &amp; Setup'!$BC$7)</f>
        <v>Colin</v>
      </c>
      <c r="Q513" s="110">
        <f>IF($P513="", "", 'Intro &amp; Setup'!$BA$40)</f>
        <v>43831</v>
      </c>
      <c r="R513" s="110">
        <f>IF($P513="", "", 'Intro &amp; Setup'!$BA$41)</f>
        <v>43835</v>
      </c>
      <c r="S513" s="49"/>
      <c r="T513" s="49"/>
      <c r="U513" s="49"/>
    </row>
    <row r="514" spans="16:21" hidden="1" x14ac:dyDescent="0.25">
      <c r="P514" s="10" t="str">
        <f>IF('Intro &amp; Setup'!$BC$8="", "", 'Intro &amp; Setup'!$BC$8)</f>
        <v>Sarah</v>
      </c>
      <c r="Q514" s="110">
        <f>IF($P514="", "", 'Intro &amp; Setup'!$BA$40)</f>
        <v>43831</v>
      </c>
      <c r="R514" s="110">
        <f>IF($P514="", "", 'Intro &amp; Setup'!$BA$41)</f>
        <v>43835</v>
      </c>
      <c r="S514" s="49"/>
      <c r="T514" s="49"/>
      <c r="U514" s="49"/>
    </row>
    <row r="515" spans="16:21" hidden="1" x14ac:dyDescent="0.25">
      <c r="P515" s="10" t="str">
        <f>IF('Intro &amp; Setup'!$BC$9="", "", 'Intro &amp; Setup'!$BC$9)</f>
        <v>Chris</v>
      </c>
      <c r="Q515" s="110">
        <f>IF($P515="", "", 'Intro &amp; Setup'!$BA$40)</f>
        <v>43831</v>
      </c>
      <c r="R515" s="110">
        <f>IF($P515="", "", 'Intro &amp; Setup'!$BA$41)</f>
        <v>43835</v>
      </c>
      <c r="S515" s="49"/>
      <c r="T515" s="49"/>
      <c r="U515" s="49"/>
    </row>
    <row r="516" spans="16:21" hidden="1" x14ac:dyDescent="0.25">
      <c r="P516" s="10" t="str">
        <f>IF('Intro &amp; Setup'!$BC$10="", "", 'Intro &amp; Setup'!$BC$10)</f>
        <v>Andrea</v>
      </c>
      <c r="Q516" s="110">
        <f>IF($P516="", "", 'Intro &amp; Setup'!$BA$40)</f>
        <v>43831</v>
      </c>
      <c r="R516" s="110">
        <f>IF($P516="", "", 'Intro &amp; Setup'!$BA$41)</f>
        <v>43835</v>
      </c>
      <c r="S516" s="49"/>
      <c r="T516" s="49"/>
      <c r="U516" s="49"/>
    </row>
    <row r="517" spans="16:21" hidden="1" x14ac:dyDescent="0.25">
      <c r="P517" s="10" t="str">
        <f>IF('Intro &amp; Setup'!$BC$11="", "", 'Intro &amp; Setup'!$BC$11)</f>
        <v>Mark</v>
      </c>
      <c r="Q517" s="110">
        <f>IF($P517="", "", 'Intro &amp; Setup'!$BA$40)</f>
        <v>43831</v>
      </c>
      <c r="R517" s="110">
        <f>IF($P517="", "", 'Intro &amp; Setup'!$BA$41)</f>
        <v>43835</v>
      </c>
      <c r="S517" s="49"/>
      <c r="T517" s="49"/>
      <c r="U517" s="49"/>
    </row>
    <row r="518" spans="16:21" hidden="1" x14ac:dyDescent="0.25">
      <c r="P518" s="10" t="str">
        <f>IF('Intro &amp; Setup'!$BC$12="", "", 'Intro &amp; Setup'!$BC$12)</f>
        <v>Andrew</v>
      </c>
      <c r="Q518" s="110">
        <f>IF($P518="", "", 'Intro &amp; Setup'!$BA$40)</f>
        <v>43831</v>
      </c>
      <c r="R518" s="110">
        <f>IF($P518="", "", 'Intro &amp; Setup'!$BA$41)</f>
        <v>43835</v>
      </c>
      <c r="S518" s="49"/>
      <c r="T518" s="49"/>
      <c r="U518" s="49"/>
    </row>
    <row r="519" spans="16:21" hidden="1" x14ac:dyDescent="0.25">
      <c r="P519" s="10" t="str">
        <f>IF('Intro &amp; Setup'!$BC$13="", "", 'Intro &amp; Setup'!$BC$13)</f>
        <v>Colleen</v>
      </c>
      <c r="Q519" s="110">
        <f>IF($P519="", "", 'Intro &amp; Setup'!$BA$40)</f>
        <v>43831</v>
      </c>
      <c r="R519" s="110">
        <f>IF($P519="", "", 'Intro &amp; Setup'!$BA$41)</f>
        <v>43835</v>
      </c>
      <c r="S519" s="49"/>
      <c r="T519" s="49"/>
      <c r="U519" s="49"/>
    </row>
    <row r="520" spans="16:21" hidden="1" x14ac:dyDescent="0.25">
      <c r="P520" s="10" t="str">
        <f>IF('Intro &amp; Setup'!$BC$14="", "", 'Intro &amp; Setup'!$BC$14)</f>
        <v>Claire</v>
      </c>
      <c r="Q520" s="110">
        <f>IF($P520="", "", 'Intro &amp; Setup'!$BA$40)</f>
        <v>43831</v>
      </c>
      <c r="R520" s="110">
        <f>IF($P520="", "", 'Intro &amp; Setup'!$BA$41)</f>
        <v>43835</v>
      </c>
      <c r="S520" s="49"/>
      <c r="T520" s="49"/>
      <c r="U520" s="49"/>
    </row>
    <row r="521" spans="16:21" hidden="1" x14ac:dyDescent="0.25">
      <c r="P521" s="10" t="str">
        <f>IF('Intro &amp; Setup'!$BC$15="", "", 'Intro &amp; Setup'!$BC$15)</f>
        <v/>
      </c>
      <c r="Q521" s="110" t="str">
        <f>IF($P521="", "", 'Intro &amp; Setup'!$BA$40)</f>
        <v/>
      </c>
      <c r="R521" s="110" t="str">
        <f>IF($P521="", "", 'Intro &amp; Setup'!$BA$41)</f>
        <v/>
      </c>
      <c r="S521" s="49"/>
      <c r="T521" s="49"/>
      <c r="U521" s="49"/>
    </row>
    <row r="522" spans="16:21" hidden="1" x14ac:dyDescent="0.25">
      <c r="P522" s="10" t="str">
        <f>IF('Intro &amp; Setup'!$BC$16="", "", 'Intro &amp; Setup'!$BC$16)</f>
        <v/>
      </c>
      <c r="Q522" s="110" t="str">
        <f>IF($P522="", "", 'Intro &amp; Setup'!$BA$40)</f>
        <v/>
      </c>
      <c r="R522" s="110" t="str">
        <f>IF($P522="", "", 'Intro &amp; Setup'!$BA$41)</f>
        <v/>
      </c>
      <c r="S522" s="49"/>
      <c r="T522" s="49"/>
      <c r="U522" s="49"/>
    </row>
    <row r="523" spans="16:21" hidden="1" x14ac:dyDescent="0.25">
      <c r="P523" s="10" t="str">
        <f>IF('Intro &amp; Setup'!$BC$17="", "", 'Intro &amp; Setup'!$BC$17)</f>
        <v/>
      </c>
      <c r="Q523" s="110" t="str">
        <f>IF($P523="", "", 'Intro &amp; Setup'!$BA$40)</f>
        <v/>
      </c>
      <c r="R523" s="110" t="str">
        <f>IF($P523="", "", 'Intro &amp; Setup'!$BA$41)</f>
        <v/>
      </c>
      <c r="S523" s="49"/>
      <c r="T523" s="49"/>
      <c r="U523" s="49"/>
    </row>
    <row r="524" spans="16:21" hidden="1" x14ac:dyDescent="0.25">
      <c r="P524" s="10" t="str">
        <f>IF('Intro &amp; Setup'!$BC$18="", "", 'Intro &amp; Setup'!$BC$18)</f>
        <v/>
      </c>
      <c r="Q524" s="110" t="str">
        <f>IF($P524="", "", 'Intro &amp; Setup'!$BA$40)</f>
        <v/>
      </c>
      <c r="R524" s="110" t="str">
        <f>IF($P524="", "", 'Intro &amp; Setup'!$BA$41)</f>
        <v/>
      </c>
      <c r="S524" s="49"/>
      <c r="T524" s="49"/>
      <c r="U524" s="49"/>
    </row>
    <row r="525" spans="16:21" hidden="1" x14ac:dyDescent="0.25">
      <c r="P525" s="10" t="str">
        <f>IF('Intro &amp; Setup'!$BC$19="", "", 'Intro &amp; Setup'!$BC$19)</f>
        <v/>
      </c>
      <c r="Q525" s="110" t="str">
        <f>IF($P525="", "", 'Intro &amp; Setup'!$BA$40)</f>
        <v/>
      </c>
      <c r="R525" s="110" t="str">
        <f>IF($P525="", "", 'Intro &amp; Setup'!$BA$41)</f>
        <v/>
      </c>
      <c r="S525" s="49"/>
      <c r="T525" s="49"/>
      <c r="U525" s="49"/>
    </row>
    <row r="526" spans="16:21" hidden="1" x14ac:dyDescent="0.25">
      <c r="P526" s="10" t="str">
        <f>IF('Intro &amp; Setup'!$BC$20="", "", 'Intro &amp; Setup'!$BC$20)</f>
        <v/>
      </c>
      <c r="Q526" s="110" t="str">
        <f>IF($P526="", "", 'Intro &amp; Setup'!$BA$40)</f>
        <v/>
      </c>
      <c r="R526" s="110" t="str">
        <f>IF($P526="", "", 'Intro &amp; Setup'!$BA$41)</f>
        <v/>
      </c>
      <c r="S526" s="49"/>
      <c r="T526" s="49"/>
      <c r="U526" s="49"/>
    </row>
    <row r="527" spans="16:21" hidden="1" x14ac:dyDescent="0.25">
      <c r="P527" s="10" t="str">
        <f>IF('Intro &amp; Setup'!$BC$21="", "", 'Intro &amp; Setup'!$BC$21)</f>
        <v/>
      </c>
      <c r="Q527" s="110" t="str">
        <f>IF($P527="", "", 'Intro &amp; Setup'!$BA$40)</f>
        <v/>
      </c>
      <c r="R527" s="110" t="str">
        <f>IF($P527="", "", 'Intro &amp; Setup'!$BA$41)</f>
        <v/>
      </c>
      <c r="S527" s="49"/>
      <c r="T527" s="49"/>
      <c r="U527" s="49"/>
    </row>
    <row r="528" spans="16:21" hidden="1" x14ac:dyDescent="0.25">
      <c r="P528" s="10" t="str">
        <f>IF('Intro &amp; Setup'!$BC$22="", "", 'Intro &amp; Setup'!$BC$22)</f>
        <v/>
      </c>
      <c r="Q528" s="110" t="str">
        <f>IF($P528="", "", 'Intro &amp; Setup'!$BA$40)</f>
        <v/>
      </c>
      <c r="R528" s="110" t="str">
        <f>IF($P528="", "", 'Intro &amp; Setup'!$BA$41)</f>
        <v/>
      </c>
      <c r="S528" s="49"/>
      <c r="T528" s="49"/>
      <c r="U528" s="49"/>
    </row>
    <row r="529" spans="16:21" hidden="1" x14ac:dyDescent="0.25">
      <c r="P529" s="6" t="str">
        <f>IF('Intro &amp; Setup'!$BC$23="", "", 'Intro &amp; Setup'!$BC$23)</f>
        <v/>
      </c>
      <c r="Q529" s="110" t="str">
        <f>IF($P529="", "", 'Intro &amp; Setup'!$BA$40)</f>
        <v/>
      </c>
      <c r="R529" s="110" t="str">
        <f>IF($P529="", "", 'Intro &amp; Setup'!$BA$41)</f>
        <v/>
      </c>
      <c r="S529" s="49"/>
      <c r="T529" s="49"/>
      <c r="U529" s="49"/>
    </row>
    <row r="530" spans="16:21" hidden="1" x14ac:dyDescent="0.25">
      <c r="P530" s="25" t="str">
        <f>IF('Intro &amp; Setup'!$BC$4="", "", 'Intro &amp; Setup'!$BC$4)</f>
        <v>Richard</v>
      </c>
      <c r="Q530" s="109">
        <f>IF($P530="", "", 'Intro &amp; Setup'!$BA$44)</f>
        <v>44025</v>
      </c>
      <c r="R530" s="109">
        <f>IF($P530="", "", 'Intro &amp; Setup'!$BA$45)</f>
        <v>44029</v>
      </c>
      <c r="S530" s="49"/>
      <c r="T530" s="49"/>
      <c r="U530" s="49"/>
    </row>
    <row r="531" spans="16:21" hidden="1" x14ac:dyDescent="0.25">
      <c r="P531" s="42" t="str">
        <f>IF('Intro &amp; Setup'!$BC$5="", "", 'Intro &amp; Setup'!$BC$5)</f>
        <v>Mary</v>
      </c>
      <c r="Q531" s="110">
        <f>IF($P531="", "", 'Intro &amp; Setup'!$BA$44)</f>
        <v>44025</v>
      </c>
      <c r="R531" s="110">
        <f>IF($P531="", "", 'Intro &amp; Setup'!$BA$45)</f>
        <v>44029</v>
      </c>
      <c r="S531" s="49"/>
      <c r="T531" s="49"/>
      <c r="U531" s="49"/>
    </row>
    <row r="532" spans="16:21" hidden="1" x14ac:dyDescent="0.25">
      <c r="P532" s="42" t="str">
        <f>IF('Intro &amp; Setup'!$BC$6="", "", 'Intro &amp; Setup'!$BC$6)</f>
        <v>Sean</v>
      </c>
      <c r="Q532" s="110">
        <f>IF($P532="", "", 'Intro &amp; Setup'!$BA$44)</f>
        <v>44025</v>
      </c>
      <c r="R532" s="110">
        <f>IF($P532="", "", 'Intro &amp; Setup'!$BA$45)</f>
        <v>44029</v>
      </c>
      <c r="S532" s="49"/>
      <c r="T532" s="49"/>
      <c r="U532" s="49"/>
    </row>
    <row r="533" spans="16:21" hidden="1" x14ac:dyDescent="0.25">
      <c r="P533" s="42" t="str">
        <f>IF('Intro &amp; Setup'!$BC$7="", "", 'Intro &amp; Setup'!$BC$7)</f>
        <v>Colin</v>
      </c>
      <c r="Q533" s="110">
        <f>IF($P533="", "", 'Intro &amp; Setup'!$BA$44)</f>
        <v>44025</v>
      </c>
      <c r="R533" s="110">
        <f>IF($P533="", "", 'Intro &amp; Setup'!$BA$45)</f>
        <v>44029</v>
      </c>
      <c r="S533" s="49"/>
      <c r="T533" s="49"/>
      <c r="U533" s="49"/>
    </row>
    <row r="534" spans="16:21" hidden="1" x14ac:dyDescent="0.25">
      <c r="P534" s="42" t="str">
        <f>IF('Intro &amp; Setup'!$BC$8="", "", 'Intro &amp; Setup'!$BC$8)</f>
        <v>Sarah</v>
      </c>
      <c r="Q534" s="110">
        <f>IF($P534="", "", 'Intro &amp; Setup'!$BA$44)</f>
        <v>44025</v>
      </c>
      <c r="R534" s="110">
        <f>IF($P534="", "", 'Intro &amp; Setup'!$BA$45)</f>
        <v>44029</v>
      </c>
      <c r="S534" s="49"/>
      <c r="T534" s="49"/>
      <c r="U534" s="49"/>
    </row>
    <row r="535" spans="16:21" hidden="1" x14ac:dyDescent="0.25">
      <c r="P535" s="42" t="str">
        <f>IF('Intro &amp; Setup'!$BC$9="", "", 'Intro &amp; Setup'!$BC$9)</f>
        <v>Chris</v>
      </c>
      <c r="Q535" s="110">
        <f>IF($P535="", "", 'Intro &amp; Setup'!$BA$44)</f>
        <v>44025</v>
      </c>
      <c r="R535" s="110">
        <f>IF($P535="", "", 'Intro &amp; Setup'!$BA$45)</f>
        <v>44029</v>
      </c>
      <c r="S535" s="49"/>
      <c r="T535" s="49"/>
      <c r="U535" s="49"/>
    </row>
    <row r="536" spans="16:21" hidden="1" x14ac:dyDescent="0.25">
      <c r="P536" s="42" t="str">
        <f>IF('Intro &amp; Setup'!$BC$10="", "", 'Intro &amp; Setup'!$BC$10)</f>
        <v>Andrea</v>
      </c>
      <c r="Q536" s="110">
        <f>IF($P536="", "", 'Intro &amp; Setup'!$BA$44)</f>
        <v>44025</v>
      </c>
      <c r="R536" s="110">
        <f>IF($P536="", "", 'Intro &amp; Setup'!$BA$45)</f>
        <v>44029</v>
      </c>
      <c r="S536" s="49"/>
      <c r="T536" s="49"/>
      <c r="U536" s="49"/>
    </row>
    <row r="537" spans="16:21" hidden="1" x14ac:dyDescent="0.25">
      <c r="P537" s="42" t="str">
        <f>IF('Intro &amp; Setup'!$BC$11="", "", 'Intro &amp; Setup'!$BC$11)</f>
        <v>Mark</v>
      </c>
      <c r="Q537" s="110">
        <f>IF($P537="", "", 'Intro &amp; Setup'!$BA$44)</f>
        <v>44025</v>
      </c>
      <c r="R537" s="110">
        <f>IF($P537="", "", 'Intro &amp; Setup'!$BA$45)</f>
        <v>44029</v>
      </c>
      <c r="S537" s="49"/>
      <c r="T537" s="49"/>
      <c r="U537" s="49"/>
    </row>
    <row r="538" spans="16:21" hidden="1" x14ac:dyDescent="0.25">
      <c r="P538" s="42" t="str">
        <f>IF('Intro &amp; Setup'!$BC$12="", "", 'Intro &amp; Setup'!$BC$12)</f>
        <v>Andrew</v>
      </c>
      <c r="Q538" s="110">
        <f>IF($P538="", "", 'Intro &amp; Setup'!$BA$44)</f>
        <v>44025</v>
      </c>
      <c r="R538" s="110">
        <f>IF($P538="", "", 'Intro &amp; Setup'!$BA$45)</f>
        <v>44029</v>
      </c>
      <c r="S538" s="49"/>
      <c r="T538" s="49"/>
      <c r="U538" s="49"/>
    </row>
    <row r="539" spans="16:21" hidden="1" x14ac:dyDescent="0.25">
      <c r="P539" s="42" t="str">
        <f>IF('Intro &amp; Setup'!$BC$13="", "", 'Intro &amp; Setup'!$BC$13)</f>
        <v>Colleen</v>
      </c>
      <c r="Q539" s="110">
        <f>IF($P539="", "", 'Intro &amp; Setup'!$BA$44)</f>
        <v>44025</v>
      </c>
      <c r="R539" s="110">
        <f>IF($P539="", "", 'Intro &amp; Setup'!$BA$45)</f>
        <v>44029</v>
      </c>
      <c r="S539" s="49"/>
      <c r="T539" s="49"/>
      <c r="U539" s="49"/>
    </row>
    <row r="540" spans="16:21" hidden="1" x14ac:dyDescent="0.25">
      <c r="P540" s="42" t="str">
        <f>IF('Intro &amp; Setup'!$BC$14="", "", 'Intro &amp; Setup'!$BC$14)</f>
        <v>Claire</v>
      </c>
      <c r="Q540" s="110">
        <f>IF($P540="", "", 'Intro &amp; Setup'!$BA$44)</f>
        <v>44025</v>
      </c>
      <c r="R540" s="110">
        <f>IF($P540="", "", 'Intro &amp; Setup'!$BA$45)</f>
        <v>44029</v>
      </c>
      <c r="S540" s="49"/>
      <c r="T540" s="49"/>
      <c r="U540" s="49"/>
    </row>
    <row r="541" spans="16:21" hidden="1" x14ac:dyDescent="0.25">
      <c r="P541" s="42" t="str">
        <f>IF('Intro &amp; Setup'!$BC$15="", "", 'Intro &amp; Setup'!$BC$15)</f>
        <v/>
      </c>
      <c r="Q541" s="110" t="str">
        <f>IF($P541="", "", 'Intro &amp; Setup'!$BA$44)</f>
        <v/>
      </c>
      <c r="R541" s="110" t="str">
        <f>IF($P541="", "", 'Intro &amp; Setup'!$BA$45)</f>
        <v/>
      </c>
      <c r="S541" s="49"/>
      <c r="T541" s="49"/>
      <c r="U541" s="49"/>
    </row>
    <row r="542" spans="16:21" hidden="1" x14ac:dyDescent="0.25">
      <c r="P542" s="42" t="str">
        <f>IF('Intro &amp; Setup'!$BC$16="", "", 'Intro &amp; Setup'!$BC$16)</f>
        <v/>
      </c>
      <c r="Q542" s="110" t="str">
        <f>IF($P542="", "", 'Intro &amp; Setup'!$BA$44)</f>
        <v/>
      </c>
      <c r="R542" s="110" t="str">
        <f>IF($P542="", "", 'Intro &amp; Setup'!$BA$45)</f>
        <v/>
      </c>
      <c r="S542" s="49"/>
      <c r="T542" s="49"/>
      <c r="U542" s="49"/>
    </row>
    <row r="543" spans="16:21" hidden="1" x14ac:dyDescent="0.25">
      <c r="P543" s="42" t="str">
        <f>IF('Intro &amp; Setup'!$BC$17="", "", 'Intro &amp; Setup'!$BC$17)</f>
        <v/>
      </c>
      <c r="Q543" s="110" t="str">
        <f>IF($P543="", "", 'Intro &amp; Setup'!$BA$44)</f>
        <v/>
      </c>
      <c r="R543" s="110" t="str">
        <f>IF($P543="", "", 'Intro &amp; Setup'!$BA$45)</f>
        <v/>
      </c>
      <c r="S543" s="49"/>
      <c r="T543" s="49"/>
      <c r="U543" s="49"/>
    </row>
    <row r="544" spans="16:21" hidden="1" x14ac:dyDescent="0.25">
      <c r="P544" s="42" t="str">
        <f>IF('Intro &amp; Setup'!$BC$18="", "", 'Intro &amp; Setup'!$BC$18)</f>
        <v/>
      </c>
      <c r="Q544" s="110" t="str">
        <f>IF($P544="", "", 'Intro &amp; Setup'!$BA$44)</f>
        <v/>
      </c>
      <c r="R544" s="110" t="str">
        <f>IF($P544="", "", 'Intro &amp; Setup'!$BA$45)</f>
        <v/>
      </c>
      <c r="S544" s="49"/>
      <c r="T544" s="49"/>
      <c r="U544" s="49"/>
    </row>
    <row r="545" spans="16:21" hidden="1" x14ac:dyDescent="0.25">
      <c r="P545" s="42" t="str">
        <f>IF('Intro &amp; Setup'!$BC$19="", "", 'Intro &amp; Setup'!$BC$19)</f>
        <v/>
      </c>
      <c r="Q545" s="110" t="str">
        <f>IF($P545="", "", 'Intro &amp; Setup'!$BA$44)</f>
        <v/>
      </c>
      <c r="R545" s="110" t="str">
        <f>IF($P545="", "", 'Intro &amp; Setup'!$BA$45)</f>
        <v/>
      </c>
      <c r="S545" s="49"/>
      <c r="T545" s="49"/>
      <c r="U545" s="49"/>
    </row>
    <row r="546" spans="16:21" hidden="1" x14ac:dyDescent="0.25">
      <c r="P546" s="42" t="str">
        <f>IF('Intro &amp; Setup'!$BC$20="", "", 'Intro &amp; Setup'!$BC$20)</f>
        <v/>
      </c>
      <c r="Q546" s="110" t="str">
        <f>IF($P546="", "", 'Intro &amp; Setup'!$BA$44)</f>
        <v/>
      </c>
      <c r="R546" s="110" t="str">
        <f>IF($P546="", "", 'Intro &amp; Setup'!$BA$45)</f>
        <v/>
      </c>
      <c r="S546" s="49"/>
      <c r="T546" s="49"/>
      <c r="U546" s="49"/>
    </row>
    <row r="547" spans="16:21" hidden="1" x14ac:dyDescent="0.25">
      <c r="P547" s="42" t="str">
        <f>IF('Intro &amp; Setup'!$BC$21="", "", 'Intro &amp; Setup'!$BC$21)</f>
        <v/>
      </c>
      <c r="Q547" s="110" t="str">
        <f>IF($P547="", "", 'Intro &amp; Setup'!$BA$44)</f>
        <v/>
      </c>
      <c r="R547" s="110" t="str">
        <f>IF($P547="", "", 'Intro &amp; Setup'!$BA$45)</f>
        <v/>
      </c>
      <c r="S547" s="49"/>
      <c r="T547" s="49"/>
      <c r="U547" s="49"/>
    </row>
    <row r="548" spans="16:21" hidden="1" x14ac:dyDescent="0.25">
      <c r="P548" s="42" t="str">
        <f>IF('Intro &amp; Setup'!$BC$22="", "", 'Intro &amp; Setup'!$BC$22)</f>
        <v/>
      </c>
      <c r="Q548" s="110" t="str">
        <f>IF($P548="", "", 'Intro &amp; Setup'!$BA$44)</f>
        <v/>
      </c>
      <c r="R548" s="110" t="str">
        <f>IF($P548="", "", 'Intro &amp; Setup'!$BA$45)</f>
        <v/>
      </c>
      <c r="S548" s="49"/>
      <c r="T548" s="49"/>
      <c r="U548" s="49"/>
    </row>
    <row r="549" spans="16:21" hidden="1" x14ac:dyDescent="0.25">
      <c r="P549" s="27" t="str">
        <f>IF('Intro &amp; Setup'!$BC$23="", "", 'Intro &amp; Setup'!$BC$23)</f>
        <v/>
      </c>
      <c r="Q549" s="110" t="str">
        <f>IF($P549="", "", 'Intro &amp; Setup'!$BA$44)</f>
        <v/>
      </c>
      <c r="R549" s="110" t="str">
        <f>IF($P549="", "", 'Intro &amp; Setup'!$BA$45)</f>
        <v/>
      </c>
      <c r="S549" s="49"/>
      <c r="T549" s="49"/>
      <c r="U549" s="49"/>
    </row>
    <row r="550" spans="16:21" hidden="1" x14ac:dyDescent="0.25">
      <c r="P550" s="25" t="str">
        <f>IF('Intro &amp; Setup'!$BC$4="", "", 'Intro &amp; Setup'!$BC$4)</f>
        <v>Richard</v>
      </c>
      <c r="Q550" s="109">
        <f>IF($P550="", "", 'Intro &amp; Setup'!$BA$48)</f>
        <v>44189</v>
      </c>
      <c r="R550" s="109">
        <f>IF($P550="", "", 'Intro &amp; Setup'!$BA$49)</f>
        <v>44196</v>
      </c>
      <c r="S550" s="49"/>
      <c r="T550" s="49"/>
      <c r="U550" s="49"/>
    </row>
    <row r="551" spans="16:21" hidden="1" x14ac:dyDescent="0.25">
      <c r="P551" s="42" t="str">
        <f>IF('Intro &amp; Setup'!$BC$5="", "", 'Intro &amp; Setup'!$BC$5)</f>
        <v>Mary</v>
      </c>
      <c r="Q551" s="110">
        <f>IF($P551="", "", 'Intro &amp; Setup'!$BA$48)</f>
        <v>44189</v>
      </c>
      <c r="R551" s="110">
        <f>IF($P551="", "", 'Intro &amp; Setup'!$BA$49)</f>
        <v>44196</v>
      </c>
      <c r="S551" s="49"/>
      <c r="T551" s="49"/>
      <c r="U551" s="49"/>
    </row>
    <row r="552" spans="16:21" hidden="1" x14ac:dyDescent="0.25">
      <c r="P552" s="42" t="str">
        <f>IF('Intro &amp; Setup'!$BC$6="", "", 'Intro &amp; Setup'!$BC$6)</f>
        <v>Sean</v>
      </c>
      <c r="Q552" s="110">
        <f>IF($P552="", "", 'Intro &amp; Setup'!$BA$48)</f>
        <v>44189</v>
      </c>
      <c r="R552" s="110">
        <f>IF($P552="", "", 'Intro &amp; Setup'!$BA$49)</f>
        <v>44196</v>
      </c>
      <c r="S552" s="49"/>
      <c r="T552" s="49"/>
      <c r="U552" s="49"/>
    </row>
    <row r="553" spans="16:21" hidden="1" x14ac:dyDescent="0.25">
      <c r="P553" s="42" t="str">
        <f>IF('Intro &amp; Setup'!$BC$7="", "", 'Intro &amp; Setup'!$BC$7)</f>
        <v>Colin</v>
      </c>
      <c r="Q553" s="110">
        <f>IF($P553="", "", 'Intro &amp; Setup'!$BA$48)</f>
        <v>44189</v>
      </c>
      <c r="R553" s="110">
        <f>IF($P553="", "", 'Intro &amp; Setup'!$BA$49)</f>
        <v>44196</v>
      </c>
      <c r="S553" s="49"/>
      <c r="T553" s="49"/>
      <c r="U553" s="49"/>
    </row>
    <row r="554" spans="16:21" hidden="1" x14ac:dyDescent="0.25">
      <c r="P554" s="42" t="str">
        <f>IF('Intro &amp; Setup'!$BC$8="", "", 'Intro &amp; Setup'!$BC$8)</f>
        <v>Sarah</v>
      </c>
      <c r="Q554" s="110">
        <f>IF($P554="", "", 'Intro &amp; Setup'!$BA$48)</f>
        <v>44189</v>
      </c>
      <c r="R554" s="110">
        <f>IF($P554="", "", 'Intro &amp; Setup'!$BA$49)</f>
        <v>44196</v>
      </c>
      <c r="S554" s="49"/>
      <c r="T554" s="49"/>
      <c r="U554" s="49"/>
    </row>
    <row r="555" spans="16:21" hidden="1" x14ac:dyDescent="0.25">
      <c r="P555" s="42" t="str">
        <f>IF('Intro &amp; Setup'!$BC$9="", "", 'Intro &amp; Setup'!$BC$9)</f>
        <v>Chris</v>
      </c>
      <c r="Q555" s="110">
        <f>IF($P555="", "", 'Intro &amp; Setup'!$BA$48)</f>
        <v>44189</v>
      </c>
      <c r="R555" s="110">
        <f>IF($P555="", "", 'Intro &amp; Setup'!$BA$49)</f>
        <v>44196</v>
      </c>
      <c r="S555" s="49"/>
      <c r="T555" s="49"/>
      <c r="U555" s="49"/>
    </row>
    <row r="556" spans="16:21" hidden="1" x14ac:dyDescent="0.25">
      <c r="P556" s="42" t="str">
        <f>IF('Intro &amp; Setup'!$BC$10="", "", 'Intro &amp; Setup'!$BC$10)</f>
        <v>Andrea</v>
      </c>
      <c r="Q556" s="110">
        <f>IF($P556="", "", 'Intro &amp; Setup'!$BA$48)</f>
        <v>44189</v>
      </c>
      <c r="R556" s="110">
        <f>IF($P556="", "", 'Intro &amp; Setup'!$BA$49)</f>
        <v>44196</v>
      </c>
      <c r="S556" s="49"/>
      <c r="T556" s="49"/>
      <c r="U556" s="49"/>
    </row>
    <row r="557" spans="16:21" hidden="1" x14ac:dyDescent="0.25">
      <c r="P557" s="42" t="str">
        <f>IF('Intro &amp; Setup'!$BC$11="", "", 'Intro &amp; Setup'!$BC$11)</f>
        <v>Mark</v>
      </c>
      <c r="Q557" s="110">
        <f>IF($P557="", "", 'Intro &amp; Setup'!$BA$48)</f>
        <v>44189</v>
      </c>
      <c r="R557" s="110">
        <f>IF($P557="", "", 'Intro &amp; Setup'!$BA$49)</f>
        <v>44196</v>
      </c>
      <c r="S557" s="49"/>
      <c r="T557" s="49"/>
      <c r="U557" s="49"/>
    </row>
    <row r="558" spans="16:21" hidden="1" x14ac:dyDescent="0.25">
      <c r="P558" s="42" t="str">
        <f>IF('Intro &amp; Setup'!$BC$12="", "", 'Intro &amp; Setup'!$BC$12)</f>
        <v>Andrew</v>
      </c>
      <c r="Q558" s="110">
        <f>IF($P558="", "", 'Intro &amp; Setup'!$BA$48)</f>
        <v>44189</v>
      </c>
      <c r="R558" s="110">
        <f>IF($P558="", "", 'Intro &amp; Setup'!$BA$49)</f>
        <v>44196</v>
      </c>
      <c r="S558" s="49"/>
      <c r="T558" s="49"/>
      <c r="U558" s="49"/>
    </row>
    <row r="559" spans="16:21" hidden="1" x14ac:dyDescent="0.25">
      <c r="P559" s="42" t="str">
        <f>IF('Intro &amp; Setup'!$BC$13="", "", 'Intro &amp; Setup'!$BC$13)</f>
        <v>Colleen</v>
      </c>
      <c r="Q559" s="110">
        <f>IF($P559="", "", 'Intro &amp; Setup'!$BA$48)</f>
        <v>44189</v>
      </c>
      <c r="R559" s="110">
        <f>IF($P559="", "", 'Intro &amp; Setup'!$BA$49)</f>
        <v>44196</v>
      </c>
      <c r="S559" s="49"/>
      <c r="T559" s="49"/>
      <c r="U559" s="49"/>
    </row>
    <row r="560" spans="16:21" hidden="1" x14ac:dyDescent="0.25">
      <c r="P560" s="42" t="str">
        <f>IF('Intro &amp; Setup'!$BC$14="", "", 'Intro &amp; Setup'!$BC$14)</f>
        <v>Claire</v>
      </c>
      <c r="Q560" s="110">
        <f>IF($P560="", "", 'Intro &amp; Setup'!$BA$48)</f>
        <v>44189</v>
      </c>
      <c r="R560" s="110">
        <f>IF($P560="", "", 'Intro &amp; Setup'!$BA$49)</f>
        <v>44196</v>
      </c>
      <c r="S560" s="49"/>
      <c r="T560" s="49"/>
      <c r="U560" s="49"/>
    </row>
    <row r="561" spans="16:21" hidden="1" x14ac:dyDescent="0.25">
      <c r="P561" s="42" t="str">
        <f>IF('Intro &amp; Setup'!$BC$15="", "", 'Intro &amp; Setup'!$BC$15)</f>
        <v/>
      </c>
      <c r="Q561" s="110" t="str">
        <f>IF($P561="", "", 'Intro &amp; Setup'!$BA$48)</f>
        <v/>
      </c>
      <c r="R561" s="110" t="str">
        <f>IF($P561="", "", 'Intro &amp; Setup'!$BA$49)</f>
        <v/>
      </c>
      <c r="S561" s="49"/>
      <c r="T561" s="49"/>
      <c r="U561" s="49"/>
    </row>
    <row r="562" spans="16:21" hidden="1" x14ac:dyDescent="0.25">
      <c r="P562" s="42" t="str">
        <f>IF('Intro &amp; Setup'!$BC$16="", "", 'Intro &amp; Setup'!$BC$16)</f>
        <v/>
      </c>
      <c r="Q562" s="110" t="str">
        <f>IF($P562="", "", 'Intro &amp; Setup'!$BA$48)</f>
        <v/>
      </c>
      <c r="R562" s="110" t="str">
        <f>IF($P562="", "", 'Intro &amp; Setup'!$BA$49)</f>
        <v/>
      </c>
      <c r="S562" s="49"/>
      <c r="T562" s="49"/>
      <c r="U562" s="49"/>
    </row>
    <row r="563" spans="16:21" hidden="1" x14ac:dyDescent="0.25">
      <c r="P563" s="42" t="str">
        <f>IF('Intro &amp; Setup'!$BC$17="", "", 'Intro &amp; Setup'!$BC$17)</f>
        <v/>
      </c>
      <c r="Q563" s="110" t="str">
        <f>IF($P563="", "", 'Intro &amp; Setup'!$BA$48)</f>
        <v/>
      </c>
      <c r="R563" s="110" t="str">
        <f>IF($P563="", "", 'Intro &amp; Setup'!$BA$49)</f>
        <v/>
      </c>
      <c r="S563" s="49"/>
      <c r="T563" s="49"/>
      <c r="U563" s="49"/>
    </row>
    <row r="564" spans="16:21" hidden="1" x14ac:dyDescent="0.25">
      <c r="P564" s="42" t="str">
        <f>IF('Intro &amp; Setup'!$BC$18="", "", 'Intro &amp; Setup'!$BC$18)</f>
        <v/>
      </c>
      <c r="Q564" s="110" t="str">
        <f>IF($P564="", "", 'Intro &amp; Setup'!$BA$48)</f>
        <v/>
      </c>
      <c r="R564" s="110" t="str">
        <f>IF($P564="", "", 'Intro &amp; Setup'!$BA$49)</f>
        <v/>
      </c>
      <c r="S564" s="49"/>
      <c r="T564" s="49"/>
      <c r="U564" s="49"/>
    </row>
    <row r="565" spans="16:21" hidden="1" x14ac:dyDescent="0.25">
      <c r="P565" s="42" t="str">
        <f>IF('Intro &amp; Setup'!$BC$19="", "", 'Intro &amp; Setup'!$BC$19)</f>
        <v/>
      </c>
      <c r="Q565" s="110" t="str">
        <f>IF($P565="", "", 'Intro &amp; Setup'!$BA$48)</f>
        <v/>
      </c>
      <c r="R565" s="110" t="str">
        <f>IF($P565="", "", 'Intro &amp; Setup'!$BA$49)</f>
        <v/>
      </c>
      <c r="S565" s="49"/>
      <c r="T565" s="49"/>
      <c r="U565" s="49"/>
    </row>
    <row r="566" spans="16:21" hidden="1" x14ac:dyDescent="0.25">
      <c r="P566" s="42" t="str">
        <f>IF('Intro &amp; Setup'!$BC$20="", "", 'Intro &amp; Setup'!$BC$20)</f>
        <v/>
      </c>
      <c r="Q566" s="110" t="str">
        <f>IF($P566="", "", 'Intro &amp; Setup'!$BA$48)</f>
        <v/>
      </c>
      <c r="R566" s="110" t="str">
        <f>IF($P566="", "", 'Intro &amp; Setup'!$BA$49)</f>
        <v/>
      </c>
      <c r="S566" s="49"/>
      <c r="T566" s="49"/>
      <c r="U566" s="49"/>
    </row>
    <row r="567" spans="16:21" hidden="1" x14ac:dyDescent="0.25">
      <c r="P567" s="42" t="str">
        <f>IF('Intro &amp; Setup'!$BC$21="", "", 'Intro &amp; Setup'!$BC$21)</f>
        <v/>
      </c>
      <c r="Q567" s="110" t="str">
        <f>IF($P567="", "", 'Intro &amp; Setup'!$BA$48)</f>
        <v/>
      </c>
      <c r="R567" s="110" t="str">
        <f>IF($P567="", "", 'Intro &amp; Setup'!$BA$49)</f>
        <v/>
      </c>
      <c r="S567" s="49"/>
      <c r="T567" s="49"/>
      <c r="U567" s="49"/>
    </row>
    <row r="568" spans="16:21" hidden="1" x14ac:dyDescent="0.25">
      <c r="P568" s="42" t="str">
        <f>IF('Intro &amp; Setup'!$BC$22="", "", 'Intro &amp; Setup'!$BC$22)</f>
        <v/>
      </c>
      <c r="Q568" s="110" t="str">
        <f>IF($P568="", "", 'Intro &amp; Setup'!$BA$48)</f>
        <v/>
      </c>
      <c r="R568" s="110" t="str">
        <f>IF($P568="", "", 'Intro &amp; Setup'!$BA$49)</f>
        <v/>
      </c>
      <c r="S568" s="49"/>
      <c r="T568" s="49"/>
      <c r="U568" s="49"/>
    </row>
    <row r="569" spans="16:21" hidden="1" x14ac:dyDescent="0.25">
      <c r="P569" s="27" t="str">
        <f>IF('Intro &amp; Setup'!$BC$23="", "", 'Intro &amp; Setup'!$BC$23)</f>
        <v/>
      </c>
      <c r="Q569" s="111" t="str">
        <f>IF($P569="", "", 'Intro &amp; Setup'!$BA$48)</f>
        <v/>
      </c>
      <c r="R569" s="111" t="str">
        <f>IF($P569="", "", 'Intro &amp; Setup'!$BA$49)</f>
        <v/>
      </c>
      <c r="S569" s="49"/>
      <c r="T569" s="49"/>
      <c r="U569" s="49"/>
    </row>
  </sheetData>
  <sheetProtection algorithmName="SHA-512" hashValue="R7Rj+Ss4uYtwg9yV/ZyKa4YYqNLFY0M6Wpjl3RelwBhsLo1BUEdpyIwsNEMXrRSoTRNIGXttNKvGk9YDWFDkTg==" saltValue="RsPkKvgjM0aKAENR38yDNQ==" spinCount="100000" sheet="1" objects="1" scenarios="1"/>
  <mergeCells count="8">
    <mergeCell ref="B2:E3"/>
    <mergeCell ref="AN2:AO2"/>
    <mergeCell ref="B4:M5"/>
    <mergeCell ref="D6:E6"/>
    <mergeCell ref="P6:R6"/>
    <mergeCell ref="B6:C6"/>
    <mergeCell ref="Q4:Y4"/>
    <mergeCell ref="J2:M2"/>
  </mergeCells>
  <conditionalFormatting sqref="P8:U507">
    <cfRule type="expression" dxfId="21" priority="7">
      <formula>NOT(C8=P8)</formula>
    </cfRule>
  </conditionalFormatting>
  <conditionalFormatting sqref="O8:O507">
    <cfRule type="expression" dxfId="20" priority="4">
      <formula>O8=$O$4</formula>
    </cfRule>
    <cfRule type="expression" dxfId="19" priority="5">
      <formula>O8=$O$3</formula>
    </cfRule>
    <cfRule type="expression" dxfId="18" priority="6">
      <formula>O8=$O$2</formula>
    </cfRule>
  </conditionalFormatting>
  <conditionalFormatting sqref="D8:H17">
    <cfRule type="expression" dxfId="17" priority="2">
      <formula>D8=""</formula>
    </cfRule>
  </conditionalFormatting>
  <dataValidations count="4">
    <dataValidation type="list" allowBlank="1" showInputMessage="1" showErrorMessage="1" sqref="C8:C507" xr:uid="{00000000-0002-0000-0100-000000000000}">
      <formula1>$AJ$7:$AJ$27</formula1>
    </dataValidation>
    <dataValidation type="list" allowBlank="1" showInputMessage="1" showErrorMessage="1" sqref="F8:F507" xr:uid="{00000000-0002-0000-0100-000001000000}">
      <formula1>$AH$2</formula1>
    </dataValidation>
    <dataValidation type="date" allowBlank="1" showInputMessage="1" showErrorMessage="1" errorTitle="Date outside of period" error="The date is outside of the leave request period." sqref="G8:G507" xr:uid="{00000000-0002-0000-0100-000002000000}">
      <formula1>D8</formula1>
      <formula2>E8</formula2>
    </dataValidation>
    <dataValidation type="list" allowBlank="1" showInputMessage="1" showErrorMessage="1" sqref="H8:H507" xr:uid="{00000000-0002-0000-0100-000003000000}">
      <formula1>$AJ$2:$AJ$3</formula1>
    </dataValidation>
  </dataValidations>
  <pageMargins left="0.7" right="0.7" top="0.75" bottom="0.75" header="0.3" footer="0.3"/>
  <pageSetup paperSize="9" orientation="landscape" verticalDpi="300" r:id="rId1"/>
  <colBreaks count="1" manualBreakCount="1">
    <brk id="14" max="510" man="1"/>
  </colBreaks>
  <drawing r:id="rId2"/>
  <extLst>
    <ext xmlns:x14="http://schemas.microsoft.com/office/spreadsheetml/2009/9/main" uri="{78C0D931-6437-407d-A8EE-F0AAD7539E65}">
      <x14:conditionalFormattings>
        <x14:conditionalFormatting xmlns:xm="http://schemas.microsoft.com/office/excel/2006/main">
          <x14:cfRule type="expression" priority="3" id="{D316ACB5-E318-4FB6-AD41-E80D77E5D7B6}">
            <xm:f>OR(AND(D8&gt;='Intro &amp; Setup'!$BA$40, D8&lt;='Intro &amp; Setup'!$BA$41), AND(D8&gt;='Intro &amp; Setup'!$BA$44, D8&lt;='Intro &amp; Setup'!$BA$45), AND(D8&gt;='Intro &amp; Setup'!$BA$48, D8&lt;='Intro &amp; Setup'!$BA$49))</xm:f>
            <x14:dxf>
              <font>
                <b/>
                <i val="0"/>
                <color theme="0"/>
              </font>
              <fill>
                <patternFill>
                  <bgColor rgb="FFFF0000"/>
                </patternFill>
              </fill>
            </x14:dxf>
          </x14:cfRule>
          <xm:sqref>D8:H17</xm:sqref>
        </x14:conditionalFormatting>
        <x14:conditionalFormatting xmlns:xm="http://schemas.microsoft.com/office/excel/2006/main">
          <x14:cfRule type="expression" priority="21" id="{A64F437D-B657-4FB4-A0DB-9029CC21DB14}">
            <xm:f>'Intro &amp; Setup'!$P$41='Intro &amp; Setup'!$BC$41</xm:f>
            <x14:dxf>
              <numFmt numFmtId="171" formatCode="mm/dd/yyyy"/>
            </x14:dxf>
          </x14:cfRule>
          <xm:sqref>B8:B17 D8:E17 G8:G17 Q8:R17 T8:T17</xm:sqref>
        </x14:conditionalFormatting>
      </x14:conditionalFormattings>
    </ext>
    <ext xmlns:x14="http://schemas.microsoft.com/office/spreadsheetml/2009/9/main" uri="{CCE6A557-97BC-4b89-ADB6-D9C93CAAB3DF}">
      <x14:dataValidations xmlns:xm="http://schemas.microsoft.com/office/excel/2006/main" count="1">
        <x14:dataValidation type="date" allowBlank="1" showInputMessage="1" showErrorMessage="1" errorTitle="Date outside of period" error="The date is outside of the annual period set." xr:uid="{00000000-0002-0000-0100-000004000000}">
          <x14:formula1>
            <xm:f>'Intro &amp; Setup'!$BA$4</xm:f>
          </x14:formula1>
          <x14:formula2>
            <xm:f>'Intro &amp; Setup'!$BA$5</xm:f>
          </x14:formula2>
          <xm:sqref>D8:E507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2B723E"/>
  </sheetPr>
  <dimension ref="A1:AH314"/>
  <sheetViews>
    <sheetView zoomScaleNormal="100" workbookViewId="0">
      <pane ySplit="2" topLeftCell="A3" activePane="bottomLeft" state="frozen"/>
      <selection pane="bottomLeft"/>
    </sheetView>
  </sheetViews>
  <sheetFormatPr defaultColWidth="0" defaultRowHeight="15" zeroHeight="1" x14ac:dyDescent="0.25"/>
  <cols>
    <col min="1" max="1" width="2.85546875" style="1" customWidth="1"/>
    <col min="2" max="2" width="17.140625" style="1" customWidth="1"/>
    <col min="3" max="33" width="5" style="1" customWidth="1"/>
    <col min="34" max="34" width="2.85546875" style="1" customWidth="1"/>
    <col min="35" max="16384" width="2.85546875" style="1" hidden="1"/>
  </cols>
  <sheetData>
    <row r="1" spans="1:34" x14ac:dyDescent="0.25">
      <c r="A1" s="75"/>
      <c r="B1" s="75"/>
      <c r="C1" s="75"/>
      <c r="D1" s="75"/>
      <c r="E1" s="75"/>
      <c r="F1" s="75"/>
      <c r="G1" s="75"/>
      <c r="H1" s="75"/>
      <c r="I1" s="75"/>
      <c r="J1" s="75"/>
      <c r="K1" s="75"/>
      <c r="L1" s="75"/>
      <c r="M1" s="75"/>
      <c r="N1" s="75"/>
      <c r="O1" s="75"/>
      <c r="P1" s="75"/>
      <c r="Q1" s="75"/>
      <c r="R1" s="75"/>
      <c r="S1" s="75"/>
      <c r="T1" s="75"/>
      <c r="U1" s="75"/>
      <c r="V1" s="75"/>
      <c r="W1" s="75"/>
      <c r="X1" s="75"/>
      <c r="Y1" s="75"/>
      <c r="Z1" s="75"/>
      <c r="AA1" s="75"/>
      <c r="AB1" s="75"/>
      <c r="AC1" s="75"/>
      <c r="AD1" s="75"/>
      <c r="AE1" s="75"/>
      <c r="AF1" s="75"/>
      <c r="AG1" s="75"/>
      <c r="AH1" s="75"/>
    </row>
    <row r="2" spans="1:34" x14ac:dyDescent="0.25">
      <c r="A2" s="75"/>
      <c r="B2" s="70" t="s">
        <v>47</v>
      </c>
      <c r="C2" s="75"/>
      <c r="D2" s="381" t="s">
        <v>48</v>
      </c>
      <c r="E2" s="382"/>
      <c r="F2" s="382"/>
      <c r="G2" s="382"/>
      <c r="H2" s="383" t="s">
        <v>103</v>
      </c>
      <c r="I2" s="384"/>
      <c r="J2" s="75"/>
      <c r="K2" s="337" t="s">
        <v>49</v>
      </c>
      <c r="L2" s="338"/>
      <c r="M2" s="338"/>
      <c r="N2" s="338"/>
      <c r="O2" s="385" t="s">
        <v>103</v>
      </c>
      <c r="P2" s="386"/>
      <c r="Q2" s="75"/>
      <c r="R2" s="372" t="s">
        <v>87</v>
      </c>
      <c r="S2" s="373"/>
      <c r="T2" s="373"/>
      <c r="U2" s="374"/>
      <c r="V2" s="75"/>
      <c r="W2" s="375" t="s">
        <v>11</v>
      </c>
      <c r="X2" s="376"/>
      <c r="Y2" s="376"/>
      <c r="Z2" s="377"/>
      <c r="AA2" s="75"/>
      <c r="AB2" s="378" t="s">
        <v>88</v>
      </c>
      <c r="AC2" s="379"/>
      <c r="AD2" s="379"/>
      <c r="AE2" s="380"/>
      <c r="AF2" s="75"/>
      <c r="AG2" s="75"/>
      <c r="AH2" s="75"/>
    </row>
    <row r="3" spans="1:34" x14ac:dyDescent="0.25">
      <c r="A3" s="75"/>
      <c r="B3" s="75"/>
      <c r="C3" s="117" t="str">
        <f>IF(IF(COUNTIF('Intro &amp; Setup'!$CA$4:$CA$23, C4)&gt;0, 1, 0)+IF(COUNTIF('Intro &amp; Setup'!$CB$4:$CB$23, C4)&gt;0, 2, 0)=0, "", IF(IF(COUNTIF('Intro &amp; Setup'!$CA$4:$CA$23, C4)&gt;0, 1, 0)+IF(COUNTIF('Intro &amp; Setup'!$CB$4:$CB$23, C4)&gt;0, 2, 0)=1, "UK", IF(IF(COUNTIF('Intro &amp; Setup'!$CA$4:$CA$23, C4)&gt;0, 1, 0)+IF(COUNTIF('Intro &amp; Setup'!$CB$4:$CB$23, C4)&gt;0, 2, 0)=2, LEFT('Intro &amp; Setup'!$BA$9, 3), IF(IF(COUNTIF('Intro &amp; Setup'!$CA$4:$CA$23, C4)&gt;0, 1, 0)+IF(COUNTIF('Intro &amp; Setup'!$CB$4:$CB$23, C4)&gt;0, 2, 0)=3, "Both", ""))))</f>
        <v>UK</v>
      </c>
      <c r="D3" s="117" t="str">
        <f>IF(IF(COUNTIF('Intro &amp; Setup'!$CA$4:$CA$23, D4)&gt;0, 1, 0)+IF(COUNTIF('Intro &amp; Setup'!$CB$4:$CB$23, D4)&gt;0, 2, 0)=0, "", IF(IF(COUNTIF('Intro &amp; Setup'!$CA$4:$CA$23, D4)&gt;0, 1, 0)+IF(COUNTIF('Intro &amp; Setup'!$CB$4:$CB$23, D4)&gt;0, 2, 0)=1, "UK", IF(IF(COUNTIF('Intro &amp; Setup'!$CA$4:$CA$23, D4)&gt;0, 1, 0)+IF(COUNTIF('Intro &amp; Setup'!$CB$4:$CB$23, D4)&gt;0, 2, 0)=2, LEFT('Intro &amp; Setup'!$BA$9, 3), IF(IF(COUNTIF('Intro &amp; Setup'!$CA$4:$CA$23, D4)&gt;0, 1, 0)+IF(COUNTIF('Intro &amp; Setup'!$CB$4:$CB$23, D4)&gt;0, 2, 0)=3, "Both", ""))))</f>
        <v/>
      </c>
      <c r="E3" s="117" t="str">
        <f>IF(IF(COUNTIF('Intro &amp; Setup'!$CA$4:$CA$23, E4)&gt;0, 1, 0)+IF(COUNTIF('Intro &amp; Setup'!$CB$4:$CB$23, E4)&gt;0, 2, 0)=0, "", IF(IF(COUNTIF('Intro &amp; Setup'!$CA$4:$CA$23, E4)&gt;0, 1, 0)+IF(COUNTIF('Intro &amp; Setup'!$CB$4:$CB$23, E4)&gt;0, 2, 0)=1, "UK", IF(IF(COUNTIF('Intro &amp; Setup'!$CA$4:$CA$23, E4)&gt;0, 1, 0)+IF(COUNTIF('Intro &amp; Setup'!$CB$4:$CB$23, E4)&gt;0, 2, 0)=2, LEFT('Intro &amp; Setup'!$BA$9, 3), IF(IF(COUNTIF('Intro &amp; Setup'!$CA$4:$CA$23, E4)&gt;0, 1, 0)+IF(COUNTIF('Intro &amp; Setup'!$CB$4:$CB$23, E4)&gt;0, 2, 0)=3, "Both", ""))))</f>
        <v/>
      </c>
      <c r="F3" s="117" t="str">
        <f>IF(IF(COUNTIF('Intro &amp; Setup'!$CA$4:$CA$23, F4)&gt;0, 1, 0)+IF(COUNTIF('Intro &amp; Setup'!$CB$4:$CB$23, F4)&gt;0, 2, 0)=0, "", IF(IF(COUNTIF('Intro &amp; Setup'!$CA$4:$CA$23, F4)&gt;0, 1, 0)+IF(COUNTIF('Intro &amp; Setup'!$CB$4:$CB$23, F4)&gt;0, 2, 0)=1, "UK", IF(IF(COUNTIF('Intro &amp; Setup'!$CA$4:$CA$23, F4)&gt;0, 1, 0)+IF(COUNTIF('Intro &amp; Setup'!$CB$4:$CB$23, F4)&gt;0, 2, 0)=2, LEFT('Intro &amp; Setup'!$BA$9, 3), IF(IF(COUNTIF('Intro &amp; Setup'!$CA$4:$CA$23, F4)&gt;0, 1, 0)+IF(COUNTIF('Intro &amp; Setup'!$CB$4:$CB$23, F4)&gt;0, 2, 0)=3, "Both", ""))))</f>
        <v/>
      </c>
      <c r="G3" s="117" t="str">
        <f>IF(IF(COUNTIF('Intro &amp; Setup'!$CA$4:$CA$23, G4)&gt;0, 1, 0)+IF(COUNTIF('Intro &amp; Setup'!$CB$4:$CB$23, G4)&gt;0, 2, 0)=0, "", IF(IF(COUNTIF('Intro &amp; Setup'!$CA$4:$CA$23, G4)&gt;0, 1, 0)+IF(COUNTIF('Intro &amp; Setup'!$CB$4:$CB$23, G4)&gt;0, 2, 0)=1, "UK", IF(IF(COUNTIF('Intro &amp; Setup'!$CA$4:$CA$23, G4)&gt;0, 1, 0)+IF(COUNTIF('Intro &amp; Setup'!$CB$4:$CB$23, G4)&gt;0, 2, 0)=2, LEFT('Intro &amp; Setup'!$BA$9, 3), IF(IF(COUNTIF('Intro &amp; Setup'!$CA$4:$CA$23, G4)&gt;0, 1, 0)+IF(COUNTIF('Intro &amp; Setup'!$CB$4:$CB$23, G4)&gt;0, 2, 0)=3, "Both", ""))))</f>
        <v/>
      </c>
      <c r="H3" s="117" t="str">
        <f>IF(IF(COUNTIF('Intro &amp; Setup'!$CA$4:$CA$23, H4)&gt;0, 1, 0)+IF(COUNTIF('Intro &amp; Setup'!$CB$4:$CB$23, H4)&gt;0, 2, 0)=0, "", IF(IF(COUNTIF('Intro &amp; Setup'!$CA$4:$CA$23, H4)&gt;0, 1, 0)+IF(COUNTIF('Intro &amp; Setup'!$CB$4:$CB$23, H4)&gt;0, 2, 0)=1, "UK", IF(IF(COUNTIF('Intro &amp; Setup'!$CA$4:$CA$23, H4)&gt;0, 1, 0)+IF(COUNTIF('Intro &amp; Setup'!$CB$4:$CB$23, H4)&gt;0, 2, 0)=2, LEFT('Intro &amp; Setup'!$BA$9, 3), IF(IF(COUNTIF('Intro &amp; Setup'!$CA$4:$CA$23, H4)&gt;0, 1, 0)+IF(COUNTIF('Intro &amp; Setup'!$CB$4:$CB$23, H4)&gt;0, 2, 0)=3, "Both", ""))))</f>
        <v/>
      </c>
      <c r="I3" s="117" t="str">
        <f>IF(IF(COUNTIF('Intro &amp; Setup'!$CA$4:$CA$23, I4)&gt;0, 1, 0)+IF(COUNTIF('Intro &amp; Setup'!$CB$4:$CB$23, I4)&gt;0, 2, 0)=0, "", IF(IF(COUNTIF('Intro &amp; Setup'!$CA$4:$CA$23, I4)&gt;0, 1, 0)+IF(COUNTIF('Intro &amp; Setup'!$CB$4:$CB$23, I4)&gt;0, 2, 0)=1, "UK", IF(IF(COUNTIF('Intro &amp; Setup'!$CA$4:$CA$23, I4)&gt;0, 1, 0)+IF(COUNTIF('Intro &amp; Setup'!$CB$4:$CB$23, I4)&gt;0, 2, 0)=2, LEFT('Intro &amp; Setup'!$BA$9, 3), IF(IF(COUNTIF('Intro &amp; Setup'!$CA$4:$CA$23, I4)&gt;0, 1, 0)+IF(COUNTIF('Intro &amp; Setup'!$CB$4:$CB$23, I4)&gt;0, 2, 0)=3, "Both", ""))))</f>
        <v/>
      </c>
      <c r="J3" s="117" t="str">
        <f>IF(IF(COUNTIF('Intro &amp; Setup'!$CA$4:$CA$23, J4)&gt;0, 1, 0)+IF(COUNTIF('Intro &amp; Setup'!$CB$4:$CB$23, J4)&gt;0, 2, 0)=0, "", IF(IF(COUNTIF('Intro &amp; Setup'!$CA$4:$CA$23, J4)&gt;0, 1, 0)+IF(COUNTIF('Intro &amp; Setup'!$CB$4:$CB$23, J4)&gt;0, 2, 0)=1, "UK", IF(IF(COUNTIF('Intro &amp; Setup'!$CA$4:$CA$23, J4)&gt;0, 1, 0)+IF(COUNTIF('Intro &amp; Setup'!$CB$4:$CB$23, J4)&gt;0, 2, 0)=2, LEFT('Intro &amp; Setup'!$BA$9, 3), IF(IF(COUNTIF('Intro &amp; Setup'!$CA$4:$CA$23, J4)&gt;0, 1, 0)+IF(COUNTIF('Intro &amp; Setup'!$CB$4:$CB$23, J4)&gt;0, 2, 0)=3, "Both", ""))))</f>
        <v/>
      </c>
      <c r="K3" s="117" t="str">
        <f>IF(IF(COUNTIF('Intro &amp; Setup'!$CA$4:$CA$23, K4)&gt;0, 1, 0)+IF(COUNTIF('Intro &amp; Setup'!$CB$4:$CB$23, K4)&gt;0, 2, 0)=0, "", IF(IF(COUNTIF('Intro &amp; Setup'!$CA$4:$CA$23, K4)&gt;0, 1, 0)+IF(COUNTIF('Intro &amp; Setup'!$CB$4:$CB$23, K4)&gt;0, 2, 0)=1, "UK", IF(IF(COUNTIF('Intro &amp; Setup'!$CA$4:$CA$23, K4)&gt;0, 1, 0)+IF(COUNTIF('Intro &amp; Setup'!$CB$4:$CB$23, K4)&gt;0, 2, 0)=2, LEFT('Intro &amp; Setup'!$BA$9, 3), IF(IF(COUNTIF('Intro &amp; Setup'!$CA$4:$CA$23, K4)&gt;0, 1, 0)+IF(COUNTIF('Intro &amp; Setup'!$CB$4:$CB$23, K4)&gt;0, 2, 0)=3, "Both", ""))))</f>
        <v/>
      </c>
      <c r="L3" s="117" t="str">
        <f>IF(IF(COUNTIF('Intro &amp; Setup'!$CA$4:$CA$23, L4)&gt;0, 1, 0)+IF(COUNTIF('Intro &amp; Setup'!$CB$4:$CB$23, L4)&gt;0, 2, 0)=0, "", IF(IF(COUNTIF('Intro &amp; Setup'!$CA$4:$CA$23, L4)&gt;0, 1, 0)+IF(COUNTIF('Intro &amp; Setup'!$CB$4:$CB$23, L4)&gt;0, 2, 0)=1, "UK", IF(IF(COUNTIF('Intro &amp; Setup'!$CA$4:$CA$23, L4)&gt;0, 1, 0)+IF(COUNTIF('Intro &amp; Setup'!$CB$4:$CB$23, L4)&gt;0, 2, 0)=2, LEFT('Intro &amp; Setup'!$BA$9, 3), IF(IF(COUNTIF('Intro &amp; Setup'!$CA$4:$CA$23, L4)&gt;0, 1, 0)+IF(COUNTIF('Intro &amp; Setup'!$CB$4:$CB$23, L4)&gt;0, 2, 0)=3, "Both", ""))))</f>
        <v/>
      </c>
      <c r="M3" s="117" t="str">
        <f>IF(IF(COUNTIF('Intro &amp; Setup'!$CA$4:$CA$23, M4)&gt;0, 1, 0)+IF(COUNTIF('Intro &amp; Setup'!$CB$4:$CB$23, M4)&gt;0, 2, 0)=0, "", IF(IF(COUNTIF('Intro &amp; Setup'!$CA$4:$CA$23, M4)&gt;0, 1, 0)+IF(COUNTIF('Intro &amp; Setup'!$CB$4:$CB$23, M4)&gt;0, 2, 0)=1, "UK", IF(IF(COUNTIF('Intro &amp; Setup'!$CA$4:$CA$23, M4)&gt;0, 1, 0)+IF(COUNTIF('Intro &amp; Setup'!$CB$4:$CB$23, M4)&gt;0, 2, 0)=2, LEFT('Intro &amp; Setup'!$BA$9, 3), IF(IF(COUNTIF('Intro &amp; Setup'!$CA$4:$CA$23, M4)&gt;0, 1, 0)+IF(COUNTIF('Intro &amp; Setup'!$CB$4:$CB$23, M4)&gt;0, 2, 0)=3, "Both", ""))))</f>
        <v/>
      </c>
      <c r="N3" s="117" t="str">
        <f>IF(IF(COUNTIF('Intro &amp; Setup'!$CA$4:$CA$23, N4)&gt;0, 1, 0)+IF(COUNTIF('Intro &amp; Setup'!$CB$4:$CB$23, N4)&gt;0, 2, 0)=0, "", IF(IF(COUNTIF('Intro &amp; Setup'!$CA$4:$CA$23, N4)&gt;0, 1, 0)+IF(COUNTIF('Intro &amp; Setup'!$CB$4:$CB$23, N4)&gt;0, 2, 0)=1, "UK", IF(IF(COUNTIF('Intro &amp; Setup'!$CA$4:$CA$23, N4)&gt;0, 1, 0)+IF(COUNTIF('Intro &amp; Setup'!$CB$4:$CB$23, N4)&gt;0, 2, 0)=2, LEFT('Intro &amp; Setup'!$BA$9, 3), IF(IF(COUNTIF('Intro &amp; Setup'!$CA$4:$CA$23, N4)&gt;0, 1, 0)+IF(COUNTIF('Intro &amp; Setup'!$CB$4:$CB$23, N4)&gt;0, 2, 0)=3, "Both", ""))))</f>
        <v/>
      </c>
      <c r="O3" s="117" t="str">
        <f>IF(IF(COUNTIF('Intro &amp; Setup'!$CA$4:$CA$23, O4)&gt;0, 1, 0)+IF(COUNTIF('Intro &amp; Setup'!$CB$4:$CB$23, O4)&gt;0, 2, 0)=0, "", IF(IF(COUNTIF('Intro &amp; Setup'!$CA$4:$CA$23, O4)&gt;0, 1, 0)+IF(COUNTIF('Intro &amp; Setup'!$CB$4:$CB$23, O4)&gt;0, 2, 0)=1, "UK", IF(IF(COUNTIF('Intro &amp; Setup'!$CA$4:$CA$23, O4)&gt;0, 1, 0)+IF(COUNTIF('Intro &amp; Setup'!$CB$4:$CB$23, O4)&gt;0, 2, 0)=2, LEFT('Intro &amp; Setup'!$BA$9, 3), IF(IF(COUNTIF('Intro &amp; Setup'!$CA$4:$CA$23, O4)&gt;0, 1, 0)+IF(COUNTIF('Intro &amp; Setup'!$CB$4:$CB$23, O4)&gt;0, 2, 0)=3, "Both", ""))))</f>
        <v/>
      </c>
      <c r="P3" s="117" t="str">
        <f>IF(IF(COUNTIF('Intro &amp; Setup'!$CA$4:$CA$23, P4)&gt;0, 1, 0)+IF(COUNTIF('Intro &amp; Setup'!$CB$4:$CB$23, P4)&gt;0, 2, 0)=0, "", IF(IF(COUNTIF('Intro &amp; Setup'!$CA$4:$CA$23, P4)&gt;0, 1, 0)+IF(COUNTIF('Intro &amp; Setup'!$CB$4:$CB$23, P4)&gt;0, 2, 0)=1, "UK", IF(IF(COUNTIF('Intro &amp; Setup'!$CA$4:$CA$23, P4)&gt;0, 1, 0)+IF(COUNTIF('Intro &amp; Setup'!$CB$4:$CB$23, P4)&gt;0, 2, 0)=2, LEFT('Intro &amp; Setup'!$BA$9, 3), IF(IF(COUNTIF('Intro &amp; Setup'!$CA$4:$CA$23, P4)&gt;0, 1, 0)+IF(COUNTIF('Intro &amp; Setup'!$CB$4:$CB$23, P4)&gt;0, 2, 0)=3, "Both", ""))))</f>
        <v/>
      </c>
      <c r="Q3" s="117" t="str">
        <f>IF(IF(COUNTIF('Intro &amp; Setup'!$CA$4:$CA$23, Q4)&gt;0, 1, 0)+IF(COUNTIF('Intro &amp; Setup'!$CB$4:$CB$23, Q4)&gt;0, 2, 0)=0, "", IF(IF(COUNTIF('Intro &amp; Setup'!$CA$4:$CA$23, Q4)&gt;0, 1, 0)+IF(COUNTIF('Intro &amp; Setup'!$CB$4:$CB$23, Q4)&gt;0, 2, 0)=1, "UK", IF(IF(COUNTIF('Intro &amp; Setup'!$CA$4:$CA$23, Q4)&gt;0, 1, 0)+IF(COUNTIF('Intro &amp; Setup'!$CB$4:$CB$23, Q4)&gt;0, 2, 0)=2, LEFT('Intro &amp; Setup'!$BA$9, 3), IF(IF(COUNTIF('Intro &amp; Setup'!$CA$4:$CA$23, Q4)&gt;0, 1, 0)+IF(COUNTIF('Intro &amp; Setup'!$CB$4:$CB$23, Q4)&gt;0, 2, 0)=3, "Both", ""))))</f>
        <v/>
      </c>
      <c r="R3" s="117" t="str">
        <f>IF(IF(COUNTIF('Intro &amp; Setup'!$CA$4:$CA$23, R4)&gt;0, 1, 0)+IF(COUNTIF('Intro &amp; Setup'!$CB$4:$CB$23, R4)&gt;0, 2, 0)=0, "", IF(IF(COUNTIF('Intro &amp; Setup'!$CA$4:$CA$23, R4)&gt;0, 1, 0)+IF(COUNTIF('Intro &amp; Setup'!$CB$4:$CB$23, R4)&gt;0, 2, 0)=1, "UK", IF(IF(COUNTIF('Intro &amp; Setup'!$CA$4:$CA$23, R4)&gt;0, 1, 0)+IF(COUNTIF('Intro &amp; Setup'!$CB$4:$CB$23, R4)&gt;0, 2, 0)=2, LEFT('Intro &amp; Setup'!$BA$9, 3), IF(IF(COUNTIF('Intro &amp; Setup'!$CA$4:$CA$23, R4)&gt;0, 1, 0)+IF(COUNTIF('Intro &amp; Setup'!$CB$4:$CB$23, R4)&gt;0, 2, 0)=3, "Both", ""))))</f>
        <v/>
      </c>
      <c r="S3" s="117" t="str">
        <f>IF(IF(COUNTIF('Intro &amp; Setup'!$CA$4:$CA$23, S4)&gt;0, 1, 0)+IF(COUNTIF('Intro &amp; Setup'!$CB$4:$CB$23, S4)&gt;0, 2, 0)=0, "", IF(IF(COUNTIF('Intro &amp; Setup'!$CA$4:$CA$23, S4)&gt;0, 1, 0)+IF(COUNTIF('Intro &amp; Setup'!$CB$4:$CB$23, S4)&gt;0, 2, 0)=1, "UK", IF(IF(COUNTIF('Intro &amp; Setup'!$CA$4:$CA$23, S4)&gt;0, 1, 0)+IF(COUNTIF('Intro &amp; Setup'!$CB$4:$CB$23, S4)&gt;0, 2, 0)=2, LEFT('Intro &amp; Setup'!$BA$9, 3), IF(IF(COUNTIF('Intro &amp; Setup'!$CA$4:$CA$23, S4)&gt;0, 1, 0)+IF(COUNTIF('Intro &amp; Setup'!$CB$4:$CB$23, S4)&gt;0, 2, 0)=3, "Both", ""))))</f>
        <v/>
      </c>
      <c r="T3" s="117" t="str">
        <f>IF(IF(COUNTIF('Intro &amp; Setup'!$CA$4:$CA$23, T4)&gt;0, 1, 0)+IF(COUNTIF('Intro &amp; Setup'!$CB$4:$CB$23, T4)&gt;0, 2, 0)=0, "", IF(IF(COUNTIF('Intro &amp; Setup'!$CA$4:$CA$23, T4)&gt;0, 1, 0)+IF(COUNTIF('Intro &amp; Setup'!$CB$4:$CB$23, T4)&gt;0, 2, 0)=1, "UK", IF(IF(COUNTIF('Intro &amp; Setup'!$CA$4:$CA$23, T4)&gt;0, 1, 0)+IF(COUNTIF('Intro &amp; Setup'!$CB$4:$CB$23, T4)&gt;0, 2, 0)=2, LEFT('Intro &amp; Setup'!$BA$9, 3), IF(IF(COUNTIF('Intro &amp; Setup'!$CA$4:$CA$23, T4)&gt;0, 1, 0)+IF(COUNTIF('Intro &amp; Setup'!$CB$4:$CB$23, T4)&gt;0, 2, 0)=3, "Both", ""))))</f>
        <v/>
      </c>
      <c r="U3" s="117" t="str">
        <f>IF(IF(COUNTIF('Intro &amp; Setup'!$CA$4:$CA$23, U4)&gt;0, 1, 0)+IF(COUNTIF('Intro &amp; Setup'!$CB$4:$CB$23, U4)&gt;0, 2, 0)=0, "", IF(IF(COUNTIF('Intro &amp; Setup'!$CA$4:$CA$23, U4)&gt;0, 1, 0)+IF(COUNTIF('Intro &amp; Setup'!$CB$4:$CB$23, U4)&gt;0, 2, 0)=1, "UK", IF(IF(COUNTIF('Intro &amp; Setup'!$CA$4:$CA$23, U4)&gt;0, 1, 0)+IF(COUNTIF('Intro &amp; Setup'!$CB$4:$CB$23, U4)&gt;0, 2, 0)=2, LEFT('Intro &amp; Setup'!$BA$9, 3), IF(IF(COUNTIF('Intro &amp; Setup'!$CA$4:$CA$23, U4)&gt;0, 1, 0)+IF(COUNTIF('Intro &amp; Setup'!$CB$4:$CB$23, U4)&gt;0, 2, 0)=3, "Both", ""))))</f>
        <v/>
      </c>
      <c r="V3" s="117" t="str">
        <f>IF(IF(COUNTIF('Intro &amp; Setup'!$CA$4:$CA$23, V4)&gt;0, 1, 0)+IF(COUNTIF('Intro &amp; Setup'!$CB$4:$CB$23, V4)&gt;0, 2, 0)=0, "", IF(IF(COUNTIF('Intro &amp; Setup'!$CA$4:$CA$23, V4)&gt;0, 1, 0)+IF(COUNTIF('Intro &amp; Setup'!$CB$4:$CB$23, V4)&gt;0, 2, 0)=1, "UK", IF(IF(COUNTIF('Intro &amp; Setup'!$CA$4:$CA$23, V4)&gt;0, 1, 0)+IF(COUNTIF('Intro &amp; Setup'!$CB$4:$CB$23, V4)&gt;0, 2, 0)=2, LEFT('Intro &amp; Setup'!$BA$9, 3), IF(IF(COUNTIF('Intro &amp; Setup'!$CA$4:$CA$23, V4)&gt;0, 1, 0)+IF(COUNTIF('Intro &amp; Setup'!$CB$4:$CB$23, V4)&gt;0, 2, 0)=3, "Both", ""))))</f>
        <v/>
      </c>
      <c r="W3" s="117" t="str">
        <f>IF(IF(COUNTIF('Intro &amp; Setup'!$CA$4:$CA$23, W4)&gt;0, 1, 0)+IF(COUNTIF('Intro &amp; Setup'!$CB$4:$CB$23, W4)&gt;0, 2, 0)=0, "", IF(IF(COUNTIF('Intro &amp; Setup'!$CA$4:$CA$23, W4)&gt;0, 1, 0)+IF(COUNTIF('Intro &amp; Setup'!$CB$4:$CB$23, W4)&gt;0, 2, 0)=1, "UK", IF(IF(COUNTIF('Intro &amp; Setup'!$CA$4:$CA$23, W4)&gt;0, 1, 0)+IF(COUNTIF('Intro &amp; Setup'!$CB$4:$CB$23, W4)&gt;0, 2, 0)=2, LEFT('Intro &amp; Setup'!$BA$9, 3), IF(IF(COUNTIF('Intro &amp; Setup'!$CA$4:$CA$23, W4)&gt;0, 1, 0)+IF(COUNTIF('Intro &amp; Setup'!$CB$4:$CB$23, W4)&gt;0, 2, 0)=3, "Both", ""))))</f>
        <v/>
      </c>
      <c r="X3" s="117" t="str">
        <f>IF(IF(COUNTIF('Intro &amp; Setup'!$CA$4:$CA$23, X4)&gt;0, 1, 0)+IF(COUNTIF('Intro &amp; Setup'!$CB$4:$CB$23, X4)&gt;0, 2, 0)=0, "", IF(IF(COUNTIF('Intro &amp; Setup'!$CA$4:$CA$23, X4)&gt;0, 1, 0)+IF(COUNTIF('Intro &amp; Setup'!$CB$4:$CB$23, X4)&gt;0, 2, 0)=1, "UK", IF(IF(COUNTIF('Intro &amp; Setup'!$CA$4:$CA$23, X4)&gt;0, 1, 0)+IF(COUNTIF('Intro &amp; Setup'!$CB$4:$CB$23, X4)&gt;0, 2, 0)=2, LEFT('Intro &amp; Setup'!$BA$9, 3), IF(IF(COUNTIF('Intro &amp; Setup'!$CA$4:$CA$23, X4)&gt;0, 1, 0)+IF(COUNTIF('Intro &amp; Setup'!$CB$4:$CB$23, X4)&gt;0, 2, 0)=3, "Both", ""))))</f>
        <v/>
      </c>
      <c r="Y3" s="117" t="str">
        <f>IF(IF(COUNTIF('Intro &amp; Setup'!$CA$4:$CA$23, Y4)&gt;0, 1, 0)+IF(COUNTIF('Intro &amp; Setup'!$CB$4:$CB$23, Y4)&gt;0, 2, 0)=0, "", IF(IF(COUNTIF('Intro &amp; Setup'!$CA$4:$CA$23, Y4)&gt;0, 1, 0)+IF(COUNTIF('Intro &amp; Setup'!$CB$4:$CB$23, Y4)&gt;0, 2, 0)=1, "UK", IF(IF(COUNTIF('Intro &amp; Setup'!$CA$4:$CA$23, Y4)&gt;0, 1, 0)+IF(COUNTIF('Intro &amp; Setup'!$CB$4:$CB$23, Y4)&gt;0, 2, 0)=2, LEFT('Intro &amp; Setup'!$BA$9, 3), IF(IF(COUNTIF('Intro &amp; Setup'!$CA$4:$CA$23, Y4)&gt;0, 1, 0)+IF(COUNTIF('Intro &amp; Setup'!$CB$4:$CB$23, Y4)&gt;0, 2, 0)=3, "Both", ""))))</f>
        <v/>
      </c>
      <c r="Z3" s="117" t="str">
        <f>IF(IF(COUNTIF('Intro &amp; Setup'!$CA$4:$CA$23, Z4)&gt;0, 1, 0)+IF(COUNTIF('Intro &amp; Setup'!$CB$4:$CB$23, Z4)&gt;0, 2, 0)=0, "", IF(IF(COUNTIF('Intro &amp; Setup'!$CA$4:$CA$23, Z4)&gt;0, 1, 0)+IF(COUNTIF('Intro &amp; Setup'!$CB$4:$CB$23, Z4)&gt;0, 2, 0)=1, "UK", IF(IF(COUNTIF('Intro &amp; Setup'!$CA$4:$CA$23, Z4)&gt;0, 1, 0)+IF(COUNTIF('Intro &amp; Setup'!$CB$4:$CB$23, Z4)&gt;0, 2, 0)=2, LEFT('Intro &amp; Setup'!$BA$9, 3), IF(IF(COUNTIF('Intro &amp; Setup'!$CA$4:$CA$23, Z4)&gt;0, 1, 0)+IF(COUNTIF('Intro &amp; Setup'!$CB$4:$CB$23, Z4)&gt;0, 2, 0)=3, "Both", ""))))</f>
        <v/>
      </c>
      <c r="AA3" s="117" t="str">
        <f>IF(IF(COUNTIF('Intro &amp; Setup'!$CA$4:$CA$23, AA4)&gt;0, 1, 0)+IF(COUNTIF('Intro &amp; Setup'!$CB$4:$CB$23, AA4)&gt;0, 2, 0)=0, "", IF(IF(COUNTIF('Intro &amp; Setup'!$CA$4:$CA$23, AA4)&gt;0, 1, 0)+IF(COUNTIF('Intro &amp; Setup'!$CB$4:$CB$23, AA4)&gt;0, 2, 0)=1, "UK", IF(IF(COUNTIF('Intro &amp; Setup'!$CA$4:$CA$23, AA4)&gt;0, 1, 0)+IF(COUNTIF('Intro &amp; Setup'!$CB$4:$CB$23, AA4)&gt;0, 2, 0)=2, LEFT('Intro &amp; Setup'!$BA$9, 3), IF(IF(COUNTIF('Intro &amp; Setup'!$CA$4:$CA$23, AA4)&gt;0, 1, 0)+IF(COUNTIF('Intro &amp; Setup'!$CB$4:$CB$23, AA4)&gt;0, 2, 0)=3, "Both", ""))))</f>
        <v/>
      </c>
      <c r="AB3" s="117" t="str">
        <f>IF(IF(COUNTIF('Intro &amp; Setup'!$CA$4:$CA$23, AB4)&gt;0, 1, 0)+IF(COUNTIF('Intro &amp; Setup'!$CB$4:$CB$23, AB4)&gt;0, 2, 0)=0, "", IF(IF(COUNTIF('Intro &amp; Setup'!$CA$4:$CA$23, AB4)&gt;0, 1, 0)+IF(COUNTIF('Intro &amp; Setup'!$CB$4:$CB$23, AB4)&gt;0, 2, 0)=1, "UK", IF(IF(COUNTIF('Intro &amp; Setup'!$CA$4:$CA$23, AB4)&gt;0, 1, 0)+IF(COUNTIF('Intro &amp; Setup'!$CB$4:$CB$23, AB4)&gt;0, 2, 0)=2, LEFT('Intro &amp; Setup'!$BA$9, 3), IF(IF(COUNTIF('Intro &amp; Setup'!$CA$4:$CA$23, AB4)&gt;0, 1, 0)+IF(COUNTIF('Intro &amp; Setup'!$CB$4:$CB$23, AB4)&gt;0, 2, 0)=3, "Both", ""))))</f>
        <v/>
      </c>
      <c r="AC3" s="117" t="str">
        <f>IF(IF(COUNTIF('Intro &amp; Setup'!$CA$4:$CA$23, AC4)&gt;0, 1, 0)+IF(COUNTIF('Intro &amp; Setup'!$CB$4:$CB$23, AC4)&gt;0, 2, 0)=0, "", IF(IF(COUNTIF('Intro &amp; Setup'!$CA$4:$CA$23, AC4)&gt;0, 1, 0)+IF(COUNTIF('Intro &amp; Setup'!$CB$4:$CB$23, AC4)&gt;0, 2, 0)=1, "UK", IF(IF(COUNTIF('Intro &amp; Setup'!$CA$4:$CA$23, AC4)&gt;0, 1, 0)+IF(COUNTIF('Intro &amp; Setup'!$CB$4:$CB$23, AC4)&gt;0, 2, 0)=2, LEFT('Intro &amp; Setup'!$BA$9, 3), IF(IF(COUNTIF('Intro &amp; Setup'!$CA$4:$CA$23, AC4)&gt;0, 1, 0)+IF(COUNTIF('Intro &amp; Setup'!$CB$4:$CB$23, AC4)&gt;0, 2, 0)=3, "Both", ""))))</f>
        <v/>
      </c>
      <c r="AD3" s="117" t="str">
        <f>IF(IF(COUNTIF('Intro &amp; Setup'!$CA$4:$CA$23, AD4)&gt;0, 1, 0)+IF(COUNTIF('Intro &amp; Setup'!$CB$4:$CB$23, AD4)&gt;0, 2, 0)=0, "", IF(IF(COUNTIF('Intro &amp; Setup'!$CA$4:$CA$23, AD4)&gt;0, 1, 0)+IF(COUNTIF('Intro &amp; Setup'!$CB$4:$CB$23, AD4)&gt;0, 2, 0)=1, "UK", IF(IF(COUNTIF('Intro &amp; Setup'!$CA$4:$CA$23, AD4)&gt;0, 1, 0)+IF(COUNTIF('Intro &amp; Setup'!$CB$4:$CB$23, AD4)&gt;0, 2, 0)=2, LEFT('Intro &amp; Setup'!$BA$9, 3), IF(IF(COUNTIF('Intro &amp; Setup'!$CA$4:$CA$23, AD4)&gt;0, 1, 0)+IF(COUNTIF('Intro &amp; Setup'!$CB$4:$CB$23, AD4)&gt;0, 2, 0)=3, "Both", ""))))</f>
        <v/>
      </c>
      <c r="AE3" s="117" t="str">
        <f>IF(IF(COUNTIF('Intro &amp; Setup'!$CA$4:$CA$23, AE4)&gt;0, 1, 0)+IF(COUNTIF('Intro &amp; Setup'!$CB$4:$CB$23, AE4)&gt;0, 2, 0)=0, "", IF(IF(COUNTIF('Intro &amp; Setup'!$CA$4:$CA$23, AE4)&gt;0, 1, 0)+IF(COUNTIF('Intro &amp; Setup'!$CB$4:$CB$23, AE4)&gt;0, 2, 0)=1, "UK", IF(IF(COUNTIF('Intro &amp; Setup'!$CA$4:$CA$23, AE4)&gt;0, 1, 0)+IF(COUNTIF('Intro &amp; Setup'!$CB$4:$CB$23, AE4)&gt;0, 2, 0)=2, LEFT('Intro &amp; Setup'!$BA$9, 3), IF(IF(COUNTIF('Intro &amp; Setup'!$CA$4:$CA$23, AE4)&gt;0, 1, 0)+IF(COUNTIF('Intro &amp; Setup'!$CB$4:$CB$23, AE4)&gt;0, 2, 0)=3, "Both", ""))))</f>
        <v/>
      </c>
      <c r="AF3" s="117" t="str">
        <f>IF(IF(COUNTIF('Intro &amp; Setup'!$CA$4:$CA$23, AF4)&gt;0, 1, 0)+IF(COUNTIF('Intro &amp; Setup'!$CB$4:$CB$23, AF4)&gt;0, 2, 0)=0, "", IF(IF(COUNTIF('Intro &amp; Setup'!$CA$4:$CA$23, AF4)&gt;0, 1, 0)+IF(COUNTIF('Intro &amp; Setup'!$CB$4:$CB$23, AF4)&gt;0, 2, 0)=1, "UK", IF(IF(COUNTIF('Intro &amp; Setup'!$CA$4:$CA$23, AF4)&gt;0, 1, 0)+IF(COUNTIF('Intro &amp; Setup'!$CB$4:$CB$23, AF4)&gt;0, 2, 0)=2, LEFT('Intro &amp; Setup'!$BA$9, 3), IF(IF(COUNTIF('Intro &amp; Setup'!$CA$4:$CA$23, AF4)&gt;0, 1, 0)+IF(COUNTIF('Intro &amp; Setup'!$CB$4:$CB$23, AF4)&gt;0, 2, 0)=3, "Both", ""))))</f>
        <v/>
      </c>
      <c r="AG3" s="117" t="str">
        <f>IF(IF(COUNTIF('Intro &amp; Setup'!$CA$4:$CA$23, AG4)&gt;0, 1, 0)+IF(COUNTIF('Intro &amp; Setup'!$CB$4:$CB$23, AG4)&gt;0, 2, 0)=0, "", IF(IF(COUNTIF('Intro &amp; Setup'!$CA$4:$CA$23, AG4)&gt;0, 1, 0)+IF(COUNTIF('Intro &amp; Setup'!$CB$4:$CB$23, AG4)&gt;0, 2, 0)=1, "UK", IF(IF(COUNTIF('Intro &amp; Setup'!$CA$4:$CA$23, AG4)&gt;0, 1, 0)+IF(COUNTIF('Intro &amp; Setup'!$CB$4:$CB$23, AG4)&gt;0, 2, 0)=2, LEFT('Intro &amp; Setup'!$BA$9, 3), IF(IF(COUNTIF('Intro &amp; Setup'!$CA$4:$CA$23, AG4)&gt;0, 1, 0)+IF(COUNTIF('Intro &amp; Setup'!$CB$4:$CB$23, AG4)&gt;0, 2, 0)=3, "Both", ""))))</f>
        <v/>
      </c>
      <c r="AH3" s="75"/>
    </row>
    <row r="4" spans="1:34" x14ac:dyDescent="0.25">
      <c r="A4" s="75"/>
      <c r="B4" s="370" t="str">
        <f>CONCATENATE(TEXT(C4, "mmmm"), " ", TEXT(C4, "yyyy"))</f>
        <v>January 2020</v>
      </c>
      <c r="C4" s="71">
        <f>'Intro &amp; Setup'!$BA$4</f>
        <v>43831</v>
      </c>
      <c r="D4" s="66">
        <f>IFERROR(IF(TEXT(C4, "mmm")=TEXT(C4+1, "mmm"), C4+1, ""), "")</f>
        <v>43832</v>
      </c>
      <c r="E4" s="66">
        <f t="shared" ref="E4:AG7" si="0">IFERROR(IF(TEXT(D4, "mmm")=TEXT(D4+1, "mmm"), D4+1, ""), "")</f>
        <v>43833</v>
      </c>
      <c r="F4" s="66">
        <f t="shared" si="0"/>
        <v>43834</v>
      </c>
      <c r="G4" s="66">
        <f t="shared" si="0"/>
        <v>43835</v>
      </c>
      <c r="H4" s="66">
        <f t="shared" si="0"/>
        <v>43836</v>
      </c>
      <c r="I4" s="66">
        <f t="shared" si="0"/>
        <v>43837</v>
      </c>
      <c r="J4" s="66">
        <f t="shared" si="0"/>
        <v>43838</v>
      </c>
      <c r="K4" s="66">
        <f t="shared" si="0"/>
        <v>43839</v>
      </c>
      <c r="L4" s="66">
        <f t="shared" si="0"/>
        <v>43840</v>
      </c>
      <c r="M4" s="66">
        <f t="shared" si="0"/>
        <v>43841</v>
      </c>
      <c r="N4" s="66">
        <f t="shared" si="0"/>
        <v>43842</v>
      </c>
      <c r="O4" s="66">
        <f t="shared" si="0"/>
        <v>43843</v>
      </c>
      <c r="P4" s="66">
        <f t="shared" si="0"/>
        <v>43844</v>
      </c>
      <c r="Q4" s="66">
        <f t="shared" si="0"/>
        <v>43845</v>
      </c>
      <c r="R4" s="66">
        <f t="shared" si="0"/>
        <v>43846</v>
      </c>
      <c r="S4" s="66">
        <f t="shared" si="0"/>
        <v>43847</v>
      </c>
      <c r="T4" s="66">
        <f t="shared" si="0"/>
        <v>43848</v>
      </c>
      <c r="U4" s="66">
        <f t="shared" si="0"/>
        <v>43849</v>
      </c>
      <c r="V4" s="66">
        <f t="shared" si="0"/>
        <v>43850</v>
      </c>
      <c r="W4" s="66">
        <f t="shared" si="0"/>
        <v>43851</v>
      </c>
      <c r="X4" s="66">
        <f t="shared" si="0"/>
        <v>43852</v>
      </c>
      <c r="Y4" s="66">
        <f t="shared" si="0"/>
        <v>43853</v>
      </c>
      <c r="Z4" s="66">
        <f t="shared" si="0"/>
        <v>43854</v>
      </c>
      <c r="AA4" s="66">
        <f t="shared" si="0"/>
        <v>43855</v>
      </c>
      <c r="AB4" s="66">
        <f t="shared" si="0"/>
        <v>43856</v>
      </c>
      <c r="AC4" s="66">
        <f t="shared" si="0"/>
        <v>43857</v>
      </c>
      <c r="AD4" s="66">
        <f t="shared" si="0"/>
        <v>43858</v>
      </c>
      <c r="AE4" s="66">
        <f t="shared" si="0"/>
        <v>43859</v>
      </c>
      <c r="AF4" s="66">
        <f t="shared" si="0"/>
        <v>43860</v>
      </c>
      <c r="AG4" s="66">
        <f t="shared" si="0"/>
        <v>43861</v>
      </c>
      <c r="AH4" s="75"/>
    </row>
    <row r="5" spans="1:34" x14ac:dyDescent="0.25">
      <c r="A5" s="75"/>
      <c r="B5" s="371"/>
      <c r="C5" s="72">
        <f>'Intro &amp; Setup'!$BA$4</f>
        <v>43831</v>
      </c>
      <c r="D5" s="67">
        <f t="shared" ref="D5:S7" si="1">IFERROR(IF(TEXT(C5, "mmm")=TEXT(C5+1, "mmm"), C5+1, ""), "")</f>
        <v>43832</v>
      </c>
      <c r="E5" s="67">
        <f t="shared" si="1"/>
        <v>43833</v>
      </c>
      <c r="F5" s="67">
        <f t="shared" si="1"/>
        <v>43834</v>
      </c>
      <c r="G5" s="67">
        <f t="shared" si="1"/>
        <v>43835</v>
      </c>
      <c r="H5" s="67">
        <f t="shared" si="1"/>
        <v>43836</v>
      </c>
      <c r="I5" s="67">
        <f t="shared" si="1"/>
        <v>43837</v>
      </c>
      <c r="J5" s="67">
        <f t="shared" si="1"/>
        <v>43838</v>
      </c>
      <c r="K5" s="67">
        <f t="shared" si="1"/>
        <v>43839</v>
      </c>
      <c r="L5" s="67">
        <f t="shared" si="1"/>
        <v>43840</v>
      </c>
      <c r="M5" s="67">
        <f t="shared" si="1"/>
        <v>43841</v>
      </c>
      <c r="N5" s="67">
        <f t="shared" si="1"/>
        <v>43842</v>
      </c>
      <c r="O5" s="67">
        <f t="shared" si="1"/>
        <v>43843</v>
      </c>
      <c r="P5" s="67">
        <f t="shared" si="1"/>
        <v>43844</v>
      </c>
      <c r="Q5" s="67">
        <f t="shared" si="1"/>
        <v>43845</v>
      </c>
      <c r="R5" s="67">
        <f t="shared" si="1"/>
        <v>43846</v>
      </c>
      <c r="S5" s="67">
        <f t="shared" si="1"/>
        <v>43847</v>
      </c>
      <c r="T5" s="67">
        <f t="shared" si="0"/>
        <v>43848</v>
      </c>
      <c r="U5" s="67">
        <f t="shared" si="0"/>
        <v>43849</v>
      </c>
      <c r="V5" s="67">
        <f t="shared" si="0"/>
        <v>43850</v>
      </c>
      <c r="W5" s="67">
        <f t="shared" si="0"/>
        <v>43851</v>
      </c>
      <c r="X5" s="67">
        <f t="shared" si="0"/>
        <v>43852</v>
      </c>
      <c r="Y5" s="67">
        <f t="shared" si="0"/>
        <v>43853</v>
      </c>
      <c r="Z5" s="67">
        <f t="shared" si="0"/>
        <v>43854</v>
      </c>
      <c r="AA5" s="67">
        <f t="shared" si="0"/>
        <v>43855</v>
      </c>
      <c r="AB5" s="67">
        <f t="shared" si="0"/>
        <v>43856</v>
      </c>
      <c r="AC5" s="67">
        <f t="shared" si="0"/>
        <v>43857</v>
      </c>
      <c r="AD5" s="67">
        <f t="shared" si="0"/>
        <v>43858</v>
      </c>
      <c r="AE5" s="67">
        <f t="shared" si="0"/>
        <v>43859</v>
      </c>
      <c r="AF5" s="67">
        <f t="shared" si="0"/>
        <v>43860</v>
      </c>
      <c r="AG5" s="67">
        <f t="shared" si="0"/>
        <v>43861</v>
      </c>
      <c r="AH5" s="75"/>
    </row>
    <row r="6" spans="1:34" x14ac:dyDescent="0.25">
      <c r="A6" s="75"/>
      <c r="B6" s="118" t="str">
        <f>IF('Intro &amp; Setup'!$P$51="", "", 'Intro &amp; Setup'!$P$51)</f>
        <v>Your Company</v>
      </c>
      <c r="C6" s="73">
        <f>'Intro &amp; Setup'!$BA$4</f>
        <v>43831</v>
      </c>
      <c r="D6" s="68">
        <f t="shared" si="1"/>
        <v>43832</v>
      </c>
      <c r="E6" s="68">
        <f t="shared" si="0"/>
        <v>43833</v>
      </c>
      <c r="F6" s="68">
        <f t="shared" si="0"/>
        <v>43834</v>
      </c>
      <c r="G6" s="68">
        <f t="shared" si="0"/>
        <v>43835</v>
      </c>
      <c r="H6" s="68">
        <f t="shared" si="0"/>
        <v>43836</v>
      </c>
      <c r="I6" s="68">
        <f t="shared" si="0"/>
        <v>43837</v>
      </c>
      <c r="J6" s="68">
        <f t="shared" si="0"/>
        <v>43838</v>
      </c>
      <c r="K6" s="68">
        <f t="shared" si="0"/>
        <v>43839</v>
      </c>
      <c r="L6" s="68">
        <f t="shared" si="0"/>
        <v>43840</v>
      </c>
      <c r="M6" s="68">
        <f t="shared" si="0"/>
        <v>43841</v>
      </c>
      <c r="N6" s="68">
        <f t="shared" si="0"/>
        <v>43842</v>
      </c>
      <c r="O6" s="68">
        <f t="shared" si="0"/>
        <v>43843</v>
      </c>
      <c r="P6" s="68">
        <f t="shared" si="0"/>
        <v>43844</v>
      </c>
      <c r="Q6" s="68">
        <f t="shared" si="0"/>
        <v>43845</v>
      </c>
      <c r="R6" s="68">
        <f t="shared" si="0"/>
        <v>43846</v>
      </c>
      <c r="S6" s="68">
        <f t="shared" si="0"/>
        <v>43847</v>
      </c>
      <c r="T6" s="68">
        <f t="shared" si="0"/>
        <v>43848</v>
      </c>
      <c r="U6" s="68">
        <f t="shared" si="0"/>
        <v>43849</v>
      </c>
      <c r="V6" s="68">
        <f t="shared" si="0"/>
        <v>43850</v>
      </c>
      <c r="W6" s="68">
        <f t="shared" si="0"/>
        <v>43851</v>
      </c>
      <c r="X6" s="68">
        <f t="shared" si="0"/>
        <v>43852</v>
      </c>
      <c r="Y6" s="68">
        <f t="shared" si="0"/>
        <v>43853</v>
      </c>
      <c r="Z6" s="68">
        <f t="shared" si="0"/>
        <v>43854</v>
      </c>
      <c r="AA6" s="68">
        <f t="shared" si="0"/>
        <v>43855</v>
      </c>
      <c r="AB6" s="68">
        <f t="shared" si="0"/>
        <v>43856</v>
      </c>
      <c r="AC6" s="68">
        <f t="shared" si="0"/>
        <v>43857</v>
      </c>
      <c r="AD6" s="68">
        <f t="shared" si="0"/>
        <v>43858</v>
      </c>
      <c r="AE6" s="68">
        <f t="shared" si="0"/>
        <v>43859</v>
      </c>
      <c r="AF6" s="68">
        <f t="shared" si="0"/>
        <v>43860</v>
      </c>
      <c r="AG6" s="68">
        <f t="shared" si="0"/>
        <v>43861</v>
      </c>
      <c r="AH6" s="75"/>
    </row>
    <row r="7" spans="1:34" x14ac:dyDescent="0.25">
      <c r="A7" s="75"/>
      <c r="B7" s="36" t="s">
        <v>27</v>
      </c>
      <c r="C7" s="74">
        <f>'Intro &amp; Setup'!$BA$4</f>
        <v>43831</v>
      </c>
      <c r="D7" s="69">
        <f t="shared" si="1"/>
        <v>43832</v>
      </c>
      <c r="E7" s="69">
        <f t="shared" si="0"/>
        <v>43833</v>
      </c>
      <c r="F7" s="69">
        <f t="shared" si="0"/>
        <v>43834</v>
      </c>
      <c r="G7" s="69">
        <f t="shared" si="0"/>
        <v>43835</v>
      </c>
      <c r="H7" s="69">
        <f t="shared" si="0"/>
        <v>43836</v>
      </c>
      <c r="I7" s="69">
        <f t="shared" si="0"/>
        <v>43837</v>
      </c>
      <c r="J7" s="69">
        <f t="shared" si="0"/>
        <v>43838</v>
      </c>
      <c r="K7" s="69">
        <f t="shared" si="0"/>
        <v>43839</v>
      </c>
      <c r="L7" s="69">
        <f t="shared" si="0"/>
        <v>43840</v>
      </c>
      <c r="M7" s="69">
        <f t="shared" si="0"/>
        <v>43841</v>
      </c>
      <c r="N7" s="69">
        <f t="shared" si="0"/>
        <v>43842</v>
      </c>
      <c r="O7" s="69">
        <f t="shared" si="0"/>
        <v>43843</v>
      </c>
      <c r="P7" s="69">
        <f t="shared" si="0"/>
        <v>43844</v>
      </c>
      <c r="Q7" s="69">
        <f t="shared" si="0"/>
        <v>43845</v>
      </c>
      <c r="R7" s="69">
        <f t="shared" si="0"/>
        <v>43846</v>
      </c>
      <c r="S7" s="69">
        <f t="shared" si="0"/>
        <v>43847</v>
      </c>
      <c r="T7" s="69">
        <f t="shared" si="0"/>
        <v>43848</v>
      </c>
      <c r="U7" s="69">
        <f t="shared" si="0"/>
        <v>43849</v>
      </c>
      <c r="V7" s="69">
        <f t="shared" si="0"/>
        <v>43850</v>
      </c>
      <c r="W7" s="69">
        <f t="shared" si="0"/>
        <v>43851</v>
      </c>
      <c r="X7" s="69">
        <f t="shared" si="0"/>
        <v>43852</v>
      </c>
      <c r="Y7" s="69">
        <f t="shared" si="0"/>
        <v>43853</v>
      </c>
      <c r="Z7" s="69">
        <f t="shared" si="0"/>
        <v>43854</v>
      </c>
      <c r="AA7" s="69">
        <f t="shared" si="0"/>
        <v>43855</v>
      </c>
      <c r="AB7" s="69">
        <f t="shared" si="0"/>
        <v>43856</v>
      </c>
      <c r="AC7" s="69">
        <f t="shared" si="0"/>
        <v>43857</v>
      </c>
      <c r="AD7" s="69">
        <f t="shared" si="0"/>
        <v>43858</v>
      </c>
      <c r="AE7" s="69">
        <f t="shared" si="0"/>
        <v>43859</v>
      </c>
      <c r="AF7" s="69">
        <f t="shared" si="0"/>
        <v>43860</v>
      </c>
      <c r="AG7" s="69">
        <f t="shared" si="0"/>
        <v>43861</v>
      </c>
      <c r="AH7" s="75"/>
    </row>
    <row r="8" spans="1:34" x14ac:dyDescent="0.25">
      <c r="A8" s="75"/>
      <c r="B8" s="10" t="str">
        <f>IF('Intro &amp; Setup'!$BC$4="", "", 'Intro &amp; Setup'!$BC$4)</f>
        <v>Richard</v>
      </c>
      <c r="C8" s="25" t="str">
        <f>IF(OR($B8="", C7=""), "", IF(COUNTIFS('Leave Request Form'!$T$8:$T$507, C7, 'Leave Request Form'!$C$8:$C$507, $B8), "A2", IF(COUNTIFS('Leave Request Form'!$G$8:$G$507, C7, 'Leave Request Form'!$C$8:$C$507, $B8), "R2", IF(COUNTIFS('Leave Request Form'!$P$8:$P$569, $B8, 'Leave Request Form'!$Q$8:$Q$569, "&lt;="&amp;C7, 'Leave Request Form'!$R$8:$R$569, "&gt;="&amp;C7)&gt;0, "A", IF(COUNTIFS('Leave Request Form'!$C$8:$C$507, $B8, 'Leave Request Form'!$D$8:$D$507, "&lt;="&amp;C7, 'Leave Request Form'!$E$8:$E$507, "&gt;="&amp;C7)&gt;0, "R", "")))))</f>
        <v>A</v>
      </c>
      <c r="D8" s="41" t="str">
        <f>IF(OR($B8="", D7=""), "", IF(COUNTIFS('Leave Request Form'!$T$8:$T$507, D7, 'Leave Request Form'!$C$8:$C$507, $B8), "A2", IF(COUNTIFS('Leave Request Form'!$G$8:$G$507, D7, 'Leave Request Form'!$C$8:$C$507, $B8), "R2", IF(COUNTIFS('Leave Request Form'!$P$8:$P$569, $B8, 'Leave Request Form'!$Q$8:$Q$569, "&lt;="&amp;D7, 'Leave Request Form'!$R$8:$R$569, "&gt;="&amp;D7)&gt;0, "A", IF(COUNTIFS('Leave Request Form'!$C$8:$C$507, $B8, 'Leave Request Form'!$D$8:$D$507, "&lt;="&amp;D7, 'Leave Request Form'!$E$8:$E$507, "&gt;="&amp;D7)&gt;0, "R", "")))))</f>
        <v>A</v>
      </c>
      <c r="E8" s="41" t="str">
        <f>IF(OR($B8="", E7=""), "", IF(COUNTIFS('Leave Request Form'!$T$8:$T$507, E7, 'Leave Request Form'!$C$8:$C$507, $B8), "A2", IF(COUNTIFS('Leave Request Form'!$G$8:$G$507, E7, 'Leave Request Form'!$C$8:$C$507, $B8), "R2", IF(COUNTIFS('Leave Request Form'!$P$8:$P$569, $B8, 'Leave Request Form'!$Q$8:$Q$569, "&lt;="&amp;E7, 'Leave Request Form'!$R$8:$R$569, "&gt;="&amp;E7)&gt;0, "A", IF(COUNTIFS('Leave Request Form'!$C$8:$C$507, $B8, 'Leave Request Form'!$D$8:$D$507, "&lt;="&amp;E7, 'Leave Request Form'!$E$8:$E$507, "&gt;="&amp;E7)&gt;0, "R", "")))))</f>
        <v>A</v>
      </c>
      <c r="F8" s="41" t="str">
        <f>IF(OR($B8="", F7=""), "", IF(COUNTIFS('Leave Request Form'!$T$8:$T$507, F7, 'Leave Request Form'!$C$8:$C$507, $B8), "A2", IF(COUNTIFS('Leave Request Form'!$G$8:$G$507, F7, 'Leave Request Form'!$C$8:$C$507, $B8), "R2", IF(COUNTIFS('Leave Request Form'!$P$8:$P$569, $B8, 'Leave Request Form'!$Q$8:$Q$569, "&lt;="&amp;F7, 'Leave Request Form'!$R$8:$R$569, "&gt;="&amp;F7)&gt;0, "A", IF(COUNTIFS('Leave Request Form'!$C$8:$C$507, $B8, 'Leave Request Form'!$D$8:$D$507, "&lt;="&amp;F7, 'Leave Request Form'!$E$8:$E$507, "&gt;="&amp;F7)&gt;0, "R", "")))))</f>
        <v>A</v>
      </c>
      <c r="G8" s="41" t="str">
        <f>IF(OR($B8="", G7=""), "", IF(COUNTIFS('Leave Request Form'!$T$8:$T$507, G7, 'Leave Request Form'!$C$8:$C$507, $B8), "A2", IF(COUNTIFS('Leave Request Form'!$G$8:$G$507, G7, 'Leave Request Form'!$C$8:$C$507, $B8), "R2", IF(COUNTIFS('Leave Request Form'!$P$8:$P$569, $B8, 'Leave Request Form'!$Q$8:$Q$569, "&lt;="&amp;G7, 'Leave Request Form'!$R$8:$R$569, "&gt;="&amp;G7)&gt;0, "A", IF(COUNTIFS('Leave Request Form'!$C$8:$C$507, $B8, 'Leave Request Form'!$D$8:$D$507, "&lt;="&amp;G7, 'Leave Request Form'!$E$8:$E$507, "&gt;="&amp;G7)&gt;0, "R", "")))))</f>
        <v>A</v>
      </c>
      <c r="H8" s="41" t="str">
        <f>IF(OR($B8="", H7=""), "", IF(COUNTIFS('Leave Request Form'!$T$8:$T$507, H7, 'Leave Request Form'!$C$8:$C$507, $B8), "A2", IF(COUNTIFS('Leave Request Form'!$G$8:$G$507, H7, 'Leave Request Form'!$C$8:$C$507, $B8), "R2", IF(COUNTIFS('Leave Request Form'!$P$8:$P$569, $B8, 'Leave Request Form'!$Q$8:$Q$569, "&lt;="&amp;H7, 'Leave Request Form'!$R$8:$R$569, "&gt;="&amp;H7)&gt;0, "A", IF(COUNTIFS('Leave Request Form'!$C$8:$C$507, $B8, 'Leave Request Form'!$D$8:$D$507, "&lt;="&amp;H7, 'Leave Request Form'!$E$8:$E$507, "&gt;="&amp;H7)&gt;0, "R", "")))))</f>
        <v>A2</v>
      </c>
      <c r="I8" s="41" t="str">
        <f>IF(OR($B8="", I7=""), "", IF(COUNTIFS('Leave Request Form'!$T$8:$T$507, I7, 'Leave Request Form'!$C$8:$C$507, $B8), "A2", IF(COUNTIFS('Leave Request Form'!$G$8:$G$507, I7, 'Leave Request Form'!$C$8:$C$507, $B8), "R2", IF(COUNTIFS('Leave Request Form'!$P$8:$P$569, $B8, 'Leave Request Form'!$Q$8:$Q$569, "&lt;="&amp;I7, 'Leave Request Form'!$R$8:$R$569, "&gt;="&amp;I7)&gt;0, "A", IF(COUNTIFS('Leave Request Form'!$C$8:$C$507, $B8, 'Leave Request Form'!$D$8:$D$507, "&lt;="&amp;I7, 'Leave Request Form'!$E$8:$E$507, "&gt;="&amp;I7)&gt;0, "R", "")))))</f>
        <v>A</v>
      </c>
      <c r="J8" s="41" t="str">
        <f>IF(OR($B8="", J7=""), "", IF(COUNTIFS('Leave Request Form'!$T$8:$T$507, J7, 'Leave Request Form'!$C$8:$C$507, $B8), "A2", IF(COUNTIFS('Leave Request Form'!$G$8:$G$507, J7, 'Leave Request Form'!$C$8:$C$507, $B8), "R2", IF(COUNTIFS('Leave Request Form'!$P$8:$P$569, $B8, 'Leave Request Form'!$Q$8:$Q$569, "&lt;="&amp;J7, 'Leave Request Form'!$R$8:$R$569, "&gt;="&amp;J7)&gt;0, "A", IF(COUNTIFS('Leave Request Form'!$C$8:$C$507, $B8, 'Leave Request Form'!$D$8:$D$507, "&lt;="&amp;J7, 'Leave Request Form'!$E$8:$E$507, "&gt;="&amp;J7)&gt;0, "R", "")))))</f>
        <v>A</v>
      </c>
      <c r="K8" s="41" t="str">
        <f>IF(OR($B8="", K7=""), "", IF(COUNTIFS('Leave Request Form'!$T$8:$T$507, K7, 'Leave Request Form'!$C$8:$C$507, $B8), "A2", IF(COUNTIFS('Leave Request Form'!$G$8:$G$507, K7, 'Leave Request Form'!$C$8:$C$507, $B8), "R2", IF(COUNTIFS('Leave Request Form'!$P$8:$P$569, $B8, 'Leave Request Form'!$Q$8:$Q$569, "&lt;="&amp;K7, 'Leave Request Form'!$R$8:$R$569, "&gt;="&amp;K7)&gt;0, "A", IF(COUNTIFS('Leave Request Form'!$C$8:$C$507, $B8, 'Leave Request Form'!$D$8:$D$507, "&lt;="&amp;K7, 'Leave Request Form'!$E$8:$E$507, "&gt;="&amp;K7)&gt;0, "R", "")))))</f>
        <v>A</v>
      </c>
      <c r="L8" s="41" t="str">
        <f>IF(OR($B8="", L7=""), "", IF(COUNTIFS('Leave Request Form'!$T$8:$T$507, L7, 'Leave Request Form'!$C$8:$C$507, $B8), "A2", IF(COUNTIFS('Leave Request Form'!$G$8:$G$507, L7, 'Leave Request Form'!$C$8:$C$507, $B8), "R2", IF(COUNTIFS('Leave Request Form'!$P$8:$P$569, $B8, 'Leave Request Form'!$Q$8:$Q$569, "&lt;="&amp;L7, 'Leave Request Form'!$R$8:$R$569, "&gt;="&amp;L7)&gt;0, "A", IF(COUNTIFS('Leave Request Form'!$C$8:$C$507, $B8, 'Leave Request Form'!$D$8:$D$507, "&lt;="&amp;L7, 'Leave Request Form'!$E$8:$E$507, "&gt;="&amp;L7)&gt;0, "R", "")))))</f>
        <v>A</v>
      </c>
      <c r="M8" s="41" t="str">
        <f>IF(OR($B8="", M7=""), "", IF(COUNTIFS('Leave Request Form'!$T$8:$T$507, M7, 'Leave Request Form'!$C$8:$C$507, $B8), "A2", IF(COUNTIFS('Leave Request Form'!$G$8:$G$507, M7, 'Leave Request Form'!$C$8:$C$507, $B8), "R2", IF(COUNTIFS('Leave Request Form'!$P$8:$P$569, $B8, 'Leave Request Form'!$Q$8:$Q$569, "&lt;="&amp;M7, 'Leave Request Form'!$R$8:$R$569, "&gt;="&amp;M7)&gt;0, "A", IF(COUNTIFS('Leave Request Form'!$C$8:$C$507, $B8, 'Leave Request Form'!$D$8:$D$507, "&lt;="&amp;M7, 'Leave Request Form'!$E$8:$E$507, "&gt;="&amp;M7)&gt;0, "R", "")))))</f>
        <v>A</v>
      </c>
      <c r="N8" s="41" t="str">
        <f>IF(OR($B8="", N7=""), "", IF(COUNTIFS('Leave Request Form'!$T$8:$T$507, N7, 'Leave Request Form'!$C$8:$C$507, $B8), "A2", IF(COUNTIFS('Leave Request Form'!$G$8:$G$507, N7, 'Leave Request Form'!$C$8:$C$507, $B8), "R2", IF(COUNTIFS('Leave Request Form'!$P$8:$P$569, $B8, 'Leave Request Form'!$Q$8:$Q$569, "&lt;="&amp;N7, 'Leave Request Form'!$R$8:$R$569, "&gt;="&amp;N7)&gt;0, "A", IF(COUNTIFS('Leave Request Form'!$C$8:$C$507, $B8, 'Leave Request Form'!$D$8:$D$507, "&lt;="&amp;N7, 'Leave Request Form'!$E$8:$E$507, "&gt;="&amp;N7)&gt;0, "R", "")))))</f>
        <v>A</v>
      </c>
      <c r="O8" s="41" t="str">
        <f>IF(OR($B8="", O7=""), "", IF(COUNTIFS('Leave Request Form'!$T$8:$T$507, O7, 'Leave Request Form'!$C$8:$C$507, $B8), "A2", IF(COUNTIFS('Leave Request Form'!$G$8:$G$507, O7, 'Leave Request Form'!$C$8:$C$507, $B8), "R2", IF(COUNTIFS('Leave Request Form'!$P$8:$P$569, $B8, 'Leave Request Form'!$Q$8:$Q$569, "&lt;="&amp;O7, 'Leave Request Form'!$R$8:$R$569, "&gt;="&amp;O7)&gt;0, "A", IF(COUNTIFS('Leave Request Form'!$C$8:$C$507, $B8, 'Leave Request Form'!$D$8:$D$507, "&lt;="&amp;O7, 'Leave Request Form'!$E$8:$E$507, "&gt;="&amp;O7)&gt;0, "R", "")))))</f>
        <v/>
      </c>
      <c r="P8" s="41" t="str">
        <f>IF(OR($B8="", P7=""), "", IF(COUNTIFS('Leave Request Form'!$T$8:$T$507, P7, 'Leave Request Form'!$C$8:$C$507, $B8), "A2", IF(COUNTIFS('Leave Request Form'!$G$8:$G$507, P7, 'Leave Request Form'!$C$8:$C$507, $B8), "R2", IF(COUNTIFS('Leave Request Form'!$P$8:$P$569, $B8, 'Leave Request Form'!$Q$8:$Q$569, "&lt;="&amp;P7, 'Leave Request Form'!$R$8:$R$569, "&gt;="&amp;P7)&gt;0, "A", IF(COUNTIFS('Leave Request Form'!$C$8:$C$507, $B8, 'Leave Request Form'!$D$8:$D$507, "&lt;="&amp;P7, 'Leave Request Form'!$E$8:$E$507, "&gt;="&amp;P7)&gt;0, "R", "")))))</f>
        <v/>
      </c>
      <c r="Q8" s="41" t="str">
        <f>IF(OR($B8="", Q7=""), "", IF(COUNTIFS('Leave Request Form'!$T$8:$T$507, Q7, 'Leave Request Form'!$C$8:$C$507, $B8), "A2", IF(COUNTIFS('Leave Request Form'!$G$8:$G$507, Q7, 'Leave Request Form'!$C$8:$C$507, $B8), "R2", IF(COUNTIFS('Leave Request Form'!$P$8:$P$569, $B8, 'Leave Request Form'!$Q$8:$Q$569, "&lt;="&amp;Q7, 'Leave Request Form'!$R$8:$R$569, "&gt;="&amp;Q7)&gt;0, "A", IF(COUNTIFS('Leave Request Form'!$C$8:$C$507, $B8, 'Leave Request Form'!$D$8:$D$507, "&lt;="&amp;Q7, 'Leave Request Form'!$E$8:$E$507, "&gt;="&amp;Q7)&gt;0, "R", "")))))</f>
        <v/>
      </c>
      <c r="R8" s="41" t="str">
        <f>IF(OR($B8="", R7=""), "", IF(COUNTIFS('Leave Request Form'!$T$8:$T$507, R7, 'Leave Request Form'!$C$8:$C$507, $B8), "A2", IF(COUNTIFS('Leave Request Form'!$G$8:$G$507, R7, 'Leave Request Form'!$C$8:$C$507, $B8), "R2", IF(COUNTIFS('Leave Request Form'!$P$8:$P$569, $B8, 'Leave Request Form'!$Q$8:$Q$569, "&lt;="&amp;R7, 'Leave Request Form'!$R$8:$R$569, "&gt;="&amp;R7)&gt;0, "A", IF(COUNTIFS('Leave Request Form'!$C$8:$C$507, $B8, 'Leave Request Form'!$D$8:$D$507, "&lt;="&amp;R7, 'Leave Request Form'!$E$8:$E$507, "&gt;="&amp;R7)&gt;0, "R", "")))))</f>
        <v/>
      </c>
      <c r="S8" s="41" t="str">
        <f>IF(OR($B8="", S7=""), "", IF(COUNTIFS('Leave Request Form'!$T$8:$T$507, S7, 'Leave Request Form'!$C$8:$C$507, $B8), "A2", IF(COUNTIFS('Leave Request Form'!$G$8:$G$507, S7, 'Leave Request Form'!$C$8:$C$507, $B8), "R2", IF(COUNTIFS('Leave Request Form'!$P$8:$P$569, $B8, 'Leave Request Form'!$Q$8:$Q$569, "&lt;="&amp;S7, 'Leave Request Form'!$R$8:$R$569, "&gt;="&amp;S7)&gt;0, "A", IF(COUNTIFS('Leave Request Form'!$C$8:$C$507, $B8, 'Leave Request Form'!$D$8:$D$507, "&lt;="&amp;S7, 'Leave Request Form'!$E$8:$E$507, "&gt;="&amp;S7)&gt;0, "R", "")))))</f>
        <v/>
      </c>
      <c r="T8" s="41" t="str">
        <f>IF(OR($B8="", T7=""), "", IF(COUNTIFS('Leave Request Form'!$T$8:$T$507, T7, 'Leave Request Form'!$C$8:$C$507, $B8), "A2", IF(COUNTIFS('Leave Request Form'!$G$8:$G$507, T7, 'Leave Request Form'!$C$8:$C$507, $B8), "R2", IF(COUNTIFS('Leave Request Form'!$P$8:$P$569, $B8, 'Leave Request Form'!$Q$8:$Q$569, "&lt;="&amp;T7, 'Leave Request Form'!$R$8:$R$569, "&gt;="&amp;T7)&gt;0, "A", IF(COUNTIFS('Leave Request Form'!$C$8:$C$507, $B8, 'Leave Request Form'!$D$8:$D$507, "&lt;="&amp;T7, 'Leave Request Form'!$E$8:$E$507, "&gt;="&amp;T7)&gt;0, "R", "")))))</f>
        <v/>
      </c>
      <c r="U8" s="41" t="str">
        <f>IF(OR($B8="", U7=""), "", IF(COUNTIFS('Leave Request Form'!$T$8:$T$507, U7, 'Leave Request Form'!$C$8:$C$507, $B8), "A2", IF(COUNTIFS('Leave Request Form'!$G$8:$G$507, U7, 'Leave Request Form'!$C$8:$C$507, $B8), "R2", IF(COUNTIFS('Leave Request Form'!$P$8:$P$569, $B8, 'Leave Request Form'!$Q$8:$Q$569, "&lt;="&amp;U7, 'Leave Request Form'!$R$8:$R$569, "&gt;="&amp;U7)&gt;0, "A", IF(COUNTIFS('Leave Request Form'!$C$8:$C$507, $B8, 'Leave Request Form'!$D$8:$D$507, "&lt;="&amp;U7, 'Leave Request Form'!$E$8:$E$507, "&gt;="&amp;U7)&gt;0, "R", "")))))</f>
        <v/>
      </c>
      <c r="V8" s="41" t="str">
        <f>IF(OR($B8="", V7=""), "", IF(COUNTIFS('Leave Request Form'!$T$8:$T$507, V7, 'Leave Request Form'!$C$8:$C$507, $B8), "A2", IF(COUNTIFS('Leave Request Form'!$G$8:$G$507, V7, 'Leave Request Form'!$C$8:$C$507, $B8), "R2", IF(COUNTIFS('Leave Request Form'!$P$8:$P$569, $B8, 'Leave Request Form'!$Q$8:$Q$569, "&lt;="&amp;V7, 'Leave Request Form'!$R$8:$R$569, "&gt;="&amp;V7)&gt;0, "A", IF(COUNTIFS('Leave Request Form'!$C$8:$C$507, $B8, 'Leave Request Form'!$D$8:$D$507, "&lt;="&amp;V7, 'Leave Request Form'!$E$8:$E$507, "&gt;="&amp;V7)&gt;0, "R", "")))))</f>
        <v/>
      </c>
      <c r="W8" s="41" t="str">
        <f>IF(OR($B8="", W7=""), "", IF(COUNTIFS('Leave Request Form'!$T$8:$T$507, W7, 'Leave Request Form'!$C$8:$C$507, $B8), "A2", IF(COUNTIFS('Leave Request Form'!$G$8:$G$507, W7, 'Leave Request Form'!$C$8:$C$507, $B8), "R2", IF(COUNTIFS('Leave Request Form'!$P$8:$P$569, $B8, 'Leave Request Form'!$Q$8:$Q$569, "&lt;="&amp;W7, 'Leave Request Form'!$R$8:$R$569, "&gt;="&amp;W7)&gt;0, "A", IF(COUNTIFS('Leave Request Form'!$C$8:$C$507, $B8, 'Leave Request Form'!$D$8:$D$507, "&lt;="&amp;W7, 'Leave Request Form'!$E$8:$E$507, "&gt;="&amp;W7)&gt;0, "R", "")))))</f>
        <v/>
      </c>
      <c r="X8" s="41" t="str">
        <f>IF(OR($B8="", X7=""), "", IF(COUNTIFS('Leave Request Form'!$T$8:$T$507, X7, 'Leave Request Form'!$C$8:$C$507, $B8), "A2", IF(COUNTIFS('Leave Request Form'!$G$8:$G$507, X7, 'Leave Request Form'!$C$8:$C$507, $B8), "R2", IF(COUNTIFS('Leave Request Form'!$P$8:$P$569, $B8, 'Leave Request Form'!$Q$8:$Q$569, "&lt;="&amp;X7, 'Leave Request Form'!$R$8:$R$569, "&gt;="&amp;X7)&gt;0, "A", IF(COUNTIFS('Leave Request Form'!$C$8:$C$507, $B8, 'Leave Request Form'!$D$8:$D$507, "&lt;="&amp;X7, 'Leave Request Form'!$E$8:$E$507, "&gt;="&amp;X7)&gt;0, "R", "")))))</f>
        <v/>
      </c>
      <c r="Y8" s="41" t="str">
        <f>IF(OR($B8="", Y7=""), "", IF(COUNTIFS('Leave Request Form'!$T$8:$T$507, Y7, 'Leave Request Form'!$C$8:$C$507, $B8), "A2", IF(COUNTIFS('Leave Request Form'!$G$8:$G$507, Y7, 'Leave Request Form'!$C$8:$C$507, $B8), "R2", IF(COUNTIFS('Leave Request Form'!$P$8:$P$569, $B8, 'Leave Request Form'!$Q$8:$Q$569, "&lt;="&amp;Y7, 'Leave Request Form'!$R$8:$R$569, "&gt;="&amp;Y7)&gt;0, "A", IF(COUNTIFS('Leave Request Form'!$C$8:$C$507, $B8, 'Leave Request Form'!$D$8:$D$507, "&lt;="&amp;Y7, 'Leave Request Form'!$E$8:$E$507, "&gt;="&amp;Y7)&gt;0, "R", "")))))</f>
        <v/>
      </c>
      <c r="Z8" s="41" t="str">
        <f>IF(OR($B8="", Z7=""), "", IF(COUNTIFS('Leave Request Form'!$T$8:$T$507, Z7, 'Leave Request Form'!$C$8:$C$507, $B8), "A2", IF(COUNTIFS('Leave Request Form'!$G$8:$G$507, Z7, 'Leave Request Form'!$C$8:$C$507, $B8), "R2", IF(COUNTIFS('Leave Request Form'!$P$8:$P$569, $B8, 'Leave Request Form'!$Q$8:$Q$569, "&lt;="&amp;Z7, 'Leave Request Form'!$R$8:$R$569, "&gt;="&amp;Z7)&gt;0, "A", IF(COUNTIFS('Leave Request Form'!$C$8:$C$507, $B8, 'Leave Request Form'!$D$8:$D$507, "&lt;="&amp;Z7, 'Leave Request Form'!$E$8:$E$507, "&gt;="&amp;Z7)&gt;0, "R", "")))))</f>
        <v/>
      </c>
      <c r="AA8" s="41" t="str">
        <f>IF(OR($B8="", AA7=""), "", IF(COUNTIFS('Leave Request Form'!$T$8:$T$507, AA7, 'Leave Request Form'!$C$8:$C$507, $B8), "A2", IF(COUNTIFS('Leave Request Form'!$G$8:$G$507, AA7, 'Leave Request Form'!$C$8:$C$507, $B8), "R2", IF(COUNTIFS('Leave Request Form'!$P$8:$P$569, $B8, 'Leave Request Form'!$Q$8:$Q$569, "&lt;="&amp;AA7, 'Leave Request Form'!$R$8:$R$569, "&gt;="&amp;AA7)&gt;0, "A", IF(COUNTIFS('Leave Request Form'!$C$8:$C$507, $B8, 'Leave Request Form'!$D$8:$D$507, "&lt;="&amp;AA7, 'Leave Request Form'!$E$8:$E$507, "&gt;="&amp;AA7)&gt;0, "R", "")))))</f>
        <v/>
      </c>
      <c r="AB8" s="41" t="str">
        <f>IF(OR($B8="", AB7=""), "", IF(COUNTIFS('Leave Request Form'!$T$8:$T$507, AB7, 'Leave Request Form'!$C$8:$C$507, $B8), "A2", IF(COUNTIFS('Leave Request Form'!$G$8:$G$507, AB7, 'Leave Request Form'!$C$8:$C$507, $B8), "R2", IF(COUNTIFS('Leave Request Form'!$P$8:$P$569, $B8, 'Leave Request Form'!$Q$8:$Q$569, "&lt;="&amp;AB7, 'Leave Request Form'!$R$8:$R$569, "&gt;="&amp;AB7)&gt;0, "A", IF(COUNTIFS('Leave Request Form'!$C$8:$C$507, $B8, 'Leave Request Form'!$D$8:$D$507, "&lt;="&amp;AB7, 'Leave Request Form'!$E$8:$E$507, "&gt;="&amp;AB7)&gt;0, "R", "")))))</f>
        <v/>
      </c>
      <c r="AC8" s="41" t="str">
        <f>IF(OR($B8="", AC7=""), "", IF(COUNTIFS('Leave Request Form'!$T$8:$T$507, AC7, 'Leave Request Form'!$C$8:$C$507, $B8), "A2", IF(COUNTIFS('Leave Request Form'!$G$8:$G$507, AC7, 'Leave Request Form'!$C$8:$C$507, $B8), "R2", IF(COUNTIFS('Leave Request Form'!$P$8:$P$569, $B8, 'Leave Request Form'!$Q$8:$Q$569, "&lt;="&amp;AC7, 'Leave Request Form'!$R$8:$R$569, "&gt;="&amp;AC7)&gt;0, "A", IF(COUNTIFS('Leave Request Form'!$C$8:$C$507, $B8, 'Leave Request Form'!$D$8:$D$507, "&lt;="&amp;AC7, 'Leave Request Form'!$E$8:$E$507, "&gt;="&amp;AC7)&gt;0, "R", "")))))</f>
        <v>R</v>
      </c>
      <c r="AD8" s="41" t="str">
        <f>IF(OR($B8="", AD7=""), "", IF(COUNTIFS('Leave Request Form'!$T$8:$T$507, AD7, 'Leave Request Form'!$C$8:$C$507, $B8), "A2", IF(COUNTIFS('Leave Request Form'!$G$8:$G$507, AD7, 'Leave Request Form'!$C$8:$C$507, $B8), "R2", IF(COUNTIFS('Leave Request Form'!$P$8:$P$569, $B8, 'Leave Request Form'!$Q$8:$Q$569, "&lt;="&amp;AD7, 'Leave Request Form'!$R$8:$R$569, "&gt;="&amp;AD7)&gt;0, "A", IF(COUNTIFS('Leave Request Form'!$C$8:$C$507, $B8, 'Leave Request Form'!$D$8:$D$507, "&lt;="&amp;AD7, 'Leave Request Form'!$E$8:$E$507, "&gt;="&amp;AD7)&gt;0, "R", "")))))</f>
        <v>R</v>
      </c>
      <c r="AE8" s="41" t="str">
        <f>IF(OR($B8="", AE7=""), "", IF(COUNTIFS('Leave Request Form'!$T$8:$T$507, AE7, 'Leave Request Form'!$C$8:$C$507, $B8), "A2", IF(COUNTIFS('Leave Request Form'!$G$8:$G$507, AE7, 'Leave Request Form'!$C$8:$C$507, $B8), "R2", IF(COUNTIFS('Leave Request Form'!$P$8:$P$569, $B8, 'Leave Request Form'!$Q$8:$Q$569, "&lt;="&amp;AE7, 'Leave Request Form'!$R$8:$R$569, "&gt;="&amp;AE7)&gt;0, "A", IF(COUNTIFS('Leave Request Form'!$C$8:$C$507, $B8, 'Leave Request Form'!$D$8:$D$507, "&lt;="&amp;AE7, 'Leave Request Form'!$E$8:$E$507, "&gt;="&amp;AE7)&gt;0, "R", "")))))</f>
        <v>R</v>
      </c>
      <c r="AF8" s="41" t="str">
        <f>IF(OR($B8="", AF7=""), "", IF(COUNTIFS('Leave Request Form'!$T$8:$T$507, AF7, 'Leave Request Form'!$C$8:$C$507, $B8), "A2", IF(COUNTIFS('Leave Request Form'!$G$8:$G$507, AF7, 'Leave Request Form'!$C$8:$C$507, $B8), "R2", IF(COUNTIFS('Leave Request Form'!$P$8:$P$569, $B8, 'Leave Request Form'!$Q$8:$Q$569, "&lt;="&amp;AF7, 'Leave Request Form'!$R$8:$R$569, "&gt;="&amp;AF7)&gt;0, "A", IF(COUNTIFS('Leave Request Form'!$C$8:$C$507, $B8, 'Leave Request Form'!$D$8:$D$507, "&lt;="&amp;AF7, 'Leave Request Form'!$E$8:$E$507, "&gt;="&amp;AF7)&gt;0, "R", "")))))</f>
        <v>R</v>
      </c>
      <c r="AG8" s="26" t="str">
        <f>IF(OR($B8="", AG7=""), "", IF(COUNTIFS('Leave Request Form'!$T$8:$T$507, AG7, 'Leave Request Form'!$C$8:$C$507, $B8), "A2", IF(COUNTIFS('Leave Request Form'!$G$8:$G$507, AG7, 'Leave Request Form'!$C$8:$C$507, $B8), "R2", IF(COUNTIFS('Leave Request Form'!$P$8:$P$569, $B8, 'Leave Request Form'!$Q$8:$Q$569, "&lt;="&amp;AG7, 'Leave Request Form'!$R$8:$R$569, "&gt;="&amp;AG7)&gt;0, "A", IF(COUNTIFS('Leave Request Form'!$C$8:$C$507, $B8, 'Leave Request Form'!$D$8:$D$507, "&lt;="&amp;AG7, 'Leave Request Form'!$E$8:$E$507, "&gt;="&amp;AG7)&gt;0, "R", "")))))</f>
        <v>R</v>
      </c>
      <c r="AH8" s="75"/>
    </row>
    <row r="9" spans="1:34" x14ac:dyDescent="0.25">
      <c r="A9" s="75"/>
      <c r="B9" s="10" t="str">
        <f>IF('Intro &amp; Setup'!$BC$5="", "", 'Intro &amp; Setup'!$BC$5)</f>
        <v>Mary</v>
      </c>
      <c r="C9" s="42" t="str">
        <f>IF(OR($B9="", C7=""), "", IF(COUNTIFS('Leave Request Form'!$T$8:$T$507, C7, 'Leave Request Form'!$C$8:$C$507, $B9), "A2", IF(COUNTIFS('Leave Request Form'!$G$8:$G$507, C7, 'Leave Request Form'!$C$8:$C$507, $B9), "R2", IF(COUNTIFS('Leave Request Form'!$P$8:$P$569, $B9, 'Leave Request Form'!$Q$8:$Q$569, "&lt;="&amp;C7, 'Leave Request Form'!$R$8:$R$569, "&gt;="&amp;C7)&gt;0, "A", IF(COUNTIFS('Leave Request Form'!$C$8:$C$507, $B9, 'Leave Request Form'!$D$8:$D$507, "&lt;="&amp;C7, 'Leave Request Form'!$E$8:$E$507, "&gt;="&amp;C7)&gt;0, "R", "")))))</f>
        <v>A</v>
      </c>
      <c r="D9" s="43" t="str">
        <f>IF(OR($B9="", D7=""), "", IF(COUNTIFS('Leave Request Form'!$T$8:$T$507, D7, 'Leave Request Form'!$C$8:$C$507, $B9), "A2", IF(COUNTIFS('Leave Request Form'!$G$8:$G$507, D7, 'Leave Request Form'!$C$8:$C$507, $B9), "R2", IF(COUNTIFS('Leave Request Form'!$P$8:$P$569, $B9, 'Leave Request Form'!$Q$8:$Q$569, "&lt;="&amp;D7, 'Leave Request Form'!$R$8:$R$569, "&gt;="&amp;D7)&gt;0, "A", IF(COUNTIFS('Leave Request Form'!$C$8:$C$507, $B9, 'Leave Request Form'!$D$8:$D$507, "&lt;="&amp;D7, 'Leave Request Form'!$E$8:$E$507, "&gt;="&amp;D7)&gt;0, "R", "")))))</f>
        <v>A</v>
      </c>
      <c r="E9" s="43" t="str">
        <f>IF(OR($B9="", E7=""), "", IF(COUNTIFS('Leave Request Form'!$T$8:$T$507, E7, 'Leave Request Form'!$C$8:$C$507, $B9), "A2", IF(COUNTIFS('Leave Request Form'!$G$8:$G$507, E7, 'Leave Request Form'!$C$8:$C$507, $B9), "R2", IF(COUNTIFS('Leave Request Form'!$P$8:$P$569, $B9, 'Leave Request Form'!$Q$8:$Q$569, "&lt;="&amp;E7, 'Leave Request Form'!$R$8:$R$569, "&gt;="&amp;E7)&gt;0, "A", IF(COUNTIFS('Leave Request Form'!$C$8:$C$507, $B9, 'Leave Request Form'!$D$8:$D$507, "&lt;="&amp;E7, 'Leave Request Form'!$E$8:$E$507, "&gt;="&amp;E7)&gt;0, "R", "")))))</f>
        <v>A</v>
      </c>
      <c r="F9" s="43" t="str">
        <f>IF(OR($B9="", F7=""), "", IF(COUNTIFS('Leave Request Form'!$T$8:$T$507, F7, 'Leave Request Form'!$C$8:$C$507, $B9), "A2", IF(COUNTIFS('Leave Request Form'!$G$8:$G$507, F7, 'Leave Request Form'!$C$8:$C$507, $B9), "R2", IF(COUNTIFS('Leave Request Form'!$P$8:$P$569, $B9, 'Leave Request Form'!$Q$8:$Q$569, "&lt;="&amp;F7, 'Leave Request Form'!$R$8:$R$569, "&gt;="&amp;F7)&gt;0, "A", IF(COUNTIFS('Leave Request Form'!$C$8:$C$507, $B9, 'Leave Request Form'!$D$8:$D$507, "&lt;="&amp;F7, 'Leave Request Form'!$E$8:$E$507, "&gt;="&amp;F7)&gt;0, "R", "")))))</f>
        <v>A</v>
      </c>
      <c r="G9" s="43" t="str">
        <f>IF(OR($B9="", G7=""), "", IF(COUNTIFS('Leave Request Form'!$T$8:$T$507, G7, 'Leave Request Form'!$C$8:$C$507, $B9), "A2", IF(COUNTIFS('Leave Request Form'!$G$8:$G$507, G7, 'Leave Request Form'!$C$8:$C$507, $B9), "R2", IF(COUNTIFS('Leave Request Form'!$P$8:$P$569, $B9, 'Leave Request Form'!$Q$8:$Q$569, "&lt;="&amp;G7, 'Leave Request Form'!$R$8:$R$569, "&gt;="&amp;G7)&gt;0, "A", IF(COUNTIFS('Leave Request Form'!$C$8:$C$507, $B9, 'Leave Request Form'!$D$8:$D$507, "&lt;="&amp;G7, 'Leave Request Form'!$E$8:$E$507, "&gt;="&amp;G7)&gt;0, "R", "")))))</f>
        <v>A</v>
      </c>
      <c r="H9" s="43" t="str">
        <f>IF(OR($B9="", H7=""), "", IF(COUNTIFS('Leave Request Form'!$T$8:$T$507, H7, 'Leave Request Form'!$C$8:$C$507, $B9), "A2", IF(COUNTIFS('Leave Request Form'!$G$8:$G$507, H7, 'Leave Request Form'!$C$8:$C$507, $B9), "R2", IF(COUNTIFS('Leave Request Form'!$P$8:$P$569, $B9, 'Leave Request Form'!$Q$8:$Q$569, "&lt;="&amp;H7, 'Leave Request Form'!$R$8:$R$569, "&gt;="&amp;H7)&gt;0, "A", IF(COUNTIFS('Leave Request Form'!$C$8:$C$507, $B9, 'Leave Request Form'!$D$8:$D$507, "&lt;="&amp;H7, 'Leave Request Form'!$E$8:$E$507, "&gt;="&amp;H7)&gt;0, "R", "")))))</f>
        <v>A</v>
      </c>
      <c r="I9" s="43" t="str">
        <f>IF(OR($B9="", I7=""), "", IF(COUNTIFS('Leave Request Form'!$T$8:$T$507, I7, 'Leave Request Form'!$C$8:$C$507, $B9), "A2", IF(COUNTIFS('Leave Request Form'!$G$8:$G$507, I7, 'Leave Request Form'!$C$8:$C$507, $B9), "R2", IF(COUNTIFS('Leave Request Form'!$P$8:$P$569, $B9, 'Leave Request Form'!$Q$8:$Q$569, "&lt;="&amp;I7, 'Leave Request Form'!$R$8:$R$569, "&gt;="&amp;I7)&gt;0, "A", IF(COUNTIFS('Leave Request Form'!$C$8:$C$507, $B9, 'Leave Request Form'!$D$8:$D$507, "&lt;="&amp;I7, 'Leave Request Form'!$E$8:$E$507, "&gt;="&amp;I7)&gt;0, "R", "")))))</f>
        <v>A</v>
      </c>
      <c r="J9" s="43" t="str">
        <f>IF(OR($B9="", J7=""), "", IF(COUNTIFS('Leave Request Form'!$T$8:$T$507, J7, 'Leave Request Form'!$C$8:$C$507, $B9), "A2", IF(COUNTIFS('Leave Request Form'!$G$8:$G$507, J7, 'Leave Request Form'!$C$8:$C$507, $B9), "R2", IF(COUNTIFS('Leave Request Form'!$P$8:$P$569, $B9, 'Leave Request Form'!$Q$8:$Q$569, "&lt;="&amp;J7, 'Leave Request Form'!$R$8:$R$569, "&gt;="&amp;J7)&gt;0, "A", IF(COUNTIFS('Leave Request Form'!$C$8:$C$507, $B9, 'Leave Request Form'!$D$8:$D$507, "&lt;="&amp;J7, 'Leave Request Form'!$E$8:$E$507, "&gt;="&amp;J7)&gt;0, "R", "")))))</f>
        <v>A</v>
      </c>
      <c r="K9" s="43" t="str">
        <f>IF(OR($B9="", K7=""), "", IF(COUNTIFS('Leave Request Form'!$T$8:$T$507, K7, 'Leave Request Form'!$C$8:$C$507, $B9), "A2", IF(COUNTIFS('Leave Request Form'!$G$8:$G$507, K7, 'Leave Request Form'!$C$8:$C$507, $B9), "R2", IF(COUNTIFS('Leave Request Form'!$P$8:$P$569, $B9, 'Leave Request Form'!$Q$8:$Q$569, "&lt;="&amp;K7, 'Leave Request Form'!$R$8:$R$569, "&gt;="&amp;K7)&gt;0, "A", IF(COUNTIFS('Leave Request Form'!$C$8:$C$507, $B9, 'Leave Request Form'!$D$8:$D$507, "&lt;="&amp;K7, 'Leave Request Form'!$E$8:$E$507, "&gt;="&amp;K7)&gt;0, "R", "")))))</f>
        <v>A</v>
      </c>
      <c r="L9" s="43" t="str">
        <f>IF(OR($B9="", L7=""), "", IF(COUNTIFS('Leave Request Form'!$T$8:$T$507, L7, 'Leave Request Form'!$C$8:$C$507, $B9), "A2", IF(COUNTIFS('Leave Request Form'!$G$8:$G$507, L7, 'Leave Request Form'!$C$8:$C$507, $B9), "R2", IF(COUNTIFS('Leave Request Form'!$P$8:$P$569, $B9, 'Leave Request Form'!$Q$8:$Q$569, "&lt;="&amp;L7, 'Leave Request Form'!$R$8:$R$569, "&gt;="&amp;L7)&gt;0, "A", IF(COUNTIFS('Leave Request Form'!$C$8:$C$507, $B9, 'Leave Request Form'!$D$8:$D$507, "&lt;="&amp;L7, 'Leave Request Form'!$E$8:$E$507, "&gt;="&amp;L7)&gt;0, "R", "")))))</f>
        <v>A</v>
      </c>
      <c r="M9" s="43" t="str">
        <f>IF(OR($B9="", M7=""), "", IF(COUNTIFS('Leave Request Form'!$T$8:$T$507, M7, 'Leave Request Form'!$C$8:$C$507, $B9), "A2", IF(COUNTIFS('Leave Request Form'!$G$8:$G$507, M7, 'Leave Request Form'!$C$8:$C$507, $B9), "R2", IF(COUNTIFS('Leave Request Form'!$P$8:$P$569, $B9, 'Leave Request Form'!$Q$8:$Q$569, "&lt;="&amp;M7, 'Leave Request Form'!$R$8:$R$569, "&gt;="&amp;M7)&gt;0, "A", IF(COUNTIFS('Leave Request Form'!$C$8:$C$507, $B9, 'Leave Request Form'!$D$8:$D$507, "&lt;="&amp;M7, 'Leave Request Form'!$E$8:$E$507, "&gt;="&amp;M7)&gt;0, "R", "")))))</f>
        <v>A</v>
      </c>
      <c r="N9" s="43" t="str">
        <f>IF(OR($B9="", N7=""), "", IF(COUNTIFS('Leave Request Form'!$T$8:$T$507, N7, 'Leave Request Form'!$C$8:$C$507, $B9), "A2", IF(COUNTIFS('Leave Request Form'!$G$8:$G$507, N7, 'Leave Request Form'!$C$8:$C$507, $B9), "R2", IF(COUNTIFS('Leave Request Form'!$P$8:$P$569, $B9, 'Leave Request Form'!$Q$8:$Q$569, "&lt;="&amp;N7, 'Leave Request Form'!$R$8:$R$569, "&gt;="&amp;N7)&gt;0, "A", IF(COUNTIFS('Leave Request Form'!$C$8:$C$507, $B9, 'Leave Request Form'!$D$8:$D$507, "&lt;="&amp;N7, 'Leave Request Form'!$E$8:$E$507, "&gt;="&amp;N7)&gt;0, "R", "")))))</f>
        <v>A</v>
      </c>
      <c r="O9" s="43" t="str">
        <f>IF(OR($B9="", O7=""), "", IF(COUNTIFS('Leave Request Form'!$T$8:$T$507, O7, 'Leave Request Form'!$C$8:$C$507, $B9), "A2", IF(COUNTIFS('Leave Request Form'!$G$8:$G$507, O7, 'Leave Request Form'!$C$8:$C$507, $B9), "R2", IF(COUNTIFS('Leave Request Form'!$P$8:$P$569, $B9, 'Leave Request Form'!$Q$8:$Q$569, "&lt;="&amp;O7, 'Leave Request Form'!$R$8:$R$569, "&gt;="&amp;O7)&gt;0, "A", IF(COUNTIFS('Leave Request Form'!$C$8:$C$507, $B9, 'Leave Request Form'!$D$8:$D$507, "&lt;="&amp;O7, 'Leave Request Form'!$E$8:$E$507, "&gt;="&amp;O7)&gt;0, "R", "")))))</f>
        <v>A</v>
      </c>
      <c r="P9" s="43" t="str">
        <f>IF(OR($B9="", P7=""), "", IF(COUNTIFS('Leave Request Form'!$T$8:$T$507, P7, 'Leave Request Form'!$C$8:$C$507, $B9), "A2", IF(COUNTIFS('Leave Request Form'!$G$8:$G$507, P7, 'Leave Request Form'!$C$8:$C$507, $B9), "R2", IF(COUNTIFS('Leave Request Form'!$P$8:$P$569, $B9, 'Leave Request Form'!$Q$8:$Q$569, "&lt;="&amp;P7, 'Leave Request Form'!$R$8:$R$569, "&gt;="&amp;P7)&gt;0, "A", IF(COUNTIFS('Leave Request Form'!$C$8:$C$507, $B9, 'Leave Request Form'!$D$8:$D$507, "&lt;="&amp;P7, 'Leave Request Form'!$E$8:$E$507, "&gt;="&amp;P7)&gt;0, "R", "")))))</f>
        <v>A</v>
      </c>
      <c r="Q9" s="43" t="str">
        <f>IF(OR($B9="", Q7=""), "", IF(COUNTIFS('Leave Request Form'!$T$8:$T$507, Q7, 'Leave Request Form'!$C$8:$C$507, $B9), "A2", IF(COUNTIFS('Leave Request Form'!$G$8:$G$507, Q7, 'Leave Request Form'!$C$8:$C$507, $B9), "R2", IF(COUNTIFS('Leave Request Form'!$P$8:$P$569, $B9, 'Leave Request Form'!$Q$8:$Q$569, "&lt;="&amp;Q7, 'Leave Request Form'!$R$8:$R$569, "&gt;="&amp;Q7)&gt;0, "A", IF(COUNTIFS('Leave Request Form'!$C$8:$C$507, $B9, 'Leave Request Form'!$D$8:$D$507, "&lt;="&amp;Q7, 'Leave Request Form'!$E$8:$E$507, "&gt;="&amp;Q7)&gt;0, "R", "")))))</f>
        <v>A</v>
      </c>
      <c r="R9" s="43" t="str">
        <f>IF(OR($B9="", R7=""), "", IF(COUNTIFS('Leave Request Form'!$T$8:$T$507, R7, 'Leave Request Form'!$C$8:$C$507, $B9), "A2", IF(COUNTIFS('Leave Request Form'!$G$8:$G$507, R7, 'Leave Request Form'!$C$8:$C$507, $B9), "R2", IF(COUNTIFS('Leave Request Form'!$P$8:$P$569, $B9, 'Leave Request Form'!$Q$8:$Q$569, "&lt;="&amp;R7, 'Leave Request Form'!$R$8:$R$569, "&gt;="&amp;R7)&gt;0, "A", IF(COUNTIFS('Leave Request Form'!$C$8:$C$507, $B9, 'Leave Request Form'!$D$8:$D$507, "&lt;="&amp;R7, 'Leave Request Form'!$E$8:$E$507, "&gt;="&amp;R7)&gt;0, "R", "")))))</f>
        <v>A</v>
      </c>
      <c r="S9" s="43" t="str">
        <f>IF(OR($B9="", S7=""), "", IF(COUNTIFS('Leave Request Form'!$T$8:$T$507, S7, 'Leave Request Form'!$C$8:$C$507, $B9), "A2", IF(COUNTIFS('Leave Request Form'!$G$8:$G$507, S7, 'Leave Request Form'!$C$8:$C$507, $B9), "R2", IF(COUNTIFS('Leave Request Form'!$P$8:$P$569, $B9, 'Leave Request Form'!$Q$8:$Q$569, "&lt;="&amp;S7, 'Leave Request Form'!$R$8:$R$569, "&gt;="&amp;S7)&gt;0, "A", IF(COUNTIFS('Leave Request Form'!$C$8:$C$507, $B9, 'Leave Request Form'!$D$8:$D$507, "&lt;="&amp;S7, 'Leave Request Form'!$E$8:$E$507, "&gt;="&amp;S7)&gt;0, "R", "")))))</f>
        <v>A</v>
      </c>
      <c r="T9" s="43" t="str">
        <f>IF(OR($B9="", T7=""), "", IF(COUNTIFS('Leave Request Form'!$T$8:$T$507, T7, 'Leave Request Form'!$C$8:$C$507, $B9), "A2", IF(COUNTIFS('Leave Request Form'!$G$8:$G$507, T7, 'Leave Request Form'!$C$8:$C$507, $B9), "R2", IF(COUNTIFS('Leave Request Form'!$P$8:$P$569, $B9, 'Leave Request Form'!$Q$8:$Q$569, "&lt;="&amp;T7, 'Leave Request Form'!$R$8:$R$569, "&gt;="&amp;T7)&gt;0, "A", IF(COUNTIFS('Leave Request Form'!$C$8:$C$507, $B9, 'Leave Request Form'!$D$8:$D$507, "&lt;="&amp;T7, 'Leave Request Form'!$E$8:$E$507, "&gt;="&amp;T7)&gt;0, "R", "")))))</f>
        <v>A</v>
      </c>
      <c r="U9" s="43" t="str">
        <f>IF(OR($B9="", U7=""), "", IF(COUNTIFS('Leave Request Form'!$T$8:$T$507, U7, 'Leave Request Form'!$C$8:$C$507, $B9), "A2", IF(COUNTIFS('Leave Request Form'!$G$8:$G$507, U7, 'Leave Request Form'!$C$8:$C$507, $B9), "R2", IF(COUNTIFS('Leave Request Form'!$P$8:$P$569, $B9, 'Leave Request Form'!$Q$8:$Q$569, "&lt;="&amp;U7, 'Leave Request Form'!$R$8:$R$569, "&gt;="&amp;U7)&gt;0, "A", IF(COUNTIFS('Leave Request Form'!$C$8:$C$507, $B9, 'Leave Request Form'!$D$8:$D$507, "&lt;="&amp;U7, 'Leave Request Form'!$E$8:$E$507, "&gt;="&amp;U7)&gt;0, "R", "")))))</f>
        <v>A</v>
      </c>
      <c r="V9" s="43" t="str">
        <f>IF(OR($B9="", V7=""), "", IF(COUNTIFS('Leave Request Form'!$T$8:$T$507, V7, 'Leave Request Form'!$C$8:$C$507, $B9), "A2", IF(COUNTIFS('Leave Request Form'!$G$8:$G$507, V7, 'Leave Request Form'!$C$8:$C$507, $B9), "R2", IF(COUNTIFS('Leave Request Form'!$P$8:$P$569, $B9, 'Leave Request Form'!$Q$8:$Q$569, "&lt;="&amp;V7, 'Leave Request Form'!$R$8:$R$569, "&gt;="&amp;V7)&gt;0, "A", IF(COUNTIFS('Leave Request Form'!$C$8:$C$507, $B9, 'Leave Request Form'!$D$8:$D$507, "&lt;="&amp;V7, 'Leave Request Form'!$E$8:$E$507, "&gt;="&amp;V7)&gt;0, "R", "")))))</f>
        <v/>
      </c>
      <c r="W9" s="43" t="str">
        <f>IF(OR($B9="", W7=""), "", IF(COUNTIFS('Leave Request Form'!$T$8:$T$507, W7, 'Leave Request Form'!$C$8:$C$507, $B9), "A2", IF(COUNTIFS('Leave Request Form'!$G$8:$G$507, W7, 'Leave Request Form'!$C$8:$C$507, $B9), "R2", IF(COUNTIFS('Leave Request Form'!$P$8:$P$569, $B9, 'Leave Request Form'!$Q$8:$Q$569, "&lt;="&amp;W7, 'Leave Request Form'!$R$8:$R$569, "&gt;="&amp;W7)&gt;0, "A", IF(COUNTIFS('Leave Request Form'!$C$8:$C$507, $B9, 'Leave Request Form'!$D$8:$D$507, "&lt;="&amp;W7, 'Leave Request Form'!$E$8:$E$507, "&gt;="&amp;W7)&gt;0, "R", "")))))</f>
        <v/>
      </c>
      <c r="X9" s="43" t="str">
        <f>IF(OR($B9="", X7=""), "", IF(COUNTIFS('Leave Request Form'!$T$8:$T$507, X7, 'Leave Request Form'!$C$8:$C$507, $B9), "A2", IF(COUNTIFS('Leave Request Form'!$G$8:$G$507, X7, 'Leave Request Form'!$C$8:$C$507, $B9), "R2", IF(COUNTIFS('Leave Request Form'!$P$8:$P$569, $B9, 'Leave Request Form'!$Q$8:$Q$569, "&lt;="&amp;X7, 'Leave Request Form'!$R$8:$R$569, "&gt;="&amp;X7)&gt;0, "A", IF(COUNTIFS('Leave Request Form'!$C$8:$C$507, $B9, 'Leave Request Form'!$D$8:$D$507, "&lt;="&amp;X7, 'Leave Request Form'!$E$8:$E$507, "&gt;="&amp;X7)&gt;0, "R", "")))))</f>
        <v/>
      </c>
      <c r="Y9" s="43" t="str">
        <f>IF(OR($B9="", Y7=""), "", IF(COUNTIFS('Leave Request Form'!$T$8:$T$507, Y7, 'Leave Request Form'!$C$8:$C$507, $B9), "A2", IF(COUNTIFS('Leave Request Form'!$G$8:$G$507, Y7, 'Leave Request Form'!$C$8:$C$507, $B9), "R2", IF(COUNTIFS('Leave Request Form'!$P$8:$P$569, $B9, 'Leave Request Form'!$Q$8:$Q$569, "&lt;="&amp;Y7, 'Leave Request Form'!$R$8:$R$569, "&gt;="&amp;Y7)&gt;0, "A", IF(COUNTIFS('Leave Request Form'!$C$8:$C$507, $B9, 'Leave Request Form'!$D$8:$D$507, "&lt;="&amp;Y7, 'Leave Request Form'!$E$8:$E$507, "&gt;="&amp;Y7)&gt;0, "R", "")))))</f>
        <v/>
      </c>
      <c r="Z9" s="43" t="str">
        <f>IF(OR($B9="", Z7=""), "", IF(COUNTIFS('Leave Request Form'!$T$8:$T$507, Z7, 'Leave Request Form'!$C$8:$C$507, $B9), "A2", IF(COUNTIFS('Leave Request Form'!$G$8:$G$507, Z7, 'Leave Request Form'!$C$8:$C$507, $B9), "R2", IF(COUNTIFS('Leave Request Form'!$P$8:$P$569, $B9, 'Leave Request Form'!$Q$8:$Q$569, "&lt;="&amp;Z7, 'Leave Request Form'!$R$8:$R$569, "&gt;="&amp;Z7)&gt;0, "A", IF(COUNTIFS('Leave Request Form'!$C$8:$C$507, $B9, 'Leave Request Form'!$D$8:$D$507, "&lt;="&amp;Z7, 'Leave Request Form'!$E$8:$E$507, "&gt;="&amp;Z7)&gt;0, "R", "")))))</f>
        <v/>
      </c>
      <c r="AA9" s="43" t="str">
        <f>IF(OR($B9="", AA7=""), "", IF(COUNTIFS('Leave Request Form'!$T$8:$T$507, AA7, 'Leave Request Form'!$C$8:$C$507, $B9), "A2", IF(COUNTIFS('Leave Request Form'!$G$8:$G$507, AA7, 'Leave Request Form'!$C$8:$C$507, $B9), "R2", IF(COUNTIFS('Leave Request Form'!$P$8:$P$569, $B9, 'Leave Request Form'!$Q$8:$Q$569, "&lt;="&amp;AA7, 'Leave Request Form'!$R$8:$R$569, "&gt;="&amp;AA7)&gt;0, "A", IF(COUNTIFS('Leave Request Form'!$C$8:$C$507, $B9, 'Leave Request Form'!$D$8:$D$507, "&lt;="&amp;AA7, 'Leave Request Form'!$E$8:$E$507, "&gt;="&amp;AA7)&gt;0, "R", "")))))</f>
        <v/>
      </c>
      <c r="AB9" s="43" t="str">
        <f>IF(OR($B9="", AB7=""), "", IF(COUNTIFS('Leave Request Form'!$T$8:$T$507, AB7, 'Leave Request Form'!$C$8:$C$507, $B9), "A2", IF(COUNTIFS('Leave Request Form'!$G$8:$G$507, AB7, 'Leave Request Form'!$C$8:$C$507, $B9), "R2", IF(COUNTIFS('Leave Request Form'!$P$8:$P$569, $B9, 'Leave Request Form'!$Q$8:$Q$569, "&lt;="&amp;AB7, 'Leave Request Form'!$R$8:$R$569, "&gt;="&amp;AB7)&gt;0, "A", IF(COUNTIFS('Leave Request Form'!$C$8:$C$507, $B9, 'Leave Request Form'!$D$8:$D$507, "&lt;="&amp;AB7, 'Leave Request Form'!$E$8:$E$507, "&gt;="&amp;AB7)&gt;0, "R", "")))))</f>
        <v/>
      </c>
      <c r="AC9" s="43" t="str">
        <f>IF(OR($B9="", AC7=""), "", IF(COUNTIFS('Leave Request Form'!$T$8:$T$507, AC7, 'Leave Request Form'!$C$8:$C$507, $B9), "A2", IF(COUNTIFS('Leave Request Form'!$G$8:$G$507, AC7, 'Leave Request Form'!$C$8:$C$507, $B9), "R2", IF(COUNTIFS('Leave Request Form'!$P$8:$P$569, $B9, 'Leave Request Form'!$Q$8:$Q$569, "&lt;="&amp;AC7, 'Leave Request Form'!$R$8:$R$569, "&gt;="&amp;AC7)&gt;0, "A", IF(COUNTIFS('Leave Request Form'!$C$8:$C$507, $B9, 'Leave Request Form'!$D$8:$D$507, "&lt;="&amp;AC7, 'Leave Request Form'!$E$8:$E$507, "&gt;="&amp;AC7)&gt;0, "R", "")))))</f>
        <v/>
      </c>
      <c r="AD9" s="43" t="str">
        <f>IF(OR($B9="", AD7=""), "", IF(COUNTIFS('Leave Request Form'!$T$8:$T$507, AD7, 'Leave Request Form'!$C$8:$C$507, $B9), "A2", IF(COUNTIFS('Leave Request Form'!$G$8:$G$507, AD7, 'Leave Request Form'!$C$8:$C$507, $B9), "R2", IF(COUNTIFS('Leave Request Form'!$P$8:$P$569, $B9, 'Leave Request Form'!$Q$8:$Q$569, "&lt;="&amp;AD7, 'Leave Request Form'!$R$8:$R$569, "&gt;="&amp;AD7)&gt;0, "A", IF(COUNTIFS('Leave Request Form'!$C$8:$C$507, $B9, 'Leave Request Form'!$D$8:$D$507, "&lt;="&amp;AD7, 'Leave Request Form'!$E$8:$E$507, "&gt;="&amp;AD7)&gt;0, "R", "")))))</f>
        <v/>
      </c>
      <c r="AE9" s="43" t="str">
        <f>IF(OR($B9="", AE7=""), "", IF(COUNTIFS('Leave Request Form'!$T$8:$T$507, AE7, 'Leave Request Form'!$C$8:$C$507, $B9), "A2", IF(COUNTIFS('Leave Request Form'!$G$8:$G$507, AE7, 'Leave Request Form'!$C$8:$C$507, $B9), "R2", IF(COUNTIFS('Leave Request Form'!$P$8:$P$569, $B9, 'Leave Request Form'!$Q$8:$Q$569, "&lt;="&amp;AE7, 'Leave Request Form'!$R$8:$R$569, "&gt;="&amp;AE7)&gt;0, "A", IF(COUNTIFS('Leave Request Form'!$C$8:$C$507, $B9, 'Leave Request Form'!$D$8:$D$507, "&lt;="&amp;AE7, 'Leave Request Form'!$E$8:$E$507, "&gt;="&amp;AE7)&gt;0, "R", "")))))</f>
        <v/>
      </c>
      <c r="AF9" s="43" t="str">
        <f>IF(OR($B9="", AF7=""), "", IF(COUNTIFS('Leave Request Form'!$T$8:$T$507, AF7, 'Leave Request Form'!$C$8:$C$507, $B9), "A2", IF(COUNTIFS('Leave Request Form'!$G$8:$G$507, AF7, 'Leave Request Form'!$C$8:$C$507, $B9), "R2", IF(COUNTIFS('Leave Request Form'!$P$8:$P$569, $B9, 'Leave Request Form'!$Q$8:$Q$569, "&lt;="&amp;AF7, 'Leave Request Form'!$R$8:$R$569, "&gt;="&amp;AF7)&gt;0, "A", IF(COUNTIFS('Leave Request Form'!$C$8:$C$507, $B9, 'Leave Request Form'!$D$8:$D$507, "&lt;="&amp;AF7, 'Leave Request Form'!$E$8:$E$507, "&gt;="&amp;AF7)&gt;0, "R", "")))))</f>
        <v/>
      </c>
      <c r="AG9" s="44" t="str">
        <f>IF(OR($B9="", AG7=""), "", IF(COUNTIFS('Leave Request Form'!$T$8:$T$507, AG7, 'Leave Request Form'!$C$8:$C$507, $B9), "A2", IF(COUNTIFS('Leave Request Form'!$G$8:$G$507, AG7, 'Leave Request Form'!$C$8:$C$507, $B9), "R2", IF(COUNTIFS('Leave Request Form'!$P$8:$P$569, $B9, 'Leave Request Form'!$Q$8:$Q$569, "&lt;="&amp;AG7, 'Leave Request Form'!$R$8:$R$569, "&gt;="&amp;AG7)&gt;0, "A", IF(COUNTIFS('Leave Request Form'!$C$8:$C$507, $B9, 'Leave Request Form'!$D$8:$D$507, "&lt;="&amp;AG7, 'Leave Request Form'!$E$8:$E$507, "&gt;="&amp;AG7)&gt;0, "R", "")))))</f>
        <v/>
      </c>
      <c r="AH9" s="75"/>
    </row>
    <row r="10" spans="1:34" x14ac:dyDescent="0.25">
      <c r="A10" s="75"/>
      <c r="B10" s="10" t="str">
        <f>IF('Intro &amp; Setup'!$BC$6="", "", 'Intro &amp; Setup'!$BC$6)</f>
        <v>Sean</v>
      </c>
      <c r="C10" s="42" t="str">
        <f>IF(OR($B10="", C7=""), "", IF(COUNTIFS('Leave Request Form'!$T$8:$T$507, C7, 'Leave Request Form'!$C$8:$C$507, $B10), "A2", IF(COUNTIFS('Leave Request Form'!$G$8:$G$507, C7, 'Leave Request Form'!$C$8:$C$507, $B10), "R2", IF(COUNTIFS('Leave Request Form'!$P$8:$P$569, $B10, 'Leave Request Form'!$Q$8:$Q$569, "&lt;="&amp;C7, 'Leave Request Form'!$R$8:$R$569, "&gt;="&amp;C7)&gt;0, "A", IF(COUNTIFS('Leave Request Form'!$C$8:$C$507, $B10, 'Leave Request Form'!$D$8:$D$507, "&lt;="&amp;C7, 'Leave Request Form'!$E$8:$E$507, "&gt;="&amp;C7)&gt;0, "R", "")))))</f>
        <v>A</v>
      </c>
      <c r="D10" s="43" t="str">
        <f>IF(OR($B10="", D7=""), "", IF(COUNTIFS('Leave Request Form'!$T$8:$T$507, D7, 'Leave Request Form'!$C$8:$C$507, $B10), "A2", IF(COUNTIFS('Leave Request Form'!$G$8:$G$507, D7, 'Leave Request Form'!$C$8:$C$507, $B10), "R2", IF(COUNTIFS('Leave Request Form'!$P$8:$P$569, $B10, 'Leave Request Form'!$Q$8:$Q$569, "&lt;="&amp;D7, 'Leave Request Form'!$R$8:$R$569, "&gt;="&amp;D7)&gt;0, "A", IF(COUNTIFS('Leave Request Form'!$C$8:$C$507, $B10, 'Leave Request Form'!$D$8:$D$507, "&lt;="&amp;D7, 'Leave Request Form'!$E$8:$E$507, "&gt;="&amp;D7)&gt;0, "R", "")))))</f>
        <v>A</v>
      </c>
      <c r="E10" s="43" t="str">
        <f>IF(OR($B10="", E7=""), "", IF(COUNTIFS('Leave Request Form'!$T$8:$T$507, E7, 'Leave Request Form'!$C$8:$C$507, $B10), "A2", IF(COUNTIFS('Leave Request Form'!$G$8:$G$507, E7, 'Leave Request Form'!$C$8:$C$507, $B10), "R2", IF(COUNTIFS('Leave Request Form'!$P$8:$P$569, $B10, 'Leave Request Form'!$Q$8:$Q$569, "&lt;="&amp;E7, 'Leave Request Form'!$R$8:$R$569, "&gt;="&amp;E7)&gt;0, "A", IF(COUNTIFS('Leave Request Form'!$C$8:$C$507, $B10, 'Leave Request Form'!$D$8:$D$507, "&lt;="&amp;E7, 'Leave Request Form'!$E$8:$E$507, "&gt;="&amp;E7)&gt;0, "R", "")))))</f>
        <v>A</v>
      </c>
      <c r="F10" s="43" t="str">
        <f>IF(OR($B10="", F7=""), "", IF(COUNTIFS('Leave Request Form'!$T$8:$T$507, F7, 'Leave Request Form'!$C$8:$C$507, $B10), "A2", IF(COUNTIFS('Leave Request Form'!$G$8:$G$507, F7, 'Leave Request Form'!$C$8:$C$507, $B10), "R2", IF(COUNTIFS('Leave Request Form'!$P$8:$P$569, $B10, 'Leave Request Form'!$Q$8:$Q$569, "&lt;="&amp;F7, 'Leave Request Form'!$R$8:$R$569, "&gt;="&amp;F7)&gt;0, "A", IF(COUNTIFS('Leave Request Form'!$C$8:$C$507, $B10, 'Leave Request Form'!$D$8:$D$507, "&lt;="&amp;F7, 'Leave Request Form'!$E$8:$E$507, "&gt;="&amp;F7)&gt;0, "R", "")))))</f>
        <v>A</v>
      </c>
      <c r="G10" s="43" t="str">
        <f>IF(OR($B10="", G7=""), "", IF(COUNTIFS('Leave Request Form'!$T$8:$T$507, G7, 'Leave Request Form'!$C$8:$C$507, $B10), "A2", IF(COUNTIFS('Leave Request Form'!$G$8:$G$507, G7, 'Leave Request Form'!$C$8:$C$507, $B10), "R2", IF(COUNTIFS('Leave Request Form'!$P$8:$P$569, $B10, 'Leave Request Form'!$Q$8:$Q$569, "&lt;="&amp;G7, 'Leave Request Form'!$R$8:$R$569, "&gt;="&amp;G7)&gt;0, "A", IF(COUNTIFS('Leave Request Form'!$C$8:$C$507, $B10, 'Leave Request Form'!$D$8:$D$507, "&lt;="&amp;G7, 'Leave Request Form'!$E$8:$E$507, "&gt;="&amp;G7)&gt;0, "R", "")))))</f>
        <v>A</v>
      </c>
      <c r="H10" s="43" t="str">
        <f>IF(OR($B10="", H7=""), "", IF(COUNTIFS('Leave Request Form'!$T$8:$T$507, H7, 'Leave Request Form'!$C$8:$C$507, $B10), "A2", IF(COUNTIFS('Leave Request Form'!$G$8:$G$507, H7, 'Leave Request Form'!$C$8:$C$507, $B10), "R2", IF(COUNTIFS('Leave Request Form'!$P$8:$P$569, $B10, 'Leave Request Form'!$Q$8:$Q$569, "&lt;="&amp;H7, 'Leave Request Form'!$R$8:$R$569, "&gt;="&amp;H7)&gt;0, "A", IF(COUNTIFS('Leave Request Form'!$C$8:$C$507, $B10, 'Leave Request Form'!$D$8:$D$507, "&lt;="&amp;H7, 'Leave Request Form'!$E$8:$E$507, "&gt;="&amp;H7)&gt;0, "R", "")))))</f>
        <v/>
      </c>
      <c r="I10" s="43" t="str">
        <f>IF(OR($B10="", I7=""), "", IF(COUNTIFS('Leave Request Form'!$T$8:$T$507, I7, 'Leave Request Form'!$C$8:$C$507, $B10), "A2", IF(COUNTIFS('Leave Request Form'!$G$8:$G$507, I7, 'Leave Request Form'!$C$8:$C$507, $B10), "R2", IF(COUNTIFS('Leave Request Form'!$P$8:$P$569, $B10, 'Leave Request Form'!$Q$8:$Q$569, "&lt;="&amp;I7, 'Leave Request Form'!$R$8:$R$569, "&gt;="&amp;I7)&gt;0, "A", IF(COUNTIFS('Leave Request Form'!$C$8:$C$507, $B10, 'Leave Request Form'!$D$8:$D$507, "&lt;="&amp;I7, 'Leave Request Form'!$E$8:$E$507, "&gt;="&amp;I7)&gt;0, "R", "")))))</f>
        <v/>
      </c>
      <c r="J10" s="43" t="str">
        <f>IF(OR($B10="", J7=""), "", IF(COUNTIFS('Leave Request Form'!$T$8:$T$507, J7, 'Leave Request Form'!$C$8:$C$507, $B10), "A2", IF(COUNTIFS('Leave Request Form'!$G$8:$G$507, J7, 'Leave Request Form'!$C$8:$C$507, $B10), "R2", IF(COUNTIFS('Leave Request Form'!$P$8:$P$569, $B10, 'Leave Request Form'!$Q$8:$Q$569, "&lt;="&amp;J7, 'Leave Request Form'!$R$8:$R$569, "&gt;="&amp;J7)&gt;0, "A", IF(COUNTIFS('Leave Request Form'!$C$8:$C$507, $B10, 'Leave Request Form'!$D$8:$D$507, "&lt;="&amp;J7, 'Leave Request Form'!$E$8:$E$507, "&gt;="&amp;J7)&gt;0, "R", "")))))</f>
        <v/>
      </c>
      <c r="K10" s="43" t="str">
        <f>IF(OR($B10="", K7=""), "", IF(COUNTIFS('Leave Request Form'!$T$8:$T$507, K7, 'Leave Request Form'!$C$8:$C$507, $B10), "A2", IF(COUNTIFS('Leave Request Form'!$G$8:$G$507, K7, 'Leave Request Form'!$C$8:$C$507, $B10), "R2", IF(COUNTIFS('Leave Request Form'!$P$8:$P$569, $B10, 'Leave Request Form'!$Q$8:$Q$569, "&lt;="&amp;K7, 'Leave Request Form'!$R$8:$R$569, "&gt;="&amp;K7)&gt;0, "A", IF(COUNTIFS('Leave Request Form'!$C$8:$C$507, $B10, 'Leave Request Form'!$D$8:$D$507, "&lt;="&amp;K7, 'Leave Request Form'!$E$8:$E$507, "&gt;="&amp;K7)&gt;0, "R", "")))))</f>
        <v/>
      </c>
      <c r="L10" s="43" t="str">
        <f>IF(OR($B10="", L7=""), "", IF(COUNTIFS('Leave Request Form'!$T$8:$T$507, L7, 'Leave Request Form'!$C$8:$C$507, $B10), "A2", IF(COUNTIFS('Leave Request Form'!$G$8:$G$507, L7, 'Leave Request Form'!$C$8:$C$507, $B10), "R2", IF(COUNTIFS('Leave Request Form'!$P$8:$P$569, $B10, 'Leave Request Form'!$Q$8:$Q$569, "&lt;="&amp;L7, 'Leave Request Form'!$R$8:$R$569, "&gt;="&amp;L7)&gt;0, "A", IF(COUNTIFS('Leave Request Form'!$C$8:$C$507, $B10, 'Leave Request Form'!$D$8:$D$507, "&lt;="&amp;L7, 'Leave Request Form'!$E$8:$E$507, "&gt;="&amp;L7)&gt;0, "R", "")))))</f>
        <v/>
      </c>
      <c r="M10" s="43" t="str">
        <f>IF(OR($B10="", M7=""), "", IF(COUNTIFS('Leave Request Form'!$T$8:$T$507, M7, 'Leave Request Form'!$C$8:$C$507, $B10), "A2", IF(COUNTIFS('Leave Request Form'!$G$8:$G$507, M7, 'Leave Request Form'!$C$8:$C$507, $B10), "R2", IF(COUNTIFS('Leave Request Form'!$P$8:$P$569, $B10, 'Leave Request Form'!$Q$8:$Q$569, "&lt;="&amp;M7, 'Leave Request Form'!$R$8:$R$569, "&gt;="&amp;M7)&gt;0, "A", IF(COUNTIFS('Leave Request Form'!$C$8:$C$507, $B10, 'Leave Request Form'!$D$8:$D$507, "&lt;="&amp;M7, 'Leave Request Form'!$E$8:$E$507, "&gt;="&amp;M7)&gt;0, "R", "")))))</f>
        <v/>
      </c>
      <c r="N10" s="43" t="str">
        <f>IF(OR($B10="", N7=""), "", IF(COUNTIFS('Leave Request Form'!$T$8:$T$507, N7, 'Leave Request Form'!$C$8:$C$507, $B10), "A2", IF(COUNTIFS('Leave Request Form'!$G$8:$G$507, N7, 'Leave Request Form'!$C$8:$C$507, $B10), "R2", IF(COUNTIFS('Leave Request Form'!$P$8:$P$569, $B10, 'Leave Request Form'!$Q$8:$Q$569, "&lt;="&amp;N7, 'Leave Request Form'!$R$8:$R$569, "&gt;="&amp;N7)&gt;0, "A", IF(COUNTIFS('Leave Request Form'!$C$8:$C$507, $B10, 'Leave Request Form'!$D$8:$D$507, "&lt;="&amp;N7, 'Leave Request Form'!$E$8:$E$507, "&gt;="&amp;N7)&gt;0, "R", "")))))</f>
        <v/>
      </c>
      <c r="O10" s="43" t="str">
        <f>IF(OR($B10="", O7=""), "", IF(COUNTIFS('Leave Request Form'!$T$8:$T$507, O7, 'Leave Request Form'!$C$8:$C$507, $B10), "A2", IF(COUNTIFS('Leave Request Form'!$G$8:$G$507, O7, 'Leave Request Form'!$C$8:$C$507, $B10), "R2", IF(COUNTIFS('Leave Request Form'!$P$8:$P$569, $B10, 'Leave Request Form'!$Q$8:$Q$569, "&lt;="&amp;O7, 'Leave Request Form'!$R$8:$R$569, "&gt;="&amp;O7)&gt;0, "A", IF(COUNTIFS('Leave Request Form'!$C$8:$C$507, $B10, 'Leave Request Form'!$D$8:$D$507, "&lt;="&amp;O7, 'Leave Request Form'!$E$8:$E$507, "&gt;="&amp;O7)&gt;0, "R", "")))))</f>
        <v/>
      </c>
      <c r="P10" s="43" t="str">
        <f>IF(OR($B10="", P7=""), "", IF(COUNTIFS('Leave Request Form'!$T$8:$T$507, P7, 'Leave Request Form'!$C$8:$C$507, $B10), "A2", IF(COUNTIFS('Leave Request Form'!$G$8:$G$507, P7, 'Leave Request Form'!$C$8:$C$507, $B10), "R2", IF(COUNTIFS('Leave Request Form'!$P$8:$P$569, $B10, 'Leave Request Form'!$Q$8:$Q$569, "&lt;="&amp;P7, 'Leave Request Form'!$R$8:$R$569, "&gt;="&amp;P7)&gt;0, "A", IF(COUNTIFS('Leave Request Form'!$C$8:$C$507, $B10, 'Leave Request Form'!$D$8:$D$507, "&lt;="&amp;P7, 'Leave Request Form'!$E$8:$E$507, "&gt;="&amp;P7)&gt;0, "R", "")))))</f>
        <v/>
      </c>
      <c r="Q10" s="43" t="str">
        <f>IF(OR($B10="", Q7=""), "", IF(COUNTIFS('Leave Request Form'!$T$8:$T$507, Q7, 'Leave Request Form'!$C$8:$C$507, $B10), "A2", IF(COUNTIFS('Leave Request Form'!$G$8:$G$507, Q7, 'Leave Request Form'!$C$8:$C$507, $B10), "R2", IF(COUNTIFS('Leave Request Form'!$P$8:$P$569, $B10, 'Leave Request Form'!$Q$8:$Q$569, "&lt;="&amp;Q7, 'Leave Request Form'!$R$8:$R$569, "&gt;="&amp;Q7)&gt;0, "A", IF(COUNTIFS('Leave Request Form'!$C$8:$C$507, $B10, 'Leave Request Form'!$D$8:$D$507, "&lt;="&amp;Q7, 'Leave Request Form'!$E$8:$E$507, "&gt;="&amp;Q7)&gt;0, "R", "")))))</f>
        <v/>
      </c>
      <c r="R10" s="43" t="str">
        <f>IF(OR($B10="", R7=""), "", IF(COUNTIFS('Leave Request Form'!$T$8:$T$507, R7, 'Leave Request Form'!$C$8:$C$507, $B10), "A2", IF(COUNTIFS('Leave Request Form'!$G$8:$G$507, R7, 'Leave Request Form'!$C$8:$C$507, $B10), "R2", IF(COUNTIFS('Leave Request Form'!$P$8:$P$569, $B10, 'Leave Request Form'!$Q$8:$Q$569, "&lt;="&amp;R7, 'Leave Request Form'!$R$8:$R$569, "&gt;="&amp;R7)&gt;0, "A", IF(COUNTIFS('Leave Request Form'!$C$8:$C$507, $B10, 'Leave Request Form'!$D$8:$D$507, "&lt;="&amp;R7, 'Leave Request Form'!$E$8:$E$507, "&gt;="&amp;R7)&gt;0, "R", "")))))</f>
        <v/>
      </c>
      <c r="S10" s="43" t="str">
        <f>IF(OR($B10="", S7=""), "", IF(COUNTIFS('Leave Request Form'!$T$8:$T$507, S7, 'Leave Request Form'!$C$8:$C$507, $B10), "A2", IF(COUNTIFS('Leave Request Form'!$G$8:$G$507, S7, 'Leave Request Form'!$C$8:$C$507, $B10), "R2", IF(COUNTIFS('Leave Request Form'!$P$8:$P$569, $B10, 'Leave Request Form'!$Q$8:$Q$569, "&lt;="&amp;S7, 'Leave Request Form'!$R$8:$R$569, "&gt;="&amp;S7)&gt;0, "A", IF(COUNTIFS('Leave Request Form'!$C$8:$C$507, $B10, 'Leave Request Form'!$D$8:$D$507, "&lt;="&amp;S7, 'Leave Request Form'!$E$8:$E$507, "&gt;="&amp;S7)&gt;0, "R", "")))))</f>
        <v/>
      </c>
      <c r="T10" s="43" t="str">
        <f>IF(OR($B10="", T7=""), "", IF(COUNTIFS('Leave Request Form'!$T$8:$T$507, T7, 'Leave Request Form'!$C$8:$C$507, $B10), "A2", IF(COUNTIFS('Leave Request Form'!$G$8:$G$507, T7, 'Leave Request Form'!$C$8:$C$507, $B10), "R2", IF(COUNTIFS('Leave Request Form'!$P$8:$P$569, $B10, 'Leave Request Form'!$Q$8:$Q$569, "&lt;="&amp;T7, 'Leave Request Form'!$R$8:$R$569, "&gt;="&amp;T7)&gt;0, "A", IF(COUNTIFS('Leave Request Form'!$C$8:$C$507, $B10, 'Leave Request Form'!$D$8:$D$507, "&lt;="&amp;T7, 'Leave Request Form'!$E$8:$E$507, "&gt;="&amp;T7)&gt;0, "R", "")))))</f>
        <v/>
      </c>
      <c r="U10" s="43" t="str">
        <f>IF(OR($B10="", U7=""), "", IF(COUNTIFS('Leave Request Form'!$T$8:$T$507, U7, 'Leave Request Form'!$C$8:$C$507, $B10), "A2", IF(COUNTIFS('Leave Request Form'!$G$8:$G$507, U7, 'Leave Request Form'!$C$8:$C$507, $B10), "R2", IF(COUNTIFS('Leave Request Form'!$P$8:$P$569, $B10, 'Leave Request Form'!$Q$8:$Q$569, "&lt;="&amp;U7, 'Leave Request Form'!$R$8:$R$569, "&gt;="&amp;U7)&gt;0, "A", IF(COUNTIFS('Leave Request Form'!$C$8:$C$507, $B10, 'Leave Request Form'!$D$8:$D$507, "&lt;="&amp;U7, 'Leave Request Form'!$E$8:$E$507, "&gt;="&amp;U7)&gt;0, "R", "")))))</f>
        <v/>
      </c>
      <c r="V10" s="43" t="str">
        <f>IF(OR($B10="", V7=""), "", IF(COUNTIFS('Leave Request Form'!$T$8:$T$507, V7, 'Leave Request Form'!$C$8:$C$507, $B10), "A2", IF(COUNTIFS('Leave Request Form'!$G$8:$G$507, V7, 'Leave Request Form'!$C$8:$C$507, $B10), "R2", IF(COUNTIFS('Leave Request Form'!$P$8:$P$569, $B10, 'Leave Request Form'!$Q$8:$Q$569, "&lt;="&amp;V7, 'Leave Request Form'!$R$8:$R$569, "&gt;="&amp;V7)&gt;0, "A", IF(COUNTIFS('Leave Request Form'!$C$8:$C$507, $B10, 'Leave Request Form'!$D$8:$D$507, "&lt;="&amp;V7, 'Leave Request Form'!$E$8:$E$507, "&gt;="&amp;V7)&gt;0, "R", "")))))</f>
        <v>A</v>
      </c>
      <c r="W10" s="43" t="str">
        <f>IF(OR($B10="", W7=""), "", IF(COUNTIFS('Leave Request Form'!$T$8:$T$507, W7, 'Leave Request Form'!$C$8:$C$507, $B10), "A2", IF(COUNTIFS('Leave Request Form'!$G$8:$G$507, W7, 'Leave Request Form'!$C$8:$C$507, $B10), "R2", IF(COUNTIFS('Leave Request Form'!$P$8:$P$569, $B10, 'Leave Request Form'!$Q$8:$Q$569, "&lt;="&amp;W7, 'Leave Request Form'!$R$8:$R$569, "&gt;="&amp;W7)&gt;0, "A", IF(COUNTIFS('Leave Request Form'!$C$8:$C$507, $B10, 'Leave Request Form'!$D$8:$D$507, "&lt;="&amp;W7, 'Leave Request Form'!$E$8:$E$507, "&gt;="&amp;W7)&gt;0, "R", "")))))</f>
        <v>A</v>
      </c>
      <c r="X10" s="43" t="str">
        <f>IF(OR($B10="", X7=""), "", IF(COUNTIFS('Leave Request Form'!$T$8:$T$507, X7, 'Leave Request Form'!$C$8:$C$507, $B10), "A2", IF(COUNTIFS('Leave Request Form'!$G$8:$G$507, X7, 'Leave Request Form'!$C$8:$C$507, $B10), "R2", IF(COUNTIFS('Leave Request Form'!$P$8:$P$569, $B10, 'Leave Request Form'!$Q$8:$Q$569, "&lt;="&amp;X7, 'Leave Request Form'!$R$8:$R$569, "&gt;="&amp;X7)&gt;0, "A", IF(COUNTIFS('Leave Request Form'!$C$8:$C$507, $B10, 'Leave Request Form'!$D$8:$D$507, "&lt;="&amp;X7, 'Leave Request Form'!$E$8:$E$507, "&gt;="&amp;X7)&gt;0, "R", "")))))</f>
        <v>A</v>
      </c>
      <c r="Y10" s="43" t="str">
        <f>IF(OR($B10="", Y7=""), "", IF(COUNTIFS('Leave Request Form'!$T$8:$T$507, Y7, 'Leave Request Form'!$C$8:$C$507, $B10), "A2", IF(COUNTIFS('Leave Request Form'!$G$8:$G$507, Y7, 'Leave Request Form'!$C$8:$C$507, $B10), "R2", IF(COUNTIFS('Leave Request Form'!$P$8:$P$569, $B10, 'Leave Request Form'!$Q$8:$Q$569, "&lt;="&amp;Y7, 'Leave Request Form'!$R$8:$R$569, "&gt;="&amp;Y7)&gt;0, "A", IF(COUNTIFS('Leave Request Form'!$C$8:$C$507, $B10, 'Leave Request Form'!$D$8:$D$507, "&lt;="&amp;Y7, 'Leave Request Form'!$E$8:$E$507, "&gt;="&amp;Y7)&gt;0, "R", "")))))</f>
        <v>A</v>
      </c>
      <c r="Z10" s="43" t="str">
        <f>IF(OR($B10="", Z7=""), "", IF(COUNTIFS('Leave Request Form'!$T$8:$T$507, Z7, 'Leave Request Form'!$C$8:$C$507, $B10), "A2", IF(COUNTIFS('Leave Request Form'!$G$8:$G$507, Z7, 'Leave Request Form'!$C$8:$C$507, $B10), "R2", IF(COUNTIFS('Leave Request Form'!$P$8:$P$569, $B10, 'Leave Request Form'!$Q$8:$Q$569, "&lt;="&amp;Z7, 'Leave Request Form'!$R$8:$R$569, "&gt;="&amp;Z7)&gt;0, "A", IF(COUNTIFS('Leave Request Form'!$C$8:$C$507, $B10, 'Leave Request Form'!$D$8:$D$507, "&lt;="&amp;Z7, 'Leave Request Form'!$E$8:$E$507, "&gt;="&amp;Z7)&gt;0, "R", "")))))</f>
        <v>A</v>
      </c>
      <c r="AA10" s="43" t="str">
        <f>IF(OR($B10="", AA7=""), "", IF(COUNTIFS('Leave Request Form'!$T$8:$T$507, AA7, 'Leave Request Form'!$C$8:$C$507, $B10), "A2", IF(COUNTIFS('Leave Request Form'!$G$8:$G$507, AA7, 'Leave Request Form'!$C$8:$C$507, $B10), "R2", IF(COUNTIFS('Leave Request Form'!$P$8:$P$569, $B10, 'Leave Request Form'!$Q$8:$Q$569, "&lt;="&amp;AA7, 'Leave Request Form'!$R$8:$R$569, "&gt;="&amp;AA7)&gt;0, "A", IF(COUNTIFS('Leave Request Form'!$C$8:$C$507, $B10, 'Leave Request Form'!$D$8:$D$507, "&lt;="&amp;AA7, 'Leave Request Form'!$E$8:$E$507, "&gt;="&amp;AA7)&gt;0, "R", "")))))</f>
        <v>A</v>
      </c>
      <c r="AB10" s="43" t="str">
        <f>IF(OR($B10="", AB7=""), "", IF(COUNTIFS('Leave Request Form'!$T$8:$T$507, AB7, 'Leave Request Form'!$C$8:$C$507, $B10), "A2", IF(COUNTIFS('Leave Request Form'!$G$8:$G$507, AB7, 'Leave Request Form'!$C$8:$C$507, $B10), "R2", IF(COUNTIFS('Leave Request Form'!$P$8:$P$569, $B10, 'Leave Request Form'!$Q$8:$Q$569, "&lt;="&amp;AB7, 'Leave Request Form'!$R$8:$R$569, "&gt;="&amp;AB7)&gt;0, "A", IF(COUNTIFS('Leave Request Form'!$C$8:$C$507, $B10, 'Leave Request Form'!$D$8:$D$507, "&lt;="&amp;AB7, 'Leave Request Form'!$E$8:$E$507, "&gt;="&amp;AB7)&gt;0, "R", "")))))</f>
        <v>A</v>
      </c>
      <c r="AC10" s="43" t="str">
        <f>IF(OR($B10="", AC7=""), "", IF(COUNTIFS('Leave Request Form'!$T$8:$T$507, AC7, 'Leave Request Form'!$C$8:$C$507, $B10), "A2", IF(COUNTIFS('Leave Request Form'!$G$8:$G$507, AC7, 'Leave Request Form'!$C$8:$C$507, $B10), "R2", IF(COUNTIFS('Leave Request Form'!$P$8:$P$569, $B10, 'Leave Request Form'!$Q$8:$Q$569, "&lt;="&amp;AC7, 'Leave Request Form'!$R$8:$R$569, "&gt;="&amp;AC7)&gt;0, "A", IF(COUNTIFS('Leave Request Form'!$C$8:$C$507, $B10, 'Leave Request Form'!$D$8:$D$507, "&lt;="&amp;AC7, 'Leave Request Form'!$E$8:$E$507, "&gt;="&amp;AC7)&gt;0, "R", "")))))</f>
        <v/>
      </c>
      <c r="AD10" s="43" t="str">
        <f>IF(OR($B10="", AD7=""), "", IF(COUNTIFS('Leave Request Form'!$T$8:$T$507, AD7, 'Leave Request Form'!$C$8:$C$507, $B10), "A2", IF(COUNTIFS('Leave Request Form'!$G$8:$G$507, AD7, 'Leave Request Form'!$C$8:$C$507, $B10), "R2", IF(COUNTIFS('Leave Request Form'!$P$8:$P$569, $B10, 'Leave Request Form'!$Q$8:$Q$569, "&lt;="&amp;AD7, 'Leave Request Form'!$R$8:$R$569, "&gt;="&amp;AD7)&gt;0, "A", IF(COUNTIFS('Leave Request Form'!$C$8:$C$507, $B10, 'Leave Request Form'!$D$8:$D$507, "&lt;="&amp;AD7, 'Leave Request Form'!$E$8:$E$507, "&gt;="&amp;AD7)&gt;0, "R", "")))))</f>
        <v/>
      </c>
      <c r="AE10" s="43" t="str">
        <f>IF(OR($B10="", AE7=""), "", IF(COUNTIFS('Leave Request Form'!$T$8:$T$507, AE7, 'Leave Request Form'!$C$8:$C$507, $B10), "A2", IF(COUNTIFS('Leave Request Form'!$G$8:$G$507, AE7, 'Leave Request Form'!$C$8:$C$507, $B10), "R2", IF(COUNTIFS('Leave Request Form'!$P$8:$P$569, $B10, 'Leave Request Form'!$Q$8:$Q$569, "&lt;="&amp;AE7, 'Leave Request Form'!$R$8:$R$569, "&gt;="&amp;AE7)&gt;0, "A", IF(COUNTIFS('Leave Request Form'!$C$8:$C$507, $B10, 'Leave Request Form'!$D$8:$D$507, "&lt;="&amp;AE7, 'Leave Request Form'!$E$8:$E$507, "&gt;="&amp;AE7)&gt;0, "R", "")))))</f>
        <v/>
      </c>
      <c r="AF10" s="43" t="str">
        <f>IF(OR($B10="", AF7=""), "", IF(COUNTIFS('Leave Request Form'!$T$8:$T$507, AF7, 'Leave Request Form'!$C$8:$C$507, $B10), "A2", IF(COUNTIFS('Leave Request Form'!$G$8:$G$507, AF7, 'Leave Request Form'!$C$8:$C$507, $B10), "R2", IF(COUNTIFS('Leave Request Form'!$P$8:$P$569, $B10, 'Leave Request Form'!$Q$8:$Q$569, "&lt;="&amp;AF7, 'Leave Request Form'!$R$8:$R$569, "&gt;="&amp;AF7)&gt;0, "A", IF(COUNTIFS('Leave Request Form'!$C$8:$C$507, $B10, 'Leave Request Form'!$D$8:$D$507, "&lt;="&amp;AF7, 'Leave Request Form'!$E$8:$E$507, "&gt;="&amp;AF7)&gt;0, "R", "")))))</f>
        <v/>
      </c>
      <c r="AG10" s="44" t="str">
        <f>IF(OR($B10="", AG7=""), "", IF(COUNTIFS('Leave Request Form'!$T$8:$T$507, AG7, 'Leave Request Form'!$C$8:$C$507, $B10), "A2", IF(COUNTIFS('Leave Request Form'!$G$8:$G$507, AG7, 'Leave Request Form'!$C$8:$C$507, $B10), "R2", IF(COUNTIFS('Leave Request Form'!$P$8:$P$569, $B10, 'Leave Request Form'!$Q$8:$Q$569, "&lt;="&amp;AG7, 'Leave Request Form'!$R$8:$R$569, "&gt;="&amp;AG7)&gt;0, "A", IF(COUNTIFS('Leave Request Form'!$C$8:$C$507, $B10, 'Leave Request Form'!$D$8:$D$507, "&lt;="&amp;AG7, 'Leave Request Form'!$E$8:$E$507, "&gt;="&amp;AG7)&gt;0, "R", "")))))</f>
        <v/>
      </c>
      <c r="AH10" s="75"/>
    </row>
    <row r="11" spans="1:34" x14ac:dyDescent="0.25">
      <c r="A11" s="75"/>
      <c r="B11" s="10" t="str">
        <f>IF('Intro &amp; Setup'!$BC$7="", "", 'Intro &amp; Setup'!$BC$7)</f>
        <v>Colin</v>
      </c>
      <c r="C11" s="42" t="str">
        <f>IF(OR($B11="", C7=""), "", IF(COUNTIFS('Leave Request Form'!$T$8:$T$507, C7, 'Leave Request Form'!$C$8:$C$507, $B11), "A2", IF(COUNTIFS('Leave Request Form'!$G$8:$G$507, C7, 'Leave Request Form'!$C$8:$C$507, $B11), "R2", IF(COUNTIFS('Leave Request Form'!$P$8:$P$569, $B11, 'Leave Request Form'!$Q$8:$Q$569, "&lt;="&amp;C7, 'Leave Request Form'!$R$8:$R$569, "&gt;="&amp;C7)&gt;0, "A", IF(COUNTIFS('Leave Request Form'!$C$8:$C$507, $B11, 'Leave Request Form'!$D$8:$D$507, "&lt;="&amp;C7, 'Leave Request Form'!$E$8:$E$507, "&gt;="&amp;C7)&gt;0, "R", "")))))</f>
        <v>A</v>
      </c>
      <c r="D11" s="43" t="str">
        <f>IF(OR($B11="", D7=""), "", IF(COUNTIFS('Leave Request Form'!$T$8:$T$507, D7, 'Leave Request Form'!$C$8:$C$507, $B11), "A2", IF(COUNTIFS('Leave Request Form'!$G$8:$G$507, D7, 'Leave Request Form'!$C$8:$C$507, $B11), "R2", IF(COUNTIFS('Leave Request Form'!$P$8:$P$569, $B11, 'Leave Request Form'!$Q$8:$Q$569, "&lt;="&amp;D7, 'Leave Request Form'!$R$8:$R$569, "&gt;="&amp;D7)&gt;0, "A", IF(COUNTIFS('Leave Request Form'!$C$8:$C$507, $B11, 'Leave Request Form'!$D$8:$D$507, "&lt;="&amp;D7, 'Leave Request Form'!$E$8:$E$507, "&gt;="&amp;D7)&gt;0, "R", "")))))</f>
        <v>A</v>
      </c>
      <c r="E11" s="43" t="str">
        <f>IF(OR($B11="", E7=""), "", IF(COUNTIFS('Leave Request Form'!$T$8:$T$507, E7, 'Leave Request Form'!$C$8:$C$507, $B11), "A2", IF(COUNTIFS('Leave Request Form'!$G$8:$G$507, E7, 'Leave Request Form'!$C$8:$C$507, $B11), "R2", IF(COUNTIFS('Leave Request Form'!$P$8:$P$569, $B11, 'Leave Request Form'!$Q$8:$Q$569, "&lt;="&amp;E7, 'Leave Request Form'!$R$8:$R$569, "&gt;="&amp;E7)&gt;0, "A", IF(COUNTIFS('Leave Request Form'!$C$8:$C$507, $B11, 'Leave Request Form'!$D$8:$D$507, "&lt;="&amp;E7, 'Leave Request Form'!$E$8:$E$507, "&gt;="&amp;E7)&gt;0, "R", "")))))</f>
        <v>A</v>
      </c>
      <c r="F11" s="43" t="str">
        <f>IF(OR($B11="", F7=""), "", IF(COUNTIFS('Leave Request Form'!$T$8:$T$507, F7, 'Leave Request Form'!$C$8:$C$507, $B11), "A2", IF(COUNTIFS('Leave Request Form'!$G$8:$G$507, F7, 'Leave Request Form'!$C$8:$C$507, $B11), "R2", IF(COUNTIFS('Leave Request Form'!$P$8:$P$569, $B11, 'Leave Request Form'!$Q$8:$Q$569, "&lt;="&amp;F7, 'Leave Request Form'!$R$8:$R$569, "&gt;="&amp;F7)&gt;0, "A", IF(COUNTIFS('Leave Request Form'!$C$8:$C$507, $B11, 'Leave Request Form'!$D$8:$D$507, "&lt;="&amp;F7, 'Leave Request Form'!$E$8:$E$507, "&gt;="&amp;F7)&gt;0, "R", "")))))</f>
        <v>A</v>
      </c>
      <c r="G11" s="43" t="str">
        <f>IF(OR($B11="", G7=""), "", IF(COUNTIFS('Leave Request Form'!$T$8:$T$507, G7, 'Leave Request Form'!$C$8:$C$507, $B11), "A2", IF(COUNTIFS('Leave Request Form'!$G$8:$G$507, G7, 'Leave Request Form'!$C$8:$C$507, $B11), "R2", IF(COUNTIFS('Leave Request Form'!$P$8:$P$569, $B11, 'Leave Request Form'!$Q$8:$Q$569, "&lt;="&amp;G7, 'Leave Request Form'!$R$8:$R$569, "&gt;="&amp;G7)&gt;0, "A", IF(COUNTIFS('Leave Request Form'!$C$8:$C$507, $B11, 'Leave Request Form'!$D$8:$D$507, "&lt;="&amp;G7, 'Leave Request Form'!$E$8:$E$507, "&gt;="&amp;G7)&gt;0, "R", "")))))</f>
        <v>A</v>
      </c>
      <c r="H11" s="43" t="str">
        <f>IF(OR($B11="", H7=""), "", IF(COUNTIFS('Leave Request Form'!$T$8:$T$507, H7, 'Leave Request Form'!$C$8:$C$507, $B11), "A2", IF(COUNTIFS('Leave Request Form'!$G$8:$G$507, H7, 'Leave Request Form'!$C$8:$C$507, $B11), "R2", IF(COUNTIFS('Leave Request Form'!$P$8:$P$569, $B11, 'Leave Request Form'!$Q$8:$Q$569, "&lt;="&amp;H7, 'Leave Request Form'!$R$8:$R$569, "&gt;="&amp;H7)&gt;0, "A", IF(COUNTIFS('Leave Request Form'!$C$8:$C$507, $B11, 'Leave Request Form'!$D$8:$D$507, "&lt;="&amp;H7, 'Leave Request Form'!$E$8:$E$507, "&gt;="&amp;H7)&gt;0, "R", "")))))</f>
        <v/>
      </c>
      <c r="I11" s="43" t="str">
        <f>IF(OR($B11="", I7=""), "", IF(COUNTIFS('Leave Request Form'!$T$8:$T$507, I7, 'Leave Request Form'!$C$8:$C$507, $B11), "A2", IF(COUNTIFS('Leave Request Form'!$G$8:$G$507, I7, 'Leave Request Form'!$C$8:$C$507, $B11), "R2", IF(COUNTIFS('Leave Request Form'!$P$8:$P$569, $B11, 'Leave Request Form'!$Q$8:$Q$569, "&lt;="&amp;I7, 'Leave Request Form'!$R$8:$R$569, "&gt;="&amp;I7)&gt;0, "A", IF(COUNTIFS('Leave Request Form'!$C$8:$C$507, $B11, 'Leave Request Form'!$D$8:$D$507, "&lt;="&amp;I7, 'Leave Request Form'!$E$8:$E$507, "&gt;="&amp;I7)&gt;0, "R", "")))))</f>
        <v/>
      </c>
      <c r="J11" s="43" t="str">
        <f>IF(OR($B11="", J7=""), "", IF(COUNTIFS('Leave Request Form'!$T$8:$T$507, J7, 'Leave Request Form'!$C$8:$C$507, $B11), "A2", IF(COUNTIFS('Leave Request Form'!$G$8:$G$507, J7, 'Leave Request Form'!$C$8:$C$507, $B11), "R2", IF(COUNTIFS('Leave Request Form'!$P$8:$P$569, $B11, 'Leave Request Form'!$Q$8:$Q$569, "&lt;="&amp;J7, 'Leave Request Form'!$R$8:$R$569, "&gt;="&amp;J7)&gt;0, "A", IF(COUNTIFS('Leave Request Form'!$C$8:$C$507, $B11, 'Leave Request Form'!$D$8:$D$507, "&lt;="&amp;J7, 'Leave Request Form'!$E$8:$E$507, "&gt;="&amp;J7)&gt;0, "R", "")))))</f>
        <v/>
      </c>
      <c r="K11" s="43" t="str">
        <f>IF(OR($B11="", K7=""), "", IF(COUNTIFS('Leave Request Form'!$T$8:$T$507, K7, 'Leave Request Form'!$C$8:$C$507, $B11), "A2", IF(COUNTIFS('Leave Request Form'!$G$8:$G$507, K7, 'Leave Request Form'!$C$8:$C$507, $B11), "R2", IF(COUNTIFS('Leave Request Form'!$P$8:$P$569, $B11, 'Leave Request Form'!$Q$8:$Q$569, "&lt;="&amp;K7, 'Leave Request Form'!$R$8:$R$569, "&gt;="&amp;K7)&gt;0, "A", IF(COUNTIFS('Leave Request Form'!$C$8:$C$507, $B11, 'Leave Request Form'!$D$8:$D$507, "&lt;="&amp;K7, 'Leave Request Form'!$E$8:$E$507, "&gt;="&amp;K7)&gt;0, "R", "")))))</f>
        <v/>
      </c>
      <c r="L11" s="43" t="str">
        <f>IF(OR($B11="", L7=""), "", IF(COUNTIFS('Leave Request Form'!$T$8:$T$507, L7, 'Leave Request Form'!$C$8:$C$507, $B11), "A2", IF(COUNTIFS('Leave Request Form'!$G$8:$G$507, L7, 'Leave Request Form'!$C$8:$C$507, $B11), "R2", IF(COUNTIFS('Leave Request Form'!$P$8:$P$569, $B11, 'Leave Request Form'!$Q$8:$Q$569, "&lt;="&amp;L7, 'Leave Request Form'!$R$8:$R$569, "&gt;="&amp;L7)&gt;0, "A", IF(COUNTIFS('Leave Request Form'!$C$8:$C$507, $B11, 'Leave Request Form'!$D$8:$D$507, "&lt;="&amp;L7, 'Leave Request Form'!$E$8:$E$507, "&gt;="&amp;L7)&gt;0, "R", "")))))</f>
        <v/>
      </c>
      <c r="M11" s="43" t="str">
        <f>IF(OR($B11="", M7=""), "", IF(COUNTIFS('Leave Request Form'!$T$8:$T$507, M7, 'Leave Request Form'!$C$8:$C$507, $B11), "A2", IF(COUNTIFS('Leave Request Form'!$G$8:$G$507, M7, 'Leave Request Form'!$C$8:$C$507, $B11), "R2", IF(COUNTIFS('Leave Request Form'!$P$8:$P$569, $B11, 'Leave Request Form'!$Q$8:$Q$569, "&lt;="&amp;M7, 'Leave Request Form'!$R$8:$R$569, "&gt;="&amp;M7)&gt;0, "A", IF(COUNTIFS('Leave Request Form'!$C$8:$C$507, $B11, 'Leave Request Form'!$D$8:$D$507, "&lt;="&amp;M7, 'Leave Request Form'!$E$8:$E$507, "&gt;="&amp;M7)&gt;0, "R", "")))))</f>
        <v/>
      </c>
      <c r="N11" s="43" t="str">
        <f>IF(OR($B11="", N7=""), "", IF(COUNTIFS('Leave Request Form'!$T$8:$T$507, N7, 'Leave Request Form'!$C$8:$C$507, $B11), "A2", IF(COUNTIFS('Leave Request Form'!$G$8:$G$507, N7, 'Leave Request Form'!$C$8:$C$507, $B11), "R2", IF(COUNTIFS('Leave Request Form'!$P$8:$P$569, $B11, 'Leave Request Form'!$Q$8:$Q$569, "&lt;="&amp;N7, 'Leave Request Form'!$R$8:$R$569, "&gt;="&amp;N7)&gt;0, "A", IF(COUNTIFS('Leave Request Form'!$C$8:$C$507, $B11, 'Leave Request Form'!$D$8:$D$507, "&lt;="&amp;N7, 'Leave Request Form'!$E$8:$E$507, "&gt;="&amp;N7)&gt;0, "R", "")))))</f>
        <v/>
      </c>
      <c r="O11" s="43" t="str">
        <f>IF(OR($B11="", O7=""), "", IF(COUNTIFS('Leave Request Form'!$T$8:$T$507, O7, 'Leave Request Form'!$C$8:$C$507, $B11), "A2", IF(COUNTIFS('Leave Request Form'!$G$8:$G$507, O7, 'Leave Request Form'!$C$8:$C$507, $B11), "R2", IF(COUNTIFS('Leave Request Form'!$P$8:$P$569, $B11, 'Leave Request Form'!$Q$8:$Q$569, "&lt;="&amp;O7, 'Leave Request Form'!$R$8:$R$569, "&gt;="&amp;O7)&gt;0, "A", IF(COUNTIFS('Leave Request Form'!$C$8:$C$507, $B11, 'Leave Request Form'!$D$8:$D$507, "&lt;="&amp;O7, 'Leave Request Form'!$E$8:$E$507, "&gt;="&amp;O7)&gt;0, "R", "")))))</f>
        <v/>
      </c>
      <c r="P11" s="43" t="str">
        <f>IF(OR($B11="", P7=""), "", IF(COUNTIFS('Leave Request Form'!$T$8:$T$507, P7, 'Leave Request Form'!$C$8:$C$507, $B11), "A2", IF(COUNTIFS('Leave Request Form'!$G$8:$G$507, P7, 'Leave Request Form'!$C$8:$C$507, $B11), "R2", IF(COUNTIFS('Leave Request Form'!$P$8:$P$569, $B11, 'Leave Request Form'!$Q$8:$Q$569, "&lt;="&amp;P7, 'Leave Request Form'!$R$8:$R$569, "&gt;="&amp;P7)&gt;0, "A", IF(COUNTIFS('Leave Request Form'!$C$8:$C$507, $B11, 'Leave Request Form'!$D$8:$D$507, "&lt;="&amp;P7, 'Leave Request Form'!$E$8:$E$507, "&gt;="&amp;P7)&gt;0, "R", "")))))</f>
        <v/>
      </c>
      <c r="Q11" s="43" t="str">
        <f>IF(OR($B11="", Q7=""), "", IF(COUNTIFS('Leave Request Form'!$T$8:$T$507, Q7, 'Leave Request Form'!$C$8:$C$507, $B11), "A2", IF(COUNTIFS('Leave Request Form'!$G$8:$G$507, Q7, 'Leave Request Form'!$C$8:$C$507, $B11), "R2", IF(COUNTIFS('Leave Request Form'!$P$8:$P$569, $B11, 'Leave Request Form'!$Q$8:$Q$569, "&lt;="&amp;Q7, 'Leave Request Form'!$R$8:$R$569, "&gt;="&amp;Q7)&gt;0, "A", IF(COUNTIFS('Leave Request Form'!$C$8:$C$507, $B11, 'Leave Request Form'!$D$8:$D$507, "&lt;="&amp;Q7, 'Leave Request Form'!$E$8:$E$507, "&gt;="&amp;Q7)&gt;0, "R", "")))))</f>
        <v/>
      </c>
      <c r="R11" s="43" t="str">
        <f>IF(OR($B11="", R7=""), "", IF(COUNTIFS('Leave Request Form'!$T$8:$T$507, R7, 'Leave Request Form'!$C$8:$C$507, $B11), "A2", IF(COUNTIFS('Leave Request Form'!$G$8:$G$507, R7, 'Leave Request Form'!$C$8:$C$507, $B11), "R2", IF(COUNTIFS('Leave Request Form'!$P$8:$P$569, $B11, 'Leave Request Form'!$Q$8:$Q$569, "&lt;="&amp;R7, 'Leave Request Form'!$R$8:$R$569, "&gt;="&amp;R7)&gt;0, "A", IF(COUNTIFS('Leave Request Form'!$C$8:$C$507, $B11, 'Leave Request Form'!$D$8:$D$507, "&lt;="&amp;R7, 'Leave Request Form'!$E$8:$E$507, "&gt;="&amp;R7)&gt;0, "R", "")))))</f>
        <v/>
      </c>
      <c r="S11" s="43" t="str">
        <f>IF(OR($B11="", S7=""), "", IF(COUNTIFS('Leave Request Form'!$T$8:$T$507, S7, 'Leave Request Form'!$C$8:$C$507, $B11), "A2", IF(COUNTIFS('Leave Request Form'!$G$8:$G$507, S7, 'Leave Request Form'!$C$8:$C$507, $B11), "R2", IF(COUNTIFS('Leave Request Form'!$P$8:$P$569, $B11, 'Leave Request Form'!$Q$8:$Q$569, "&lt;="&amp;S7, 'Leave Request Form'!$R$8:$R$569, "&gt;="&amp;S7)&gt;0, "A", IF(COUNTIFS('Leave Request Form'!$C$8:$C$507, $B11, 'Leave Request Form'!$D$8:$D$507, "&lt;="&amp;S7, 'Leave Request Form'!$E$8:$E$507, "&gt;="&amp;S7)&gt;0, "R", "")))))</f>
        <v/>
      </c>
      <c r="T11" s="43" t="str">
        <f>IF(OR($B11="", T7=""), "", IF(COUNTIFS('Leave Request Form'!$T$8:$T$507, T7, 'Leave Request Form'!$C$8:$C$507, $B11), "A2", IF(COUNTIFS('Leave Request Form'!$G$8:$G$507, T7, 'Leave Request Form'!$C$8:$C$507, $B11), "R2", IF(COUNTIFS('Leave Request Form'!$P$8:$P$569, $B11, 'Leave Request Form'!$Q$8:$Q$569, "&lt;="&amp;T7, 'Leave Request Form'!$R$8:$R$569, "&gt;="&amp;T7)&gt;0, "A", IF(COUNTIFS('Leave Request Form'!$C$8:$C$507, $B11, 'Leave Request Form'!$D$8:$D$507, "&lt;="&amp;T7, 'Leave Request Form'!$E$8:$E$507, "&gt;="&amp;T7)&gt;0, "R", "")))))</f>
        <v/>
      </c>
      <c r="U11" s="43" t="str">
        <f>IF(OR($B11="", U7=""), "", IF(COUNTIFS('Leave Request Form'!$T$8:$T$507, U7, 'Leave Request Form'!$C$8:$C$507, $B11), "A2", IF(COUNTIFS('Leave Request Form'!$G$8:$G$507, U7, 'Leave Request Form'!$C$8:$C$507, $B11), "R2", IF(COUNTIFS('Leave Request Form'!$P$8:$P$569, $B11, 'Leave Request Form'!$Q$8:$Q$569, "&lt;="&amp;U7, 'Leave Request Form'!$R$8:$R$569, "&gt;="&amp;U7)&gt;0, "A", IF(COUNTIFS('Leave Request Form'!$C$8:$C$507, $B11, 'Leave Request Form'!$D$8:$D$507, "&lt;="&amp;U7, 'Leave Request Form'!$E$8:$E$507, "&gt;="&amp;U7)&gt;0, "R", "")))))</f>
        <v/>
      </c>
      <c r="V11" s="43" t="str">
        <f>IF(OR($B11="", V7=""), "", IF(COUNTIFS('Leave Request Form'!$T$8:$T$507, V7, 'Leave Request Form'!$C$8:$C$507, $B11), "A2", IF(COUNTIFS('Leave Request Form'!$G$8:$G$507, V7, 'Leave Request Form'!$C$8:$C$507, $B11), "R2", IF(COUNTIFS('Leave Request Form'!$P$8:$P$569, $B11, 'Leave Request Form'!$Q$8:$Q$569, "&lt;="&amp;V7, 'Leave Request Form'!$R$8:$R$569, "&gt;="&amp;V7)&gt;0, "A", IF(COUNTIFS('Leave Request Form'!$C$8:$C$507, $B11, 'Leave Request Form'!$D$8:$D$507, "&lt;="&amp;V7, 'Leave Request Form'!$E$8:$E$507, "&gt;="&amp;V7)&gt;0, "R", "")))))</f>
        <v/>
      </c>
      <c r="W11" s="43" t="str">
        <f>IF(OR($B11="", W7=""), "", IF(COUNTIFS('Leave Request Form'!$T$8:$T$507, W7, 'Leave Request Form'!$C$8:$C$507, $B11), "A2", IF(COUNTIFS('Leave Request Form'!$G$8:$G$507, W7, 'Leave Request Form'!$C$8:$C$507, $B11), "R2", IF(COUNTIFS('Leave Request Form'!$P$8:$P$569, $B11, 'Leave Request Form'!$Q$8:$Q$569, "&lt;="&amp;W7, 'Leave Request Form'!$R$8:$R$569, "&gt;="&amp;W7)&gt;0, "A", IF(COUNTIFS('Leave Request Form'!$C$8:$C$507, $B11, 'Leave Request Form'!$D$8:$D$507, "&lt;="&amp;W7, 'Leave Request Form'!$E$8:$E$507, "&gt;="&amp;W7)&gt;0, "R", "")))))</f>
        <v/>
      </c>
      <c r="X11" s="43" t="str">
        <f>IF(OR($B11="", X7=""), "", IF(COUNTIFS('Leave Request Form'!$T$8:$T$507, X7, 'Leave Request Form'!$C$8:$C$507, $B11), "A2", IF(COUNTIFS('Leave Request Form'!$G$8:$G$507, X7, 'Leave Request Form'!$C$8:$C$507, $B11), "R2", IF(COUNTIFS('Leave Request Form'!$P$8:$P$569, $B11, 'Leave Request Form'!$Q$8:$Q$569, "&lt;="&amp;X7, 'Leave Request Form'!$R$8:$R$569, "&gt;="&amp;X7)&gt;0, "A", IF(COUNTIFS('Leave Request Form'!$C$8:$C$507, $B11, 'Leave Request Form'!$D$8:$D$507, "&lt;="&amp;X7, 'Leave Request Form'!$E$8:$E$507, "&gt;="&amp;X7)&gt;0, "R", "")))))</f>
        <v/>
      </c>
      <c r="Y11" s="43" t="str">
        <f>IF(OR($B11="", Y7=""), "", IF(COUNTIFS('Leave Request Form'!$T$8:$T$507, Y7, 'Leave Request Form'!$C$8:$C$507, $B11), "A2", IF(COUNTIFS('Leave Request Form'!$G$8:$G$507, Y7, 'Leave Request Form'!$C$8:$C$507, $B11), "R2", IF(COUNTIFS('Leave Request Form'!$P$8:$P$569, $B11, 'Leave Request Form'!$Q$8:$Q$569, "&lt;="&amp;Y7, 'Leave Request Form'!$R$8:$R$569, "&gt;="&amp;Y7)&gt;0, "A", IF(COUNTIFS('Leave Request Form'!$C$8:$C$507, $B11, 'Leave Request Form'!$D$8:$D$507, "&lt;="&amp;Y7, 'Leave Request Form'!$E$8:$E$507, "&gt;="&amp;Y7)&gt;0, "R", "")))))</f>
        <v/>
      </c>
      <c r="Z11" s="43" t="str">
        <f>IF(OR($B11="", Z7=""), "", IF(COUNTIFS('Leave Request Form'!$T$8:$T$507, Z7, 'Leave Request Form'!$C$8:$C$507, $B11), "A2", IF(COUNTIFS('Leave Request Form'!$G$8:$G$507, Z7, 'Leave Request Form'!$C$8:$C$507, $B11), "R2", IF(COUNTIFS('Leave Request Form'!$P$8:$P$569, $B11, 'Leave Request Form'!$Q$8:$Q$569, "&lt;="&amp;Z7, 'Leave Request Form'!$R$8:$R$569, "&gt;="&amp;Z7)&gt;0, "A", IF(COUNTIFS('Leave Request Form'!$C$8:$C$507, $B11, 'Leave Request Form'!$D$8:$D$507, "&lt;="&amp;Z7, 'Leave Request Form'!$E$8:$E$507, "&gt;="&amp;Z7)&gt;0, "R", "")))))</f>
        <v/>
      </c>
      <c r="AA11" s="43" t="str">
        <f>IF(OR($B11="", AA7=""), "", IF(COUNTIFS('Leave Request Form'!$T$8:$T$507, AA7, 'Leave Request Form'!$C$8:$C$507, $B11), "A2", IF(COUNTIFS('Leave Request Form'!$G$8:$G$507, AA7, 'Leave Request Form'!$C$8:$C$507, $B11), "R2", IF(COUNTIFS('Leave Request Form'!$P$8:$P$569, $B11, 'Leave Request Form'!$Q$8:$Q$569, "&lt;="&amp;AA7, 'Leave Request Form'!$R$8:$R$569, "&gt;="&amp;AA7)&gt;0, "A", IF(COUNTIFS('Leave Request Form'!$C$8:$C$507, $B11, 'Leave Request Form'!$D$8:$D$507, "&lt;="&amp;AA7, 'Leave Request Form'!$E$8:$E$507, "&gt;="&amp;AA7)&gt;0, "R", "")))))</f>
        <v/>
      </c>
      <c r="AB11" s="43" t="str">
        <f>IF(OR($B11="", AB7=""), "", IF(COUNTIFS('Leave Request Form'!$T$8:$T$507, AB7, 'Leave Request Form'!$C$8:$C$507, $B11), "A2", IF(COUNTIFS('Leave Request Form'!$G$8:$G$507, AB7, 'Leave Request Form'!$C$8:$C$507, $B11), "R2", IF(COUNTIFS('Leave Request Form'!$P$8:$P$569, $B11, 'Leave Request Form'!$Q$8:$Q$569, "&lt;="&amp;AB7, 'Leave Request Form'!$R$8:$R$569, "&gt;="&amp;AB7)&gt;0, "A", IF(COUNTIFS('Leave Request Form'!$C$8:$C$507, $B11, 'Leave Request Form'!$D$8:$D$507, "&lt;="&amp;AB7, 'Leave Request Form'!$E$8:$E$507, "&gt;="&amp;AB7)&gt;0, "R", "")))))</f>
        <v/>
      </c>
      <c r="AC11" s="43" t="str">
        <f>IF(OR($B11="", AC7=""), "", IF(COUNTIFS('Leave Request Form'!$T$8:$T$507, AC7, 'Leave Request Form'!$C$8:$C$507, $B11), "A2", IF(COUNTIFS('Leave Request Form'!$G$8:$G$507, AC7, 'Leave Request Form'!$C$8:$C$507, $B11), "R2", IF(COUNTIFS('Leave Request Form'!$P$8:$P$569, $B11, 'Leave Request Form'!$Q$8:$Q$569, "&lt;="&amp;AC7, 'Leave Request Form'!$R$8:$R$569, "&gt;="&amp;AC7)&gt;0, "A", IF(COUNTIFS('Leave Request Form'!$C$8:$C$507, $B11, 'Leave Request Form'!$D$8:$D$507, "&lt;="&amp;AC7, 'Leave Request Form'!$E$8:$E$507, "&gt;="&amp;AC7)&gt;0, "R", "")))))</f>
        <v/>
      </c>
      <c r="AD11" s="43" t="str">
        <f>IF(OR($B11="", AD7=""), "", IF(COUNTIFS('Leave Request Form'!$T$8:$T$507, AD7, 'Leave Request Form'!$C$8:$C$507, $B11), "A2", IF(COUNTIFS('Leave Request Form'!$G$8:$G$507, AD7, 'Leave Request Form'!$C$8:$C$507, $B11), "R2", IF(COUNTIFS('Leave Request Form'!$P$8:$P$569, $B11, 'Leave Request Form'!$Q$8:$Q$569, "&lt;="&amp;AD7, 'Leave Request Form'!$R$8:$R$569, "&gt;="&amp;AD7)&gt;0, "A", IF(COUNTIFS('Leave Request Form'!$C$8:$C$507, $B11, 'Leave Request Form'!$D$8:$D$507, "&lt;="&amp;AD7, 'Leave Request Form'!$E$8:$E$507, "&gt;="&amp;AD7)&gt;0, "R", "")))))</f>
        <v/>
      </c>
      <c r="AE11" s="43" t="str">
        <f>IF(OR($B11="", AE7=""), "", IF(COUNTIFS('Leave Request Form'!$T$8:$T$507, AE7, 'Leave Request Form'!$C$8:$C$507, $B11), "A2", IF(COUNTIFS('Leave Request Form'!$G$8:$G$507, AE7, 'Leave Request Form'!$C$8:$C$507, $B11), "R2", IF(COUNTIFS('Leave Request Form'!$P$8:$P$569, $B11, 'Leave Request Form'!$Q$8:$Q$569, "&lt;="&amp;AE7, 'Leave Request Form'!$R$8:$R$569, "&gt;="&amp;AE7)&gt;0, "A", IF(COUNTIFS('Leave Request Form'!$C$8:$C$507, $B11, 'Leave Request Form'!$D$8:$D$507, "&lt;="&amp;AE7, 'Leave Request Form'!$E$8:$E$507, "&gt;="&amp;AE7)&gt;0, "R", "")))))</f>
        <v/>
      </c>
      <c r="AF11" s="43" t="str">
        <f>IF(OR($B11="", AF7=""), "", IF(COUNTIFS('Leave Request Form'!$T$8:$T$507, AF7, 'Leave Request Form'!$C$8:$C$507, $B11), "A2", IF(COUNTIFS('Leave Request Form'!$G$8:$G$507, AF7, 'Leave Request Form'!$C$8:$C$507, $B11), "R2", IF(COUNTIFS('Leave Request Form'!$P$8:$P$569, $B11, 'Leave Request Form'!$Q$8:$Q$569, "&lt;="&amp;AF7, 'Leave Request Form'!$R$8:$R$569, "&gt;="&amp;AF7)&gt;0, "A", IF(COUNTIFS('Leave Request Form'!$C$8:$C$507, $B11, 'Leave Request Form'!$D$8:$D$507, "&lt;="&amp;AF7, 'Leave Request Form'!$E$8:$E$507, "&gt;="&amp;AF7)&gt;0, "R", "")))))</f>
        <v/>
      </c>
      <c r="AG11" s="44" t="str">
        <f>IF(OR($B11="", AG7=""), "", IF(COUNTIFS('Leave Request Form'!$T$8:$T$507, AG7, 'Leave Request Form'!$C$8:$C$507, $B11), "A2", IF(COUNTIFS('Leave Request Form'!$G$8:$G$507, AG7, 'Leave Request Form'!$C$8:$C$507, $B11), "R2", IF(COUNTIFS('Leave Request Form'!$P$8:$P$569, $B11, 'Leave Request Form'!$Q$8:$Q$569, "&lt;="&amp;AG7, 'Leave Request Form'!$R$8:$R$569, "&gt;="&amp;AG7)&gt;0, "A", IF(COUNTIFS('Leave Request Form'!$C$8:$C$507, $B11, 'Leave Request Form'!$D$8:$D$507, "&lt;="&amp;AG7, 'Leave Request Form'!$E$8:$E$507, "&gt;="&amp;AG7)&gt;0, "R", "")))))</f>
        <v/>
      </c>
      <c r="AH11" s="75"/>
    </row>
    <row r="12" spans="1:34" x14ac:dyDescent="0.25">
      <c r="A12" s="75"/>
      <c r="B12" s="10" t="str">
        <f>IF('Intro &amp; Setup'!$BC$8="", "", 'Intro &amp; Setup'!$BC$8)</f>
        <v>Sarah</v>
      </c>
      <c r="C12" s="42" t="str">
        <f>IF(OR($B12="", C7=""), "", IF(COUNTIFS('Leave Request Form'!$T$8:$T$507, C7, 'Leave Request Form'!$C$8:$C$507, $B12), "A2", IF(COUNTIFS('Leave Request Form'!$G$8:$G$507, C7, 'Leave Request Form'!$C$8:$C$507, $B12), "R2", IF(COUNTIFS('Leave Request Form'!$P$8:$P$569, $B12, 'Leave Request Form'!$Q$8:$Q$569, "&lt;="&amp;C7, 'Leave Request Form'!$R$8:$R$569, "&gt;="&amp;C7)&gt;0, "A", IF(COUNTIFS('Leave Request Form'!$C$8:$C$507, $B12, 'Leave Request Form'!$D$8:$D$507, "&lt;="&amp;C7, 'Leave Request Form'!$E$8:$E$507, "&gt;="&amp;C7)&gt;0, "R", "")))))</f>
        <v>A</v>
      </c>
      <c r="D12" s="43" t="str">
        <f>IF(OR($B12="", D7=""), "", IF(COUNTIFS('Leave Request Form'!$T$8:$T$507, D7, 'Leave Request Form'!$C$8:$C$507, $B12), "A2", IF(COUNTIFS('Leave Request Form'!$G$8:$G$507, D7, 'Leave Request Form'!$C$8:$C$507, $B12), "R2", IF(COUNTIFS('Leave Request Form'!$P$8:$P$569, $B12, 'Leave Request Form'!$Q$8:$Q$569, "&lt;="&amp;D7, 'Leave Request Form'!$R$8:$R$569, "&gt;="&amp;D7)&gt;0, "A", IF(COUNTIFS('Leave Request Form'!$C$8:$C$507, $B12, 'Leave Request Form'!$D$8:$D$507, "&lt;="&amp;D7, 'Leave Request Form'!$E$8:$E$507, "&gt;="&amp;D7)&gt;0, "R", "")))))</f>
        <v>A</v>
      </c>
      <c r="E12" s="43" t="str">
        <f>IF(OR($B12="", E7=""), "", IF(COUNTIFS('Leave Request Form'!$T$8:$T$507, E7, 'Leave Request Form'!$C$8:$C$507, $B12), "A2", IF(COUNTIFS('Leave Request Form'!$G$8:$G$507, E7, 'Leave Request Form'!$C$8:$C$507, $B12), "R2", IF(COUNTIFS('Leave Request Form'!$P$8:$P$569, $B12, 'Leave Request Form'!$Q$8:$Q$569, "&lt;="&amp;E7, 'Leave Request Form'!$R$8:$R$569, "&gt;="&amp;E7)&gt;0, "A", IF(COUNTIFS('Leave Request Form'!$C$8:$C$507, $B12, 'Leave Request Form'!$D$8:$D$507, "&lt;="&amp;E7, 'Leave Request Form'!$E$8:$E$507, "&gt;="&amp;E7)&gt;0, "R", "")))))</f>
        <v>A</v>
      </c>
      <c r="F12" s="43" t="str">
        <f>IF(OR($B12="", F7=""), "", IF(COUNTIFS('Leave Request Form'!$T$8:$T$507, F7, 'Leave Request Form'!$C$8:$C$507, $B12), "A2", IF(COUNTIFS('Leave Request Form'!$G$8:$G$507, F7, 'Leave Request Form'!$C$8:$C$507, $B12), "R2", IF(COUNTIFS('Leave Request Form'!$P$8:$P$569, $B12, 'Leave Request Form'!$Q$8:$Q$569, "&lt;="&amp;F7, 'Leave Request Form'!$R$8:$R$569, "&gt;="&amp;F7)&gt;0, "A", IF(COUNTIFS('Leave Request Form'!$C$8:$C$507, $B12, 'Leave Request Form'!$D$8:$D$507, "&lt;="&amp;F7, 'Leave Request Form'!$E$8:$E$507, "&gt;="&amp;F7)&gt;0, "R", "")))))</f>
        <v>A</v>
      </c>
      <c r="G12" s="43" t="str">
        <f>IF(OR($B12="", G7=""), "", IF(COUNTIFS('Leave Request Form'!$T$8:$T$507, G7, 'Leave Request Form'!$C$8:$C$507, $B12), "A2", IF(COUNTIFS('Leave Request Form'!$G$8:$G$507, G7, 'Leave Request Form'!$C$8:$C$507, $B12), "R2", IF(COUNTIFS('Leave Request Form'!$P$8:$P$569, $B12, 'Leave Request Form'!$Q$8:$Q$569, "&lt;="&amp;G7, 'Leave Request Form'!$R$8:$R$569, "&gt;="&amp;G7)&gt;0, "A", IF(COUNTIFS('Leave Request Form'!$C$8:$C$507, $B12, 'Leave Request Form'!$D$8:$D$507, "&lt;="&amp;G7, 'Leave Request Form'!$E$8:$E$507, "&gt;="&amp;G7)&gt;0, "R", "")))))</f>
        <v>A</v>
      </c>
      <c r="H12" s="43" t="str">
        <f>IF(OR($B12="", H7=""), "", IF(COUNTIFS('Leave Request Form'!$T$8:$T$507, H7, 'Leave Request Form'!$C$8:$C$507, $B12), "A2", IF(COUNTIFS('Leave Request Form'!$G$8:$G$507, H7, 'Leave Request Form'!$C$8:$C$507, $B12), "R2", IF(COUNTIFS('Leave Request Form'!$P$8:$P$569, $B12, 'Leave Request Form'!$Q$8:$Q$569, "&lt;="&amp;H7, 'Leave Request Form'!$R$8:$R$569, "&gt;="&amp;H7)&gt;0, "A", IF(COUNTIFS('Leave Request Form'!$C$8:$C$507, $B12, 'Leave Request Form'!$D$8:$D$507, "&lt;="&amp;H7, 'Leave Request Form'!$E$8:$E$507, "&gt;="&amp;H7)&gt;0, "R", "")))))</f>
        <v/>
      </c>
      <c r="I12" s="43" t="str">
        <f>IF(OR($B12="", I7=""), "", IF(COUNTIFS('Leave Request Form'!$T$8:$T$507, I7, 'Leave Request Form'!$C$8:$C$507, $B12), "A2", IF(COUNTIFS('Leave Request Form'!$G$8:$G$507, I7, 'Leave Request Form'!$C$8:$C$507, $B12), "R2", IF(COUNTIFS('Leave Request Form'!$P$8:$P$569, $B12, 'Leave Request Form'!$Q$8:$Q$569, "&lt;="&amp;I7, 'Leave Request Form'!$R$8:$R$569, "&gt;="&amp;I7)&gt;0, "A", IF(COUNTIFS('Leave Request Form'!$C$8:$C$507, $B12, 'Leave Request Form'!$D$8:$D$507, "&lt;="&amp;I7, 'Leave Request Form'!$E$8:$E$507, "&gt;="&amp;I7)&gt;0, "R", "")))))</f>
        <v/>
      </c>
      <c r="J12" s="43" t="str">
        <f>IF(OR($B12="", J7=""), "", IF(COUNTIFS('Leave Request Form'!$T$8:$T$507, J7, 'Leave Request Form'!$C$8:$C$507, $B12), "A2", IF(COUNTIFS('Leave Request Form'!$G$8:$G$507, J7, 'Leave Request Form'!$C$8:$C$507, $B12), "R2", IF(COUNTIFS('Leave Request Form'!$P$8:$P$569, $B12, 'Leave Request Form'!$Q$8:$Q$569, "&lt;="&amp;J7, 'Leave Request Form'!$R$8:$R$569, "&gt;="&amp;J7)&gt;0, "A", IF(COUNTIFS('Leave Request Form'!$C$8:$C$507, $B12, 'Leave Request Form'!$D$8:$D$507, "&lt;="&amp;J7, 'Leave Request Form'!$E$8:$E$507, "&gt;="&amp;J7)&gt;0, "R", "")))))</f>
        <v/>
      </c>
      <c r="K12" s="43" t="str">
        <f>IF(OR($B12="", K7=""), "", IF(COUNTIFS('Leave Request Form'!$T$8:$T$507, K7, 'Leave Request Form'!$C$8:$C$507, $B12), "A2", IF(COUNTIFS('Leave Request Form'!$G$8:$G$507, K7, 'Leave Request Form'!$C$8:$C$507, $B12), "R2", IF(COUNTIFS('Leave Request Form'!$P$8:$P$569, $B12, 'Leave Request Form'!$Q$8:$Q$569, "&lt;="&amp;K7, 'Leave Request Form'!$R$8:$R$569, "&gt;="&amp;K7)&gt;0, "A", IF(COUNTIFS('Leave Request Form'!$C$8:$C$507, $B12, 'Leave Request Form'!$D$8:$D$507, "&lt;="&amp;K7, 'Leave Request Form'!$E$8:$E$507, "&gt;="&amp;K7)&gt;0, "R", "")))))</f>
        <v/>
      </c>
      <c r="L12" s="43" t="str">
        <f>IF(OR($B12="", L7=""), "", IF(COUNTIFS('Leave Request Form'!$T$8:$T$507, L7, 'Leave Request Form'!$C$8:$C$507, $B12), "A2", IF(COUNTIFS('Leave Request Form'!$G$8:$G$507, L7, 'Leave Request Form'!$C$8:$C$507, $B12), "R2", IF(COUNTIFS('Leave Request Form'!$P$8:$P$569, $B12, 'Leave Request Form'!$Q$8:$Q$569, "&lt;="&amp;L7, 'Leave Request Form'!$R$8:$R$569, "&gt;="&amp;L7)&gt;0, "A", IF(COUNTIFS('Leave Request Form'!$C$8:$C$507, $B12, 'Leave Request Form'!$D$8:$D$507, "&lt;="&amp;L7, 'Leave Request Form'!$E$8:$E$507, "&gt;="&amp;L7)&gt;0, "R", "")))))</f>
        <v/>
      </c>
      <c r="M12" s="43" t="str">
        <f>IF(OR($B12="", M7=""), "", IF(COUNTIFS('Leave Request Form'!$T$8:$T$507, M7, 'Leave Request Form'!$C$8:$C$507, $B12), "A2", IF(COUNTIFS('Leave Request Form'!$G$8:$G$507, M7, 'Leave Request Form'!$C$8:$C$507, $B12), "R2", IF(COUNTIFS('Leave Request Form'!$P$8:$P$569, $B12, 'Leave Request Form'!$Q$8:$Q$569, "&lt;="&amp;M7, 'Leave Request Form'!$R$8:$R$569, "&gt;="&amp;M7)&gt;0, "A", IF(COUNTIFS('Leave Request Form'!$C$8:$C$507, $B12, 'Leave Request Form'!$D$8:$D$507, "&lt;="&amp;M7, 'Leave Request Form'!$E$8:$E$507, "&gt;="&amp;M7)&gt;0, "R", "")))))</f>
        <v/>
      </c>
      <c r="N12" s="43" t="str">
        <f>IF(OR($B12="", N7=""), "", IF(COUNTIFS('Leave Request Form'!$T$8:$T$507, N7, 'Leave Request Form'!$C$8:$C$507, $B12), "A2", IF(COUNTIFS('Leave Request Form'!$G$8:$G$507, N7, 'Leave Request Form'!$C$8:$C$507, $B12), "R2", IF(COUNTIFS('Leave Request Form'!$P$8:$P$569, $B12, 'Leave Request Form'!$Q$8:$Q$569, "&lt;="&amp;N7, 'Leave Request Form'!$R$8:$R$569, "&gt;="&amp;N7)&gt;0, "A", IF(COUNTIFS('Leave Request Form'!$C$8:$C$507, $B12, 'Leave Request Form'!$D$8:$D$507, "&lt;="&amp;N7, 'Leave Request Form'!$E$8:$E$507, "&gt;="&amp;N7)&gt;0, "R", "")))))</f>
        <v/>
      </c>
      <c r="O12" s="43" t="str">
        <f>IF(OR($B12="", O7=""), "", IF(COUNTIFS('Leave Request Form'!$T$8:$T$507, O7, 'Leave Request Form'!$C$8:$C$507, $B12), "A2", IF(COUNTIFS('Leave Request Form'!$G$8:$G$507, O7, 'Leave Request Form'!$C$8:$C$507, $B12), "R2", IF(COUNTIFS('Leave Request Form'!$P$8:$P$569, $B12, 'Leave Request Form'!$Q$8:$Q$569, "&lt;="&amp;O7, 'Leave Request Form'!$R$8:$R$569, "&gt;="&amp;O7)&gt;0, "A", IF(COUNTIFS('Leave Request Form'!$C$8:$C$507, $B12, 'Leave Request Form'!$D$8:$D$507, "&lt;="&amp;O7, 'Leave Request Form'!$E$8:$E$507, "&gt;="&amp;O7)&gt;0, "R", "")))))</f>
        <v/>
      </c>
      <c r="P12" s="43" t="str">
        <f>IF(OR($B12="", P7=""), "", IF(COUNTIFS('Leave Request Form'!$T$8:$T$507, P7, 'Leave Request Form'!$C$8:$C$507, $B12), "A2", IF(COUNTIFS('Leave Request Form'!$G$8:$G$507, P7, 'Leave Request Form'!$C$8:$C$507, $B12), "R2", IF(COUNTIFS('Leave Request Form'!$P$8:$P$569, $B12, 'Leave Request Form'!$Q$8:$Q$569, "&lt;="&amp;P7, 'Leave Request Form'!$R$8:$R$569, "&gt;="&amp;P7)&gt;0, "A", IF(COUNTIFS('Leave Request Form'!$C$8:$C$507, $B12, 'Leave Request Form'!$D$8:$D$507, "&lt;="&amp;P7, 'Leave Request Form'!$E$8:$E$507, "&gt;="&amp;P7)&gt;0, "R", "")))))</f>
        <v/>
      </c>
      <c r="Q12" s="43" t="str">
        <f>IF(OR($B12="", Q7=""), "", IF(COUNTIFS('Leave Request Form'!$T$8:$T$507, Q7, 'Leave Request Form'!$C$8:$C$507, $B12), "A2", IF(COUNTIFS('Leave Request Form'!$G$8:$G$507, Q7, 'Leave Request Form'!$C$8:$C$507, $B12), "R2", IF(COUNTIFS('Leave Request Form'!$P$8:$P$569, $B12, 'Leave Request Form'!$Q$8:$Q$569, "&lt;="&amp;Q7, 'Leave Request Form'!$R$8:$R$569, "&gt;="&amp;Q7)&gt;0, "A", IF(COUNTIFS('Leave Request Form'!$C$8:$C$507, $B12, 'Leave Request Form'!$D$8:$D$507, "&lt;="&amp;Q7, 'Leave Request Form'!$E$8:$E$507, "&gt;="&amp;Q7)&gt;0, "R", "")))))</f>
        <v/>
      </c>
      <c r="R12" s="43" t="str">
        <f>IF(OR($B12="", R7=""), "", IF(COUNTIFS('Leave Request Form'!$T$8:$T$507, R7, 'Leave Request Form'!$C$8:$C$507, $B12), "A2", IF(COUNTIFS('Leave Request Form'!$G$8:$G$507, R7, 'Leave Request Form'!$C$8:$C$507, $B12), "R2", IF(COUNTIFS('Leave Request Form'!$P$8:$P$569, $B12, 'Leave Request Form'!$Q$8:$Q$569, "&lt;="&amp;R7, 'Leave Request Form'!$R$8:$R$569, "&gt;="&amp;R7)&gt;0, "A", IF(COUNTIFS('Leave Request Form'!$C$8:$C$507, $B12, 'Leave Request Form'!$D$8:$D$507, "&lt;="&amp;R7, 'Leave Request Form'!$E$8:$E$507, "&gt;="&amp;R7)&gt;0, "R", "")))))</f>
        <v/>
      </c>
      <c r="S12" s="43" t="str">
        <f>IF(OR($B12="", S7=""), "", IF(COUNTIFS('Leave Request Form'!$T$8:$T$507, S7, 'Leave Request Form'!$C$8:$C$507, $B12), "A2", IF(COUNTIFS('Leave Request Form'!$G$8:$G$507, S7, 'Leave Request Form'!$C$8:$C$507, $B12), "R2", IF(COUNTIFS('Leave Request Form'!$P$8:$P$569, $B12, 'Leave Request Form'!$Q$8:$Q$569, "&lt;="&amp;S7, 'Leave Request Form'!$R$8:$R$569, "&gt;="&amp;S7)&gt;0, "A", IF(COUNTIFS('Leave Request Form'!$C$8:$C$507, $B12, 'Leave Request Form'!$D$8:$D$507, "&lt;="&amp;S7, 'Leave Request Form'!$E$8:$E$507, "&gt;="&amp;S7)&gt;0, "R", "")))))</f>
        <v/>
      </c>
      <c r="T12" s="43" t="str">
        <f>IF(OR($B12="", T7=""), "", IF(COUNTIFS('Leave Request Form'!$T$8:$T$507, T7, 'Leave Request Form'!$C$8:$C$507, $B12), "A2", IF(COUNTIFS('Leave Request Form'!$G$8:$G$507, T7, 'Leave Request Form'!$C$8:$C$507, $B12), "R2", IF(COUNTIFS('Leave Request Form'!$P$8:$P$569, $B12, 'Leave Request Form'!$Q$8:$Q$569, "&lt;="&amp;T7, 'Leave Request Form'!$R$8:$R$569, "&gt;="&amp;T7)&gt;0, "A", IF(COUNTIFS('Leave Request Form'!$C$8:$C$507, $B12, 'Leave Request Form'!$D$8:$D$507, "&lt;="&amp;T7, 'Leave Request Form'!$E$8:$E$507, "&gt;="&amp;T7)&gt;0, "R", "")))))</f>
        <v/>
      </c>
      <c r="U12" s="43" t="str">
        <f>IF(OR($B12="", U7=""), "", IF(COUNTIFS('Leave Request Form'!$T$8:$T$507, U7, 'Leave Request Form'!$C$8:$C$507, $B12), "A2", IF(COUNTIFS('Leave Request Form'!$G$8:$G$507, U7, 'Leave Request Form'!$C$8:$C$507, $B12), "R2", IF(COUNTIFS('Leave Request Form'!$P$8:$P$569, $B12, 'Leave Request Form'!$Q$8:$Q$569, "&lt;="&amp;U7, 'Leave Request Form'!$R$8:$R$569, "&gt;="&amp;U7)&gt;0, "A", IF(COUNTIFS('Leave Request Form'!$C$8:$C$507, $B12, 'Leave Request Form'!$D$8:$D$507, "&lt;="&amp;U7, 'Leave Request Form'!$E$8:$E$507, "&gt;="&amp;U7)&gt;0, "R", "")))))</f>
        <v/>
      </c>
      <c r="V12" s="43" t="str">
        <f>IF(OR($B12="", V7=""), "", IF(COUNTIFS('Leave Request Form'!$T$8:$T$507, V7, 'Leave Request Form'!$C$8:$C$507, $B12), "A2", IF(COUNTIFS('Leave Request Form'!$G$8:$G$507, V7, 'Leave Request Form'!$C$8:$C$507, $B12), "R2", IF(COUNTIFS('Leave Request Form'!$P$8:$P$569, $B12, 'Leave Request Form'!$Q$8:$Q$569, "&lt;="&amp;V7, 'Leave Request Form'!$R$8:$R$569, "&gt;="&amp;V7)&gt;0, "A", IF(COUNTIFS('Leave Request Form'!$C$8:$C$507, $B12, 'Leave Request Form'!$D$8:$D$507, "&lt;="&amp;V7, 'Leave Request Form'!$E$8:$E$507, "&gt;="&amp;V7)&gt;0, "R", "")))))</f>
        <v>A</v>
      </c>
      <c r="W12" s="43" t="str">
        <f>IF(OR($B12="", W7=""), "", IF(COUNTIFS('Leave Request Form'!$T$8:$T$507, W7, 'Leave Request Form'!$C$8:$C$507, $B12), "A2", IF(COUNTIFS('Leave Request Form'!$G$8:$G$507, W7, 'Leave Request Form'!$C$8:$C$507, $B12), "R2", IF(COUNTIFS('Leave Request Form'!$P$8:$P$569, $B12, 'Leave Request Form'!$Q$8:$Q$569, "&lt;="&amp;W7, 'Leave Request Form'!$R$8:$R$569, "&gt;="&amp;W7)&gt;0, "A", IF(COUNTIFS('Leave Request Form'!$C$8:$C$507, $B12, 'Leave Request Form'!$D$8:$D$507, "&lt;="&amp;W7, 'Leave Request Form'!$E$8:$E$507, "&gt;="&amp;W7)&gt;0, "R", "")))))</f>
        <v>A</v>
      </c>
      <c r="X12" s="43" t="str">
        <f>IF(OR($B12="", X7=""), "", IF(COUNTIFS('Leave Request Form'!$T$8:$T$507, X7, 'Leave Request Form'!$C$8:$C$507, $B12), "A2", IF(COUNTIFS('Leave Request Form'!$G$8:$G$507, X7, 'Leave Request Form'!$C$8:$C$507, $B12), "R2", IF(COUNTIFS('Leave Request Form'!$P$8:$P$569, $B12, 'Leave Request Form'!$Q$8:$Q$569, "&lt;="&amp;X7, 'Leave Request Form'!$R$8:$R$569, "&gt;="&amp;X7)&gt;0, "A", IF(COUNTIFS('Leave Request Form'!$C$8:$C$507, $B12, 'Leave Request Form'!$D$8:$D$507, "&lt;="&amp;X7, 'Leave Request Form'!$E$8:$E$507, "&gt;="&amp;X7)&gt;0, "R", "")))))</f>
        <v>A</v>
      </c>
      <c r="Y12" s="43" t="str">
        <f>IF(OR($B12="", Y7=""), "", IF(COUNTIFS('Leave Request Form'!$T$8:$T$507, Y7, 'Leave Request Form'!$C$8:$C$507, $B12), "A2", IF(COUNTIFS('Leave Request Form'!$G$8:$G$507, Y7, 'Leave Request Form'!$C$8:$C$507, $B12), "R2", IF(COUNTIFS('Leave Request Form'!$P$8:$P$569, $B12, 'Leave Request Form'!$Q$8:$Q$569, "&lt;="&amp;Y7, 'Leave Request Form'!$R$8:$R$569, "&gt;="&amp;Y7)&gt;0, "A", IF(COUNTIFS('Leave Request Form'!$C$8:$C$507, $B12, 'Leave Request Form'!$D$8:$D$507, "&lt;="&amp;Y7, 'Leave Request Form'!$E$8:$E$507, "&gt;="&amp;Y7)&gt;0, "R", "")))))</f>
        <v>A</v>
      </c>
      <c r="Z12" s="43" t="str">
        <f>IF(OR($B12="", Z7=""), "", IF(COUNTIFS('Leave Request Form'!$T$8:$T$507, Z7, 'Leave Request Form'!$C$8:$C$507, $B12), "A2", IF(COUNTIFS('Leave Request Form'!$G$8:$G$507, Z7, 'Leave Request Form'!$C$8:$C$507, $B12), "R2", IF(COUNTIFS('Leave Request Form'!$P$8:$P$569, $B12, 'Leave Request Form'!$Q$8:$Q$569, "&lt;="&amp;Z7, 'Leave Request Form'!$R$8:$R$569, "&gt;="&amp;Z7)&gt;0, "A", IF(COUNTIFS('Leave Request Form'!$C$8:$C$507, $B12, 'Leave Request Form'!$D$8:$D$507, "&lt;="&amp;Z7, 'Leave Request Form'!$E$8:$E$507, "&gt;="&amp;Z7)&gt;0, "R", "")))))</f>
        <v>A</v>
      </c>
      <c r="AA12" s="43" t="str">
        <f>IF(OR($B12="", AA7=""), "", IF(COUNTIFS('Leave Request Form'!$T$8:$T$507, AA7, 'Leave Request Form'!$C$8:$C$507, $B12), "A2", IF(COUNTIFS('Leave Request Form'!$G$8:$G$507, AA7, 'Leave Request Form'!$C$8:$C$507, $B12), "R2", IF(COUNTIFS('Leave Request Form'!$P$8:$P$569, $B12, 'Leave Request Form'!$Q$8:$Q$569, "&lt;="&amp;AA7, 'Leave Request Form'!$R$8:$R$569, "&gt;="&amp;AA7)&gt;0, "A", IF(COUNTIFS('Leave Request Form'!$C$8:$C$507, $B12, 'Leave Request Form'!$D$8:$D$507, "&lt;="&amp;AA7, 'Leave Request Form'!$E$8:$E$507, "&gt;="&amp;AA7)&gt;0, "R", "")))))</f>
        <v>A</v>
      </c>
      <c r="AB12" s="43" t="str">
        <f>IF(OR($B12="", AB7=""), "", IF(COUNTIFS('Leave Request Form'!$T$8:$T$507, AB7, 'Leave Request Form'!$C$8:$C$507, $B12), "A2", IF(COUNTIFS('Leave Request Form'!$G$8:$G$507, AB7, 'Leave Request Form'!$C$8:$C$507, $B12), "R2", IF(COUNTIFS('Leave Request Form'!$P$8:$P$569, $B12, 'Leave Request Form'!$Q$8:$Q$569, "&lt;="&amp;AB7, 'Leave Request Form'!$R$8:$R$569, "&gt;="&amp;AB7)&gt;0, "A", IF(COUNTIFS('Leave Request Form'!$C$8:$C$507, $B12, 'Leave Request Form'!$D$8:$D$507, "&lt;="&amp;AB7, 'Leave Request Form'!$E$8:$E$507, "&gt;="&amp;AB7)&gt;0, "R", "")))))</f>
        <v>A</v>
      </c>
      <c r="AC12" s="43" t="str">
        <f>IF(OR($B12="", AC7=""), "", IF(COUNTIFS('Leave Request Form'!$T$8:$T$507, AC7, 'Leave Request Form'!$C$8:$C$507, $B12), "A2", IF(COUNTIFS('Leave Request Form'!$G$8:$G$507, AC7, 'Leave Request Form'!$C$8:$C$507, $B12), "R2", IF(COUNTIFS('Leave Request Form'!$P$8:$P$569, $B12, 'Leave Request Form'!$Q$8:$Q$569, "&lt;="&amp;AC7, 'Leave Request Form'!$R$8:$R$569, "&gt;="&amp;AC7)&gt;0, "A", IF(COUNTIFS('Leave Request Form'!$C$8:$C$507, $B12, 'Leave Request Form'!$D$8:$D$507, "&lt;="&amp;AC7, 'Leave Request Form'!$E$8:$E$507, "&gt;="&amp;AC7)&gt;0, "R", "")))))</f>
        <v/>
      </c>
      <c r="AD12" s="43" t="str">
        <f>IF(OR($B12="", AD7=""), "", IF(COUNTIFS('Leave Request Form'!$T$8:$T$507, AD7, 'Leave Request Form'!$C$8:$C$507, $B12), "A2", IF(COUNTIFS('Leave Request Form'!$G$8:$G$507, AD7, 'Leave Request Form'!$C$8:$C$507, $B12), "R2", IF(COUNTIFS('Leave Request Form'!$P$8:$P$569, $B12, 'Leave Request Form'!$Q$8:$Q$569, "&lt;="&amp;AD7, 'Leave Request Form'!$R$8:$R$569, "&gt;="&amp;AD7)&gt;0, "A", IF(COUNTIFS('Leave Request Form'!$C$8:$C$507, $B12, 'Leave Request Form'!$D$8:$D$507, "&lt;="&amp;AD7, 'Leave Request Form'!$E$8:$E$507, "&gt;="&amp;AD7)&gt;0, "R", "")))))</f>
        <v/>
      </c>
      <c r="AE12" s="43" t="str">
        <f>IF(OR($B12="", AE7=""), "", IF(COUNTIFS('Leave Request Form'!$T$8:$T$507, AE7, 'Leave Request Form'!$C$8:$C$507, $B12), "A2", IF(COUNTIFS('Leave Request Form'!$G$8:$G$507, AE7, 'Leave Request Form'!$C$8:$C$507, $B12), "R2", IF(COUNTIFS('Leave Request Form'!$P$8:$P$569, $B12, 'Leave Request Form'!$Q$8:$Q$569, "&lt;="&amp;AE7, 'Leave Request Form'!$R$8:$R$569, "&gt;="&amp;AE7)&gt;0, "A", IF(COUNTIFS('Leave Request Form'!$C$8:$C$507, $B12, 'Leave Request Form'!$D$8:$D$507, "&lt;="&amp;AE7, 'Leave Request Form'!$E$8:$E$507, "&gt;="&amp;AE7)&gt;0, "R", "")))))</f>
        <v/>
      </c>
      <c r="AF12" s="43" t="str">
        <f>IF(OR($B12="", AF7=""), "", IF(COUNTIFS('Leave Request Form'!$T$8:$T$507, AF7, 'Leave Request Form'!$C$8:$C$507, $B12), "A2", IF(COUNTIFS('Leave Request Form'!$G$8:$G$507, AF7, 'Leave Request Form'!$C$8:$C$507, $B12), "R2", IF(COUNTIFS('Leave Request Form'!$P$8:$P$569, $B12, 'Leave Request Form'!$Q$8:$Q$569, "&lt;="&amp;AF7, 'Leave Request Form'!$R$8:$R$569, "&gt;="&amp;AF7)&gt;0, "A", IF(COUNTIFS('Leave Request Form'!$C$8:$C$507, $B12, 'Leave Request Form'!$D$8:$D$507, "&lt;="&amp;AF7, 'Leave Request Form'!$E$8:$E$507, "&gt;="&amp;AF7)&gt;0, "R", "")))))</f>
        <v/>
      </c>
      <c r="AG12" s="44" t="str">
        <f>IF(OR($B12="", AG7=""), "", IF(COUNTIFS('Leave Request Form'!$T$8:$T$507, AG7, 'Leave Request Form'!$C$8:$C$507, $B12), "A2", IF(COUNTIFS('Leave Request Form'!$G$8:$G$507, AG7, 'Leave Request Form'!$C$8:$C$507, $B12), "R2", IF(COUNTIFS('Leave Request Form'!$P$8:$P$569, $B12, 'Leave Request Form'!$Q$8:$Q$569, "&lt;="&amp;AG7, 'Leave Request Form'!$R$8:$R$569, "&gt;="&amp;AG7)&gt;0, "A", IF(COUNTIFS('Leave Request Form'!$C$8:$C$507, $B12, 'Leave Request Form'!$D$8:$D$507, "&lt;="&amp;AG7, 'Leave Request Form'!$E$8:$E$507, "&gt;="&amp;AG7)&gt;0, "R", "")))))</f>
        <v/>
      </c>
      <c r="AH12" s="75"/>
    </row>
    <row r="13" spans="1:34" x14ac:dyDescent="0.25">
      <c r="A13" s="75"/>
      <c r="B13" s="10" t="str">
        <f>IF('Intro &amp; Setup'!$BC$9="", "", 'Intro &amp; Setup'!$BC$9)</f>
        <v>Chris</v>
      </c>
      <c r="C13" s="42" t="str">
        <f>IF(OR($B13="", C7=""), "", IF(COUNTIFS('Leave Request Form'!$T$8:$T$507, C7, 'Leave Request Form'!$C$8:$C$507, $B13), "A2", IF(COUNTIFS('Leave Request Form'!$G$8:$G$507, C7, 'Leave Request Form'!$C$8:$C$507, $B13), "R2", IF(COUNTIFS('Leave Request Form'!$P$8:$P$569, $B13, 'Leave Request Form'!$Q$8:$Q$569, "&lt;="&amp;C7, 'Leave Request Form'!$R$8:$R$569, "&gt;="&amp;C7)&gt;0, "A", IF(COUNTIFS('Leave Request Form'!$C$8:$C$507, $B13, 'Leave Request Form'!$D$8:$D$507, "&lt;="&amp;C7, 'Leave Request Form'!$E$8:$E$507, "&gt;="&amp;C7)&gt;0, "R", "")))))</f>
        <v>A</v>
      </c>
      <c r="D13" s="43" t="str">
        <f>IF(OR($B13="", D7=""), "", IF(COUNTIFS('Leave Request Form'!$T$8:$T$507, D7, 'Leave Request Form'!$C$8:$C$507, $B13), "A2", IF(COUNTIFS('Leave Request Form'!$G$8:$G$507, D7, 'Leave Request Form'!$C$8:$C$507, $B13), "R2", IF(COUNTIFS('Leave Request Form'!$P$8:$P$569, $B13, 'Leave Request Form'!$Q$8:$Q$569, "&lt;="&amp;D7, 'Leave Request Form'!$R$8:$R$569, "&gt;="&amp;D7)&gt;0, "A", IF(COUNTIFS('Leave Request Form'!$C$8:$C$507, $B13, 'Leave Request Form'!$D$8:$D$507, "&lt;="&amp;D7, 'Leave Request Form'!$E$8:$E$507, "&gt;="&amp;D7)&gt;0, "R", "")))))</f>
        <v>A</v>
      </c>
      <c r="E13" s="43" t="str">
        <f>IF(OR($B13="", E7=""), "", IF(COUNTIFS('Leave Request Form'!$T$8:$T$507, E7, 'Leave Request Form'!$C$8:$C$507, $B13), "A2", IF(COUNTIFS('Leave Request Form'!$G$8:$G$507, E7, 'Leave Request Form'!$C$8:$C$507, $B13), "R2", IF(COUNTIFS('Leave Request Form'!$P$8:$P$569, $B13, 'Leave Request Form'!$Q$8:$Q$569, "&lt;="&amp;E7, 'Leave Request Form'!$R$8:$R$569, "&gt;="&amp;E7)&gt;0, "A", IF(COUNTIFS('Leave Request Form'!$C$8:$C$507, $B13, 'Leave Request Form'!$D$8:$D$507, "&lt;="&amp;E7, 'Leave Request Form'!$E$8:$E$507, "&gt;="&amp;E7)&gt;0, "R", "")))))</f>
        <v>A</v>
      </c>
      <c r="F13" s="43" t="str">
        <f>IF(OR($B13="", F7=""), "", IF(COUNTIFS('Leave Request Form'!$T$8:$T$507, F7, 'Leave Request Form'!$C$8:$C$507, $B13), "A2", IF(COUNTIFS('Leave Request Form'!$G$8:$G$507, F7, 'Leave Request Form'!$C$8:$C$507, $B13), "R2", IF(COUNTIFS('Leave Request Form'!$P$8:$P$569, $B13, 'Leave Request Form'!$Q$8:$Q$569, "&lt;="&amp;F7, 'Leave Request Form'!$R$8:$R$569, "&gt;="&amp;F7)&gt;0, "A", IF(COUNTIFS('Leave Request Form'!$C$8:$C$507, $B13, 'Leave Request Form'!$D$8:$D$507, "&lt;="&amp;F7, 'Leave Request Form'!$E$8:$E$507, "&gt;="&amp;F7)&gt;0, "R", "")))))</f>
        <v>A</v>
      </c>
      <c r="G13" s="43" t="str">
        <f>IF(OR($B13="", G7=""), "", IF(COUNTIFS('Leave Request Form'!$T$8:$T$507, G7, 'Leave Request Form'!$C$8:$C$507, $B13), "A2", IF(COUNTIFS('Leave Request Form'!$G$8:$G$507, G7, 'Leave Request Form'!$C$8:$C$507, $B13), "R2", IF(COUNTIFS('Leave Request Form'!$P$8:$P$569, $B13, 'Leave Request Form'!$Q$8:$Q$569, "&lt;="&amp;G7, 'Leave Request Form'!$R$8:$R$569, "&gt;="&amp;G7)&gt;0, "A", IF(COUNTIFS('Leave Request Form'!$C$8:$C$507, $B13, 'Leave Request Form'!$D$8:$D$507, "&lt;="&amp;G7, 'Leave Request Form'!$E$8:$E$507, "&gt;="&amp;G7)&gt;0, "R", "")))))</f>
        <v>A</v>
      </c>
      <c r="H13" s="43" t="str">
        <f>IF(OR($B13="", H7=""), "", IF(COUNTIFS('Leave Request Form'!$T$8:$T$507, H7, 'Leave Request Form'!$C$8:$C$507, $B13), "A2", IF(COUNTIFS('Leave Request Form'!$G$8:$G$507, H7, 'Leave Request Form'!$C$8:$C$507, $B13), "R2", IF(COUNTIFS('Leave Request Form'!$P$8:$P$569, $B13, 'Leave Request Form'!$Q$8:$Q$569, "&lt;="&amp;H7, 'Leave Request Form'!$R$8:$R$569, "&gt;="&amp;H7)&gt;0, "A", IF(COUNTIFS('Leave Request Form'!$C$8:$C$507, $B13, 'Leave Request Form'!$D$8:$D$507, "&lt;="&amp;H7, 'Leave Request Form'!$E$8:$E$507, "&gt;="&amp;H7)&gt;0, "R", "")))))</f>
        <v/>
      </c>
      <c r="I13" s="43" t="str">
        <f>IF(OR($B13="", I7=""), "", IF(COUNTIFS('Leave Request Form'!$T$8:$T$507, I7, 'Leave Request Form'!$C$8:$C$507, $B13), "A2", IF(COUNTIFS('Leave Request Form'!$G$8:$G$507, I7, 'Leave Request Form'!$C$8:$C$507, $B13), "R2", IF(COUNTIFS('Leave Request Form'!$P$8:$P$569, $B13, 'Leave Request Form'!$Q$8:$Q$569, "&lt;="&amp;I7, 'Leave Request Form'!$R$8:$R$569, "&gt;="&amp;I7)&gt;0, "A", IF(COUNTIFS('Leave Request Form'!$C$8:$C$507, $B13, 'Leave Request Form'!$D$8:$D$507, "&lt;="&amp;I7, 'Leave Request Form'!$E$8:$E$507, "&gt;="&amp;I7)&gt;0, "R", "")))))</f>
        <v/>
      </c>
      <c r="J13" s="43" t="str">
        <f>IF(OR($B13="", J7=""), "", IF(COUNTIFS('Leave Request Form'!$T$8:$T$507, J7, 'Leave Request Form'!$C$8:$C$507, $B13), "A2", IF(COUNTIFS('Leave Request Form'!$G$8:$G$507, J7, 'Leave Request Form'!$C$8:$C$507, $B13), "R2", IF(COUNTIFS('Leave Request Form'!$P$8:$P$569, $B13, 'Leave Request Form'!$Q$8:$Q$569, "&lt;="&amp;J7, 'Leave Request Form'!$R$8:$R$569, "&gt;="&amp;J7)&gt;0, "A", IF(COUNTIFS('Leave Request Form'!$C$8:$C$507, $B13, 'Leave Request Form'!$D$8:$D$507, "&lt;="&amp;J7, 'Leave Request Form'!$E$8:$E$507, "&gt;="&amp;J7)&gt;0, "R", "")))))</f>
        <v/>
      </c>
      <c r="K13" s="43" t="str">
        <f>IF(OR($B13="", K7=""), "", IF(COUNTIFS('Leave Request Form'!$T$8:$T$507, K7, 'Leave Request Form'!$C$8:$C$507, $B13), "A2", IF(COUNTIFS('Leave Request Form'!$G$8:$G$507, K7, 'Leave Request Form'!$C$8:$C$507, $B13), "R2", IF(COUNTIFS('Leave Request Form'!$P$8:$P$569, $B13, 'Leave Request Form'!$Q$8:$Q$569, "&lt;="&amp;K7, 'Leave Request Form'!$R$8:$R$569, "&gt;="&amp;K7)&gt;0, "A", IF(COUNTIFS('Leave Request Form'!$C$8:$C$507, $B13, 'Leave Request Form'!$D$8:$D$507, "&lt;="&amp;K7, 'Leave Request Form'!$E$8:$E$507, "&gt;="&amp;K7)&gt;0, "R", "")))))</f>
        <v/>
      </c>
      <c r="L13" s="43" t="str">
        <f>IF(OR($B13="", L7=""), "", IF(COUNTIFS('Leave Request Form'!$T$8:$T$507, L7, 'Leave Request Form'!$C$8:$C$507, $B13), "A2", IF(COUNTIFS('Leave Request Form'!$G$8:$G$507, L7, 'Leave Request Form'!$C$8:$C$507, $B13), "R2", IF(COUNTIFS('Leave Request Form'!$P$8:$P$569, $B13, 'Leave Request Form'!$Q$8:$Q$569, "&lt;="&amp;L7, 'Leave Request Form'!$R$8:$R$569, "&gt;="&amp;L7)&gt;0, "A", IF(COUNTIFS('Leave Request Form'!$C$8:$C$507, $B13, 'Leave Request Form'!$D$8:$D$507, "&lt;="&amp;L7, 'Leave Request Form'!$E$8:$E$507, "&gt;="&amp;L7)&gt;0, "R", "")))))</f>
        <v/>
      </c>
      <c r="M13" s="43" t="str">
        <f>IF(OR($B13="", M7=""), "", IF(COUNTIFS('Leave Request Form'!$T$8:$T$507, M7, 'Leave Request Form'!$C$8:$C$507, $B13), "A2", IF(COUNTIFS('Leave Request Form'!$G$8:$G$507, M7, 'Leave Request Form'!$C$8:$C$507, $B13), "R2", IF(COUNTIFS('Leave Request Form'!$P$8:$P$569, $B13, 'Leave Request Form'!$Q$8:$Q$569, "&lt;="&amp;M7, 'Leave Request Form'!$R$8:$R$569, "&gt;="&amp;M7)&gt;0, "A", IF(COUNTIFS('Leave Request Form'!$C$8:$C$507, $B13, 'Leave Request Form'!$D$8:$D$507, "&lt;="&amp;M7, 'Leave Request Form'!$E$8:$E$507, "&gt;="&amp;M7)&gt;0, "R", "")))))</f>
        <v/>
      </c>
      <c r="N13" s="43" t="str">
        <f>IF(OR($B13="", N7=""), "", IF(COUNTIFS('Leave Request Form'!$T$8:$T$507, N7, 'Leave Request Form'!$C$8:$C$507, $B13), "A2", IF(COUNTIFS('Leave Request Form'!$G$8:$G$507, N7, 'Leave Request Form'!$C$8:$C$507, $B13), "R2", IF(COUNTIFS('Leave Request Form'!$P$8:$P$569, $B13, 'Leave Request Form'!$Q$8:$Q$569, "&lt;="&amp;N7, 'Leave Request Form'!$R$8:$R$569, "&gt;="&amp;N7)&gt;0, "A", IF(COUNTIFS('Leave Request Form'!$C$8:$C$507, $B13, 'Leave Request Form'!$D$8:$D$507, "&lt;="&amp;N7, 'Leave Request Form'!$E$8:$E$507, "&gt;="&amp;N7)&gt;0, "R", "")))))</f>
        <v/>
      </c>
      <c r="O13" s="43" t="str">
        <f>IF(OR($B13="", O7=""), "", IF(COUNTIFS('Leave Request Form'!$T$8:$T$507, O7, 'Leave Request Form'!$C$8:$C$507, $B13), "A2", IF(COUNTIFS('Leave Request Form'!$G$8:$G$507, O7, 'Leave Request Form'!$C$8:$C$507, $B13), "R2", IF(COUNTIFS('Leave Request Form'!$P$8:$P$569, $B13, 'Leave Request Form'!$Q$8:$Q$569, "&lt;="&amp;O7, 'Leave Request Form'!$R$8:$R$569, "&gt;="&amp;O7)&gt;0, "A", IF(COUNTIFS('Leave Request Form'!$C$8:$C$507, $B13, 'Leave Request Form'!$D$8:$D$507, "&lt;="&amp;O7, 'Leave Request Form'!$E$8:$E$507, "&gt;="&amp;O7)&gt;0, "R", "")))))</f>
        <v/>
      </c>
      <c r="P13" s="43" t="str">
        <f>IF(OR($B13="", P7=""), "", IF(COUNTIFS('Leave Request Form'!$T$8:$T$507, P7, 'Leave Request Form'!$C$8:$C$507, $B13), "A2", IF(COUNTIFS('Leave Request Form'!$G$8:$G$507, P7, 'Leave Request Form'!$C$8:$C$507, $B13), "R2", IF(COUNTIFS('Leave Request Form'!$P$8:$P$569, $B13, 'Leave Request Form'!$Q$8:$Q$569, "&lt;="&amp;P7, 'Leave Request Form'!$R$8:$R$569, "&gt;="&amp;P7)&gt;0, "A", IF(COUNTIFS('Leave Request Form'!$C$8:$C$507, $B13, 'Leave Request Form'!$D$8:$D$507, "&lt;="&amp;P7, 'Leave Request Form'!$E$8:$E$507, "&gt;="&amp;P7)&gt;0, "R", "")))))</f>
        <v/>
      </c>
      <c r="Q13" s="43" t="str">
        <f>IF(OR($B13="", Q7=""), "", IF(COUNTIFS('Leave Request Form'!$T$8:$T$507, Q7, 'Leave Request Form'!$C$8:$C$507, $B13), "A2", IF(COUNTIFS('Leave Request Form'!$G$8:$G$507, Q7, 'Leave Request Form'!$C$8:$C$507, $B13), "R2", IF(COUNTIFS('Leave Request Form'!$P$8:$P$569, $B13, 'Leave Request Form'!$Q$8:$Q$569, "&lt;="&amp;Q7, 'Leave Request Form'!$R$8:$R$569, "&gt;="&amp;Q7)&gt;0, "A", IF(COUNTIFS('Leave Request Form'!$C$8:$C$507, $B13, 'Leave Request Form'!$D$8:$D$507, "&lt;="&amp;Q7, 'Leave Request Form'!$E$8:$E$507, "&gt;="&amp;Q7)&gt;0, "R", "")))))</f>
        <v/>
      </c>
      <c r="R13" s="43" t="str">
        <f>IF(OR($B13="", R7=""), "", IF(COUNTIFS('Leave Request Form'!$T$8:$T$507, R7, 'Leave Request Form'!$C$8:$C$507, $B13), "A2", IF(COUNTIFS('Leave Request Form'!$G$8:$G$507, R7, 'Leave Request Form'!$C$8:$C$507, $B13), "R2", IF(COUNTIFS('Leave Request Form'!$P$8:$P$569, $B13, 'Leave Request Form'!$Q$8:$Q$569, "&lt;="&amp;R7, 'Leave Request Form'!$R$8:$R$569, "&gt;="&amp;R7)&gt;0, "A", IF(COUNTIFS('Leave Request Form'!$C$8:$C$507, $B13, 'Leave Request Form'!$D$8:$D$507, "&lt;="&amp;R7, 'Leave Request Form'!$E$8:$E$507, "&gt;="&amp;R7)&gt;0, "R", "")))))</f>
        <v/>
      </c>
      <c r="S13" s="43" t="str">
        <f>IF(OR($B13="", S7=""), "", IF(COUNTIFS('Leave Request Form'!$T$8:$T$507, S7, 'Leave Request Form'!$C$8:$C$507, $B13), "A2", IF(COUNTIFS('Leave Request Form'!$G$8:$G$507, S7, 'Leave Request Form'!$C$8:$C$507, $B13), "R2", IF(COUNTIFS('Leave Request Form'!$P$8:$P$569, $B13, 'Leave Request Form'!$Q$8:$Q$569, "&lt;="&amp;S7, 'Leave Request Form'!$R$8:$R$569, "&gt;="&amp;S7)&gt;0, "A", IF(COUNTIFS('Leave Request Form'!$C$8:$C$507, $B13, 'Leave Request Form'!$D$8:$D$507, "&lt;="&amp;S7, 'Leave Request Form'!$E$8:$E$507, "&gt;="&amp;S7)&gt;0, "R", "")))))</f>
        <v/>
      </c>
      <c r="T13" s="43" t="str">
        <f>IF(OR($B13="", T7=""), "", IF(COUNTIFS('Leave Request Form'!$T$8:$T$507, T7, 'Leave Request Form'!$C$8:$C$507, $B13), "A2", IF(COUNTIFS('Leave Request Form'!$G$8:$G$507, T7, 'Leave Request Form'!$C$8:$C$507, $B13), "R2", IF(COUNTIFS('Leave Request Form'!$P$8:$P$569, $B13, 'Leave Request Form'!$Q$8:$Q$569, "&lt;="&amp;T7, 'Leave Request Form'!$R$8:$R$569, "&gt;="&amp;T7)&gt;0, "A", IF(COUNTIFS('Leave Request Form'!$C$8:$C$507, $B13, 'Leave Request Form'!$D$8:$D$507, "&lt;="&amp;T7, 'Leave Request Form'!$E$8:$E$507, "&gt;="&amp;T7)&gt;0, "R", "")))))</f>
        <v/>
      </c>
      <c r="U13" s="43" t="str">
        <f>IF(OR($B13="", U7=""), "", IF(COUNTIFS('Leave Request Form'!$T$8:$T$507, U7, 'Leave Request Form'!$C$8:$C$507, $B13), "A2", IF(COUNTIFS('Leave Request Form'!$G$8:$G$507, U7, 'Leave Request Form'!$C$8:$C$507, $B13), "R2", IF(COUNTIFS('Leave Request Form'!$P$8:$P$569, $B13, 'Leave Request Form'!$Q$8:$Q$569, "&lt;="&amp;U7, 'Leave Request Form'!$R$8:$R$569, "&gt;="&amp;U7)&gt;0, "A", IF(COUNTIFS('Leave Request Form'!$C$8:$C$507, $B13, 'Leave Request Form'!$D$8:$D$507, "&lt;="&amp;U7, 'Leave Request Form'!$E$8:$E$507, "&gt;="&amp;U7)&gt;0, "R", "")))))</f>
        <v/>
      </c>
      <c r="V13" s="43" t="str">
        <f>IF(OR($B13="", V7=""), "", IF(COUNTIFS('Leave Request Form'!$T$8:$T$507, V7, 'Leave Request Form'!$C$8:$C$507, $B13), "A2", IF(COUNTIFS('Leave Request Form'!$G$8:$G$507, V7, 'Leave Request Form'!$C$8:$C$507, $B13), "R2", IF(COUNTIFS('Leave Request Form'!$P$8:$P$569, $B13, 'Leave Request Form'!$Q$8:$Q$569, "&lt;="&amp;V7, 'Leave Request Form'!$R$8:$R$569, "&gt;="&amp;V7)&gt;0, "A", IF(COUNTIFS('Leave Request Form'!$C$8:$C$507, $B13, 'Leave Request Form'!$D$8:$D$507, "&lt;="&amp;V7, 'Leave Request Form'!$E$8:$E$507, "&gt;="&amp;V7)&gt;0, "R", "")))))</f>
        <v/>
      </c>
      <c r="W13" s="43" t="str">
        <f>IF(OR($B13="", W7=""), "", IF(COUNTIFS('Leave Request Form'!$T$8:$T$507, W7, 'Leave Request Form'!$C$8:$C$507, $B13), "A2", IF(COUNTIFS('Leave Request Form'!$G$8:$G$507, W7, 'Leave Request Form'!$C$8:$C$507, $B13), "R2", IF(COUNTIFS('Leave Request Form'!$P$8:$P$569, $B13, 'Leave Request Form'!$Q$8:$Q$569, "&lt;="&amp;W7, 'Leave Request Form'!$R$8:$R$569, "&gt;="&amp;W7)&gt;0, "A", IF(COUNTIFS('Leave Request Form'!$C$8:$C$507, $B13, 'Leave Request Form'!$D$8:$D$507, "&lt;="&amp;W7, 'Leave Request Form'!$E$8:$E$507, "&gt;="&amp;W7)&gt;0, "R", "")))))</f>
        <v/>
      </c>
      <c r="X13" s="43" t="str">
        <f>IF(OR($B13="", X7=""), "", IF(COUNTIFS('Leave Request Form'!$T$8:$T$507, X7, 'Leave Request Form'!$C$8:$C$507, $B13), "A2", IF(COUNTIFS('Leave Request Form'!$G$8:$G$507, X7, 'Leave Request Form'!$C$8:$C$507, $B13), "R2", IF(COUNTIFS('Leave Request Form'!$P$8:$P$569, $B13, 'Leave Request Form'!$Q$8:$Q$569, "&lt;="&amp;X7, 'Leave Request Form'!$R$8:$R$569, "&gt;="&amp;X7)&gt;0, "A", IF(COUNTIFS('Leave Request Form'!$C$8:$C$507, $B13, 'Leave Request Form'!$D$8:$D$507, "&lt;="&amp;X7, 'Leave Request Form'!$E$8:$E$507, "&gt;="&amp;X7)&gt;0, "R", "")))))</f>
        <v/>
      </c>
      <c r="Y13" s="43" t="str">
        <f>IF(OR($B13="", Y7=""), "", IF(COUNTIFS('Leave Request Form'!$T$8:$T$507, Y7, 'Leave Request Form'!$C$8:$C$507, $B13), "A2", IF(COUNTIFS('Leave Request Form'!$G$8:$G$507, Y7, 'Leave Request Form'!$C$8:$C$507, $B13), "R2", IF(COUNTIFS('Leave Request Form'!$P$8:$P$569, $B13, 'Leave Request Form'!$Q$8:$Q$569, "&lt;="&amp;Y7, 'Leave Request Form'!$R$8:$R$569, "&gt;="&amp;Y7)&gt;0, "A", IF(COUNTIFS('Leave Request Form'!$C$8:$C$507, $B13, 'Leave Request Form'!$D$8:$D$507, "&lt;="&amp;Y7, 'Leave Request Form'!$E$8:$E$507, "&gt;="&amp;Y7)&gt;0, "R", "")))))</f>
        <v>A2</v>
      </c>
      <c r="Z13" s="43" t="str">
        <f>IF(OR($B13="", Z7=""), "", IF(COUNTIFS('Leave Request Form'!$T$8:$T$507, Z7, 'Leave Request Form'!$C$8:$C$507, $B13), "A2", IF(COUNTIFS('Leave Request Form'!$G$8:$G$507, Z7, 'Leave Request Form'!$C$8:$C$507, $B13), "R2", IF(COUNTIFS('Leave Request Form'!$P$8:$P$569, $B13, 'Leave Request Form'!$Q$8:$Q$569, "&lt;="&amp;Z7, 'Leave Request Form'!$R$8:$R$569, "&gt;="&amp;Z7)&gt;0, "A", IF(COUNTIFS('Leave Request Form'!$C$8:$C$507, $B13, 'Leave Request Form'!$D$8:$D$507, "&lt;="&amp;Z7, 'Leave Request Form'!$E$8:$E$507, "&gt;="&amp;Z7)&gt;0, "R", "")))))</f>
        <v/>
      </c>
      <c r="AA13" s="43" t="str">
        <f>IF(OR($B13="", AA7=""), "", IF(COUNTIFS('Leave Request Form'!$T$8:$T$507, AA7, 'Leave Request Form'!$C$8:$C$507, $B13), "A2", IF(COUNTIFS('Leave Request Form'!$G$8:$G$507, AA7, 'Leave Request Form'!$C$8:$C$507, $B13), "R2", IF(COUNTIFS('Leave Request Form'!$P$8:$P$569, $B13, 'Leave Request Form'!$Q$8:$Q$569, "&lt;="&amp;AA7, 'Leave Request Form'!$R$8:$R$569, "&gt;="&amp;AA7)&gt;0, "A", IF(COUNTIFS('Leave Request Form'!$C$8:$C$507, $B13, 'Leave Request Form'!$D$8:$D$507, "&lt;="&amp;AA7, 'Leave Request Form'!$E$8:$E$507, "&gt;="&amp;AA7)&gt;0, "R", "")))))</f>
        <v/>
      </c>
      <c r="AB13" s="43" t="str">
        <f>IF(OR($B13="", AB7=""), "", IF(COUNTIFS('Leave Request Form'!$T$8:$T$507, AB7, 'Leave Request Form'!$C$8:$C$507, $B13), "A2", IF(COUNTIFS('Leave Request Form'!$G$8:$G$507, AB7, 'Leave Request Form'!$C$8:$C$507, $B13), "R2", IF(COUNTIFS('Leave Request Form'!$P$8:$P$569, $B13, 'Leave Request Form'!$Q$8:$Q$569, "&lt;="&amp;AB7, 'Leave Request Form'!$R$8:$R$569, "&gt;="&amp;AB7)&gt;0, "A", IF(COUNTIFS('Leave Request Form'!$C$8:$C$507, $B13, 'Leave Request Form'!$D$8:$D$507, "&lt;="&amp;AB7, 'Leave Request Form'!$E$8:$E$507, "&gt;="&amp;AB7)&gt;0, "R", "")))))</f>
        <v/>
      </c>
      <c r="AC13" s="43" t="str">
        <f>IF(OR($B13="", AC7=""), "", IF(COUNTIFS('Leave Request Form'!$T$8:$T$507, AC7, 'Leave Request Form'!$C$8:$C$507, $B13), "A2", IF(COUNTIFS('Leave Request Form'!$G$8:$G$507, AC7, 'Leave Request Form'!$C$8:$C$507, $B13), "R2", IF(COUNTIFS('Leave Request Form'!$P$8:$P$569, $B13, 'Leave Request Form'!$Q$8:$Q$569, "&lt;="&amp;AC7, 'Leave Request Form'!$R$8:$R$569, "&gt;="&amp;AC7)&gt;0, "A", IF(COUNTIFS('Leave Request Form'!$C$8:$C$507, $B13, 'Leave Request Form'!$D$8:$D$507, "&lt;="&amp;AC7, 'Leave Request Form'!$E$8:$E$507, "&gt;="&amp;AC7)&gt;0, "R", "")))))</f>
        <v/>
      </c>
      <c r="AD13" s="43" t="str">
        <f>IF(OR($B13="", AD7=""), "", IF(COUNTIFS('Leave Request Form'!$T$8:$T$507, AD7, 'Leave Request Form'!$C$8:$C$507, $B13), "A2", IF(COUNTIFS('Leave Request Form'!$G$8:$G$507, AD7, 'Leave Request Form'!$C$8:$C$507, $B13), "R2", IF(COUNTIFS('Leave Request Form'!$P$8:$P$569, $B13, 'Leave Request Form'!$Q$8:$Q$569, "&lt;="&amp;AD7, 'Leave Request Form'!$R$8:$R$569, "&gt;="&amp;AD7)&gt;0, "A", IF(COUNTIFS('Leave Request Form'!$C$8:$C$507, $B13, 'Leave Request Form'!$D$8:$D$507, "&lt;="&amp;AD7, 'Leave Request Form'!$E$8:$E$507, "&gt;="&amp;AD7)&gt;0, "R", "")))))</f>
        <v/>
      </c>
      <c r="AE13" s="43" t="str">
        <f>IF(OR($B13="", AE7=""), "", IF(COUNTIFS('Leave Request Form'!$T$8:$T$507, AE7, 'Leave Request Form'!$C$8:$C$507, $B13), "A2", IF(COUNTIFS('Leave Request Form'!$G$8:$G$507, AE7, 'Leave Request Form'!$C$8:$C$507, $B13), "R2", IF(COUNTIFS('Leave Request Form'!$P$8:$P$569, $B13, 'Leave Request Form'!$Q$8:$Q$569, "&lt;="&amp;AE7, 'Leave Request Form'!$R$8:$R$569, "&gt;="&amp;AE7)&gt;0, "A", IF(COUNTIFS('Leave Request Form'!$C$8:$C$507, $B13, 'Leave Request Form'!$D$8:$D$507, "&lt;="&amp;AE7, 'Leave Request Form'!$E$8:$E$507, "&gt;="&amp;AE7)&gt;0, "R", "")))))</f>
        <v/>
      </c>
      <c r="AF13" s="43" t="str">
        <f>IF(OR($B13="", AF7=""), "", IF(COUNTIFS('Leave Request Form'!$T$8:$T$507, AF7, 'Leave Request Form'!$C$8:$C$507, $B13), "A2", IF(COUNTIFS('Leave Request Form'!$G$8:$G$507, AF7, 'Leave Request Form'!$C$8:$C$507, $B13), "R2", IF(COUNTIFS('Leave Request Form'!$P$8:$P$569, $B13, 'Leave Request Form'!$Q$8:$Q$569, "&lt;="&amp;AF7, 'Leave Request Form'!$R$8:$R$569, "&gt;="&amp;AF7)&gt;0, "A", IF(COUNTIFS('Leave Request Form'!$C$8:$C$507, $B13, 'Leave Request Form'!$D$8:$D$507, "&lt;="&amp;AF7, 'Leave Request Form'!$E$8:$E$507, "&gt;="&amp;AF7)&gt;0, "R", "")))))</f>
        <v/>
      </c>
      <c r="AG13" s="44" t="str">
        <f>IF(OR($B13="", AG7=""), "", IF(COUNTIFS('Leave Request Form'!$T$8:$T$507, AG7, 'Leave Request Form'!$C$8:$C$507, $B13), "A2", IF(COUNTIFS('Leave Request Form'!$G$8:$G$507, AG7, 'Leave Request Form'!$C$8:$C$507, $B13), "R2", IF(COUNTIFS('Leave Request Form'!$P$8:$P$569, $B13, 'Leave Request Form'!$Q$8:$Q$569, "&lt;="&amp;AG7, 'Leave Request Form'!$R$8:$R$569, "&gt;="&amp;AG7)&gt;0, "A", IF(COUNTIFS('Leave Request Form'!$C$8:$C$507, $B13, 'Leave Request Form'!$D$8:$D$507, "&lt;="&amp;AG7, 'Leave Request Form'!$E$8:$E$507, "&gt;="&amp;AG7)&gt;0, "R", "")))))</f>
        <v/>
      </c>
      <c r="AH13" s="75"/>
    </row>
    <row r="14" spans="1:34" x14ac:dyDescent="0.25">
      <c r="A14" s="75"/>
      <c r="B14" s="10" t="str">
        <f>IF('Intro &amp; Setup'!$BC$10="", "", 'Intro &amp; Setup'!$BC$10)</f>
        <v>Andrea</v>
      </c>
      <c r="C14" s="42" t="str">
        <f>IF(OR($B14="", C7=""), "", IF(COUNTIFS('Leave Request Form'!$T$8:$T$507, C7, 'Leave Request Form'!$C$8:$C$507, $B14), "A2", IF(COUNTIFS('Leave Request Form'!$G$8:$G$507, C7, 'Leave Request Form'!$C$8:$C$507, $B14), "R2", IF(COUNTIFS('Leave Request Form'!$P$8:$P$569, $B14, 'Leave Request Form'!$Q$8:$Q$569, "&lt;="&amp;C7, 'Leave Request Form'!$R$8:$R$569, "&gt;="&amp;C7)&gt;0, "A", IF(COUNTIFS('Leave Request Form'!$C$8:$C$507, $B14, 'Leave Request Form'!$D$8:$D$507, "&lt;="&amp;C7, 'Leave Request Form'!$E$8:$E$507, "&gt;="&amp;C7)&gt;0, "R", "")))))</f>
        <v>A</v>
      </c>
      <c r="D14" s="43" t="str">
        <f>IF(OR($B14="", D7=""), "", IF(COUNTIFS('Leave Request Form'!$T$8:$T$507, D7, 'Leave Request Form'!$C$8:$C$507, $B14), "A2", IF(COUNTIFS('Leave Request Form'!$G$8:$G$507, D7, 'Leave Request Form'!$C$8:$C$507, $B14), "R2", IF(COUNTIFS('Leave Request Form'!$P$8:$P$569, $B14, 'Leave Request Form'!$Q$8:$Q$569, "&lt;="&amp;D7, 'Leave Request Form'!$R$8:$R$569, "&gt;="&amp;D7)&gt;0, "A", IF(COUNTIFS('Leave Request Form'!$C$8:$C$507, $B14, 'Leave Request Form'!$D$8:$D$507, "&lt;="&amp;D7, 'Leave Request Form'!$E$8:$E$507, "&gt;="&amp;D7)&gt;0, "R", "")))))</f>
        <v>A</v>
      </c>
      <c r="E14" s="43" t="str">
        <f>IF(OR($B14="", E7=""), "", IF(COUNTIFS('Leave Request Form'!$T$8:$T$507, E7, 'Leave Request Form'!$C$8:$C$507, $B14), "A2", IF(COUNTIFS('Leave Request Form'!$G$8:$G$507, E7, 'Leave Request Form'!$C$8:$C$507, $B14), "R2", IF(COUNTIFS('Leave Request Form'!$P$8:$P$569, $B14, 'Leave Request Form'!$Q$8:$Q$569, "&lt;="&amp;E7, 'Leave Request Form'!$R$8:$R$569, "&gt;="&amp;E7)&gt;0, "A", IF(COUNTIFS('Leave Request Form'!$C$8:$C$507, $B14, 'Leave Request Form'!$D$8:$D$507, "&lt;="&amp;E7, 'Leave Request Form'!$E$8:$E$507, "&gt;="&amp;E7)&gt;0, "R", "")))))</f>
        <v>A</v>
      </c>
      <c r="F14" s="43" t="str">
        <f>IF(OR($B14="", F7=""), "", IF(COUNTIFS('Leave Request Form'!$T$8:$T$507, F7, 'Leave Request Form'!$C$8:$C$507, $B14), "A2", IF(COUNTIFS('Leave Request Form'!$G$8:$G$507, F7, 'Leave Request Form'!$C$8:$C$507, $B14), "R2", IF(COUNTIFS('Leave Request Form'!$P$8:$P$569, $B14, 'Leave Request Form'!$Q$8:$Q$569, "&lt;="&amp;F7, 'Leave Request Form'!$R$8:$R$569, "&gt;="&amp;F7)&gt;0, "A", IF(COUNTIFS('Leave Request Form'!$C$8:$C$507, $B14, 'Leave Request Form'!$D$8:$D$507, "&lt;="&amp;F7, 'Leave Request Form'!$E$8:$E$507, "&gt;="&amp;F7)&gt;0, "R", "")))))</f>
        <v>A</v>
      </c>
      <c r="G14" s="43" t="str">
        <f>IF(OR($B14="", G7=""), "", IF(COUNTIFS('Leave Request Form'!$T$8:$T$507, G7, 'Leave Request Form'!$C$8:$C$507, $B14), "A2", IF(COUNTIFS('Leave Request Form'!$G$8:$G$507, G7, 'Leave Request Form'!$C$8:$C$507, $B14), "R2", IF(COUNTIFS('Leave Request Form'!$P$8:$P$569, $B14, 'Leave Request Form'!$Q$8:$Q$569, "&lt;="&amp;G7, 'Leave Request Form'!$R$8:$R$569, "&gt;="&amp;G7)&gt;0, "A", IF(COUNTIFS('Leave Request Form'!$C$8:$C$507, $B14, 'Leave Request Form'!$D$8:$D$507, "&lt;="&amp;G7, 'Leave Request Form'!$E$8:$E$507, "&gt;="&amp;G7)&gt;0, "R", "")))))</f>
        <v>A</v>
      </c>
      <c r="H14" s="43" t="str">
        <f>IF(OR($B14="", H7=""), "", IF(COUNTIFS('Leave Request Form'!$T$8:$T$507, H7, 'Leave Request Form'!$C$8:$C$507, $B14), "A2", IF(COUNTIFS('Leave Request Form'!$G$8:$G$507, H7, 'Leave Request Form'!$C$8:$C$507, $B14), "R2", IF(COUNTIFS('Leave Request Form'!$P$8:$P$569, $B14, 'Leave Request Form'!$Q$8:$Q$569, "&lt;="&amp;H7, 'Leave Request Form'!$R$8:$R$569, "&gt;="&amp;H7)&gt;0, "A", IF(COUNTIFS('Leave Request Form'!$C$8:$C$507, $B14, 'Leave Request Form'!$D$8:$D$507, "&lt;="&amp;H7, 'Leave Request Form'!$E$8:$E$507, "&gt;="&amp;H7)&gt;0, "R", "")))))</f>
        <v/>
      </c>
      <c r="I14" s="43" t="str">
        <f>IF(OR($B14="", I7=""), "", IF(COUNTIFS('Leave Request Form'!$T$8:$T$507, I7, 'Leave Request Form'!$C$8:$C$507, $B14), "A2", IF(COUNTIFS('Leave Request Form'!$G$8:$G$507, I7, 'Leave Request Form'!$C$8:$C$507, $B14), "R2", IF(COUNTIFS('Leave Request Form'!$P$8:$P$569, $B14, 'Leave Request Form'!$Q$8:$Q$569, "&lt;="&amp;I7, 'Leave Request Form'!$R$8:$R$569, "&gt;="&amp;I7)&gt;0, "A", IF(COUNTIFS('Leave Request Form'!$C$8:$C$507, $B14, 'Leave Request Form'!$D$8:$D$507, "&lt;="&amp;I7, 'Leave Request Form'!$E$8:$E$507, "&gt;="&amp;I7)&gt;0, "R", "")))))</f>
        <v/>
      </c>
      <c r="J14" s="43" t="str">
        <f>IF(OR($B14="", J7=""), "", IF(COUNTIFS('Leave Request Form'!$T$8:$T$507, J7, 'Leave Request Form'!$C$8:$C$507, $B14), "A2", IF(COUNTIFS('Leave Request Form'!$G$8:$G$507, J7, 'Leave Request Form'!$C$8:$C$507, $B14), "R2", IF(COUNTIFS('Leave Request Form'!$P$8:$P$569, $B14, 'Leave Request Form'!$Q$8:$Q$569, "&lt;="&amp;J7, 'Leave Request Form'!$R$8:$R$569, "&gt;="&amp;J7)&gt;0, "A", IF(COUNTIFS('Leave Request Form'!$C$8:$C$507, $B14, 'Leave Request Form'!$D$8:$D$507, "&lt;="&amp;J7, 'Leave Request Form'!$E$8:$E$507, "&gt;="&amp;J7)&gt;0, "R", "")))))</f>
        <v/>
      </c>
      <c r="K14" s="43" t="str">
        <f>IF(OR($B14="", K7=""), "", IF(COUNTIFS('Leave Request Form'!$T$8:$T$507, K7, 'Leave Request Form'!$C$8:$C$507, $B14), "A2", IF(COUNTIFS('Leave Request Form'!$G$8:$G$507, K7, 'Leave Request Form'!$C$8:$C$507, $B14), "R2", IF(COUNTIFS('Leave Request Form'!$P$8:$P$569, $B14, 'Leave Request Form'!$Q$8:$Q$569, "&lt;="&amp;K7, 'Leave Request Form'!$R$8:$R$569, "&gt;="&amp;K7)&gt;0, "A", IF(COUNTIFS('Leave Request Form'!$C$8:$C$507, $B14, 'Leave Request Form'!$D$8:$D$507, "&lt;="&amp;K7, 'Leave Request Form'!$E$8:$E$507, "&gt;="&amp;K7)&gt;0, "R", "")))))</f>
        <v/>
      </c>
      <c r="L14" s="43" t="str">
        <f>IF(OR($B14="", L7=""), "", IF(COUNTIFS('Leave Request Form'!$T$8:$T$507, L7, 'Leave Request Form'!$C$8:$C$507, $B14), "A2", IF(COUNTIFS('Leave Request Form'!$G$8:$G$507, L7, 'Leave Request Form'!$C$8:$C$507, $B14), "R2", IF(COUNTIFS('Leave Request Form'!$P$8:$P$569, $B14, 'Leave Request Form'!$Q$8:$Q$569, "&lt;="&amp;L7, 'Leave Request Form'!$R$8:$R$569, "&gt;="&amp;L7)&gt;0, "A", IF(COUNTIFS('Leave Request Form'!$C$8:$C$507, $B14, 'Leave Request Form'!$D$8:$D$507, "&lt;="&amp;L7, 'Leave Request Form'!$E$8:$E$507, "&gt;="&amp;L7)&gt;0, "R", "")))))</f>
        <v/>
      </c>
      <c r="M14" s="43" t="str">
        <f>IF(OR($B14="", M7=""), "", IF(COUNTIFS('Leave Request Form'!$T$8:$T$507, M7, 'Leave Request Form'!$C$8:$C$507, $B14), "A2", IF(COUNTIFS('Leave Request Form'!$G$8:$G$507, M7, 'Leave Request Form'!$C$8:$C$507, $B14), "R2", IF(COUNTIFS('Leave Request Form'!$P$8:$P$569, $B14, 'Leave Request Form'!$Q$8:$Q$569, "&lt;="&amp;M7, 'Leave Request Form'!$R$8:$R$569, "&gt;="&amp;M7)&gt;0, "A", IF(COUNTIFS('Leave Request Form'!$C$8:$C$507, $B14, 'Leave Request Form'!$D$8:$D$507, "&lt;="&amp;M7, 'Leave Request Form'!$E$8:$E$507, "&gt;="&amp;M7)&gt;0, "R", "")))))</f>
        <v/>
      </c>
      <c r="N14" s="43" t="str">
        <f>IF(OR($B14="", N7=""), "", IF(COUNTIFS('Leave Request Form'!$T$8:$T$507, N7, 'Leave Request Form'!$C$8:$C$507, $B14), "A2", IF(COUNTIFS('Leave Request Form'!$G$8:$G$507, N7, 'Leave Request Form'!$C$8:$C$507, $B14), "R2", IF(COUNTIFS('Leave Request Form'!$P$8:$P$569, $B14, 'Leave Request Form'!$Q$8:$Q$569, "&lt;="&amp;N7, 'Leave Request Form'!$R$8:$R$569, "&gt;="&amp;N7)&gt;0, "A", IF(COUNTIFS('Leave Request Form'!$C$8:$C$507, $B14, 'Leave Request Form'!$D$8:$D$507, "&lt;="&amp;N7, 'Leave Request Form'!$E$8:$E$507, "&gt;="&amp;N7)&gt;0, "R", "")))))</f>
        <v/>
      </c>
      <c r="O14" s="43" t="str">
        <f>IF(OR($B14="", O7=""), "", IF(COUNTIFS('Leave Request Form'!$T$8:$T$507, O7, 'Leave Request Form'!$C$8:$C$507, $B14), "A2", IF(COUNTIFS('Leave Request Form'!$G$8:$G$507, O7, 'Leave Request Form'!$C$8:$C$507, $B14), "R2", IF(COUNTIFS('Leave Request Form'!$P$8:$P$569, $B14, 'Leave Request Form'!$Q$8:$Q$569, "&lt;="&amp;O7, 'Leave Request Form'!$R$8:$R$569, "&gt;="&amp;O7)&gt;0, "A", IF(COUNTIFS('Leave Request Form'!$C$8:$C$507, $B14, 'Leave Request Form'!$D$8:$D$507, "&lt;="&amp;O7, 'Leave Request Form'!$E$8:$E$507, "&gt;="&amp;O7)&gt;0, "R", "")))))</f>
        <v/>
      </c>
      <c r="P14" s="43" t="str">
        <f>IF(OR($B14="", P7=""), "", IF(COUNTIFS('Leave Request Form'!$T$8:$T$507, P7, 'Leave Request Form'!$C$8:$C$507, $B14), "A2", IF(COUNTIFS('Leave Request Form'!$G$8:$G$507, P7, 'Leave Request Form'!$C$8:$C$507, $B14), "R2", IF(COUNTIFS('Leave Request Form'!$P$8:$P$569, $B14, 'Leave Request Form'!$Q$8:$Q$569, "&lt;="&amp;P7, 'Leave Request Form'!$R$8:$R$569, "&gt;="&amp;P7)&gt;0, "A", IF(COUNTIFS('Leave Request Form'!$C$8:$C$507, $B14, 'Leave Request Form'!$D$8:$D$507, "&lt;="&amp;P7, 'Leave Request Form'!$E$8:$E$507, "&gt;="&amp;P7)&gt;0, "R", "")))))</f>
        <v/>
      </c>
      <c r="Q14" s="43" t="str">
        <f>IF(OR($B14="", Q7=""), "", IF(COUNTIFS('Leave Request Form'!$T$8:$T$507, Q7, 'Leave Request Form'!$C$8:$C$507, $B14), "A2", IF(COUNTIFS('Leave Request Form'!$G$8:$G$507, Q7, 'Leave Request Form'!$C$8:$C$507, $B14), "R2", IF(COUNTIFS('Leave Request Form'!$P$8:$P$569, $B14, 'Leave Request Form'!$Q$8:$Q$569, "&lt;="&amp;Q7, 'Leave Request Form'!$R$8:$R$569, "&gt;="&amp;Q7)&gt;0, "A", IF(COUNTIFS('Leave Request Form'!$C$8:$C$507, $B14, 'Leave Request Form'!$D$8:$D$507, "&lt;="&amp;Q7, 'Leave Request Form'!$E$8:$E$507, "&gt;="&amp;Q7)&gt;0, "R", "")))))</f>
        <v/>
      </c>
      <c r="R14" s="43" t="str">
        <f>IF(OR($B14="", R7=""), "", IF(COUNTIFS('Leave Request Form'!$T$8:$T$507, R7, 'Leave Request Form'!$C$8:$C$507, $B14), "A2", IF(COUNTIFS('Leave Request Form'!$G$8:$G$507, R7, 'Leave Request Form'!$C$8:$C$507, $B14), "R2", IF(COUNTIFS('Leave Request Form'!$P$8:$P$569, $B14, 'Leave Request Form'!$Q$8:$Q$569, "&lt;="&amp;R7, 'Leave Request Form'!$R$8:$R$569, "&gt;="&amp;R7)&gt;0, "A", IF(COUNTIFS('Leave Request Form'!$C$8:$C$507, $B14, 'Leave Request Form'!$D$8:$D$507, "&lt;="&amp;R7, 'Leave Request Form'!$E$8:$E$507, "&gt;="&amp;R7)&gt;0, "R", "")))))</f>
        <v/>
      </c>
      <c r="S14" s="43" t="str">
        <f>IF(OR($B14="", S7=""), "", IF(COUNTIFS('Leave Request Form'!$T$8:$T$507, S7, 'Leave Request Form'!$C$8:$C$507, $B14), "A2", IF(COUNTIFS('Leave Request Form'!$G$8:$G$507, S7, 'Leave Request Form'!$C$8:$C$507, $B14), "R2", IF(COUNTIFS('Leave Request Form'!$P$8:$P$569, $B14, 'Leave Request Form'!$Q$8:$Q$569, "&lt;="&amp;S7, 'Leave Request Form'!$R$8:$R$569, "&gt;="&amp;S7)&gt;0, "A", IF(COUNTIFS('Leave Request Form'!$C$8:$C$507, $B14, 'Leave Request Form'!$D$8:$D$507, "&lt;="&amp;S7, 'Leave Request Form'!$E$8:$E$507, "&gt;="&amp;S7)&gt;0, "R", "")))))</f>
        <v/>
      </c>
      <c r="T14" s="43" t="str">
        <f>IF(OR($B14="", T7=""), "", IF(COUNTIFS('Leave Request Form'!$T$8:$T$507, T7, 'Leave Request Form'!$C$8:$C$507, $B14), "A2", IF(COUNTIFS('Leave Request Form'!$G$8:$G$507, T7, 'Leave Request Form'!$C$8:$C$507, $B14), "R2", IF(COUNTIFS('Leave Request Form'!$P$8:$P$569, $B14, 'Leave Request Form'!$Q$8:$Q$569, "&lt;="&amp;T7, 'Leave Request Form'!$R$8:$R$569, "&gt;="&amp;T7)&gt;0, "A", IF(COUNTIFS('Leave Request Form'!$C$8:$C$507, $B14, 'Leave Request Form'!$D$8:$D$507, "&lt;="&amp;T7, 'Leave Request Form'!$E$8:$E$507, "&gt;="&amp;T7)&gt;0, "R", "")))))</f>
        <v/>
      </c>
      <c r="U14" s="43" t="str">
        <f>IF(OR($B14="", U7=""), "", IF(COUNTIFS('Leave Request Form'!$T$8:$T$507, U7, 'Leave Request Form'!$C$8:$C$507, $B14), "A2", IF(COUNTIFS('Leave Request Form'!$G$8:$G$507, U7, 'Leave Request Form'!$C$8:$C$507, $B14), "R2", IF(COUNTIFS('Leave Request Form'!$P$8:$P$569, $B14, 'Leave Request Form'!$Q$8:$Q$569, "&lt;="&amp;U7, 'Leave Request Form'!$R$8:$R$569, "&gt;="&amp;U7)&gt;0, "A", IF(COUNTIFS('Leave Request Form'!$C$8:$C$507, $B14, 'Leave Request Form'!$D$8:$D$507, "&lt;="&amp;U7, 'Leave Request Form'!$E$8:$E$507, "&gt;="&amp;U7)&gt;0, "R", "")))))</f>
        <v/>
      </c>
      <c r="V14" s="43" t="str">
        <f>IF(OR($B14="", V7=""), "", IF(COUNTIFS('Leave Request Form'!$T$8:$T$507, V7, 'Leave Request Form'!$C$8:$C$507, $B14), "A2", IF(COUNTIFS('Leave Request Form'!$G$8:$G$507, V7, 'Leave Request Form'!$C$8:$C$507, $B14), "R2", IF(COUNTIFS('Leave Request Form'!$P$8:$P$569, $B14, 'Leave Request Form'!$Q$8:$Q$569, "&lt;="&amp;V7, 'Leave Request Form'!$R$8:$R$569, "&gt;="&amp;V7)&gt;0, "A", IF(COUNTIFS('Leave Request Form'!$C$8:$C$507, $B14, 'Leave Request Form'!$D$8:$D$507, "&lt;="&amp;V7, 'Leave Request Form'!$E$8:$E$507, "&gt;="&amp;V7)&gt;0, "R", "")))))</f>
        <v/>
      </c>
      <c r="W14" s="43" t="str">
        <f>IF(OR($B14="", W7=""), "", IF(COUNTIFS('Leave Request Form'!$T$8:$T$507, W7, 'Leave Request Form'!$C$8:$C$507, $B14), "A2", IF(COUNTIFS('Leave Request Form'!$G$8:$G$507, W7, 'Leave Request Form'!$C$8:$C$507, $B14), "R2", IF(COUNTIFS('Leave Request Form'!$P$8:$P$569, $B14, 'Leave Request Form'!$Q$8:$Q$569, "&lt;="&amp;W7, 'Leave Request Form'!$R$8:$R$569, "&gt;="&amp;W7)&gt;0, "A", IF(COUNTIFS('Leave Request Form'!$C$8:$C$507, $B14, 'Leave Request Form'!$D$8:$D$507, "&lt;="&amp;W7, 'Leave Request Form'!$E$8:$E$507, "&gt;="&amp;W7)&gt;0, "R", "")))))</f>
        <v/>
      </c>
      <c r="X14" s="43" t="str">
        <f>IF(OR($B14="", X7=""), "", IF(COUNTIFS('Leave Request Form'!$T$8:$T$507, X7, 'Leave Request Form'!$C$8:$C$507, $B14), "A2", IF(COUNTIFS('Leave Request Form'!$G$8:$G$507, X7, 'Leave Request Form'!$C$8:$C$507, $B14), "R2", IF(COUNTIFS('Leave Request Form'!$P$8:$P$569, $B14, 'Leave Request Form'!$Q$8:$Q$569, "&lt;="&amp;X7, 'Leave Request Form'!$R$8:$R$569, "&gt;="&amp;X7)&gt;0, "A", IF(COUNTIFS('Leave Request Form'!$C$8:$C$507, $B14, 'Leave Request Form'!$D$8:$D$507, "&lt;="&amp;X7, 'Leave Request Form'!$E$8:$E$507, "&gt;="&amp;X7)&gt;0, "R", "")))))</f>
        <v/>
      </c>
      <c r="Y14" s="43" t="str">
        <f>IF(OR($B14="", Y7=""), "", IF(COUNTIFS('Leave Request Form'!$T$8:$T$507, Y7, 'Leave Request Form'!$C$8:$C$507, $B14), "A2", IF(COUNTIFS('Leave Request Form'!$G$8:$G$507, Y7, 'Leave Request Form'!$C$8:$C$507, $B14), "R2", IF(COUNTIFS('Leave Request Form'!$P$8:$P$569, $B14, 'Leave Request Form'!$Q$8:$Q$569, "&lt;="&amp;Y7, 'Leave Request Form'!$R$8:$R$569, "&gt;="&amp;Y7)&gt;0, "A", IF(COUNTIFS('Leave Request Form'!$C$8:$C$507, $B14, 'Leave Request Form'!$D$8:$D$507, "&lt;="&amp;Y7, 'Leave Request Form'!$E$8:$E$507, "&gt;="&amp;Y7)&gt;0, "R", "")))))</f>
        <v/>
      </c>
      <c r="Z14" s="43" t="str">
        <f>IF(OR($B14="", Z7=""), "", IF(COUNTIFS('Leave Request Form'!$T$8:$T$507, Z7, 'Leave Request Form'!$C$8:$C$507, $B14), "A2", IF(COUNTIFS('Leave Request Form'!$G$8:$G$507, Z7, 'Leave Request Form'!$C$8:$C$507, $B14), "R2", IF(COUNTIFS('Leave Request Form'!$P$8:$P$569, $B14, 'Leave Request Form'!$Q$8:$Q$569, "&lt;="&amp;Z7, 'Leave Request Form'!$R$8:$R$569, "&gt;="&amp;Z7)&gt;0, "A", IF(COUNTIFS('Leave Request Form'!$C$8:$C$507, $B14, 'Leave Request Form'!$D$8:$D$507, "&lt;="&amp;Z7, 'Leave Request Form'!$E$8:$E$507, "&gt;="&amp;Z7)&gt;0, "R", "")))))</f>
        <v/>
      </c>
      <c r="AA14" s="43" t="str">
        <f>IF(OR($B14="", AA7=""), "", IF(COUNTIFS('Leave Request Form'!$T$8:$T$507, AA7, 'Leave Request Form'!$C$8:$C$507, $B14), "A2", IF(COUNTIFS('Leave Request Form'!$G$8:$G$507, AA7, 'Leave Request Form'!$C$8:$C$507, $B14), "R2", IF(COUNTIFS('Leave Request Form'!$P$8:$P$569, $B14, 'Leave Request Form'!$Q$8:$Q$569, "&lt;="&amp;AA7, 'Leave Request Form'!$R$8:$R$569, "&gt;="&amp;AA7)&gt;0, "A", IF(COUNTIFS('Leave Request Form'!$C$8:$C$507, $B14, 'Leave Request Form'!$D$8:$D$507, "&lt;="&amp;AA7, 'Leave Request Form'!$E$8:$E$507, "&gt;="&amp;AA7)&gt;0, "R", "")))))</f>
        <v/>
      </c>
      <c r="AB14" s="43" t="str">
        <f>IF(OR($B14="", AB7=""), "", IF(COUNTIFS('Leave Request Form'!$T$8:$T$507, AB7, 'Leave Request Form'!$C$8:$C$507, $B14), "A2", IF(COUNTIFS('Leave Request Form'!$G$8:$G$507, AB7, 'Leave Request Form'!$C$8:$C$507, $B14), "R2", IF(COUNTIFS('Leave Request Form'!$P$8:$P$569, $B14, 'Leave Request Form'!$Q$8:$Q$569, "&lt;="&amp;AB7, 'Leave Request Form'!$R$8:$R$569, "&gt;="&amp;AB7)&gt;0, "A", IF(COUNTIFS('Leave Request Form'!$C$8:$C$507, $B14, 'Leave Request Form'!$D$8:$D$507, "&lt;="&amp;AB7, 'Leave Request Form'!$E$8:$E$507, "&gt;="&amp;AB7)&gt;0, "R", "")))))</f>
        <v/>
      </c>
      <c r="AC14" s="43" t="str">
        <f>IF(OR($B14="", AC7=""), "", IF(COUNTIFS('Leave Request Form'!$T$8:$T$507, AC7, 'Leave Request Form'!$C$8:$C$507, $B14), "A2", IF(COUNTIFS('Leave Request Form'!$G$8:$G$507, AC7, 'Leave Request Form'!$C$8:$C$507, $B14), "R2", IF(COUNTIFS('Leave Request Form'!$P$8:$P$569, $B14, 'Leave Request Form'!$Q$8:$Q$569, "&lt;="&amp;AC7, 'Leave Request Form'!$R$8:$R$569, "&gt;="&amp;AC7)&gt;0, "A", IF(COUNTIFS('Leave Request Form'!$C$8:$C$507, $B14, 'Leave Request Form'!$D$8:$D$507, "&lt;="&amp;AC7, 'Leave Request Form'!$E$8:$E$507, "&gt;="&amp;AC7)&gt;0, "R", "")))))</f>
        <v/>
      </c>
      <c r="AD14" s="43" t="str">
        <f>IF(OR($B14="", AD7=""), "", IF(COUNTIFS('Leave Request Form'!$T$8:$T$507, AD7, 'Leave Request Form'!$C$8:$C$507, $B14), "A2", IF(COUNTIFS('Leave Request Form'!$G$8:$G$507, AD7, 'Leave Request Form'!$C$8:$C$507, $B14), "R2", IF(COUNTIFS('Leave Request Form'!$P$8:$P$569, $B14, 'Leave Request Form'!$Q$8:$Q$569, "&lt;="&amp;AD7, 'Leave Request Form'!$R$8:$R$569, "&gt;="&amp;AD7)&gt;0, "A", IF(COUNTIFS('Leave Request Form'!$C$8:$C$507, $B14, 'Leave Request Form'!$D$8:$D$507, "&lt;="&amp;AD7, 'Leave Request Form'!$E$8:$E$507, "&gt;="&amp;AD7)&gt;0, "R", "")))))</f>
        <v/>
      </c>
      <c r="AE14" s="43" t="str">
        <f>IF(OR($B14="", AE7=""), "", IF(COUNTIFS('Leave Request Form'!$T$8:$T$507, AE7, 'Leave Request Form'!$C$8:$C$507, $B14), "A2", IF(COUNTIFS('Leave Request Form'!$G$8:$G$507, AE7, 'Leave Request Form'!$C$8:$C$507, $B14), "R2", IF(COUNTIFS('Leave Request Form'!$P$8:$P$569, $B14, 'Leave Request Form'!$Q$8:$Q$569, "&lt;="&amp;AE7, 'Leave Request Form'!$R$8:$R$569, "&gt;="&amp;AE7)&gt;0, "A", IF(COUNTIFS('Leave Request Form'!$C$8:$C$507, $B14, 'Leave Request Form'!$D$8:$D$507, "&lt;="&amp;AE7, 'Leave Request Form'!$E$8:$E$507, "&gt;="&amp;AE7)&gt;0, "R", "")))))</f>
        <v/>
      </c>
      <c r="AF14" s="43" t="str">
        <f>IF(OR($B14="", AF7=""), "", IF(COUNTIFS('Leave Request Form'!$T$8:$T$507, AF7, 'Leave Request Form'!$C$8:$C$507, $B14), "A2", IF(COUNTIFS('Leave Request Form'!$G$8:$G$507, AF7, 'Leave Request Form'!$C$8:$C$507, $B14), "R2", IF(COUNTIFS('Leave Request Form'!$P$8:$P$569, $B14, 'Leave Request Form'!$Q$8:$Q$569, "&lt;="&amp;AF7, 'Leave Request Form'!$R$8:$R$569, "&gt;="&amp;AF7)&gt;0, "A", IF(COUNTIFS('Leave Request Form'!$C$8:$C$507, $B14, 'Leave Request Form'!$D$8:$D$507, "&lt;="&amp;AF7, 'Leave Request Form'!$E$8:$E$507, "&gt;="&amp;AF7)&gt;0, "R", "")))))</f>
        <v/>
      </c>
      <c r="AG14" s="44" t="str">
        <f>IF(OR($B14="", AG7=""), "", IF(COUNTIFS('Leave Request Form'!$T$8:$T$507, AG7, 'Leave Request Form'!$C$8:$C$507, $B14), "A2", IF(COUNTIFS('Leave Request Form'!$G$8:$G$507, AG7, 'Leave Request Form'!$C$8:$C$507, $B14), "R2", IF(COUNTIFS('Leave Request Form'!$P$8:$P$569, $B14, 'Leave Request Form'!$Q$8:$Q$569, "&lt;="&amp;AG7, 'Leave Request Form'!$R$8:$R$569, "&gt;="&amp;AG7)&gt;0, "A", IF(COUNTIFS('Leave Request Form'!$C$8:$C$507, $B14, 'Leave Request Form'!$D$8:$D$507, "&lt;="&amp;AG7, 'Leave Request Form'!$E$8:$E$507, "&gt;="&amp;AG7)&gt;0, "R", "")))))</f>
        <v/>
      </c>
      <c r="AH14" s="75"/>
    </row>
    <row r="15" spans="1:34" x14ac:dyDescent="0.25">
      <c r="A15" s="75"/>
      <c r="B15" s="10" t="str">
        <f>IF('Intro &amp; Setup'!$BC$11="", "", 'Intro &amp; Setup'!$BC$11)</f>
        <v>Mark</v>
      </c>
      <c r="C15" s="42" t="str">
        <f>IF(OR($B15="", C7=""), "", IF(COUNTIFS('Leave Request Form'!$T$8:$T$507, C7, 'Leave Request Form'!$C$8:$C$507, $B15), "A2", IF(COUNTIFS('Leave Request Form'!$G$8:$G$507, C7, 'Leave Request Form'!$C$8:$C$507, $B15), "R2", IF(COUNTIFS('Leave Request Form'!$P$8:$P$569, $B15, 'Leave Request Form'!$Q$8:$Q$569, "&lt;="&amp;C7, 'Leave Request Form'!$R$8:$R$569, "&gt;="&amp;C7)&gt;0, "A", IF(COUNTIFS('Leave Request Form'!$C$8:$C$507, $B15, 'Leave Request Form'!$D$8:$D$507, "&lt;="&amp;C7, 'Leave Request Form'!$E$8:$E$507, "&gt;="&amp;C7)&gt;0, "R", "")))))</f>
        <v>A</v>
      </c>
      <c r="D15" s="43" t="str">
        <f>IF(OR($B15="", D7=""), "", IF(COUNTIFS('Leave Request Form'!$T$8:$T$507, D7, 'Leave Request Form'!$C$8:$C$507, $B15), "A2", IF(COUNTIFS('Leave Request Form'!$G$8:$G$507, D7, 'Leave Request Form'!$C$8:$C$507, $B15), "R2", IF(COUNTIFS('Leave Request Form'!$P$8:$P$569, $B15, 'Leave Request Form'!$Q$8:$Q$569, "&lt;="&amp;D7, 'Leave Request Form'!$R$8:$R$569, "&gt;="&amp;D7)&gt;0, "A", IF(COUNTIFS('Leave Request Form'!$C$8:$C$507, $B15, 'Leave Request Form'!$D$8:$D$507, "&lt;="&amp;D7, 'Leave Request Form'!$E$8:$E$507, "&gt;="&amp;D7)&gt;0, "R", "")))))</f>
        <v>A</v>
      </c>
      <c r="E15" s="43" t="str">
        <f>IF(OR($B15="", E7=""), "", IF(COUNTIFS('Leave Request Form'!$T$8:$T$507, E7, 'Leave Request Form'!$C$8:$C$507, $B15), "A2", IF(COUNTIFS('Leave Request Form'!$G$8:$G$507, E7, 'Leave Request Form'!$C$8:$C$507, $B15), "R2", IF(COUNTIFS('Leave Request Form'!$P$8:$P$569, $B15, 'Leave Request Form'!$Q$8:$Q$569, "&lt;="&amp;E7, 'Leave Request Form'!$R$8:$R$569, "&gt;="&amp;E7)&gt;0, "A", IF(COUNTIFS('Leave Request Form'!$C$8:$C$507, $B15, 'Leave Request Form'!$D$8:$D$507, "&lt;="&amp;E7, 'Leave Request Form'!$E$8:$E$507, "&gt;="&amp;E7)&gt;0, "R", "")))))</f>
        <v>A</v>
      </c>
      <c r="F15" s="43" t="str">
        <f>IF(OR($B15="", F7=""), "", IF(COUNTIFS('Leave Request Form'!$T$8:$T$507, F7, 'Leave Request Form'!$C$8:$C$507, $B15), "A2", IF(COUNTIFS('Leave Request Form'!$G$8:$G$507, F7, 'Leave Request Form'!$C$8:$C$507, $B15), "R2", IF(COUNTIFS('Leave Request Form'!$P$8:$P$569, $B15, 'Leave Request Form'!$Q$8:$Q$569, "&lt;="&amp;F7, 'Leave Request Form'!$R$8:$R$569, "&gt;="&amp;F7)&gt;0, "A", IF(COUNTIFS('Leave Request Form'!$C$8:$C$507, $B15, 'Leave Request Form'!$D$8:$D$507, "&lt;="&amp;F7, 'Leave Request Form'!$E$8:$E$507, "&gt;="&amp;F7)&gt;0, "R", "")))))</f>
        <v>A</v>
      </c>
      <c r="G15" s="43" t="str">
        <f>IF(OR($B15="", G7=""), "", IF(COUNTIFS('Leave Request Form'!$T$8:$T$507, G7, 'Leave Request Form'!$C$8:$C$507, $B15), "A2", IF(COUNTIFS('Leave Request Form'!$G$8:$G$507, G7, 'Leave Request Form'!$C$8:$C$507, $B15), "R2", IF(COUNTIFS('Leave Request Form'!$P$8:$P$569, $B15, 'Leave Request Form'!$Q$8:$Q$569, "&lt;="&amp;G7, 'Leave Request Form'!$R$8:$R$569, "&gt;="&amp;G7)&gt;0, "A", IF(COUNTIFS('Leave Request Form'!$C$8:$C$507, $B15, 'Leave Request Form'!$D$8:$D$507, "&lt;="&amp;G7, 'Leave Request Form'!$E$8:$E$507, "&gt;="&amp;G7)&gt;0, "R", "")))))</f>
        <v>A</v>
      </c>
      <c r="H15" s="43" t="str">
        <f>IF(OR($B15="", H7=""), "", IF(COUNTIFS('Leave Request Form'!$T$8:$T$507, H7, 'Leave Request Form'!$C$8:$C$507, $B15), "A2", IF(COUNTIFS('Leave Request Form'!$G$8:$G$507, H7, 'Leave Request Form'!$C$8:$C$507, $B15), "R2", IF(COUNTIFS('Leave Request Form'!$P$8:$P$569, $B15, 'Leave Request Form'!$Q$8:$Q$569, "&lt;="&amp;H7, 'Leave Request Form'!$R$8:$R$569, "&gt;="&amp;H7)&gt;0, "A", IF(COUNTIFS('Leave Request Form'!$C$8:$C$507, $B15, 'Leave Request Form'!$D$8:$D$507, "&lt;="&amp;H7, 'Leave Request Form'!$E$8:$E$507, "&gt;="&amp;H7)&gt;0, "R", "")))))</f>
        <v/>
      </c>
      <c r="I15" s="43" t="str">
        <f>IF(OR($B15="", I7=""), "", IF(COUNTIFS('Leave Request Form'!$T$8:$T$507, I7, 'Leave Request Form'!$C$8:$C$507, $B15), "A2", IF(COUNTIFS('Leave Request Form'!$G$8:$G$507, I7, 'Leave Request Form'!$C$8:$C$507, $B15), "R2", IF(COUNTIFS('Leave Request Form'!$P$8:$P$569, $B15, 'Leave Request Form'!$Q$8:$Q$569, "&lt;="&amp;I7, 'Leave Request Form'!$R$8:$R$569, "&gt;="&amp;I7)&gt;0, "A", IF(COUNTIFS('Leave Request Form'!$C$8:$C$507, $B15, 'Leave Request Form'!$D$8:$D$507, "&lt;="&amp;I7, 'Leave Request Form'!$E$8:$E$507, "&gt;="&amp;I7)&gt;0, "R", "")))))</f>
        <v/>
      </c>
      <c r="J15" s="43" t="str">
        <f>IF(OR($B15="", J7=""), "", IF(COUNTIFS('Leave Request Form'!$T$8:$T$507, J7, 'Leave Request Form'!$C$8:$C$507, $B15), "A2", IF(COUNTIFS('Leave Request Form'!$G$8:$G$507, J7, 'Leave Request Form'!$C$8:$C$507, $B15), "R2", IF(COUNTIFS('Leave Request Form'!$P$8:$P$569, $B15, 'Leave Request Form'!$Q$8:$Q$569, "&lt;="&amp;J7, 'Leave Request Form'!$R$8:$R$569, "&gt;="&amp;J7)&gt;0, "A", IF(COUNTIFS('Leave Request Form'!$C$8:$C$507, $B15, 'Leave Request Form'!$D$8:$D$507, "&lt;="&amp;J7, 'Leave Request Form'!$E$8:$E$507, "&gt;="&amp;J7)&gt;0, "R", "")))))</f>
        <v/>
      </c>
      <c r="K15" s="43" t="str">
        <f>IF(OR($B15="", K7=""), "", IF(COUNTIFS('Leave Request Form'!$T$8:$T$507, K7, 'Leave Request Form'!$C$8:$C$507, $B15), "A2", IF(COUNTIFS('Leave Request Form'!$G$8:$G$507, K7, 'Leave Request Form'!$C$8:$C$507, $B15), "R2", IF(COUNTIFS('Leave Request Form'!$P$8:$P$569, $B15, 'Leave Request Form'!$Q$8:$Q$569, "&lt;="&amp;K7, 'Leave Request Form'!$R$8:$R$569, "&gt;="&amp;K7)&gt;0, "A", IF(COUNTIFS('Leave Request Form'!$C$8:$C$507, $B15, 'Leave Request Form'!$D$8:$D$507, "&lt;="&amp;K7, 'Leave Request Form'!$E$8:$E$507, "&gt;="&amp;K7)&gt;0, "R", "")))))</f>
        <v/>
      </c>
      <c r="L15" s="43" t="str">
        <f>IF(OR($B15="", L7=""), "", IF(COUNTIFS('Leave Request Form'!$T$8:$T$507, L7, 'Leave Request Form'!$C$8:$C$507, $B15), "A2", IF(COUNTIFS('Leave Request Form'!$G$8:$G$507, L7, 'Leave Request Form'!$C$8:$C$507, $B15), "R2", IF(COUNTIFS('Leave Request Form'!$P$8:$P$569, $B15, 'Leave Request Form'!$Q$8:$Q$569, "&lt;="&amp;L7, 'Leave Request Form'!$R$8:$R$569, "&gt;="&amp;L7)&gt;0, "A", IF(COUNTIFS('Leave Request Form'!$C$8:$C$507, $B15, 'Leave Request Form'!$D$8:$D$507, "&lt;="&amp;L7, 'Leave Request Form'!$E$8:$E$507, "&gt;="&amp;L7)&gt;0, "R", "")))))</f>
        <v/>
      </c>
      <c r="M15" s="43" t="str">
        <f>IF(OR($B15="", M7=""), "", IF(COUNTIFS('Leave Request Form'!$T$8:$T$507, M7, 'Leave Request Form'!$C$8:$C$507, $B15), "A2", IF(COUNTIFS('Leave Request Form'!$G$8:$G$507, M7, 'Leave Request Form'!$C$8:$C$507, $B15), "R2", IF(COUNTIFS('Leave Request Form'!$P$8:$P$569, $B15, 'Leave Request Form'!$Q$8:$Q$569, "&lt;="&amp;M7, 'Leave Request Form'!$R$8:$R$569, "&gt;="&amp;M7)&gt;0, "A", IF(COUNTIFS('Leave Request Form'!$C$8:$C$507, $B15, 'Leave Request Form'!$D$8:$D$507, "&lt;="&amp;M7, 'Leave Request Form'!$E$8:$E$507, "&gt;="&amp;M7)&gt;0, "R", "")))))</f>
        <v/>
      </c>
      <c r="N15" s="43" t="str">
        <f>IF(OR($B15="", N7=""), "", IF(COUNTIFS('Leave Request Form'!$T$8:$T$507, N7, 'Leave Request Form'!$C$8:$C$507, $B15), "A2", IF(COUNTIFS('Leave Request Form'!$G$8:$G$507, N7, 'Leave Request Form'!$C$8:$C$507, $B15), "R2", IF(COUNTIFS('Leave Request Form'!$P$8:$P$569, $B15, 'Leave Request Form'!$Q$8:$Q$569, "&lt;="&amp;N7, 'Leave Request Form'!$R$8:$R$569, "&gt;="&amp;N7)&gt;0, "A", IF(COUNTIFS('Leave Request Form'!$C$8:$C$507, $B15, 'Leave Request Form'!$D$8:$D$507, "&lt;="&amp;N7, 'Leave Request Form'!$E$8:$E$507, "&gt;="&amp;N7)&gt;0, "R", "")))))</f>
        <v/>
      </c>
      <c r="O15" s="43" t="str">
        <f>IF(OR($B15="", O7=""), "", IF(COUNTIFS('Leave Request Form'!$T$8:$T$507, O7, 'Leave Request Form'!$C$8:$C$507, $B15), "A2", IF(COUNTIFS('Leave Request Form'!$G$8:$G$507, O7, 'Leave Request Form'!$C$8:$C$507, $B15), "R2", IF(COUNTIFS('Leave Request Form'!$P$8:$P$569, $B15, 'Leave Request Form'!$Q$8:$Q$569, "&lt;="&amp;O7, 'Leave Request Form'!$R$8:$R$569, "&gt;="&amp;O7)&gt;0, "A", IF(COUNTIFS('Leave Request Form'!$C$8:$C$507, $B15, 'Leave Request Form'!$D$8:$D$507, "&lt;="&amp;O7, 'Leave Request Form'!$E$8:$E$507, "&gt;="&amp;O7)&gt;0, "R", "")))))</f>
        <v/>
      </c>
      <c r="P15" s="43" t="str">
        <f>IF(OR($B15="", P7=""), "", IF(COUNTIFS('Leave Request Form'!$T$8:$T$507, P7, 'Leave Request Form'!$C$8:$C$507, $B15), "A2", IF(COUNTIFS('Leave Request Form'!$G$8:$G$507, P7, 'Leave Request Form'!$C$8:$C$507, $B15), "R2", IF(COUNTIFS('Leave Request Form'!$P$8:$P$569, $B15, 'Leave Request Form'!$Q$8:$Q$569, "&lt;="&amp;P7, 'Leave Request Form'!$R$8:$R$569, "&gt;="&amp;P7)&gt;0, "A", IF(COUNTIFS('Leave Request Form'!$C$8:$C$507, $B15, 'Leave Request Form'!$D$8:$D$507, "&lt;="&amp;P7, 'Leave Request Form'!$E$8:$E$507, "&gt;="&amp;P7)&gt;0, "R", "")))))</f>
        <v/>
      </c>
      <c r="Q15" s="43" t="str">
        <f>IF(OR($B15="", Q7=""), "", IF(COUNTIFS('Leave Request Form'!$T$8:$T$507, Q7, 'Leave Request Form'!$C$8:$C$507, $B15), "A2", IF(COUNTIFS('Leave Request Form'!$G$8:$G$507, Q7, 'Leave Request Form'!$C$8:$C$507, $B15), "R2", IF(COUNTIFS('Leave Request Form'!$P$8:$P$569, $B15, 'Leave Request Form'!$Q$8:$Q$569, "&lt;="&amp;Q7, 'Leave Request Form'!$R$8:$R$569, "&gt;="&amp;Q7)&gt;0, "A", IF(COUNTIFS('Leave Request Form'!$C$8:$C$507, $B15, 'Leave Request Form'!$D$8:$D$507, "&lt;="&amp;Q7, 'Leave Request Form'!$E$8:$E$507, "&gt;="&amp;Q7)&gt;0, "R", "")))))</f>
        <v/>
      </c>
      <c r="R15" s="43" t="str">
        <f>IF(OR($B15="", R7=""), "", IF(COUNTIFS('Leave Request Form'!$T$8:$T$507, R7, 'Leave Request Form'!$C$8:$C$507, $B15), "A2", IF(COUNTIFS('Leave Request Form'!$G$8:$G$507, R7, 'Leave Request Form'!$C$8:$C$507, $B15), "R2", IF(COUNTIFS('Leave Request Form'!$P$8:$P$569, $B15, 'Leave Request Form'!$Q$8:$Q$569, "&lt;="&amp;R7, 'Leave Request Form'!$R$8:$R$569, "&gt;="&amp;R7)&gt;0, "A", IF(COUNTIFS('Leave Request Form'!$C$8:$C$507, $B15, 'Leave Request Form'!$D$8:$D$507, "&lt;="&amp;R7, 'Leave Request Form'!$E$8:$E$507, "&gt;="&amp;R7)&gt;0, "R", "")))))</f>
        <v/>
      </c>
      <c r="S15" s="43" t="str">
        <f>IF(OR($B15="", S7=""), "", IF(COUNTIFS('Leave Request Form'!$T$8:$T$507, S7, 'Leave Request Form'!$C$8:$C$507, $B15), "A2", IF(COUNTIFS('Leave Request Form'!$G$8:$G$507, S7, 'Leave Request Form'!$C$8:$C$507, $B15), "R2", IF(COUNTIFS('Leave Request Form'!$P$8:$P$569, $B15, 'Leave Request Form'!$Q$8:$Q$569, "&lt;="&amp;S7, 'Leave Request Form'!$R$8:$R$569, "&gt;="&amp;S7)&gt;0, "A", IF(COUNTIFS('Leave Request Form'!$C$8:$C$507, $B15, 'Leave Request Form'!$D$8:$D$507, "&lt;="&amp;S7, 'Leave Request Form'!$E$8:$E$507, "&gt;="&amp;S7)&gt;0, "R", "")))))</f>
        <v/>
      </c>
      <c r="T15" s="43" t="str">
        <f>IF(OR($B15="", T7=""), "", IF(COUNTIFS('Leave Request Form'!$T$8:$T$507, T7, 'Leave Request Form'!$C$8:$C$507, $B15), "A2", IF(COUNTIFS('Leave Request Form'!$G$8:$G$507, T7, 'Leave Request Form'!$C$8:$C$507, $B15), "R2", IF(COUNTIFS('Leave Request Form'!$P$8:$P$569, $B15, 'Leave Request Form'!$Q$8:$Q$569, "&lt;="&amp;T7, 'Leave Request Form'!$R$8:$R$569, "&gt;="&amp;T7)&gt;0, "A", IF(COUNTIFS('Leave Request Form'!$C$8:$C$507, $B15, 'Leave Request Form'!$D$8:$D$507, "&lt;="&amp;T7, 'Leave Request Form'!$E$8:$E$507, "&gt;="&amp;T7)&gt;0, "R", "")))))</f>
        <v/>
      </c>
      <c r="U15" s="43" t="str">
        <f>IF(OR($B15="", U7=""), "", IF(COUNTIFS('Leave Request Form'!$T$8:$T$507, U7, 'Leave Request Form'!$C$8:$C$507, $B15), "A2", IF(COUNTIFS('Leave Request Form'!$G$8:$G$507, U7, 'Leave Request Form'!$C$8:$C$507, $B15), "R2", IF(COUNTIFS('Leave Request Form'!$P$8:$P$569, $B15, 'Leave Request Form'!$Q$8:$Q$569, "&lt;="&amp;U7, 'Leave Request Form'!$R$8:$R$569, "&gt;="&amp;U7)&gt;0, "A", IF(COUNTIFS('Leave Request Form'!$C$8:$C$507, $B15, 'Leave Request Form'!$D$8:$D$507, "&lt;="&amp;U7, 'Leave Request Form'!$E$8:$E$507, "&gt;="&amp;U7)&gt;0, "R", "")))))</f>
        <v/>
      </c>
      <c r="V15" s="43" t="str">
        <f>IF(OR($B15="", V7=""), "", IF(COUNTIFS('Leave Request Form'!$T$8:$T$507, V7, 'Leave Request Form'!$C$8:$C$507, $B15), "A2", IF(COUNTIFS('Leave Request Form'!$G$8:$G$507, V7, 'Leave Request Form'!$C$8:$C$507, $B15), "R2", IF(COUNTIFS('Leave Request Form'!$P$8:$P$569, $B15, 'Leave Request Form'!$Q$8:$Q$569, "&lt;="&amp;V7, 'Leave Request Form'!$R$8:$R$569, "&gt;="&amp;V7)&gt;0, "A", IF(COUNTIFS('Leave Request Form'!$C$8:$C$507, $B15, 'Leave Request Form'!$D$8:$D$507, "&lt;="&amp;V7, 'Leave Request Form'!$E$8:$E$507, "&gt;="&amp;V7)&gt;0, "R", "")))))</f>
        <v/>
      </c>
      <c r="W15" s="43" t="str">
        <f>IF(OR($B15="", W7=""), "", IF(COUNTIFS('Leave Request Form'!$T$8:$T$507, W7, 'Leave Request Form'!$C$8:$C$507, $B15), "A2", IF(COUNTIFS('Leave Request Form'!$G$8:$G$507, W7, 'Leave Request Form'!$C$8:$C$507, $B15), "R2", IF(COUNTIFS('Leave Request Form'!$P$8:$P$569, $B15, 'Leave Request Form'!$Q$8:$Q$569, "&lt;="&amp;W7, 'Leave Request Form'!$R$8:$R$569, "&gt;="&amp;W7)&gt;0, "A", IF(COUNTIFS('Leave Request Form'!$C$8:$C$507, $B15, 'Leave Request Form'!$D$8:$D$507, "&lt;="&amp;W7, 'Leave Request Form'!$E$8:$E$507, "&gt;="&amp;W7)&gt;0, "R", "")))))</f>
        <v/>
      </c>
      <c r="X15" s="43" t="str">
        <f>IF(OR($B15="", X7=""), "", IF(COUNTIFS('Leave Request Form'!$T$8:$T$507, X7, 'Leave Request Form'!$C$8:$C$507, $B15), "A2", IF(COUNTIFS('Leave Request Form'!$G$8:$G$507, X7, 'Leave Request Form'!$C$8:$C$507, $B15), "R2", IF(COUNTIFS('Leave Request Form'!$P$8:$P$569, $B15, 'Leave Request Form'!$Q$8:$Q$569, "&lt;="&amp;X7, 'Leave Request Form'!$R$8:$R$569, "&gt;="&amp;X7)&gt;0, "A", IF(COUNTIFS('Leave Request Form'!$C$8:$C$507, $B15, 'Leave Request Form'!$D$8:$D$507, "&lt;="&amp;X7, 'Leave Request Form'!$E$8:$E$507, "&gt;="&amp;X7)&gt;0, "R", "")))))</f>
        <v/>
      </c>
      <c r="Y15" s="43" t="str">
        <f>IF(OR($B15="", Y7=""), "", IF(COUNTIFS('Leave Request Form'!$T$8:$T$507, Y7, 'Leave Request Form'!$C$8:$C$507, $B15), "A2", IF(COUNTIFS('Leave Request Form'!$G$8:$G$507, Y7, 'Leave Request Form'!$C$8:$C$507, $B15), "R2", IF(COUNTIFS('Leave Request Form'!$P$8:$P$569, $B15, 'Leave Request Form'!$Q$8:$Q$569, "&lt;="&amp;Y7, 'Leave Request Form'!$R$8:$R$569, "&gt;="&amp;Y7)&gt;0, "A", IF(COUNTIFS('Leave Request Form'!$C$8:$C$507, $B15, 'Leave Request Form'!$D$8:$D$507, "&lt;="&amp;Y7, 'Leave Request Form'!$E$8:$E$507, "&gt;="&amp;Y7)&gt;0, "R", "")))))</f>
        <v/>
      </c>
      <c r="Z15" s="43" t="str">
        <f>IF(OR($B15="", Z7=""), "", IF(COUNTIFS('Leave Request Form'!$T$8:$T$507, Z7, 'Leave Request Form'!$C$8:$C$507, $B15), "A2", IF(COUNTIFS('Leave Request Form'!$G$8:$G$507, Z7, 'Leave Request Form'!$C$8:$C$507, $B15), "R2", IF(COUNTIFS('Leave Request Form'!$P$8:$P$569, $B15, 'Leave Request Form'!$Q$8:$Q$569, "&lt;="&amp;Z7, 'Leave Request Form'!$R$8:$R$569, "&gt;="&amp;Z7)&gt;0, "A", IF(COUNTIFS('Leave Request Form'!$C$8:$C$507, $B15, 'Leave Request Form'!$D$8:$D$507, "&lt;="&amp;Z7, 'Leave Request Form'!$E$8:$E$507, "&gt;="&amp;Z7)&gt;0, "R", "")))))</f>
        <v/>
      </c>
      <c r="AA15" s="43" t="str">
        <f>IF(OR($B15="", AA7=""), "", IF(COUNTIFS('Leave Request Form'!$T$8:$T$507, AA7, 'Leave Request Form'!$C$8:$C$507, $B15), "A2", IF(COUNTIFS('Leave Request Form'!$G$8:$G$507, AA7, 'Leave Request Form'!$C$8:$C$507, $B15), "R2", IF(COUNTIFS('Leave Request Form'!$P$8:$P$569, $B15, 'Leave Request Form'!$Q$8:$Q$569, "&lt;="&amp;AA7, 'Leave Request Form'!$R$8:$R$569, "&gt;="&amp;AA7)&gt;0, "A", IF(COUNTIFS('Leave Request Form'!$C$8:$C$507, $B15, 'Leave Request Form'!$D$8:$D$507, "&lt;="&amp;AA7, 'Leave Request Form'!$E$8:$E$507, "&gt;="&amp;AA7)&gt;0, "R", "")))))</f>
        <v/>
      </c>
      <c r="AB15" s="43" t="str">
        <f>IF(OR($B15="", AB7=""), "", IF(COUNTIFS('Leave Request Form'!$T$8:$T$507, AB7, 'Leave Request Form'!$C$8:$C$507, $B15), "A2", IF(COUNTIFS('Leave Request Form'!$G$8:$G$507, AB7, 'Leave Request Form'!$C$8:$C$507, $B15), "R2", IF(COUNTIFS('Leave Request Form'!$P$8:$P$569, $B15, 'Leave Request Form'!$Q$8:$Q$569, "&lt;="&amp;AB7, 'Leave Request Form'!$R$8:$R$569, "&gt;="&amp;AB7)&gt;0, "A", IF(COUNTIFS('Leave Request Form'!$C$8:$C$507, $B15, 'Leave Request Form'!$D$8:$D$507, "&lt;="&amp;AB7, 'Leave Request Form'!$E$8:$E$507, "&gt;="&amp;AB7)&gt;0, "R", "")))))</f>
        <v/>
      </c>
      <c r="AC15" s="43" t="str">
        <f>IF(OR($B15="", AC7=""), "", IF(COUNTIFS('Leave Request Form'!$T$8:$T$507, AC7, 'Leave Request Form'!$C$8:$C$507, $B15), "A2", IF(COUNTIFS('Leave Request Form'!$G$8:$G$507, AC7, 'Leave Request Form'!$C$8:$C$507, $B15), "R2", IF(COUNTIFS('Leave Request Form'!$P$8:$P$569, $B15, 'Leave Request Form'!$Q$8:$Q$569, "&lt;="&amp;AC7, 'Leave Request Form'!$R$8:$R$569, "&gt;="&amp;AC7)&gt;0, "A", IF(COUNTIFS('Leave Request Form'!$C$8:$C$507, $B15, 'Leave Request Form'!$D$8:$D$507, "&lt;="&amp;AC7, 'Leave Request Form'!$E$8:$E$507, "&gt;="&amp;AC7)&gt;0, "R", "")))))</f>
        <v/>
      </c>
      <c r="AD15" s="43" t="str">
        <f>IF(OR($B15="", AD7=""), "", IF(COUNTIFS('Leave Request Form'!$T$8:$T$507, AD7, 'Leave Request Form'!$C$8:$C$507, $B15), "A2", IF(COUNTIFS('Leave Request Form'!$G$8:$G$507, AD7, 'Leave Request Form'!$C$8:$C$507, $B15), "R2", IF(COUNTIFS('Leave Request Form'!$P$8:$P$569, $B15, 'Leave Request Form'!$Q$8:$Q$569, "&lt;="&amp;AD7, 'Leave Request Form'!$R$8:$R$569, "&gt;="&amp;AD7)&gt;0, "A", IF(COUNTIFS('Leave Request Form'!$C$8:$C$507, $B15, 'Leave Request Form'!$D$8:$D$507, "&lt;="&amp;AD7, 'Leave Request Form'!$E$8:$E$507, "&gt;="&amp;AD7)&gt;0, "R", "")))))</f>
        <v/>
      </c>
      <c r="AE15" s="43" t="str">
        <f>IF(OR($B15="", AE7=""), "", IF(COUNTIFS('Leave Request Form'!$T$8:$T$507, AE7, 'Leave Request Form'!$C$8:$C$507, $B15), "A2", IF(COUNTIFS('Leave Request Form'!$G$8:$G$507, AE7, 'Leave Request Form'!$C$8:$C$507, $B15), "R2", IF(COUNTIFS('Leave Request Form'!$P$8:$P$569, $B15, 'Leave Request Form'!$Q$8:$Q$569, "&lt;="&amp;AE7, 'Leave Request Form'!$R$8:$R$569, "&gt;="&amp;AE7)&gt;0, "A", IF(COUNTIFS('Leave Request Form'!$C$8:$C$507, $B15, 'Leave Request Form'!$D$8:$D$507, "&lt;="&amp;AE7, 'Leave Request Form'!$E$8:$E$507, "&gt;="&amp;AE7)&gt;0, "R", "")))))</f>
        <v/>
      </c>
      <c r="AF15" s="43" t="str">
        <f>IF(OR($B15="", AF7=""), "", IF(COUNTIFS('Leave Request Form'!$T$8:$T$507, AF7, 'Leave Request Form'!$C$8:$C$507, $B15), "A2", IF(COUNTIFS('Leave Request Form'!$G$8:$G$507, AF7, 'Leave Request Form'!$C$8:$C$507, $B15), "R2", IF(COUNTIFS('Leave Request Form'!$P$8:$P$569, $B15, 'Leave Request Form'!$Q$8:$Q$569, "&lt;="&amp;AF7, 'Leave Request Form'!$R$8:$R$569, "&gt;="&amp;AF7)&gt;0, "A", IF(COUNTIFS('Leave Request Form'!$C$8:$C$507, $B15, 'Leave Request Form'!$D$8:$D$507, "&lt;="&amp;AF7, 'Leave Request Form'!$E$8:$E$507, "&gt;="&amp;AF7)&gt;0, "R", "")))))</f>
        <v/>
      </c>
      <c r="AG15" s="44" t="str">
        <f>IF(OR($B15="", AG7=""), "", IF(COUNTIFS('Leave Request Form'!$T$8:$T$507, AG7, 'Leave Request Form'!$C$8:$C$507, $B15), "A2", IF(COUNTIFS('Leave Request Form'!$G$8:$G$507, AG7, 'Leave Request Form'!$C$8:$C$507, $B15), "R2", IF(COUNTIFS('Leave Request Form'!$P$8:$P$569, $B15, 'Leave Request Form'!$Q$8:$Q$569, "&lt;="&amp;AG7, 'Leave Request Form'!$R$8:$R$569, "&gt;="&amp;AG7)&gt;0, "A", IF(COUNTIFS('Leave Request Form'!$C$8:$C$507, $B15, 'Leave Request Form'!$D$8:$D$507, "&lt;="&amp;AG7, 'Leave Request Form'!$E$8:$E$507, "&gt;="&amp;AG7)&gt;0, "R", "")))))</f>
        <v/>
      </c>
      <c r="AH15" s="75"/>
    </row>
    <row r="16" spans="1:34" x14ac:dyDescent="0.25">
      <c r="A16" s="75"/>
      <c r="B16" s="10" t="str">
        <f>IF('Intro &amp; Setup'!$BC$12="", "", 'Intro &amp; Setup'!$BC$12)</f>
        <v>Andrew</v>
      </c>
      <c r="C16" s="42" t="str">
        <f>IF(OR($B16="", C7=""), "", IF(COUNTIFS('Leave Request Form'!$T$8:$T$507, C7, 'Leave Request Form'!$C$8:$C$507, $B16), "A2", IF(COUNTIFS('Leave Request Form'!$G$8:$G$507, C7, 'Leave Request Form'!$C$8:$C$507, $B16), "R2", IF(COUNTIFS('Leave Request Form'!$P$8:$P$569, $B16, 'Leave Request Form'!$Q$8:$Q$569, "&lt;="&amp;C7, 'Leave Request Form'!$R$8:$R$569, "&gt;="&amp;C7)&gt;0, "A", IF(COUNTIFS('Leave Request Form'!$C$8:$C$507, $B16, 'Leave Request Form'!$D$8:$D$507, "&lt;="&amp;C7, 'Leave Request Form'!$E$8:$E$507, "&gt;="&amp;C7)&gt;0, "R", "")))))</f>
        <v>A</v>
      </c>
      <c r="D16" s="43" t="str">
        <f>IF(OR($B16="", D7=""), "", IF(COUNTIFS('Leave Request Form'!$T$8:$T$507, D7, 'Leave Request Form'!$C$8:$C$507, $B16), "A2", IF(COUNTIFS('Leave Request Form'!$G$8:$G$507, D7, 'Leave Request Form'!$C$8:$C$507, $B16), "R2", IF(COUNTIFS('Leave Request Form'!$P$8:$P$569, $B16, 'Leave Request Form'!$Q$8:$Q$569, "&lt;="&amp;D7, 'Leave Request Form'!$R$8:$R$569, "&gt;="&amp;D7)&gt;0, "A", IF(COUNTIFS('Leave Request Form'!$C$8:$C$507, $B16, 'Leave Request Form'!$D$8:$D$507, "&lt;="&amp;D7, 'Leave Request Form'!$E$8:$E$507, "&gt;="&amp;D7)&gt;0, "R", "")))))</f>
        <v>A</v>
      </c>
      <c r="E16" s="43" t="str">
        <f>IF(OR($B16="", E7=""), "", IF(COUNTIFS('Leave Request Form'!$T$8:$T$507, E7, 'Leave Request Form'!$C$8:$C$507, $B16), "A2", IF(COUNTIFS('Leave Request Form'!$G$8:$G$507, E7, 'Leave Request Form'!$C$8:$C$507, $B16), "R2", IF(COUNTIFS('Leave Request Form'!$P$8:$P$569, $B16, 'Leave Request Form'!$Q$8:$Q$569, "&lt;="&amp;E7, 'Leave Request Form'!$R$8:$R$569, "&gt;="&amp;E7)&gt;0, "A", IF(COUNTIFS('Leave Request Form'!$C$8:$C$507, $B16, 'Leave Request Form'!$D$8:$D$507, "&lt;="&amp;E7, 'Leave Request Form'!$E$8:$E$507, "&gt;="&amp;E7)&gt;0, "R", "")))))</f>
        <v>A</v>
      </c>
      <c r="F16" s="43" t="str">
        <f>IF(OR($B16="", F7=""), "", IF(COUNTIFS('Leave Request Form'!$T$8:$T$507, F7, 'Leave Request Form'!$C$8:$C$507, $B16), "A2", IF(COUNTIFS('Leave Request Form'!$G$8:$G$507, F7, 'Leave Request Form'!$C$8:$C$507, $B16), "R2", IF(COUNTIFS('Leave Request Form'!$P$8:$P$569, $B16, 'Leave Request Form'!$Q$8:$Q$569, "&lt;="&amp;F7, 'Leave Request Form'!$R$8:$R$569, "&gt;="&amp;F7)&gt;0, "A", IF(COUNTIFS('Leave Request Form'!$C$8:$C$507, $B16, 'Leave Request Form'!$D$8:$D$507, "&lt;="&amp;F7, 'Leave Request Form'!$E$8:$E$507, "&gt;="&amp;F7)&gt;0, "R", "")))))</f>
        <v>A</v>
      </c>
      <c r="G16" s="43" t="str">
        <f>IF(OR($B16="", G7=""), "", IF(COUNTIFS('Leave Request Form'!$T$8:$T$507, G7, 'Leave Request Form'!$C$8:$C$507, $B16), "A2", IF(COUNTIFS('Leave Request Form'!$G$8:$G$507, G7, 'Leave Request Form'!$C$8:$C$507, $B16), "R2", IF(COUNTIFS('Leave Request Form'!$P$8:$P$569, $B16, 'Leave Request Form'!$Q$8:$Q$569, "&lt;="&amp;G7, 'Leave Request Form'!$R$8:$R$569, "&gt;="&amp;G7)&gt;0, "A", IF(COUNTIFS('Leave Request Form'!$C$8:$C$507, $B16, 'Leave Request Form'!$D$8:$D$507, "&lt;="&amp;G7, 'Leave Request Form'!$E$8:$E$507, "&gt;="&amp;G7)&gt;0, "R", "")))))</f>
        <v>A</v>
      </c>
      <c r="H16" s="43" t="str">
        <f>IF(OR($B16="", H7=""), "", IF(COUNTIFS('Leave Request Form'!$T$8:$T$507, H7, 'Leave Request Form'!$C$8:$C$507, $B16), "A2", IF(COUNTIFS('Leave Request Form'!$G$8:$G$507, H7, 'Leave Request Form'!$C$8:$C$507, $B16), "R2", IF(COUNTIFS('Leave Request Form'!$P$8:$P$569, $B16, 'Leave Request Form'!$Q$8:$Q$569, "&lt;="&amp;H7, 'Leave Request Form'!$R$8:$R$569, "&gt;="&amp;H7)&gt;0, "A", IF(COUNTIFS('Leave Request Form'!$C$8:$C$507, $B16, 'Leave Request Form'!$D$8:$D$507, "&lt;="&amp;H7, 'Leave Request Form'!$E$8:$E$507, "&gt;="&amp;H7)&gt;0, "R", "")))))</f>
        <v/>
      </c>
      <c r="I16" s="43" t="str">
        <f>IF(OR($B16="", I7=""), "", IF(COUNTIFS('Leave Request Form'!$T$8:$T$507, I7, 'Leave Request Form'!$C$8:$C$507, $B16), "A2", IF(COUNTIFS('Leave Request Form'!$G$8:$G$507, I7, 'Leave Request Form'!$C$8:$C$507, $B16), "R2", IF(COUNTIFS('Leave Request Form'!$P$8:$P$569, $B16, 'Leave Request Form'!$Q$8:$Q$569, "&lt;="&amp;I7, 'Leave Request Form'!$R$8:$R$569, "&gt;="&amp;I7)&gt;0, "A", IF(COUNTIFS('Leave Request Form'!$C$8:$C$507, $B16, 'Leave Request Form'!$D$8:$D$507, "&lt;="&amp;I7, 'Leave Request Form'!$E$8:$E$507, "&gt;="&amp;I7)&gt;0, "R", "")))))</f>
        <v/>
      </c>
      <c r="J16" s="43" t="str">
        <f>IF(OR($B16="", J7=""), "", IF(COUNTIFS('Leave Request Form'!$T$8:$T$507, J7, 'Leave Request Form'!$C$8:$C$507, $B16), "A2", IF(COUNTIFS('Leave Request Form'!$G$8:$G$507, J7, 'Leave Request Form'!$C$8:$C$507, $B16), "R2", IF(COUNTIFS('Leave Request Form'!$P$8:$P$569, $B16, 'Leave Request Form'!$Q$8:$Q$569, "&lt;="&amp;J7, 'Leave Request Form'!$R$8:$R$569, "&gt;="&amp;J7)&gt;0, "A", IF(COUNTIFS('Leave Request Form'!$C$8:$C$507, $B16, 'Leave Request Form'!$D$8:$D$507, "&lt;="&amp;J7, 'Leave Request Form'!$E$8:$E$507, "&gt;="&amp;J7)&gt;0, "R", "")))))</f>
        <v/>
      </c>
      <c r="K16" s="43" t="str">
        <f>IF(OR($B16="", K7=""), "", IF(COUNTIFS('Leave Request Form'!$T$8:$T$507, K7, 'Leave Request Form'!$C$8:$C$507, $B16), "A2", IF(COUNTIFS('Leave Request Form'!$G$8:$G$507, K7, 'Leave Request Form'!$C$8:$C$507, $B16), "R2", IF(COUNTIFS('Leave Request Form'!$P$8:$P$569, $B16, 'Leave Request Form'!$Q$8:$Q$569, "&lt;="&amp;K7, 'Leave Request Form'!$R$8:$R$569, "&gt;="&amp;K7)&gt;0, "A", IF(COUNTIFS('Leave Request Form'!$C$8:$C$507, $B16, 'Leave Request Form'!$D$8:$D$507, "&lt;="&amp;K7, 'Leave Request Form'!$E$8:$E$507, "&gt;="&amp;K7)&gt;0, "R", "")))))</f>
        <v/>
      </c>
      <c r="L16" s="43" t="str">
        <f>IF(OR($B16="", L7=""), "", IF(COUNTIFS('Leave Request Form'!$T$8:$T$507, L7, 'Leave Request Form'!$C$8:$C$507, $B16), "A2", IF(COUNTIFS('Leave Request Form'!$G$8:$G$507, L7, 'Leave Request Form'!$C$8:$C$507, $B16), "R2", IF(COUNTIFS('Leave Request Form'!$P$8:$P$569, $B16, 'Leave Request Form'!$Q$8:$Q$569, "&lt;="&amp;L7, 'Leave Request Form'!$R$8:$R$569, "&gt;="&amp;L7)&gt;0, "A", IF(COUNTIFS('Leave Request Form'!$C$8:$C$507, $B16, 'Leave Request Form'!$D$8:$D$507, "&lt;="&amp;L7, 'Leave Request Form'!$E$8:$E$507, "&gt;="&amp;L7)&gt;0, "R", "")))))</f>
        <v/>
      </c>
      <c r="M16" s="43" t="str">
        <f>IF(OR($B16="", M7=""), "", IF(COUNTIFS('Leave Request Form'!$T$8:$T$507, M7, 'Leave Request Form'!$C$8:$C$507, $B16), "A2", IF(COUNTIFS('Leave Request Form'!$G$8:$G$507, M7, 'Leave Request Form'!$C$8:$C$507, $B16), "R2", IF(COUNTIFS('Leave Request Form'!$P$8:$P$569, $B16, 'Leave Request Form'!$Q$8:$Q$569, "&lt;="&amp;M7, 'Leave Request Form'!$R$8:$R$569, "&gt;="&amp;M7)&gt;0, "A", IF(COUNTIFS('Leave Request Form'!$C$8:$C$507, $B16, 'Leave Request Form'!$D$8:$D$507, "&lt;="&amp;M7, 'Leave Request Form'!$E$8:$E$507, "&gt;="&amp;M7)&gt;0, "R", "")))))</f>
        <v/>
      </c>
      <c r="N16" s="43" t="str">
        <f>IF(OR($B16="", N7=""), "", IF(COUNTIFS('Leave Request Form'!$T$8:$T$507, N7, 'Leave Request Form'!$C$8:$C$507, $B16), "A2", IF(COUNTIFS('Leave Request Form'!$G$8:$G$507, N7, 'Leave Request Form'!$C$8:$C$507, $B16), "R2", IF(COUNTIFS('Leave Request Form'!$P$8:$P$569, $B16, 'Leave Request Form'!$Q$8:$Q$569, "&lt;="&amp;N7, 'Leave Request Form'!$R$8:$R$569, "&gt;="&amp;N7)&gt;0, "A", IF(COUNTIFS('Leave Request Form'!$C$8:$C$507, $B16, 'Leave Request Form'!$D$8:$D$507, "&lt;="&amp;N7, 'Leave Request Form'!$E$8:$E$507, "&gt;="&amp;N7)&gt;0, "R", "")))))</f>
        <v/>
      </c>
      <c r="O16" s="43" t="str">
        <f>IF(OR($B16="", O7=""), "", IF(COUNTIFS('Leave Request Form'!$T$8:$T$507, O7, 'Leave Request Form'!$C$8:$C$507, $B16), "A2", IF(COUNTIFS('Leave Request Form'!$G$8:$G$507, O7, 'Leave Request Form'!$C$8:$C$507, $B16), "R2", IF(COUNTIFS('Leave Request Form'!$P$8:$P$569, $B16, 'Leave Request Form'!$Q$8:$Q$569, "&lt;="&amp;O7, 'Leave Request Form'!$R$8:$R$569, "&gt;="&amp;O7)&gt;0, "A", IF(COUNTIFS('Leave Request Form'!$C$8:$C$507, $B16, 'Leave Request Form'!$D$8:$D$507, "&lt;="&amp;O7, 'Leave Request Form'!$E$8:$E$507, "&gt;="&amp;O7)&gt;0, "R", "")))))</f>
        <v/>
      </c>
      <c r="P16" s="43" t="str">
        <f>IF(OR($B16="", P7=""), "", IF(COUNTIFS('Leave Request Form'!$T$8:$T$507, P7, 'Leave Request Form'!$C$8:$C$507, $B16), "A2", IF(COUNTIFS('Leave Request Form'!$G$8:$G$507, P7, 'Leave Request Form'!$C$8:$C$507, $B16), "R2", IF(COUNTIFS('Leave Request Form'!$P$8:$P$569, $B16, 'Leave Request Form'!$Q$8:$Q$569, "&lt;="&amp;P7, 'Leave Request Form'!$R$8:$R$569, "&gt;="&amp;P7)&gt;0, "A", IF(COUNTIFS('Leave Request Form'!$C$8:$C$507, $B16, 'Leave Request Form'!$D$8:$D$507, "&lt;="&amp;P7, 'Leave Request Form'!$E$8:$E$507, "&gt;="&amp;P7)&gt;0, "R", "")))))</f>
        <v/>
      </c>
      <c r="Q16" s="43" t="str">
        <f>IF(OR($B16="", Q7=""), "", IF(COUNTIFS('Leave Request Form'!$T$8:$T$507, Q7, 'Leave Request Form'!$C$8:$C$507, $B16), "A2", IF(COUNTIFS('Leave Request Form'!$G$8:$G$507, Q7, 'Leave Request Form'!$C$8:$C$507, $B16), "R2", IF(COUNTIFS('Leave Request Form'!$P$8:$P$569, $B16, 'Leave Request Form'!$Q$8:$Q$569, "&lt;="&amp;Q7, 'Leave Request Form'!$R$8:$R$569, "&gt;="&amp;Q7)&gt;0, "A", IF(COUNTIFS('Leave Request Form'!$C$8:$C$507, $B16, 'Leave Request Form'!$D$8:$D$507, "&lt;="&amp;Q7, 'Leave Request Form'!$E$8:$E$507, "&gt;="&amp;Q7)&gt;0, "R", "")))))</f>
        <v/>
      </c>
      <c r="R16" s="43" t="str">
        <f>IF(OR($B16="", R7=""), "", IF(COUNTIFS('Leave Request Form'!$T$8:$T$507, R7, 'Leave Request Form'!$C$8:$C$507, $B16), "A2", IF(COUNTIFS('Leave Request Form'!$G$8:$G$507, R7, 'Leave Request Form'!$C$8:$C$507, $B16), "R2", IF(COUNTIFS('Leave Request Form'!$P$8:$P$569, $B16, 'Leave Request Form'!$Q$8:$Q$569, "&lt;="&amp;R7, 'Leave Request Form'!$R$8:$R$569, "&gt;="&amp;R7)&gt;0, "A", IF(COUNTIFS('Leave Request Form'!$C$8:$C$507, $B16, 'Leave Request Form'!$D$8:$D$507, "&lt;="&amp;R7, 'Leave Request Form'!$E$8:$E$507, "&gt;="&amp;R7)&gt;0, "R", "")))))</f>
        <v/>
      </c>
      <c r="S16" s="43" t="str">
        <f>IF(OR($B16="", S7=""), "", IF(COUNTIFS('Leave Request Form'!$T$8:$T$507, S7, 'Leave Request Form'!$C$8:$C$507, $B16), "A2", IF(COUNTIFS('Leave Request Form'!$G$8:$G$507, S7, 'Leave Request Form'!$C$8:$C$507, $B16), "R2", IF(COUNTIFS('Leave Request Form'!$P$8:$P$569, $B16, 'Leave Request Form'!$Q$8:$Q$569, "&lt;="&amp;S7, 'Leave Request Form'!$R$8:$R$569, "&gt;="&amp;S7)&gt;0, "A", IF(COUNTIFS('Leave Request Form'!$C$8:$C$507, $B16, 'Leave Request Form'!$D$8:$D$507, "&lt;="&amp;S7, 'Leave Request Form'!$E$8:$E$507, "&gt;="&amp;S7)&gt;0, "R", "")))))</f>
        <v/>
      </c>
      <c r="T16" s="43" t="str">
        <f>IF(OR($B16="", T7=""), "", IF(COUNTIFS('Leave Request Form'!$T$8:$T$507, T7, 'Leave Request Form'!$C$8:$C$507, $B16), "A2", IF(COUNTIFS('Leave Request Form'!$G$8:$G$507, T7, 'Leave Request Form'!$C$8:$C$507, $B16), "R2", IF(COUNTIFS('Leave Request Form'!$P$8:$P$569, $B16, 'Leave Request Form'!$Q$8:$Q$569, "&lt;="&amp;T7, 'Leave Request Form'!$R$8:$R$569, "&gt;="&amp;T7)&gt;0, "A", IF(COUNTIFS('Leave Request Form'!$C$8:$C$507, $B16, 'Leave Request Form'!$D$8:$D$507, "&lt;="&amp;T7, 'Leave Request Form'!$E$8:$E$507, "&gt;="&amp;T7)&gt;0, "R", "")))))</f>
        <v/>
      </c>
      <c r="U16" s="43" t="str">
        <f>IF(OR($B16="", U7=""), "", IF(COUNTIFS('Leave Request Form'!$T$8:$T$507, U7, 'Leave Request Form'!$C$8:$C$507, $B16), "A2", IF(COUNTIFS('Leave Request Form'!$G$8:$G$507, U7, 'Leave Request Form'!$C$8:$C$507, $B16), "R2", IF(COUNTIFS('Leave Request Form'!$P$8:$P$569, $B16, 'Leave Request Form'!$Q$8:$Q$569, "&lt;="&amp;U7, 'Leave Request Form'!$R$8:$R$569, "&gt;="&amp;U7)&gt;0, "A", IF(COUNTIFS('Leave Request Form'!$C$8:$C$507, $B16, 'Leave Request Form'!$D$8:$D$507, "&lt;="&amp;U7, 'Leave Request Form'!$E$8:$E$507, "&gt;="&amp;U7)&gt;0, "R", "")))))</f>
        <v/>
      </c>
      <c r="V16" s="43" t="str">
        <f>IF(OR($B16="", V7=""), "", IF(COUNTIFS('Leave Request Form'!$T$8:$T$507, V7, 'Leave Request Form'!$C$8:$C$507, $B16), "A2", IF(COUNTIFS('Leave Request Form'!$G$8:$G$507, V7, 'Leave Request Form'!$C$8:$C$507, $B16), "R2", IF(COUNTIFS('Leave Request Form'!$P$8:$P$569, $B16, 'Leave Request Form'!$Q$8:$Q$569, "&lt;="&amp;V7, 'Leave Request Form'!$R$8:$R$569, "&gt;="&amp;V7)&gt;0, "A", IF(COUNTIFS('Leave Request Form'!$C$8:$C$507, $B16, 'Leave Request Form'!$D$8:$D$507, "&lt;="&amp;V7, 'Leave Request Form'!$E$8:$E$507, "&gt;="&amp;V7)&gt;0, "R", "")))))</f>
        <v/>
      </c>
      <c r="W16" s="43" t="str">
        <f>IF(OR($B16="", W7=""), "", IF(COUNTIFS('Leave Request Form'!$T$8:$T$507, W7, 'Leave Request Form'!$C$8:$C$507, $B16), "A2", IF(COUNTIFS('Leave Request Form'!$G$8:$G$507, W7, 'Leave Request Form'!$C$8:$C$507, $B16), "R2", IF(COUNTIFS('Leave Request Form'!$P$8:$P$569, $B16, 'Leave Request Form'!$Q$8:$Q$569, "&lt;="&amp;W7, 'Leave Request Form'!$R$8:$R$569, "&gt;="&amp;W7)&gt;0, "A", IF(COUNTIFS('Leave Request Form'!$C$8:$C$507, $B16, 'Leave Request Form'!$D$8:$D$507, "&lt;="&amp;W7, 'Leave Request Form'!$E$8:$E$507, "&gt;="&amp;W7)&gt;0, "R", "")))))</f>
        <v/>
      </c>
      <c r="X16" s="43" t="str">
        <f>IF(OR($B16="", X7=""), "", IF(COUNTIFS('Leave Request Form'!$T$8:$T$507, X7, 'Leave Request Form'!$C$8:$C$507, $B16), "A2", IF(COUNTIFS('Leave Request Form'!$G$8:$G$507, X7, 'Leave Request Form'!$C$8:$C$507, $B16), "R2", IF(COUNTIFS('Leave Request Form'!$P$8:$P$569, $B16, 'Leave Request Form'!$Q$8:$Q$569, "&lt;="&amp;X7, 'Leave Request Form'!$R$8:$R$569, "&gt;="&amp;X7)&gt;0, "A", IF(COUNTIFS('Leave Request Form'!$C$8:$C$507, $B16, 'Leave Request Form'!$D$8:$D$507, "&lt;="&amp;X7, 'Leave Request Form'!$E$8:$E$507, "&gt;="&amp;X7)&gt;0, "R", "")))))</f>
        <v/>
      </c>
      <c r="Y16" s="43" t="str">
        <f>IF(OR($B16="", Y7=""), "", IF(COUNTIFS('Leave Request Form'!$T$8:$T$507, Y7, 'Leave Request Form'!$C$8:$C$507, $B16), "A2", IF(COUNTIFS('Leave Request Form'!$G$8:$G$507, Y7, 'Leave Request Form'!$C$8:$C$507, $B16), "R2", IF(COUNTIFS('Leave Request Form'!$P$8:$P$569, $B16, 'Leave Request Form'!$Q$8:$Q$569, "&lt;="&amp;Y7, 'Leave Request Form'!$R$8:$R$569, "&gt;="&amp;Y7)&gt;0, "A", IF(COUNTIFS('Leave Request Form'!$C$8:$C$507, $B16, 'Leave Request Form'!$D$8:$D$507, "&lt;="&amp;Y7, 'Leave Request Form'!$E$8:$E$507, "&gt;="&amp;Y7)&gt;0, "R", "")))))</f>
        <v/>
      </c>
      <c r="Z16" s="43" t="str">
        <f>IF(OR($B16="", Z7=""), "", IF(COUNTIFS('Leave Request Form'!$T$8:$T$507, Z7, 'Leave Request Form'!$C$8:$C$507, $B16), "A2", IF(COUNTIFS('Leave Request Form'!$G$8:$G$507, Z7, 'Leave Request Form'!$C$8:$C$507, $B16), "R2", IF(COUNTIFS('Leave Request Form'!$P$8:$P$569, $B16, 'Leave Request Form'!$Q$8:$Q$569, "&lt;="&amp;Z7, 'Leave Request Form'!$R$8:$R$569, "&gt;="&amp;Z7)&gt;0, "A", IF(COUNTIFS('Leave Request Form'!$C$8:$C$507, $B16, 'Leave Request Form'!$D$8:$D$507, "&lt;="&amp;Z7, 'Leave Request Form'!$E$8:$E$507, "&gt;="&amp;Z7)&gt;0, "R", "")))))</f>
        <v/>
      </c>
      <c r="AA16" s="43" t="str">
        <f>IF(OR($B16="", AA7=""), "", IF(COUNTIFS('Leave Request Form'!$T$8:$T$507, AA7, 'Leave Request Form'!$C$8:$C$507, $B16), "A2", IF(COUNTIFS('Leave Request Form'!$G$8:$G$507, AA7, 'Leave Request Form'!$C$8:$C$507, $B16), "R2", IF(COUNTIFS('Leave Request Form'!$P$8:$P$569, $B16, 'Leave Request Form'!$Q$8:$Q$569, "&lt;="&amp;AA7, 'Leave Request Form'!$R$8:$R$569, "&gt;="&amp;AA7)&gt;0, "A", IF(COUNTIFS('Leave Request Form'!$C$8:$C$507, $B16, 'Leave Request Form'!$D$8:$D$507, "&lt;="&amp;AA7, 'Leave Request Form'!$E$8:$E$507, "&gt;="&amp;AA7)&gt;0, "R", "")))))</f>
        <v/>
      </c>
      <c r="AB16" s="43" t="str">
        <f>IF(OR($B16="", AB7=""), "", IF(COUNTIFS('Leave Request Form'!$T$8:$T$507, AB7, 'Leave Request Form'!$C$8:$C$507, $B16), "A2", IF(COUNTIFS('Leave Request Form'!$G$8:$G$507, AB7, 'Leave Request Form'!$C$8:$C$507, $B16), "R2", IF(COUNTIFS('Leave Request Form'!$P$8:$P$569, $B16, 'Leave Request Form'!$Q$8:$Q$569, "&lt;="&amp;AB7, 'Leave Request Form'!$R$8:$R$569, "&gt;="&amp;AB7)&gt;0, "A", IF(COUNTIFS('Leave Request Form'!$C$8:$C$507, $B16, 'Leave Request Form'!$D$8:$D$507, "&lt;="&amp;AB7, 'Leave Request Form'!$E$8:$E$507, "&gt;="&amp;AB7)&gt;0, "R", "")))))</f>
        <v/>
      </c>
      <c r="AC16" s="43" t="str">
        <f>IF(OR($B16="", AC7=""), "", IF(COUNTIFS('Leave Request Form'!$T$8:$T$507, AC7, 'Leave Request Form'!$C$8:$C$507, $B16), "A2", IF(COUNTIFS('Leave Request Form'!$G$8:$G$507, AC7, 'Leave Request Form'!$C$8:$C$507, $B16), "R2", IF(COUNTIFS('Leave Request Form'!$P$8:$P$569, $B16, 'Leave Request Form'!$Q$8:$Q$569, "&lt;="&amp;AC7, 'Leave Request Form'!$R$8:$R$569, "&gt;="&amp;AC7)&gt;0, "A", IF(COUNTIFS('Leave Request Form'!$C$8:$C$507, $B16, 'Leave Request Form'!$D$8:$D$507, "&lt;="&amp;AC7, 'Leave Request Form'!$E$8:$E$507, "&gt;="&amp;AC7)&gt;0, "R", "")))))</f>
        <v/>
      </c>
      <c r="AD16" s="43" t="str">
        <f>IF(OR($B16="", AD7=""), "", IF(COUNTIFS('Leave Request Form'!$T$8:$T$507, AD7, 'Leave Request Form'!$C$8:$C$507, $B16), "A2", IF(COUNTIFS('Leave Request Form'!$G$8:$G$507, AD7, 'Leave Request Form'!$C$8:$C$507, $B16), "R2", IF(COUNTIFS('Leave Request Form'!$P$8:$P$569, $B16, 'Leave Request Form'!$Q$8:$Q$569, "&lt;="&amp;AD7, 'Leave Request Form'!$R$8:$R$569, "&gt;="&amp;AD7)&gt;0, "A", IF(COUNTIFS('Leave Request Form'!$C$8:$C$507, $B16, 'Leave Request Form'!$D$8:$D$507, "&lt;="&amp;AD7, 'Leave Request Form'!$E$8:$E$507, "&gt;="&amp;AD7)&gt;0, "R", "")))))</f>
        <v/>
      </c>
      <c r="AE16" s="43" t="str">
        <f>IF(OR($B16="", AE7=""), "", IF(COUNTIFS('Leave Request Form'!$T$8:$T$507, AE7, 'Leave Request Form'!$C$8:$C$507, $B16), "A2", IF(COUNTIFS('Leave Request Form'!$G$8:$G$507, AE7, 'Leave Request Form'!$C$8:$C$507, $B16), "R2", IF(COUNTIFS('Leave Request Form'!$P$8:$P$569, $B16, 'Leave Request Form'!$Q$8:$Q$569, "&lt;="&amp;AE7, 'Leave Request Form'!$R$8:$R$569, "&gt;="&amp;AE7)&gt;0, "A", IF(COUNTIFS('Leave Request Form'!$C$8:$C$507, $B16, 'Leave Request Form'!$D$8:$D$507, "&lt;="&amp;AE7, 'Leave Request Form'!$E$8:$E$507, "&gt;="&amp;AE7)&gt;0, "R", "")))))</f>
        <v/>
      </c>
      <c r="AF16" s="43" t="str">
        <f>IF(OR($B16="", AF7=""), "", IF(COUNTIFS('Leave Request Form'!$T$8:$T$507, AF7, 'Leave Request Form'!$C$8:$C$507, $B16), "A2", IF(COUNTIFS('Leave Request Form'!$G$8:$G$507, AF7, 'Leave Request Form'!$C$8:$C$507, $B16), "R2", IF(COUNTIFS('Leave Request Form'!$P$8:$P$569, $B16, 'Leave Request Form'!$Q$8:$Q$569, "&lt;="&amp;AF7, 'Leave Request Form'!$R$8:$R$569, "&gt;="&amp;AF7)&gt;0, "A", IF(COUNTIFS('Leave Request Form'!$C$8:$C$507, $B16, 'Leave Request Form'!$D$8:$D$507, "&lt;="&amp;AF7, 'Leave Request Form'!$E$8:$E$507, "&gt;="&amp;AF7)&gt;0, "R", "")))))</f>
        <v/>
      </c>
      <c r="AG16" s="44" t="str">
        <f>IF(OR($B16="", AG7=""), "", IF(COUNTIFS('Leave Request Form'!$T$8:$T$507, AG7, 'Leave Request Form'!$C$8:$C$507, $B16), "A2", IF(COUNTIFS('Leave Request Form'!$G$8:$G$507, AG7, 'Leave Request Form'!$C$8:$C$507, $B16), "R2", IF(COUNTIFS('Leave Request Form'!$P$8:$P$569, $B16, 'Leave Request Form'!$Q$8:$Q$569, "&lt;="&amp;AG7, 'Leave Request Form'!$R$8:$R$569, "&gt;="&amp;AG7)&gt;0, "A", IF(COUNTIFS('Leave Request Form'!$C$8:$C$507, $B16, 'Leave Request Form'!$D$8:$D$507, "&lt;="&amp;AG7, 'Leave Request Form'!$E$8:$E$507, "&gt;="&amp;AG7)&gt;0, "R", "")))))</f>
        <v/>
      </c>
      <c r="AH16" s="75"/>
    </row>
    <row r="17" spans="1:34" x14ac:dyDescent="0.25">
      <c r="A17" s="75"/>
      <c r="B17" s="10" t="str">
        <f>IF('Intro &amp; Setup'!$BC$13="", "", 'Intro &amp; Setup'!$BC$13)</f>
        <v>Colleen</v>
      </c>
      <c r="C17" s="42" t="str">
        <f>IF(OR($B17="", C7=""), "", IF(COUNTIFS('Leave Request Form'!$T$8:$T$507, C7, 'Leave Request Form'!$C$8:$C$507, $B17), "A2", IF(COUNTIFS('Leave Request Form'!$G$8:$G$507, C7, 'Leave Request Form'!$C$8:$C$507, $B17), "R2", IF(COUNTIFS('Leave Request Form'!$P$8:$P$569, $B17, 'Leave Request Form'!$Q$8:$Q$569, "&lt;="&amp;C7, 'Leave Request Form'!$R$8:$R$569, "&gt;="&amp;C7)&gt;0, "A", IF(COUNTIFS('Leave Request Form'!$C$8:$C$507, $B17, 'Leave Request Form'!$D$8:$D$507, "&lt;="&amp;C7, 'Leave Request Form'!$E$8:$E$507, "&gt;="&amp;C7)&gt;0, "R", "")))))</f>
        <v>A</v>
      </c>
      <c r="D17" s="43" t="str">
        <f>IF(OR($B17="", D7=""), "", IF(COUNTIFS('Leave Request Form'!$T$8:$T$507, D7, 'Leave Request Form'!$C$8:$C$507, $B17), "A2", IF(COUNTIFS('Leave Request Form'!$G$8:$G$507, D7, 'Leave Request Form'!$C$8:$C$507, $B17), "R2", IF(COUNTIFS('Leave Request Form'!$P$8:$P$569, $B17, 'Leave Request Form'!$Q$8:$Q$569, "&lt;="&amp;D7, 'Leave Request Form'!$R$8:$R$569, "&gt;="&amp;D7)&gt;0, "A", IF(COUNTIFS('Leave Request Form'!$C$8:$C$507, $B17, 'Leave Request Form'!$D$8:$D$507, "&lt;="&amp;D7, 'Leave Request Form'!$E$8:$E$507, "&gt;="&amp;D7)&gt;0, "R", "")))))</f>
        <v>A</v>
      </c>
      <c r="E17" s="43" t="str">
        <f>IF(OR($B17="", E7=""), "", IF(COUNTIFS('Leave Request Form'!$T$8:$T$507, E7, 'Leave Request Form'!$C$8:$C$507, $B17), "A2", IF(COUNTIFS('Leave Request Form'!$G$8:$G$507, E7, 'Leave Request Form'!$C$8:$C$507, $B17), "R2", IF(COUNTIFS('Leave Request Form'!$P$8:$P$569, $B17, 'Leave Request Form'!$Q$8:$Q$569, "&lt;="&amp;E7, 'Leave Request Form'!$R$8:$R$569, "&gt;="&amp;E7)&gt;0, "A", IF(COUNTIFS('Leave Request Form'!$C$8:$C$507, $B17, 'Leave Request Form'!$D$8:$D$507, "&lt;="&amp;E7, 'Leave Request Form'!$E$8:$E$507, "&gt;="&amp;E7)&gt;0, "R", "")))))</f>
        <v>A</v>
      </c>
      <c r="F17" s="43" t="str">
        <f>IF(OR($B17="", F7=""), "", IF(COUNTIFS('Leave Request Form'!$T$8:$T$507, F7, 'Leave Request Form'!$C$8:$C$507, $B17), "A2", IF(COUNTIFS('Leave Request Form'!$G$8:$G$507, F7, 'Leave Request Form'!$C$8:$C$507, $B17), "R2", IF(COUNTIFS('Leave Request Form'!$P$8:$P$569, $B17, 'Leave Request Form'!$Q$8:$Q$569, "&lt;="&amp;F7, 'Leave Request Form'!$R$8:$R$569, "&gt;="&amp;F7)&gt;0, "A", IF(COUNTIFS('Leave Request Form'!$C$8:$C$507, $B17, 'Leave Request Form'!$D$8:$D$507, "&lt;="&amp;F7, 'Leave Request Form'!$E$8:$E$507, "&gt;="&amp;F7)&gt;0, "R", "")))))</f>
        <v>A</v>
      </c>
      <c r="G17" s="43" t="str">
        <f>IF(OR($B17="", G7=""), "", IF(COUNTIFS('Leave Request Form'!$T$8:$T$507, G7, 'Leave Request Form'!$C$8:$C$507, $B17), "A2", IF(COUNTIFS('Leave Request Form'!$G$8:$G$507, G7, 'Leave Request Form'!$C$8:$C$507, $B17), "R2", IF(COUNTIFS('Leave Request Form'!$P$8:$P$569, $B17, 'Leave Request Form'!$Q$8:$Q$569, "&lt;="&amp;G7, 'Leave Request Form'!$R$8:$R$569, "&gt;="&amp;G7)&gt;0, "A", IF(COUNTIFS('Leave Request Form'!$C$8:$C$507, $B17, 'Leave Request Form'!$D$8:$D$507, "&lt;="&amp;G7, 'Leave Request Form'!$E$8:$E$507, "&gt;="&amp;G7)&gt;0, "R", "")))))</f>
        <v>A</v>
      </c>
      <c r="H17" s="43" t="str">
        <f>IF(OR($B17="", H7=""), "", IF(COUNTIFS('Leave Request Form'!$T$8:$T$507, H7, 'Leave Request Form'!$C$8:$C$507, $B17), "A2", IF(COUNTIFS('Leave Request Form'!$G$8:$G$507, H7, 'Leave Request Form'!$C$8:$C$507, $B17), "R2", IF(COUNTIFS('Leave Request Form'!$P$8:$P$569, $B17, 'Leave Request Form'!$Q$8:$Q$569, "&lt;="&amp;H7, 'Leave Request Form'!$R$8:$R$569, "&gt;="&amp;H7)&gt;0, "A", IF(COUNTIFS('Leave Request Form'!$C$8:$C$507, $B17, 'Leave Request Form'!$D$8:$D$507, "&lt;="&amp;H7, 'Leave Request Form'!$E$8:$E$507, "&gt;="&amp;H7)&gt;0, "R", "")))))</f>
        <v/>
      </c>
      <c r="I17" s="43" t="str">
        <f>IF(OR($B17="", I7=""), "", IF(COUNTIFS('Leave Request Form'!$T$8:$T$507, I7, 'Leave Request Form'!$C$8:$C$507, $B17), "A2", IF(COUNTIFS('Leave Request Form'!$G$8:$G$507, I7, 'Leave Request Form'!$C$8:$C$507, $B17), "R2", IF(COUNTIFS('Leave Request Form'!$P$8:$P$569, $B17, 'Leave Request Form'!$Q$8:$Q$569, "&lt;="&amp;I7, 'Leave Request Form'!$R$8:$R$569, "&gt;="&amp;I7)&gt;0, "A", IF(COUNTIFS('Leave Request Form'!$C$8:$C$507, $B17, 'Leave Request Form'!$D$8:$D$507, "&lt;="&amp;I7, 'Leave Request Form'!$E$8:$E$507, "&gt;="&amp;I7)&gt;0, "R", "")))))</f>
        <v/>
      </c>
      <c r="J17" s="43" t="str">
        <f>IF(OR($B17="", J7=""), "", IF(COUNTIFS('Leave Request Form'!$T$8:$T$507, J7, 'Leave Request Form'!$C$8:$C$507, $B17), "A2", IF(COUNTIFS('Leave Request Form'!$G$8:$G$507, J7, 'Leave Request Form'!$C$8:$C$507, $B17), "R2", IF(COUNTIFS('Leave Request Form'!$P$8:$P$569, $B17, 'Leave Request Form'!$Q$8:$Q$569, "&lt;="&amp;J7, 'Leave Request Form'!$R$8:$R$569, "&gt;="&amp;J7)&gt;0, "A", IF(COUNTIFS('Leave Request Form'!$C$8:$C$507, $B17, 'Leave Request Form'!$D$8:$D$507, "&lt;="&amp;J7, 'Leave Request Form'!$E$8:$E$507, "&gt;="&amp;J7)&gt;0, "R", "")))))</f>
        <v/>
      </c>
      <c r="K17" s="43" t="str">
        <f>IF(OR($B17="", K7=""), "", IF(COUNTIFS('Leave Request Form'!$T$8:$T$507, K7, 'Leave Request Form'!$C$8:$C$507, $B17), "A2", IF(COUNTIFS('Leave Request Form'!$G$8:$G$507, K7, 'Leave Request Form'!$C$8:$C$507, $B17), "R2", IF(COUNTIFS('Leave Request Form'!$P$8:$P$569, $B17, 'Leave Request Form'!$Q$8:$Q$569, "&lt;="&amp;K7, 'Leave Request Form'!$R$8:$R$569, "&gt;="&amp;K7)&gt;0, "A", IF(COUNTIFS('Leave Request Form'!$C$8:$C$507, $B17, 'Leave Request Form'!$D$8:$D$507, "&lt;="&amp;K7, 'Leave Request Form'!$E$8:$E$507, "&gt;="&amp;K7)&gt;0, "R", "")))))</f>
        <v/>
      </c>
      <c r="L17" s="43" t="str">
        <f>IF(OR($B17="", L7=""), "", IF(COUNTIFS('Leave Request Form'!$T$8:$T$507, L7, 'Leave Request Form'!$C$8:$C$507, $B17), "A2", IF(COUNTIFS('Leave Request Form'!$G$8:$G$507, L7, 'Leave Request Form'!$C$8:$C$507, $B17), "R2", IF(COUNTIFS('Leave Request Form'!$P$8:$P$569, $B17, 'Leave Request Form'!$Q$8:$Q$569, "&lt;="&amp;L7, 'Leave Request Form'!$R$8:$R$569, "&gt;="&amp;L7)&gt;0, "A", IF(COUNTIFS('Leave Request Form'!$C$8:$C$507, $B17, 'Leave Request Form'!$D$8:$D$507, "&lt;="&amp;L7, 'Leave Request Form'!$E$8:$E$507, "&gt;="&amp;L7)&gt;0, "R", "")))))</f>
        <v/>
      </c>
      <c r="M17" s="43" t="str">
        <f>IF(OR($B17="", M7=""), "", IF(COUNTIFS('Leave Request Form'!$T$8:$T$507, M7, 'Leave Request Form'!$C$8:$C$507, $B17), "A2", IF(COUNTIFS('Leave Request Form'!$G$8:$G$507, M7, 'Leave Request Form'!$C$8:$C$507, $B17), "R2", IF(COUNTIFS('Leave Request Form'!$P$8:$P$569, $B17, 'Leave Request Form'!$Q$8:$Q$569, "&lt;="&amp;M7, 'Leave Request Form'!$R$8:$R$569, "&gt;="&amp;M7)&gt;0, "A", IF(COUNTIFS('Leave Request Form'!$C$8:$C$507, $B17, 'Leave Request Form'!$D$8:$D$507, "&lt;="&amp;M7, 'Leave Request Form'!$E$8:$E$507, "&gt;="&amp;M7)&gt;0, "R", "")))))</f>
        <v/>
      </c>
      <c r="N17" s="43" t="str">
        <f>IF(OR($B17="", N7=""), "", IF(COUNTIFS('Leave Request Form'!$T$8:$T$507, N7, 'Leave Request Form'!$C$8:$C$507, $B17), "A2", IF(COUNTIFS('Leave Request Form'!$G$8:$G$507, N7, 'Leave Request Form'!$C$8:$C$507, $B17), "R2", IF(COUNTIFS('Leave Request Form'!$P$8:$P$569, $B17, 'Leave Request Form'!$Q$8:$Q$569, "&lt;="&amp;N7, 'Leave Request Form'!$R$8:$R$569, "&gt;="&amp;N7)&gt;0, "A", IF(COUNTIFS('Leave Request Form'!$C$8:$C$507, $B17, 'Leave Request Form'!$D$8:$D$507, "&lt;="&amp;N7, 'Leave Request Form'!$E$8:$E$507, "&gt;="&amp;N7)&gt;0, "R", "")))))</f>
        <v/>
      </c>
      <c r="O17" s="43" t="str">
        <f>IF(OR($B17="", O7=""), "", IF(COUNTIFS('Leave Request Form'!$T$8:$T$507, O7, 'Leave Request Form'!$C$8:$C$507, $B17), "A2", IF(COUNTIFS('Leave Request Form'!$G$8:$G$507, O7, 'Leave Request Form'!$C$8:$C$507, $B17), "R2", IF(COUNTIFS('Leave Request Form'!$P$8:$P$569, $B17, 'Leave Request Form'!$Q$8:$Q$569, "&lt;="&amp;O7, 'Leave Request Form'!$R$8:$R$569, "&gt;="&amp;O7)&gt;0, "A", IF(COUNTIFS('Leave Request Form'!$C$8:$C$507, $B17, 'Leave Request Form'!$D$8:$D$507, "&lt;="&amp;O7, 'Leave Request Form'!$E$8:$E$507, "&gt;="&amp;O7)&gt;0, "R", "")))))</f>
        <v/>
      </c>
      <c r="P17" s="43" t="str">
        <f>IF(OR($B17="", P7=""), "", IF(COUNTIFS('Leave Request Form'!$T$8:$T$507, P7, 'Leave Request Form'!$C$8:$C$507, $B17), "A2", IF(COUNTIFS('Leave Request Form'!$G$8:$G$507, P7, 'Leave Request Form'!$C$8:$C$507, $B17), "R2", IF(COUNTIFS('Leave Request Form'!$P$8:$P$569, $B17, 'Leave Request Form'!$Q$8:$Q$569, "&lt;="&amp;P7, 'Leave Request Form'!$R$8:$R$569, "&gt;="&amp;P7)&gt;0, "A", IF(COUNTIFS('Leave Request Form'!$C$8:$C$507, $B17, 'Leave Request Form'!$D$8:$D$507, "&lt;="&amp;P7, 'Leave Request Form'!$E$8:$E$507, "&gt;="&amp;P7)&gt;0, "R", "")))))</f>
        <v/>
      </c>
      <c r="Q17" s="43" t="str">
        <f>IF(OR($B17="", Q7=""), "", IF(COUNTIFS('Leave Request Form'!$T$8:$T$507, Q7, 'Leave Request Form'!$C$8:$C$507, $B17), "A2", IF(COUNTIFS('Leave Request Form'!$G$8:$G$507, Q7, 'Leave Request Form'!$C$8:$C$507, $B17), "R2", IF(COUNTIFS('Leave Request Form'!$P$8:$P$569, $B17, 'Leave Request Form'!$Q$8:$Q$569, "&lt;="&amp;Q7, 'Leave Request Form'!$R$8:$R$569, "&gt;="&amp;Q7)&gt;0, "A", IF(COUNTIFS('Leave Request Form'!$C$8:$C$507, $B17, 'Leave Request Form'!$D$8:$D$507, "&lt;="&amp;Q7, 'Leave Request Form'!$E$8:$E$507, "&gt;="&amp;Q7)&gt;0, "R", "")))))</f>
        <v/>
      </c>
      <c r="R17" s="43" t="str">
        <f>IF(OR($B17="", R7=""), "", IF(COUNTIFS('Leave Request Form'!$T$8:$T$507, R7, 'Leave Request Form'!$C$8:$C$507, $B17), "A2", IF(COUNTIFS('Leave Request Form'!$G$8:$G$507, R7, 'Leave Request Form'!$C$8:$C$507, $B17), "R2", IF(COUNTIFS('Leave Request Form'!$P$8:$P$569, $B17, 'Leave Request Form'!$Q$8:$Q$569, "&lt;="&amp;R7, 'Leave Request Form'!$R$8:$R$569, "&gt;="&amp;R7)&gt;0, "A", IF(COUNTIFS('Leave Request Form'!$C$8:$C$507, $B17, 'Leave Request Form'!$D$8:$D$507, "&lt;="&amp;R7, 'Leave Request Form'!$E$8:$E$507, "&gt;="&amp;R7)&gt;0, "R", "")))))</f>
        <v/>
      </c>
      <c r="S17" s="43" t="str">
        <f>IF(OR($B17="", S7=""), "", IF(COUNTIFS('Leave Request Form'!$T$8:$T$507, S7, 'Leave Request Form'!$C$8:$C$507, $B17), "A2", IF(COUNTIFS('Leave Request Form'!$G$8:$G$507, S7, 'Leave Request Form'!$C$8:$C$507, $B17), "R2", IF(COUNTIFS('Leave Request Form'!$P$8:$P$569, $B17, 'Leave Request Form'!$Q$8:$Q$569, "&lt;="&amp;S7, 'Leave Request Form'!$R$8:$R$569, "&gt;="&amp;S7)&gt;0, "A", IF(COUNTIFS('Leave Request Form'!$C$8:$C$507, $B17, 'Leave Request Form'!$D$8:$D$507, "&lt;="&amp;S7, 'Leave Request Form'!$E$8:$E$507, "&gt;="&amp;S7)&gt;0, "R", "")))))</f>
        <v/>
      </c>
      <c r="T17" s="43" t="str">
        <f>IF(OR($B17="", T7=""), "", IF(COUNTIFS('Leave Request Form'!$T$8:$T$507, T7, 'Leave Request Form'!$C$8:$C$507, $B17), "A2", IF(COUNTIFS('Leave Request Form'!$G$8:$G$507, T7, 'Leave Request Form'!$C$8:$C$507, $B17), "R2", IF(COUNTIFS('Leave Request Form'!$P$8:$P$569, $B17, 'Leave Request Form'!$Q$8:$Q$569, "&lt;="&amp;T7, 'Leave Request Form'!$R$8:$R$569, "&gt;="&amp;T7)&gt;0, "A", IF(COUNTIFS('Leave Request Form'!$C$8:$C$507, $B17, 'Leave Request Form'!$D$8:$D$507, "&lt;="&amp;T7, 'Leave Request Form'!$E$8:$E$507, "&gt;="&amp;T7)&gt;0, "R", "")))))</f>
        <v/>
      </c>
      <c r="U17" s="43" t="str">
        <f>IF(OR($B17="", U7=""), "", IF(COUNTIFS('Leave Request Form'!$T$8:$T$507, U7, 'Leave Request Form'!$C$8:$C$507, $B17), "A2", IF(COUNTIFS('Leave Request Form'!$G$8:$G$507, U7, 'Leave Request Form'!$C$8:$C$507, $B17), "R2", IF(COUNTIFS('Leave Request Form'!$P$8:$P$569, $B17, 'Leave Request Form'!$Q$8:$Q$569, "&lt;="&amp;U7, 'Leave Request Form'!$R$8:$R$569, "&gt;="&amp;U7)&gt;0, "A", IF(COUNTIFS('Leave Request Form'!$C$8:$C$507, $B17, 'Leave Request Form'!$D$8:$D$507, "&lt;="&amp;U7, 'Leave Request Form'!$E$8:$E$507, "&gt;="&amp;U7)&gt;0, "R", "")))))</f>
        <v/>
      </c>
      <c r="V17" s="43" t="str">
        <f>IF(OR($B17="", V7=""), "", IF(COUNTIFS('Leave Request Form'!$T$8:$T$507, V7, 'Leave Request Form'!$C$8:$C$507, $B17), "A2", IF(COUNTIFS('Leave Request Form'!$G$8:$G$507, V7, 'Leave Request Form'!$C$8:$C$507, $B17), "R2", IF(COUNTIFS('Leave Request Form'!$P$8:$P$569, $B17, 'Leave Request Form'!$Q$8:$Q$569, "&lt;="&amp;V7, 'Leave Request Form'!$R$8:$R$569, "&gt;="&amp;V7)&gt;0, "A", IF(COUNTIFS('Leave Request Form'!$C$8:$C$507, $B17, 'Leave Request Form'!$D$8:$D$507, "&lt;="&amp;V7, 'Leave Request Form'!$E$8:$E$507, "&gt;="&amp;V7)&gt;0, "R", "")))))</f>
        <v/>
      </c>
      <c r="W17" s="43" t="str">
        <f>IF(OR($B17="", W7=""), "", IF(COUNTIFS('Leave Request Form'!$T$8:$T$507, W7, 'Leave Request Form'!$C$8:$C$507, $B17), "A2", IF(COUNTIFS('Leave Request Form'!$G$8:$G$507, W7, 'Leave Request Form'!$C$8:$C$507, $B17), "R2", IF(COUNTIFS('Leave Request Form'!$P$8:$P$569, $B17, 'Leave Request Form'!$Q$8:$Q$569, "&lt;="&amp;W7, 'Leave Request Form'!$R$8:$R$569, "&gt;="&amp;W7)&gt;0, "A", IF(COUNTIFS('Leave Request Form'!$C$8:$C$507, $B17, 'Leave Request Form'!$D$8:$D$507, "&lt;="&amp;W7, 'Leave Request Form'!$E$8:$E$507, "&gt;="&amp;W7)&gt;0, "R", "")))))</f>
        <v/>
      </c>
      <c r="X17" s="43" t="str">
        <f>IF(OR($B17="", X7=""), "", IF(COUNTIFS('Leave Request Form'!$T$8:$T$507, X7, 'Leave Request Form'!$C$8:$C$507, $B17), "A2", IF(COUNTIFS('Leave Request Form'!$G$8:$G$507, X7, 'Leave Request Form'!$C$8:$C$507, $B17), "R2", IF(COUNTIFS('Leave Request Form'!$P$8:$P$569, $B17, 'Leave Request Form'!$Q$8:$Q$569, "&lt;="&amp;X7, 'Leave Request Form'!$R$8:$R$569, "&gt;="&amp;X7)&gt;0, "A", IF(COUNTIFS('Leave Request Form'!$C$8:$C$507, $B17, 'Leave Request Form'!$D$8:$D$507, "&lt;="&amp;X7, 'Leave Request Form'!$E$8:$E$507, "&gt;="&amp;X7)&gt;0, "R", "")))))</f>
        <v/>
      </c>
      <c r="Y17" s="43" t="str">
        <f>IF(OR($B17="", Y7=""), "", IF(COUNTIFS('Leave Request Form'!$T$8:$T$507, Y7, 'Leave Request Form'!$C$8:$C$507, $B17), "A2", IF(COUNTIFS('Leave Request Form'!$G$8:$G$507, Y7, 'Leave Request Form'!$C$8:$C$507, $B17), "R2", IF(COUNTIFS('Leave Request Form'!$P$8:$P$569, $B17, 'Leave Request Form'!$Q$8:$Q$569, "&lt;="&amp;Y7, 'Leave Request Form'!$R$8:$R$569, "&gt;="&amp;Y7)&gt;0, "A", IF(COUNTIFS('Leave Request Form'!$C$8:$C$507, $B17, 'Leave Request Form'!$D$8:$D$507, "&lt;="&amp;Y7, 'Leave Request Form'!$E$8:$E$507, "&gt;="&amp;Y7)&gt;0, "R", "")))))</f>
        <v/>
      </c>
      <c r="Z17" s="43" t="str">
        <f>IF(OR($B17="", Z7=""), "", IF(COUNTIFS('Leave Request Form'!$T$8:$T$507, Z7, 'Leave Request Form'!$C$8:$C$507, $B17), "A2", IF(COUNTIFS('Leave Request Form'!$G$8:$G$507, Z7, 'Leave Request Form'!$C$8:$C$507, $B17), "R2", IF(COUNTIFS('Leave Request Form'!$P$8:$P$569, $B17, 'Leave Request Form'!$Q$8:$Q$569, "&lt;="&amp;Z7, 'Leave Request Form'!$R$8:$R$569, "&gt;="&amp;Z7)&gt;0, "A", IF(COUNTIFS('Leave Request Form'!$C$8:$C$507, $B17, 'Leave Request Form'!$D$8:$D$507, "&lt;="&amp;Z7, 'Leave Request Form'!$E$8:$E$507, "&gt;="&amp;Z7)&gt;0, "R", "")))))</f>
        <v/>
      </c>
      <c r="AA17" s="43" t="str">
        <f>IF(OR($B17="", AA7=""), "", IF(COUNTIFS('Leave Request Form'!$T$8:$T$507, AA7, 'Leave Request Form'!$C$8:$C$507, $B17), "A2", IF(COUNTIFS('Leave Request Form'!$G$8:$G$507, AA7, 'Leave Request Form'!$C$8:$C$507, $B17), "R2", IF(COUNTIFS('Leave Request Form'!$P$8:$P$569, $B17, 'Leave Request Form'!$Q$8:$Q$569, "&lt;="&amp;AA7, 'Leave Request Form'!$R$8:$R$569, "&gt;="&amp;AA7)&gt;0, "A", IF(COUNTIFS('Leave Request Form'!$C$8:$C$507, $B17, 'Leave Request Form'!$D$8:$D$507, "&lt;="&amp;AA7, 'Leave Request Form'!$E$8:$E$507, "&gt;="&amp;AA7)&gt;0, "R", "")))))</f>
        <v/>
      </c>
      <c r="AB17" s="43" t="str">
        <f>IF(OR($B17="", AB7=""), "", IF(COUNTIFS('Leave Request Form'!$T$8:$T$507, AB7, 'Leave Request Form'!$C$8:$C$507, $B17), "A2", IF(COUNTIFS('Leave Request Form'!$G$8:$G$507, AB7, 'Leave Request Form'!$C$8:$C$507, $B17), "R2", IF(COUNTIFS('Leave Request Form'!$P$8:$P$569, $B17, 'Leave Request Form'!$Q$8:$Q$569, "&lt;="&amp;AB7, 'Leave Request Form'!$R$8:$R$569, "&gt;="&amp;AB7)&gt;0, "A", IF(COUNTIFS('Leave Request Form'!$C$8:$C$507, $B17, 'Leave Request Form'!$D$8:$D$507, "&lt;="&amp;AB7, 'Leave Request Form'!$E$8:$E$507, "&gt;="&amp;AB7)&gt;0, "R", "")))))</f>
        <v/>
      </c>
      <c r="AC17" s="43" t="str">
        <f>IF(OR($B17="", AC7=""), "", IF(COUNTIFS('Leave Request Form'!$T$8:$T$507, AC7, 'Leave Request Form'!$C$8:$C$507, $B17), "A2", IF(COUNTIFS('Leave Request Form'!$G$8:$G$507, AC7, 'Leave Request Form'!$C$8:$C$507, $B17), "R2", IF(COUNTIFS('Leave Request Form'!$P$8:$P$569, $B17, 'Leave Request Form'!$Q$8:$Q$569, "&lt;="&amp;AC7, 'Leave Request Form'!$R$8:$R$569, "&gt;="&amp;AC7)&gt;0, "A", IF(COUNTIFS('Leave Request Form'!$C$8:$C$507, $B17, 'Leave Request Form'!$D$8:$D$507, "&lt;="&amp;AC7, 'Leave Request Form'!$E$8:$E$507, "&gt;="&amp;AC7)&gt;0, "R", "")))))</f>
        <v/>
      </c>
      <c r="AD17" s="43" t="str">
        <f>IF(OR($B17="", AD7=""), "", IF(COUNTIFS('Leave Request Form'!$T$8:$T$507, AD7, 'Leave Request Form'!$C$8:$C$507, $B17), "A2", IF(COUNTIFS('Leave Request Form'!$G$8:$G$507, AD7, 'Leave Request Form'!$C$8:$C$507, $B17), "R2", IF(COUNTIFS('Leave Request Form'!$P$8:$P$569, $B17, 'Leave Request Form'!$Q$8:$Q$569, "&lt;="&amp;AD7, 'Leave Request Form'!$R$8:$R$569, "&gt;="&amp;AD7)&gt;0, "A", IF(COUNTIFS('Leave Request Form'!$C$8:$C$507, $B17, 'Leave Request Form'!$D$8:$D$507, "&lt;="&amp;AD7, 'Leave Request Form'!$E$8:$E$507, "&gt;="&amp;AD7)&gt;0, "R", "")))))</f>
        <v/>
      </c>
      <c r="AE17" s="43" t="str">
        <f>IF(OR($B17="", AE7=""), "", IF(COUNTIFS('Leave Request Form'!$T$8:$T$507, AE7, 'Leave Request Form'!$C$8:$C$507, $B17), "A2", IF(COUNTIFS('Leave Request Form'!$G$8:$G$507, AE7, 'Leave Request Form'!$C$8:$C$507, $B17), "R2", IF(COUNTIFS('Leave Request Form'!$P$8:$P$569, $B17, 'Leave Request Form'!$Q$8:$Q$569, "&lt;="&amp;AE7, 'Leave Request Form'!$R$8:$R$569, "&gt;="&amp;AE7)&gt;0, "A", IF(COUNTIFS('Leave Request Form'!$C$8:$C$507, $B17, 'Leave Request Form'!$D$8:$D$507, "&lt;="&amp;AE7, 'Leave Request Form'!$E$8:$E$507, "&gt;="&amp;AE7)&gt;0, "R", "")))))</f>
        <v/>
      </c>
      <c r="AF17" s="43" t="str">
        <f>IF(OR($B17="", AF7=""), "", IF(COUNTIFS('Leave Request Form'!$T$8:$T$507, AF7, 'Leave Request Form'!$C$8:$C$507, $B17), "A2", IF(COUNTIFS('Leave Request Form'!$G$8:$G$507, AF7, 'Leave Request Form'!$C$8:$C$507, $B17), "R2", IF(COUNTIFS('Leave Request Form'!$P$8:$P$569, $B17, 'Leave Request Form'!$Q$8:$Q$569, "&lt;="&amp;AF7, 'Leave Request Form'!$R$8:$R$569, "&gt;="&amp;AF7)&gt;0, "A", IF(COUNTIFS('Leave Request Form'!$C$8:$C$507, $B17, 'Leave Request Form'!$D$8:$D$507, "&lt;="&amp;AF7, 'Leave Request Form'!$E$8:$E$507, "&gt;="&amp;AF7)&gt;0, "R", "")))))</f>
        <v/>
      </c>
      <c r="AG17" s="44" t="str">
        <f>IF(OR($B17="", AG7=""), "", IF(COUNTIFS('Leave Request Form'!$T$8:$T$507, AG7, 'Leave Request Form'!$C$8:$C$507, $B17), "A2", IF(COUNTIFS('Leave Request Form'!$G$8:$G$507, AG7, 'Leave Request Form'!$C$8:$C$507, $B17), "R2", IF(COUNTIFS('Leave Request Form'!$P$8:$P$569, $B17, 'Leave Request Form'!$Q$8:$Q$569, "&lt;="&amp;AG7, 'Leave Request Form'!$R$8:$R$569, "&gt;="&amp;AG7)&gt;0, "A", IF(COUNTIFS('Leave Request Form'!$C$8:$C$507, $B17, 'Leave Request Form'!$D$8:$D$507, "&lt;="&amp;AG7, 'Leave Request Form'!$E$8:$E$507, "&gt;="&amp;AG7)&gt;0, "R", "")))))</f>
        <v/>
      </c>
      <c r="AH17" s="75"/>
    </row>
    <row r="18" spans="1:34" x14ac:dyDescent="0.25">
      <c r="A18" s="75"/>
      <c r="B18" s="10" t="str">
        <f>IF('Intro &amp; Setup'!$BC$14="", "", 'Intro &amp; Setup'!$BC$14)</f>
        <v>Claire</v>
      </c>
      <c r="C18" s="42" t="str">
        <f>IF(OR($B18="", C7=""), "", IF(COUNTIFS('Leave Request Form'!$T$8:$T$507, C7, 'Leave Request Form'!$C$8:$C$507, $B18), "A2", IF(COUNTIFS('Leave Request Form'!$G$8:$G$507, C7, 'Leave Request Form'!$C$8:$C$507, $B18), "R2", IF(COUNTIFS('Leave Request Form'!$P$8:$P$569, $B18, 'Leave Request Form'!$Q$8:$Q$569, "&lt;="&amp;C7, 'Leave Request Form'!$R$8:$R$569, "&gt;="&amp;C7)&gt;0, "A", IF(COUNTIFS('Leave Request Form'!$C$8:$C$507, $B18, 'Leave Request Form'!$D$8:$D$507, "&lt;="&amp;C7, 'Leave Request Form'!$E$8:$E$507, "&gt;="&amp;C7)&gt;0, "R", "")))))</f>
        <v>A</v>
      </c>
      <c r="D18" s="43" t="str">
        <f>IF(OR($B18="", D7=""), "", IF(COUNTIFS('Leave Request Form'!$T$8:$T$507, D7, 'Leave Request Form'!$C$8:$C$507, $B18), "A2", IF(COUNTIFS('Leave Request Form'!$G$8:$G$507, D7, 'Leave Request Form'!$C$8:$C$507, $B18), "R2", IF(COUNTIFS('Leave Request Form'!$P$8:$P$569, $B18, 'Leave Request Form'!$Q$8:$Q$569, "&lt;="&amp;D7, 'Leave Request Form'!$R$8:$R$569, "&gt;="&amp;D7)&gt;0, "A", IF(COUNTIFS('Leave Request Form'!$C$8:$C$507, $B18, 'Leave Request Form'!$D$8:$D$507, "&lt;="&amp;D7, 'Leave Request Form'!$E$8:$E$507, "&gt;="&amp;D7)&gt;0, "R", "")))))</f>
        <v>A</v>
      </c>
      <c r="E18" s="43" t="str">
        <f>IF(OR($B18="", E7=""), "", IF(COUNTIFS('Leave Request Form'!$T$8:$T$507, E7, 'Leave Request Form'!$C$8:$C$507, $B18), "A2", IF(COUNTIFS('Leave Request Form'!$G$8:$G$507, E7, 'Leave Request Form'!$C$8:$C$507, $B18), "R2", IF(COUNTIFS('Leave Request Form'!$P$8:$P$569, $B18, 'Leave Request Form'!$Q$8:$Q$569, "&lt;="&amp;E7, 'Leave Request Form'!$R$8:$R$569, "&gt;="&amp;E7)&gt;0, "A", IF(COUNTIFS('Leave Request Form'!$C$8:$C$507, $B18, 'Leave Request Form'!$D$8:$D$507, "&lt;="&amp;E7, 'Leave Request Form'!$E$8:$E$507, "&gt;="&amp;E7)&gt;0, "R", "")))))</f>
        <v>A</v>
      </c>
      <c r="F18" s="43" t="str">
        <f>IF(OR($B18="", F7=""), "", IF(COUNTIFS('Leave Request Form'!$T$8:$T$507, F7, 'Leave Request Form'!$C$8:$C$507, $B18), "A2", IF(COUNTIFS('Leave Request Form'!$G$8:$G$507, F7, 'Leave Request Form'!$C$8:$C$507, $B18), "R2", IF(COUNTIFS('Leave Request Form'!$P$8:$P$569, $B18, 'Leave Request Form'!$Q$8:$Q$569, "&lt;="&amp;F7, 'Leave Request Form'!$R$8:$R$569, "&gt;="&amp;F7)&gt;0, "A", IF(COUNTIFS('Leave Request Form'!$C$8:$C$507, $B18, 'Leave Request Form'!$D$8:$D$507, "&lt;="&amp;F7, 'Leave Request Form'!$E$8:$E$507, "&gt;="&amp;F7)&gt;0, "R", "")))))</f>
        <v>A</v>
      </c>
      <c r="G18" s="43" t="str">
        <f>IF(OR($B18="", G7=""), "", IF(COUNTIFS('Leave Request Form'!$T$8:$T$507, G7, 'Leave Request Form'!$C$8:$C$507, $B18), "A2", IF(COUNTIFS('Leave Request Form'!$G$8:$G$507, G7, 'Leave Request Form'!$C$8:$C$507, $B18), "R2", IF(COUNTIFS('Leave Request Form'!$P$8:$P$569, $B18, 'Leave Request Form'!$Q$8:$Q$569, "&lt;="&amp;G7, 'Leave Request Form'!$R$8:$R$569, "&gt;="&amp;G7)&gt;0, "A", IF(COUNTIFS('Leave Request Form'!$C$8:$C$507, $B18, 'Leave Request Form'!$D$8:$D$507, "&lt;="&amp;G7, 'Leave Request Form'!$E$8:$E$507, "&gt;="&amp;G7)&gt;0, "R", "")))))</f>
        <v>A</v>
      </c>
      <c r="H18" s="43" t="str">
        <f>IF(OR($B18="", H7=""), "", IF(COUNTIFS('Leave Request Form'!$T$8:$T$507, H7, 'Leave Request Form'!$C$8:$C$507, $B18), "A2", IF(COUNTIFS('Leave Request Form'!$G$8:$G$507, H7, 'Leave Request Form'!$C$8:$C$507, $B18), "R2", IF(COUNTIFS('Leave Request Form'!$P$8:$P$569, $B18, 'Leave Request Form'!$Q$8:$Q$569, "&lt;="&amp;H7, 'Leave Request Form'!$R$8:$R$569, "&gt;="&amp;H7)&gt;0, "A", IF(COUNTIFS('Leave Request Form'!$C$8:$C$507, $B18, 'Leave Request Form'!$D$8:$D$507, "&lt;="&amp;H7, 'Leave Request Form'!$E$8:$E$507, "&gt;="&amp;H7)&gt;0, "R", "")))))</f>
        <v/>
      </c>
      <c r="I18" s="43" t="str">
        <f>IF(OR($B18="", I7=""), "", IF(COUNTIFS('Leave Request Form'!$T$8:$T$507, I7, 'Leave Request Form'!$C$8:$C$507, $B18), "A2", IF(COUNTIFS('Leave Request Form'!$G$8:$G$507, I7, 'Leave Request Form'!$C$8:$C$507, $B18), "R2", IF(COUNTIFS('Leave Request Form'!$P$8:$P$569, $B18, 'Leave Request Form'!$Q$8:$Q$569, "&lt;="&amp;I7, 'Leave Request Form'!$R$8:$R$569, "&gt;="&amp;I7)&gt;0, "A", IF(COUNTIFS('Leave Request Form'!$C$8:$C$507, $B18, 'Leave Request Form'!$D$8:$D$507, "&lt;="&amp;I7, 'Leave Request Form'!$E$8:$E$507, "&gt;="&amp;I7)&gt;0, "R", "")))))</f>
        <v/>
      </c>
      <c r="J18" s="43" t="str">
        <f>IF(OR($B18="", J7=""), "", IF(COUNTIFS('Leave Request Form'!$T$8:$T$507, J7, 'Leave Request Form'!$C$8:$C$507, $B18), "A2", IF(COUNTIFS('Leave Request Form'!$G$8:$G$507, J7, 'Leave Request Form'!$C$8:$C$507, $B18), "R2", IF(COUNTIFS('Leave Request Form'!$P$8:$P$569, $B18, 'Leave Request Form'!$Q$8:$Q$569, "&lt;="&amp;J7, 'Leave Request Form'!$R$8:$R$569, "&gt;="&amp;J7)&gt;0, "A", IF(COUNTIFS('Leave Request Form'!$C$8:$C$507, $B18, 'Leave Request Form'!$D$8:$D$507, "&lt;="&amp;J7, 'Leave Request Form'!$E$8:$E$507, "&gt;="&amp;J7)&gt;0, "R", "")))))</f>
        <v/>
      </c>
      <c r="K18" s="43" t="str">
        <f>IF(OR($B18="", K7=""), "", IF(COUNTIFS('Leave Request Form'!$T$8:$T$507, K7, 'Leave Request Form'!$C$8:$C$507, $B18), "A2", IF(COUNTIFS('Leave Request Form'!$G$8:$G$507, K7, 'Leave Request Form'!$C$8:$C$507, $B18), "R2", IF(COUNTIFS('Leave Request Form'!$P$8:$P$569, $B18, 'Leave Request Form'!$Q$8:$Q$569, "&lt;="&amp;K7, 'Leave Request Form'!$R$8:$R$569, "&gt;="&amp;K7)&gt;0, "A", IF(COUNTIFS('Leave Request Form'!$C$8:$C$507, $B18, 'Leave Request Form'!$D$8:$D$507, "&lt;="&amp;K7, 'Leave Request Form'!$E$8:$E$507, "&gt;="&amp;K7)&gt;0, "R", "")))))</f>
        <v/>
      </c>
      <c r="L18" s="43" t="str">
        <f>IF(OR($B18="", L7=""), "", IF(COUNTIFS('Leave Request Form'!$T$8:$T$507, L7, 'Leave Request Form'!$C$8:$C$507, $B18), "A2", IF(COUNTIFS('Leave Request Form'!$G$8:$G$507, L7, 'Leave Request Form'!$C$8:$C$507, $B18), "R2", IF(COUNTIFS('Leave Request Form'!$P$8:$P$569, $B18, 'Leave Request Form'!$Q$8:$Q$569, "&lt;="&amp;L7, 'Leave Request Form'!$R$8:$R$569, "&gt;="&amp;L7)&gt;0, "A", IF(COUNTIFS('Leave Request Form'!$C$8:$C$507, $B18, 'Leave Request Form'!$D$8:$D$507, "&lt;="&amp;L7, 'Leave Request Form'!$E$8:$E$507, "&gt;="&amp;L7)&gt;0, "R", "")))))</f>
        <v/>
      </c>
      <c r="M18" s="43" t="str">
        <f>IF(OR($B18="", M7=""), "", IF(COUNTIFS('Leave Request Form'!$T$8:$T$507, M7, 'Leave Request Form'!$C$8:$C$507, $B18), "A2", IF(COUNTIFS('Leave Request Form'!$G$8:$G$507, M7, 'Leave Request Form'!$C$8:$C$507, $B18), "R2", IF(COUNTIFS('Leave Request Form'!$P$8:$P$569, $B18, 'Leave Request Form'!$Q$8:$Q$569, "&lt;="&amp;M7, 'Leave Request Form'!$R$8:$R$569, "&gt;="&amp;M7)&gt;0, "A", IF(COUNTIFS('Leave Request Form'!$C$8:$C$507, $B18, 'Leave Request Form'!$D$8:$D$507, "&lt;="&amp;M7, 'Leave Request Form'!$E$8:$E$507, "&gt;="&amp;M7)&gt;0, "R", "")))))</f>
        <v/>
      </c>
      <c r="N18" s="43" t="str">
        <f>IF(OR($B18="", N7=""), "", IF(COUNTIFS('Leave Request Form'!$T$8:$T$507, N7, 'Leave Request Form'!$C$8:$C$507, $B18), "A2", IF(COUNTIFS('Leave Request Form'!$G$8:$G$507, N7, 'Leave Request Form'!$C$8:$C$507, $B18), "R2", IF(COUNTIFS('Leave Request Form'!$P$8:$P$569, $B18, 'Leave Request Form'!$Q$8:$Q$569, "&lt;="&amp;N7, 'Leave Request Form'!$R$8:$R$569, "&gt;="&amp;N7)&gt;0, "A", IF(COUNTIFS('Leave Request Form'!$C$8:$C$507, $B18, 'Leave Request Form'!$D$8:$D$507, "&lt;="&amp;N7, 'Leave Request Form'!$E$8:$E$507, "&gt;="&amp;N7)&gt;0, "R", "")))))</f>
        <v/>
      </c>
      <c r="O18" s="43" t="str">
        <f>IF(OR($B18="", O7=""), "", IF(COUNTIFS('Leave Request Form'!$T$8:$T$507, O7, 'Leave Request Form'!$C$8:$C$507, $B18), "A2", IF(COUNTIFS('Leave Request Form'!$G$8:$G$507, O7, 'Leave Request Form'!$C$8:$C$507, $B18), "R2", IF(COUNTIFS('Leave Request Form'!$P$8:$P$569, $B18, 'Leave Request Form'!$Q$8:$Q$569, "&lt;="&amp;O7, 'Leave Request Form'!$R$8:$R$569, "&gt;="&amp;O7)&gt;0, "A", IF(COUNTIFS('Leave Request Form'!$C$8:$C$507, $B18, 'Leave Request Form'!$D$8:$D$507, "&lt;="&amp;O7, 'Leave Request Form'!$E$8:$E$507, "&gt;="&amp;O7)&gt;0, "R", "")))))</f>
        <v/>
      </c>
      <c r="P18" s="43" t="str">
        <f>IF(OR($B18="", P7=""), "", IF(COUNTIFS('Leave Request Form'!$T$8:$T$507, P7, 'Leave Request Form'!$C$8:$C$507, $B18), "A2", IF(COUNTIFS('Leave Request Form'!$G$8:$G$507, P7, 'Leave Request Form'!$C$8:$C$507, $B18), "R2", IF(COUNTIFS('Leave Request Form'!$P$8:$P$569, $B18, 'Leave Request Form'!$Q$8:$Q$569, "&lt;="&amp;P7, 'Leave Request Form'!$R$8:$R$569, "&gt;="&amp;P7)&gt;0, "A", IF(COUNTIFS('Leave Request Form'!$C$8:$C$507, $B18, 'Leave Request Form'!$D$8:$D$507, "&lt;="&amp;P7, 'Leave Request Form'!$E$8:$E$507, "&gt;="&amp;P7)&gt;0, "R", "")))))</f>
        <v/>
      </c>
      <c r="Q18" s="43" t="str">
        <f>IF(OR($B18="", Q7=""), "", IF(COUNTIFS('Leave Request Form'!$T$8:$T$507, Q7, 'Leave Request Form'!$C$8:$C$507, $B18), "A2", IF(COUNTIFS('Leave Request Form'!$G$8:$G$507, Q7, 'Leave Request Form'!$C$8:$C$507, $B18), "R2", IF(COUNTIFS('Leave Request Form'!$P$8:$P$569, $B18, 'Leave Request Form'!$Q$8:$Q$569, "&lt;="&amp;Q7, 'Leave Request Form'!$R$8:$R$569, "&gt;="&amp;Q7)&gt;0, "A", IF(COUNTIFS('Leave Request Form'!$C$8:$C$507, $B18, 'Leave Request Form'!$D$8:$D$507, "&lt;="&amp;Q7, 'Leave Request Form'!$E$8:$E$507, "&gt;="&amp;Q7)&gt;0, "R", "")))))</f>
        <v/>
      </c>
      <c r="R18" s="43" t="str">
        <f>IF(OR($B18="", R7=""), "", IF(COUNTIFS('Leave Request Form'!$T$8:$T$507, R7, 'Leave Request Form'!$C$8:$C$507, $B18), "A2", IF(COUNTIFS('Leave Request Form'!$G$8:$G$507, R7, 'Leave Request Form'!$C$8:$C$507, $B18), "R2", IF(COUNTIFS('Leave Request Form'!$P$8:$P$569, $B18, 'Leave Request Form'!$Q$8:$Q$569, "&lt;="&amp;R7, 'Leave Request Form'!$R$8:$R$569, "&gt;="&amp;R7)&gt;0, "A", IF(COUNTIFS('Leave Request Form'!$C$8:$C$507, $B18, 'Leave Request Form'!$D$8:$D$507, "&lt;="&amp;R7, 'Leave Request Form'!$E$8:$E$507, "&gt;="&amp;R7)&gt;0, "R", "")))))</f>
        <v/>
      </c>
      <c r="S18" s="43" t="str">
        <f>IF(OR($B18="", S7=""), "", IF(COUNTIFS('Leave Request Form'!$T$8:$T$507, S7, 'Leave Request Form'!$C$8:$C$507, $B18), "A2", IF(COUNTIFS('Leave Request Form'!$G$8:$G$507, S7, 'Leave Request Form'!$C$8:$C$507, $B18), "R2", IF(COUNTIFS('Leave Request Form'!$P$8:$P$569, $B18, 'Leave Request Form'!$Q$8:$Q$569, "&lt;="&amp;S7, 'Leave Request Form'!$R$8:$R$569, "&gt;="&amp;S7)&gt;0, "A", IF(COUNTIFS('Leave Request Form'!$C$8:$C$507, $B18, 'Leave Request Form'!$D$8:$D$507, "&lt;="&amp;S7, 'Leave Request Form'!$E$8:$E$507, "&gt;="&amp;S7)&gt;0, "R", "")))))</f>
        <v/>
      </c>
      <c r="T18" s="43" t="str">
        <f>IF(OR($B18="", T7=""), "", IF(COUNTIFS('Leave Request Form'!$T$8:$T$507, T7, 'Leave Request Form'!$C$8:$C$507, $B18), "A2", IF(COUNTIFS('Leave Request Form'!$G$8:$G$507, T7, 'Leave Request Form'!$C$8:$C$507, $B18), "R2", IF(COUNTIFS('Leave Request Form'!$P$8:$P$569, $B18, 'Leave Request Form'!$Q$8:$Q$569, "&lt;="&amp;T7, 'Leave Request Form'!$R$8:$R$569, "&gt;="&amp;T7)&gt;0, "A", IF(COUNTIFS('Leave Request Form'!$C$8:$C$507, $B18, 'Leave Request Form'!$D$8:$D$507, "&lt;="&amp;T7, 'Leave Request Form'!$E$8:$E$507, "&gt;="&amp;T7)&gt;0, "R", "")))))</f>
        <v/>
      </c>
      <c r="U18" s="43" t="str">
        <f>IF(OR($B18="", U7=""), "", IF(COUNTIFS('Leave Request Form'!$T$8:$T$507, U7, 'Leave Request Form'!$C$8:$C$507, $B18), "A2", IF(COUNTIFS('Leave Request Form'!$G$8:$G$507, U7, 'Leave Request Form'!$C$8:$C$507, $B18), "R2", IF(COUNTIFS('Leave Request Form'!$P$8:$P$569, $B18, 'Leave Request Form'!$Q$8:$Q$569, "&lt;="&amp;U7, 'Leave Request Form'!$R$8:$R$569, "&gt;="&amp;U7)&gt;0, "A", IF(COUNTIFS('Leave Request Form'!$C$8:$C$507, $B18, 'Leave Request Form'!$D$8:$D$507, "&lt;="&amp;U7, 'Leave Request Form'!$E$8:$E$507, "&gt;="&amp;U7)&gt;0, "R", "")))))</f>
        <v/>
      </c>
      <c r="V18" s="43" t="str">
        <f>IF(OR($B18="", V7=""), "", IF(COUNTIFS('Leave Request Form'!$T$8:$T$507, V7, 'Leave Request Form'!$C$8:$C$507, $B18), "A2", IF(COUNTIFS('Leave Request Form'!$G$8:$G$507, V7, 'Leave Request Form'!$C$8:$C$507, $B18), "R2", IF(COUNTIFS('Leave Request Form'!$P$8:$P$569, $B18, 'Leave Request Form'!$Q$8:$Q$569, "&lt;="&amp;V7, 'Leave Request Form'!$R$8:$R$569, "&gt;="&amp;V7)&gt;0, "A", IF(COUNTIFS('Leave Request Form'!$C$8:$C$507, $B18, 'Leave Request Form'!$D$8:$D$507, "&lt;="&amp;V7, 'Leave Request Form'!$E$8:$E$507, "&gt;="&amp;V7)&gt;0, "R", "")))))</f>
        <v/>
      </c>
      <c r="W18" s="43" t="str">
        <f>IF(OR($B18="", W7=""), "", IF(COUNTIFS('Leave Request Form'!$T$8:$T$507, W7, 'Leave Request Form'!$C$8:$C$507, $B18), "A2", IF(COUNTIFS('Leave Request Form'!$G$8:$G$507, W7, 'Leave Request Form'!$C$8:$C$507, $B18), "R2", IF(COUNTIFS('Leave Request Form'!$P$8:$P$569, $B18, 'Leave Request Form'!$Q$8:$Q$569, "&lt;="&amp;W7, 'Leave Request Form'!$R$8:$R$569, "&gt;="&amp;W7)&gt;0, "A", IF(COUNTIFS('Leave Request Form'!$C$8:$C$507, $B18, 'Leave Request Form'!$D$8:$D$507, "&lt;="&amp;W7, 'Leave Request Form'!$E$8:$E$507, "&gt;="&amp;W7)&gt;0, "R", "")))))</f>
        <v/>
      </c>
      <c r="X18" s="43" t="str">
        <f>IF(OR($B18="", X7=""), "", IF(COUNTIFS('Leave Request Form'!$T$8:$T$507, X7, 'Leave Request Form'!$C$8:$C$507, $B18), "A2", IF(COUNTIFS('Leave Request Form'!$G$8:$G$507, X7, 'Leave Request Form'!$C$8:$C$507, $B18), "R2", IF(COUNTIFS('Leave Request Form'!$P$8:$P$569, $B18, 'Leave Request Form'!$Q$8:$Q$569, "&lt;="&amp;X7, 'Leave Request Form'!$R$8:$R$569, "&gt;="&amp;X7)&gt;0, "A", IF(COUNTIFS('Leave Request Form'!$C$8:$C$507, $B18, 'Leave Request Form'!$D$8:$D$507, "&lt;="&amp;X7, 'Leave Request Form'!$E$8:$E$507, "&gt;="&amp;X7)&gt;0, "R", "")))))</f>
        <v/>
      </c>
      <c r="Y18" s="43" t="str">
        <f>IF(OR($B18="", Y7=""), "", IF(COUNTIFS('Leave Request Form'!$T$8:$T$507, Y7, 'Leave Request Form'!$C$8:$C$507, $B18), "A2", IF(COUNTIFS('Leave Request Form'!$G$8:$G$507, Y7, 'Leave Request Form'!$C$8:$C$507, $B18), "R2", IF(COUNTIFS('Leave Request Form'!$P$8:$P$569, $B18, 'Leave Request Form'!$Q$8:$Q$569, "&lt;="&amp;Y7, 'Leave Request Form'!$R$8:$R$569, "&gt;="&amp;Y7)&gt;0, "A", IF(COUNTIFS('Leave Request Form'!$C$8:$C$507, $B18, 'Leave Request Form'!$D$8:$D$507, "&lt;="&amp;Y7, 'Leave Request Form'!$E$8:$E$507, "&gt;="&amp;Y7)&gt;0, "R", "")))))</f>
        <v/>
      </c>
      <c r="Z18" s="43" t="str">
        <f>IF(OR($B18="", Z7=""), "", IF(COUNTIFS('Leave Request Form'!$T$8:$T$507, Z7, 'Leave Request Form'!$C$8:$C$507, $B18), "A2", IF(COUNTIFS('Leave Request Form'!$G$8:$G$507, Z7, 'Leave Request Form'!$C$8:$C$507, $B18), "R2", IF(COUNTIFS('Leave Request Form'!$P$8:$P$569, $B18, 'Leave Request Form'!$Q$8:$Q$569, "&lt;="&amp;Z7, 'Leave Request Form'!$R$8:$R$569, "&gt;="&amp;Z7)&gt;0, "A", IF(COUNTIFS('Leave Request Form'!$C$8:$C$507, $B18, 'Leave Request Form'!$D$8:$D$507, "&lt;="&amp;Z7, 'Leave Request Form'!$E$8:$E$507, "&gt;="&amp;Z7)&gt;0, "R", "")))))</f>
        <v/>
      </c>
      <c r="AA18" s="43" t="str">
        <f>IF(OR($B18="", AA7=""), "", IF(COUNTIFS('Leave Request Form'!$T$8:$T$507, AA7, 'Leave Request Form'!$C$8:$C$507, $B18), "A2", IF(COUNTIFS('Leave Request Form'!$G$8:$G$507, AA7, 'Leave Request Form'!$C$8:$C$507, $B18), "R2", IF(COUNTIFS('Leave Request Form'!$P$8:$P$569, $B18, 'Leave Request Form'!$Q$8:$Q$569, "&lt;="&amp;AA7, 'Leave Request Form'!$R$8:$R$569, "&gt;="&amp;AA7)&gt;0, "A", IF(COUNTIFS('Leave Request Form'!$C$8:$C$507, $B18, 'Leave Request Form'!$D$8:$D$507, "&lt;="&amp;AA7, 'Leave Request Form'!$E$8:$E$507, "&gt;="&amp;AA7)&gt;0, "R", "")))))</f>
        <v/>
      </c>
      <c r="AB18" s="43" t="str">
        <f>IF(OR($B18="", AB7=""), "", IF(COUNTIFS('Leave Request Form'!$T$8:$T$507, AB7, 'Leave Request Form'!$C$8:$C$507, $B18), "A2", IF(COUNTIFS('Leave Request Form'!$G$8:$G$507, AB7, 'Leave Request Form'!$C$8:$C$507, $B18), "R2", IF(COUNTIFS('Leave Request Form'!$P$8:$P$569, $B18, 'Leave Request Form'!$Q$8:$Q$569, "&lt;="&amp;AB7, 'Leave Request Form'!$R$8:$R$569, "&gt;="&amp;AB7)&gt;0, "A", IF(COUNTIFS('Leave Request Form'!$C$8:$C$507, $B18, 'Leave Request Form'!$D$8:$D$507, "&lt;="&amp;AB7, 'Leave Request Form'!$E$8:$E$507, "&gt;="&amp;AB7)&gt;0, "R", "")))))</f>
        <v/>
      </c>
      <c r="AC18" s="43" t="str">
        <f>IF(OR($B18="", AC7=""), "", IF(COUNTIFS('Leave Request Form'!$T$8:$T$507, AC7, 'Leave Request Form'!$C$8:$C$507, $B18), "A2", IF(COUNTIFS('Leave Request Form'!$G$8:$G$507, AC7, 'Leave Request Form'!$C$8:$C$507, $B18), "R2", IF(COUNTIFS('Leave Request Form'!$P$8:$P$569, $B18, 'Leave Request Form'!$Q$8:$Q$569, "&lt;="&amp;AC7, 'Leave Request Form'!$R$8:$R$569, "&gt;="&amp;AC7)&gt;0, "A", IF(COUNTIFS('Leave Request Form'!$C$8:$C$507, $B18, 'Leave Request Form'!$D$8:$D$507, "&lt;="&amp;AC7, 'Leave Request Form'!$E$8:$E$507, "&gt;="&amp;AC7)&gt;0, "R", "")))))</f>
        <v/>
      </c>
      <c r="AD18" s="43" t="str">
        <f>IF(OR($B18="", AD7=""), "", IF(COUNTIFS('Leave Request Form'!$T$8:$T$507, AD7, 'Leave Request Form'!$C$8:$C$507, $B18), "A2", IF(COUNTIFS('Leave Request Form'!$G$8:$G$507, AD7, 'Leave Request Form'!$C$8:$C$507, $B18), "R2", IF(COUNTIFS('Leave Request Form'!$P$8:$P$569, $B18, 'Leave Request Form'!$Q$8:$Q$569, "&lt;="&amp;AD7, 'Leave Request Form'!$R$8:$R$569, "&gt;="&amp;AD7)&gt;0, "A", IF(COUNTIFS('Leave Request Form'!$C$8:$C$507, $B18, 'Leave Request Form'!$D$8:$D$507, "&lt;="&amp;AD7, 'Leave Request Form'!$E$8:$E$507, "&gt;="&amp;AD7)&gt;0, "R", "")))))</f>
        <v/>
      </c>
      <c r="AE18" s="43" t="str">
        <f>IF(OR($B18="", AE7=""), "", IF(COUNTIFS('Leave Request Form'!$T$8:$T$507, AE7, 'Leave Request Form'!$C$8:$C$507, $B18), "A2", IF(COUNTIFS('Leave Request Form'!$G$8:$G$507, AE7, 'Leave Request Form'!$C$8:$C$507, $B18), "R2", IF(COUNTIFS('Leave Request Form'!$P$8:$P$569, $B18, 'Leave Request Form'!$Q$8:$Q$569, "&lt;="&amp;AE7, 'Leave Request Form'!$R$8:$R$569, "&gt;="&amp;AE7)&gt;0, "A", IF(COUNTIFS('Leave Request Form'!$C$8:$C$507, $B18, 'Leave Request Form'!$D$8:$D$507, "&lt;="&amp;AE7, 'Leave Request Form'!$E$8:$E$507, "&gt;="&amp;AE7)&gt;0, "R", "")))))</f>
        <v/>
      </c>
      <c r="AF18" s="43" t="str">
        <f>IF(OR($B18="", AF7=""), "", IF(COUNTIFS('Leave Request Form'!$T$8:$T$507, AF7, 'Leave Request Form'!$C$8:$C$507, $B18), "A2", IF(COUNTIFS('Leave Request Form'!$G$8:$G$507, AF7, 'Leave Request Form'!$C$8:$C$507, $B18), "R2", IF(COUNTIFS('Leave Request Form'!$P$8:$P$569, $B18, 'Leave Request Form'!$Q$8:$Q$569, "&lt;="&amp;AF7, 'Leave Request Form'!$R$8:$R$569, "&gt;="&amp;AF7)&gt;0, "A", IF(COUNTIFS('Leave Request Form'!$C$8:$C$507, $B18, 'Leave Request Form'!$D$8:$D$507, "&lt;="&amp;AF7, 'Leave Request Form'!$E$8:$E$507, "&gt;="&amp;AF7)&gt;0, "R", "")))))</f>
        <v/>
      </c>
      <c r="AG18" s="44" t="str">
        <f>IF(OR($B18="", AG7=""), "", IF(COUNTIFS('Leave Request Form'!$T$8:$T$507, AG7, 'Leave Request Form'!$C$8:$C$507, $B18), "A2", IF(COUNTIFS('Leave Request Form'!$G$8:$G$507, AG7, 'Leave Request Form'!$C$8:$C$507, $B18), "R2", IF(COUNTIFS('Leave Request Form'!$P$8:$P$569, $B18, 'Leave Request Form'!$Q$8:$Q$569, "&lt;="&amp;AG7, 'Leave Request Form'!$R$8:$R$569, "&gt;="&amp;AG7)&gt;0, "A", IF(COUNTIFS('Leave Request Form'!$C$8:$C$507, $B18, 'Leave Request Form'!$D$8:$D$507, "&lt;="&amp;AG7, 'Leave Request Form'!$E$8:$E$507, "&gt;="&amp;AG7)&gt;0, "R", "")))))</f>
        <v/>
      </c>
      <c r="AH18" s="75"/>
    </row>
    <row r="19" spans="1:34" x14ac:dyDescent="0.25">
      <c r="A19" s="75"/>
      <c r="B19" s="10" t="str">
        <f>IF('Intro &amp; Setup'!$BC$15="", "", 'Intro &amp; Setup'!$BC$15)</f>
        <v/>
      </c>
      <c r="C19" s="42" t="str">
        <f>IF(OR($B19="", C7=""), "", IF(COUNTIFS('Leave Request Form'!$T$8:$T$507, C7, 'Leave Request Form'!$C$8:$C$507, $B19), "A2", IF(COUNTIFS('Leave Request Form'!$G$8:$G$507, C7, 'Leave Request Form'!$C$8:$C$507, $B19), "R2", IF(COUNTIFS('Leave Request Form'!$P$8:$P$569, $B19, 'Leave Request Form'!$Q$8:$Q$569, "&lt;="&amp;C7, 'Leave Request Form'!$R$8:$R$569, "&gt;="&amp;C7)&gt;0, "A", IF(COUNTIFS('Leave Request Form'!$C$8:$C$507, $B19, 'Leave Request Form'!$D$8:$D$507, "&lt;="&amp;C7, 'Leave Request Form'!$E$8:$E$507, "&gt;="&amp;C7)&gt;0, "R", "")))))</f>
        <v/>
      </c>
      <c r="D19" s="43" t="str">
        <f>IF(OR($B19="", D7=""), "", IF(COUNTIFS('Leave Request Form'!$T$8:$T$507, D7, 'Leave Request Form'!$C$8:$C$507, $B19), "A2", IF(COUNTIFS('Leave Request Form'!$G$8:$G$507, D7, 'Leave Request Form'!$C$8:$C$507, $B19), "R2", IF(COUNTIFS('Leave Request Form'!$P$8:$P$569, $B19, 'Leave Request Form'!$Q$8:$Q$569, "&lt;="&amp;D7, 'Leave Request Form'!$R$8:$R$569, "&gt;="&amp;D7)&gt;0, "A", IF(COUNTIFS('Leave Request Form'!$C$8:$C$507, $B19, 'Leave Request Form'!$D$8:$D$507, "&lt;="&amp;D7, 'Leave Request Form'!$E$8:$E$507, "&gt;="&amp;D7)&gt;0, "R", "")))))</f>
        <v/>
      </c>
      <c r="E19" s="43" t="str">
        <f>IF(OR($B19="", E7=""), "", IF(COUNTIFS('Leave Request Form'!$T$8:$T$507, E7, 'Leave Request Form'!$C$8:$C$507, $B19), "A2", IF(COUNTIFS('Leave Request Form'!$G$8:$G$507, E7, 'Leave Request Form'!$C$8:$C$507, $B19), "R2", IF(COUNTIFS('Leave Request Form'!$P$8:$P$569, $B19, 'Leave Request Form'!$Q$8:$Q$569, "&lt;="&amp;E7, 'Leave Request Form'!$R$8:$R$569, "&gt;="&amp;E7)&gt;0, "A", IF(COUNTIFS('Leave Request Form'!$C$8:$C$507, $B19, 'Leave Request Form'!$D$8:$D$507, "&lt;="&amp;E7, 'Leave Request Form'!$E$8:$E$507, "&gt;="&amp;E7)&gt;0, "R", "")))))</f>
        <v/>
      </c>
      <c r="F19" s="43" t="str">
        <f>IF(OR($B19="", F7=""), "", IF(COUNTIFS('Leave Request Form'!$T$8:$T$507, F7, 'Leave Request Form'!$C$8:$C$507, $B19), "A2", IF(COUNTIFS('Leave Request Form'!$G$8:$G$507, F7, 'Leave Request Form'!$C$8:$C$507, $B19), "R2", IF(COUNTIFS('Leave Request Form'!$P$8:$P$569, $B19, 'Leave Request Form'!$Q$8:$Q$569, "&lt;="&amp;F7, 'Leave Request Form'!$R$8:$R$569, "&gt;="&amp;F7)&gt;0, "A", IF(COUNTIFS('Leave Request Form'!$C$8:$C$507, $B19, 'Leave Request Form'!$D$8:$D$507, "&lt;="&amp;F7, 'Leave Request Form'!$E$8:$E$507, "&gt;="&amp;F7)&gt;0, "R", "")))))</f>
        <v/>
      </c>
      <c r="G19" s="43" t="str">
        <f>IF(OR($B19="", G7=""), "", IF(COUNTIFS('Leave Request Form'!$T$8:$T$507, G7, 'Leave Request Form'!$C$8:$C$507, $B19), "A2", IF(COUNTIFS('Leave Request Form'!$G$8:$G$507, G7, 'Leave Request Form'!$C$8:$C$507, $B19), "R2", IF(COUNTIFS('Leave Request Form'!$P$8:$P$569, $B19, 'Leave Request Form'!$Q$8:$Q$569, "&lt;="&amp;G7, 'Leave Request Form'!$R$8:$R$569, "&gt;="&amp;G7)&gt;0, "A", IF(COUNTIFS('Leave Request Form'!$C$8:$C$507, $B19, 'Leave Request Form'!$D$8:$D$507, "&lt;="&amp;G7, 'Leave Request Form'!$E$8:$E$507, "&gt;="&amp;G7)&gt;0, "R", "")))))</f>
        <v/>
      </c>
      <c r="H19" s="43" t="str">
        <f>IF(OR($B19="", H7=""), "", IF(COUNTIFS('Leave Request Form'!$T$8:$T$507, H7, 'Leave Request Form'!$C$8:$C$507, $B19), "A2", IF(COUNTIFS('Leave Request Form'!$G$8:$G$507, H7, 'Leave Request Form'!$C$8:$C$507, $B19), "R2", IF(COUNTIFS('Leave Request Form'!$P$8:$P$569, $B19, 'Leave Request Form'!$Q$8:$Q$569, "&lt;="&amp;H7, 'Leave Request Form'!$R$8:$R$569, "&gt;="&amp;H7)&gt;0, "A", IF(COUNTIFS('Leave Request Form'!$C$8:$C$507, $B19, 'Leave Request Form'!$D$8:$D$507, "&lt;="&amp;H7, 'Leave Request Form'!$E$8:$E$507, "&gt;="&amp;H7)&gt;0, "R", "")))))</f>
        <v/>
      </c>
      <c r="I19" s="43" t="str">
        <f>IF(OR($B19="", I7=""), "", IF(COUNTIFS('Leave Request Form'!$T$8:$T$507, I7, 'Leave Request Form'!$C$8:$C$507, $B19), "A2", IF(COUNTIFS('Leave Request Form'!$G$8:$G$507, I7, 'Leave Request Form'!$C$8:$C$507, $B19), "R2", IF(COUNTIFS('Leave Request Form'!$P$8:$P$569, $B19, 'Leave Request Form'!$Q$8:$Q$569, "&lt;="&amp;I7, 'Leave Request Form'!$R$8:$R$569, "&gt;="&amp;I7)&gt;0, "A", IF(COUNTIFS('Leave Request Form'!$C$8:$C$507, $B19, 'Leave Request Form'!$D$8:$D$507, "&lt;="&amp;I7, 'Leave Request Form'!$E$8:$E$507, "&gt;="&amp;I7)&gt;0, "R", "")))))</f>
        <v/>
      </c>
      <c r="J19" s="43" t="str">
        <f>IF(OR($B19="", J7=""), "", IF(COUNTIFS('Leave Request Form'!$T$8:$T$507, J7, 'Leave Request Form'!$C$8:$C$507, $B19), "A2", IF(COUNTIFS('Leave Request Form'!$G$8:$G$507, J7, 'Leave Request Form'!$C$8:$C$507, $B19), "R2", IF(COUNTIFS('Leave Request Form'!$P$8:$P$569, $B19, 'Leave Request Form'!$Q$8:$Q$569, "&lt;="&amp;J7, 'Leave Request Form'!$R$8:$R$569, "&gt;="&amp;J7)&gt;0, "A", IF(COUNTIFS('Leave Request Form'!$C$8:$C$507, $B19, 'Leave Request Form'!$D$8:$D$507, "&lt;="&amp;J7, 'Leave Request Form'!$E$8:$E$507, "&gt;="&amp;J7)&gt;0, "R", "")))))</f>
        <v/>
      </c>
      <c r="K19" s="43" t="str">
        <f>IF(OR($B19="", K7=""), "", IF(COUNTIFS('Leave Request Form'!$T$8:$T$507, K7, 'Leave Request Form'!$C$8:$C$507, $B19), "A2", IF(COUNTIFS('Leave Request Form'!$G$8:$G$507, K7, 'Leave Request Form'!$C$8:$C$507, $B19), "R2", IF(COUNTIFS('Leave Request Form'!$P$8:$P$569, $B19, 'Leave Request Form'!$Q$8:$Q$569, "&lt;="&amp;K7, 'Leave Request Form'!$R$8:$R$569, "&gt;="&amp;K7)&gt;0, "A", IF(COUNTIFS('Leave Request Form'!$C$8:$C$507, $B19, 'Leave Request Form'!$D$8:$D$507, "&lt;="&amp;K7, 'Leave Request Form'!$E$8:$E$507, "&gt;="&amp;K7)&gt;0, "R", "")))))</f>
        <v/>
      </c>
      <c r="L19" s="43" t="str">
        <f>IF(OR($B19="", L7=""), "", IF(COUNTIFS('Leave Request Form'!$T$8:$T$507, L7, 'Leave Request Form'!$C$8:$C$507, $B19), "A2", IF(COUNTIFS('Leave Request Form'!$G$8:$G$507, L7, 'Leave Request Form'!$C$8:$C$507, $B19), "R2", IF(COUNTIFS('Leave Request Form'!$P$8:$P$569, $B19, 'Leave Request Form'!$Q$8:$Q$569, "&lt;="&amp;L7, 'Leave Request Form'!$R$8:$R$569, "&gt;="&amp;L7)&gt;0, "A", IF(COUNTIFS('Leave Request Form'!$C$8:$C$507, $B19, 'Leave Request Form'!$D$8:$D$507, "&lt;="&amp;L7, 'Leave Request Form'!$E$8:$E$507, "&gt;="&amp;L7)&gt;0, "R", "")))))</f>
        <v/>
      </c>
      <c r="M19" s="43" t="str">
        <f>IF(OR($B19="", M7=""), "", IF(COUNTIFS('Leave Request Form'!$T$8:$T$507, M7, 'Leave Request Form'!$C$8:$C$507, $B19), "A2", IF(COUNTIFS('Leave Request Form'!$G$8:$G$507, M7, 'Leave Request Form'!$C$8:$C$507, $B19), "R2", IF(COUNTIFS('Leave Request Form'!$P$8:$P$569, $B19, 'Leave Request Form'!$Q$8:$Q$569, "&lt;="&amp;M7, 'Leave Request Form'!$R$8:$R$569, "&gt;="&amp;M7)&gt;0, "A", IF(COUNTIFS('Leave Request Form'!$C$8:$C$507, $B19, 'Leave Request Form'!$D$8:$D$507, "&lt;="&amp;M7, 'Leave Request Form'!$E$8:$E$507, "&gt;="&amp;M7)&gt;0, "R", "")))))</f>
        <v/>
      </c>
      <c r="N19" s="43" t="str">
        <f>IF(OR($B19="", N7=""), "", IF(COUNTIFS('Leave Request Form'!$T$8:$T$507, N7, 'Leave Request Form'!$C$8:$C$507, $B19), "A2", IF(COUNTIFS('Leave Request Form'!$G$8:$G$507, N7, 'Leave Request Form'!$C$8:$C$507, $B19), "R2", IF(COUNTIFS('Leave Request Form'!$P$8:$P$569, $B19, 'Leave Request Form'!$Q$8:$Q$569, "&lt;="&amp;N7, 'Leave Request Form'!$R$8:$R$569, "&gt;="&amp;N7)&gt;0, "A", IF(COUNTIFS('Leave Request Form'!$C$8:$C$507, $B19, 'Leave Request Form'!$D$8:$D$507, "&lt;="&amp;N7, 'Leave Request Form'!$E$8:$E$507, "&gt;="&amp;N7)&gt;0, "R", "")))))</f>
        <v/>
      </c>
      <c r="O19" s="43" t="str">
        <f>IF(OR($B19="", O7=""), "", IF(COUNTIFS('Leave Request Form'!$T$8:$T$507, O7, 'Leave Request Form'!$C$8:$C$507, $B19), "A2", IF(COUNTIFS('Leave Request Form'!$G$8:$G$507, O7, 'Leave Request Form'!$C$8:$C$507, $B19), "R2", IF(COUNTIFS('Leave Request Form'!$P$8:$P$569, $B19, 'Leave Request Form'!$Q$8:$Q$569, "&lt;="&amp;O7, 'Leave Request Form'!$R$8:$R$569, "&gt;="&amp;O7)&gt;0, "A", IF(COUNTIFS('Leave Request Form'!$C$8:$C$507, $B19, 'Leave Request Form'!$D$8:$D$507, "&lt;="&amp;O7, 'Leave Request Form'!$E$8:$E$507, "&gt;="&amp;O7)&gt;0, "R", "")))))</f>
        <v/>
      </c>
      <c r="P19" s="43" t="str">
        <f>IF(OR($B19="", P7=""), "", IF(COUNTIFS('Leave Request Form'!$T$8:$T$507, P7, 'Leave Request Form'!$C$8:$C$507, $B19), "A2", IF(COUNTIFS('Leave Request Form'!$G$8:$G$507, P7, 'Leave Request Form'!$C$8:$C$507, $B19), "R2", IF(COUNTIFS('Leave Request Form'!$P$8:$P$569, $B19, 'Leave Request Form'!$Q$8:$Q$569, "&lt;="&amp;P7, 'Leave Request Form'!$R$8:$R$569, "&gt;="&amp;P7)&gt;0, "A", IF(COUNTIFS('Leave Request Form'!$C$8:$C$507, $B19, 'Leave Request Form'!$D$8:$D$507, "&lt;="&amp;P7, 'Leave Request Form'!$E$8:$E$507, "&gt;="&amp;P7)&gt;0, "R", "")))))</f>
        <v/>
      </c>
      <c r="Q19" s="43" t="str">
        <f>IF(OR($B19="", Q7=""), "", IF(COUNTIFS('Leave Request Form'!$T$8:$T$507, Q7, 'Leave Request Form'!$C$8:$C$507, $B19), "A2", IF(COUNTIFS('Leave Request Form'!$G$8:$G$507, Q7, 'Leave Request Form'!$C$8:$C$507, $B19), "R2", IF(COUNTIFS('Leave Request Form'!$P$8:$P$569, $B19, 'Leave Request Form'!$Q$8:$Q$569, "&lt;="&amp;Q7, 'Leave Request Form'!$R$8:$R$569, "&gt;="&amp;Q7)&gt;0, "A", IF(COUNTIFS('Leave Request Form'!$C$8:$C$507, $B19, 'Leave Request Form'!$D$8:$D$507, "&lt;="&amp;Q7, 'Leave Request Form'!$E$8:$E$507, "&gt;="&amp;Q7)&gt;0, "R", "")))))</f>
        <v/>
      </c>
      <c r="R19" s="43" t="str">
        <f>IF(OR($B19="", R7=""), "", IF(COUNTIFS('Leave Request Form'!$T$8:$T$507, R7, 'Leave Request Form'!$C$8:$C$507, $B19), "A2", IF(COUNTIFS('Leave Request Form'!$G$8:$G$507, R7, 'Leave Request Form'!$C$8:$C$507, $B19), "R2", IF(COUNTIFS('Leave Request Form'!$P$8:$P$569, $B19, 'Leave Request Form'!$Q$8:$Q$569, "&lt;="&amp;R7, 'Leave Request Form'!$R$8:$R$569, "&gt;="&amp;R7)&gt;0, "A", IF(COUNTIFS('Leave Request Form'!$C$8:$C$507, $B19, 'Leave Request Form'!$D$8:$D$507, "&lt;="&amp;R7, 'Leave Request Form'!$E$8:$E$507, "&gt;="&amp;R7)&gt;0, "R", "")))))</f>
        <v/>
      </c>
      <c r="S19" s="43" t="str">
        <f>IF(OR($B19="", S7=""), "", IF(COUNTIFS('Leave Request Form'!$T$8:$T$507, S7, 'Leave Request Form'!$C$8:$C$507, $B19), "A2", IF(COUNTIFS('Leave Request Form'!$G$8:$G$507, S7, 'Leave Request Form'!$C$8:$C$507, $B19), "R2", IF(COUNTIFS('Leave Request Form'!$P$8:$P$569, $B19, 'Leave Request Form'!$Q$8:$Q$569, "&lt;="&amp;S7, 'Leave Request Form'!$R$8:$R$569, "&gt;="&amp;S7)&gt;0, "A", IF(COUNTIFS('Leave Request Form'!$C$8:$C$507, $B19, 'Leave Request Form'!$D$8:$D$507, "&lt;="&amp;S7, 'Leave Request Form'!$E$8:$E$507, "&gt;="&amp;S7)&gt;0, "R", "")))))</f>
        <v/>
      </c>
      <c r="T19" s="43" t="str">
        <f>IF(OR($B19="", T7=""), "", IF(COUNTIFS('Leave Request Form'!$T$8:$T$507, T7, 'Leave Request Form'!$C$8:$C$507, $B19), "A2", IF(COUNTIFS('Leave Request Form'!$G$8:$G$507, T7, 'Leave Request Form'!$C$8:$C$507, $B19), "R2", IF(COUNTIFS('Leave Request Form'!$P$8:$P$569, $B19, 'Leave Request Form'!$Q$8:$Q$569, "&lt;="&amp;T7, 'Leave Request Form'!$R$8:$R$569, "&gt;="&amp;T7)&gt;0, "A", IF(COUNTIFS('Leave Request Form'!$C$8:$C$507, $B19, 'Leave Request Form'!$D$8:$D$507, "&lt;="&amp;T7, 'Leave Request Form'!$E$8:$E$507, "&gt;="&amp;T7)&gt;0, "R", "")))))</f>
        <v/>
      </c>
      <c r="U19" s="43" t="str">
        <f>IF(OR($B19="", U7=""), "", IF(COUNTIFS('Leave Request Form'!$T$8:$T$507, U7, 'Leave Request Form'!$C$8:$C$507, $B19), "A2", IF(COUNTIFS('Leave Request Form'!$G$8:$G$507, U7, 'Leave Request Form'!$C$8:$C$507, $B19), "R2", IF(COUNTIFS('Leave Request Form'!$P$8:$P$569, $B19, 'Leave Request Form'!$Q$8:$Q$569, "&lt;="&amp;U7, 'Leave Request Form'!$R$8:$R$569, "&gt;="&amp;U7)&gt;0, "A", IF(COUNTIFS('Leave Request Form'!$C$8:$C$507, $B19, 'Leave Request Form'!$D$8:$D$507, "&lt;="&amp;U7, 'Leave Request Form'!$E$8:$E$507, "&gt;="&amp;U7)&gt;0, "R", "")))))</f>
        <v/>
      </c>
      <c r="V19" s="43" t="str">
        <f>IF(OR($B19="", V7=""), "", IF(COUNTIFS('Leave Request Form'!$T$8:$T$507, V7, 'Leave Request Form'!$C$8:$C$507, $B19), "A2", IF(COUNTIFS('Leave Request Form'!$G$8:$G$507, V7, 'Leave Request Form'!$C$8:$C$507, $B19), "R2", IF(COUNTIFS('Leave Request Form'!$P$8:$P$569, $B19, 'Leave Request Form'!$Q$8:$Q$569, "&lt;="&amp;V7, 'Leave Request Form'!$R$8:$R$569, "&gt;="&amp;V7)&gt;0, "A", IF(COUNTIFS('Leave Request Form'!$C$8:$C$507, $B19, 'Leave Request Form'!$D$8:$D$507, "&lt;="&amp;V7, 'Leave Request Form'!$E$8:$E$507, "&gt;="&amp;V7)&gt;0, "R", "")))))</f>
        <v/>
      </c>
      <c r="W19" s="43" t="str">
        <f>IF(OR($B19="", W7=""), "", IF(COUNTIFS('Leave Request Form'!$T$8:$T$507, W7, 'Leave Request Form'!$C$8:$C$507, $B19), "A2", IF(COUNTIFS('Leave Request Form'!$G$8:$G$507, W7, 'Leave Request Form'!$C$8:$C$507, $B19), "R2", IF(COUNTIFS('Leave Request Form'!$P$8:$P$569, $B19, 'Leave Request Form'!$Q$8:$Q$569, "&lt;="&amp;W7, 'Leave Request Form'!$R$8:$R$569, "&gt;="&amp;W7)&gt;0, "A", IF(COUNTIFS('Leave Request Form'!$C$8:$C$507, $B19, 'Leave Request Form'!$D$8:$D$507, "&lt;="&amp;W7, 'Leave Request Form'!$E$8:$E$507, "&gt;="&amp;W7)&gt;0, "R", "")))))</f>
        <v/>
      </c>
      <c r="X19" s="43" t="str">
        <f>IF(OR($B19="", X7=""), "", IF(COUNTIFS('Leave Request Form'!$T$8:$T$507, X7, 'Leave Request Form'!$C$8:$C$507, $B19), "A2", IF(COUNTIFS('Leave Request Form'!$G$8:$G$507, X7, 'Leave Request Form'!$C$8:$C$507, $B19), "R2", IF(COUNTIFS('Leave Request Form'!$P$8:$P$569, $B19, 'Leave Request Form'!$Q$8:$Q$569, "&lt;="&amp;X7, 'Leave Request Form'!$R$8:$R$569, "&gt;="&amp;X7)&gt;0, "A", IF(COUNTIFS('Leave Request Form'!$C$8:$C$507, $B19, 'Leave Request Form'!$D$8:$D$507, "&lt;="&amp;X7, 'Leave Request Form'!$E$8:$E$507, "&gt;="&amp;X7)&gt;0, "R", "")))))</f>
        <v/>
      </c>
      <c r="Y19" s="43" t="str">
        <f>IF(OR($B19="", Y7=""), "", IF(COUNTIFS('Leave Request Form'!$T$8:$T$507, Y7, 'Leave Request Form'!$C$8:$C$507, $B19), "A2", IF(COUNTIFS('Leave Request Form'!$G$8:$G$507, Y7, 'Leave Request Form'!$C$8:$C$507, $B19), "R2", IF(COUNTIFS('Leave Request Form'!$P$8:$P$569, $B19, 'Leave Request Form'!$Q$8:$Q$569, "&lt;="&amp;Y7, 'Leave Request Form'!$R$8:$R$569, "&gt;="&amp;Y7)&gt;0, "A", IF(COUNTIFS('Leave Request Form'!$C$8:$C$507, $B19, 'Leave Request Form'!$D$8:$D$507, "&lt;="&amp;Y7, 'Leave Request Form'!$E$8:$E$507, "&gt;="&amp;Y7)&gt;0, "R", "")))))</f>
        <v/>
      </c>
      <c r="Z19" s="43" t="str">
        <f>IF(OR($B19="", Z7=""), "", IF(COUNTIFS('Leave Request Form'!$T$8:$T$507, Z7, 'Leave Request Form'!$C$8:$C$507, $B19), "A2", IF(COUNTIFS('Leave Request Form'!$G$8:$G$507, Z7, 'Leave Request Form'!$C$8:$C$507, $B19), "R2", IF(COUNTIFS('Leave Request Form'!$P$8:$P$569, $B19, 'Leave Request Form'!$Q$8:$Q$569, "&lt;="&amp;Z7, 'Leave Request Form'!$R$8:$R$569, "&gt;="&amp;Z7)&gt;0, "A", IF(COUNTIFS('Leave Request Form'!$C$8:$C$507, $B19, 'Leave Request Form'!$D$8:$D$507, "&lt;="&amp;Z7, 'Leave Request Form'!$E$8:$E$507, "&gt;="&amp;Z7)&gt;0, "R", "")))))</f>
        <v/>
      </c>
      <c r="AA19" s="43" t="str">
        <f>IF(OR($B19="", AA7=""), "", IF(COUNTIFS('Leave Request Form'!$T$8:$T$507, AA7, 'Leave Request Form'!$C$8:$C$507, $B19), "A2", IF(COUNTIFS('Leave Request Form'!$G$8:$G$507, AA7, 'Leave Request Form'!$C$8:$C$507, $B19), "R2", IF(COUNTIFS('Leave Request Form'!$P$8:$P$569, $B19, 'Leave Request Form'!$Q$8:$Q$569, "&lt;="&amp;AA7, 'Leave Request Form'!$R$8:$R$569, "&gt;="&amp;AA7)&gt;0, "A", IF(COUNTIFS('Leave Request Form'!$C$8:$C$507, $B19, 'Leave Request Form'!$D$8:$D$507, "&lt;="&amp;AA7, 'Leave Request Form'!$E$8:$E$507, "&gt;="&amp;AA7)&gt;0, "R", "")))))</f>
        <v/>
      </c>
      <c r="AB19" s="43" t="str">
        <f>IF(OR($B19="", AB7=""), "", IF(COUNTIFS('Leave Request Form'!$T$8:$T$507, AB7, 'Leave Request Form'!$C$8:$C$507, $B19), "A2", IF(COUNTIFS('Leave Request Form'!$G$8:$G$507, AB7, 'Leave Request Form'!$C$8:$C$507, $B19), "R2", IF(COUNTIFS('Leave Request Form'!$P$8:$P$569, $B19, 'Leave Request Form'!$Q$8:$Q$569, "&lt;="&amp;AB7, 'Leave Request Form'!$R$8:$R$569, "&gt;="&amp;AB7)&gt;0, "A", IF(COUNTIFS('Leave Request Form'!$C$8:$C$507, $B19, 'Leave Request Form'!$D$8:$D$507, "&lt;="&amp;AB7, 'Leave Request Form'!$E$8:$E$507, "&gt;="&amp;AB7)&gt;0, "R", "")))))</f>
        <v/>
      </c>
      <c r="AC19" s="43" t="str">
        <f>IF(OR($B19="", AC7=""), "", IF(COUNTIFS('Leave Request Form'!$T$8:$T$507, AC7, 'Leave Request Form'!$C$8:$C$507, $B19), "A2", IF(COUNTIFS('Leave Request Form'!$G$8:$G$507, AC7, 'Leave Request Form'!$C$8:$C$507, $B19), "R2", IF(COUNTIFS('Leave Request Form'!$P$8:$P$569, $B19, 'Leave Request Form'!$Q$8:$Q$569, "&lt;="&amp;AC7, 'Leave Request Form'!$R$8:$R$569, "&gt;="&amp;AC7)&gt;0, "A", IF(COUNTIFS('Leave Request Form'!$C$8:$C$507, $B19, 'Leave Request Form'!$D$8:$D$507, "&lt;="&amp;AC7, 'Leave Request Form'!$E$8:$E$507, "&gt;="&amp;AC7)&gt;0, "R", "")))))</f>
        <v/>
      </c>
      <c r="AD19" s="43" t="str">
        <f>IF(OR($B19="", AD7=""), "", IF(COUNTIFS('Leave Request Form'!$T$8:$T$507, AD7, 'Leave Request Form'!$C$8:$C$507, $B19), "A2", IF(COUNTIFS('Leave Request Form'!$G$8:$G$507, AD7, 'Leave Request Form'!$C$8:$C$507, $B19), "R2", IF(COUNTIFS('Leave Request Form'!$P$8:$P$569, $B19, 'Leave Request Form'!$Q$8:$Q$569, "&lt;="&amp;AD7, 'Leave Request Form'!$R$8:$R$569, "&gt;="&amp;AD7)&gt;0, "A", IF(COUNTIFS('Leave Request Form'!$C$8:$C$507, $B19, 'Leave Request Form'!$D$8:$D$507, "&lt;="&amp;AD7, 'Leave Request Form'!$E$8:$E$507, "&gt;="&amp;AD7)&gt;0, "R", "")))))</f>
        <v/>
      </c>
      <c r="AE19" s="43" t="str">
        <f>IF(OR($B19="", AE7=""), "", IF(COUNTIFS('Leave Request Form'!$T$8:$T$507, AE7, 'Leave Request Form'!$C$8:$C$507, $B19), "A2", IF(COUNTIFS('Leave Request Form'!$G$8:$G$507, AE7, 'Leave Request Form'!$C$8:$C$507, $B19), "R2", IF(COUNTIFS('Leave Request Form'!$P$8:$P$569, $B19, 'Leave Request Form'!$Q$8:$Q$569, "&lt;="&amp;AE7, 'Leave Request Form'!$R$8:$R$569, "&gt;="&amp;AE7)&gt;0, "A", IF(COUNTIFS('Leave Request Form'!$C$8:$C$507, $B19, 'Leave Request Form'!$D$8:$D$507, "&lt;="&amp;AE7, 'Leave Request Form'!$E$8:$E$507, "&gt;="&amp;AE7)&gt;0, "R", "")))))</f>
        <v/>
      </c>
      <c r="AF19" s="43" t="str">
        <f>IF(OR($B19="", AF7=""), "", IF(COUNTIFS('Leave Request Form'!$T$8:$T$507, AF7, 'Leave Request Form'!$C$8:$C$507, $B19), "A2", IF(COUNTIFS('Leave Request Form'!$G$8:$G$507, AF7, 'Leave Request Form'!$C$8:$C$507, $B19), "R2", IF(COUNTIFS('Leave Request Form'!$P$8:$P$569, $B19, 'Leave Request Form'!$Q$8:$Q$569, "&lt;="&amp;AF7, 'Leave Request Form'!$R$8:$R$569, "&gt;="&amp;AF7)&gt;0, "A", IF(COUNTIFS('Leave Request Form'!$C$8:$C$507, $B19, 'Leave Request Form'!$D$8:$D$507, "&lt;="&amp;AF7, 'Leave Request Form'!$E$8:$E$507, "&gt;="&amp;AF7)&gt;0, "R", "")))))</f>
        <v/>
      </c>
      <c r="AG19" s="44" t="str">
        <f>IF(OR($B19="", AG7=""), "", IF(COUNTIFS('Leave Request Form'!$T$8:$T$507, AG7, 'Leave Request Form'!$C$8:$C$507, $B19), "A2", IF(COUNTIFS('Leave Request Form'!$G$8:$G$507, AG7, 'Leave Request Form'!$C$8:$C$507, $B19), "R2", IF(COUNTIFS('Leave Request Form'!$P$8:$P$569, $B19, 'Leave Request Form'!$Q$8:$Q$569, "&lt;="&amp;AG7, 'Leave Request Form'!$R$8:$R$569, "&gt;="&amp;AG7)&gt;0, "A", IF(COUNTIFS('Leave Request Form'!$C$8:$C$507, $B19, 'Leave Request Form'!$D$8:$D$507, "&lt;="&amp;AG7, 'Leave Request Form'!$E$8:$E$507, "&gt;="&amp;AG7)&gt;0, "R", "")))))</f>
        <v/>
      </c>
      <c r="AH19" s="75"/>
    </row>
    <row r="20" spans="1:34" x14ac:dyDescent="0.25">
      <c r="A20" s="75"/>
      <c r="B20" s="10" t="str">
        <f>IF('Intro &amp; Setup'!$BC$16="", "", 'Intro &amp; Setup'!$BC$16)</f>
        <v/>
      </c>
      <c r="C20" s="42" t="str">
        <f>IF(OR($B20="", C7=""), "", IF(COUNTIFS('Leave Request Form'!$T$8:$T$507, C7, 'Leave Request Form'!$C$8:$C$507, $B20), "A2", IF(COUNTIFS('Leave Request Form'!$G$8:$G$507, C7, 'Leave Request Form'!$C$8:$C$507, $B20), "R2", IF(COUNTIFS('Leave Request Form'!$P$8:$P$569, $B20, 'Leave Request Form'!$Q$8:$Q$569, "&lt;="&amp;C7, 'Leave Request Form'!$R$8:$R$569, "&gt;="&amp;C7)&gt;0, "A", IF(COUNTIFS('Leave Request Form'!$C$8:$C$507, $B20, 'Leave Request Form'!$D$8:$D$507, "&lt;="&amp;C7, 'Leave Request Form'!$E$8:$E$507, "&gt;="&amp;C7)&gt;0, "R", "")))))</f>
        <v/>
      </c>
      <c r="D20" s="43" t="str">
        <f>IF(OR($B20="", D7=""), "", IF(COUNTIFS('Leave Request Form'!$T$8:$T$507, D7, 'Leave Request Form'!$C$8:$C$507, $B20), "A2", IF(COUNTIFS('Leave Request Form'!$G$8:$G$507, D7, 'Leave Request Form'!$C$8:$C$507, $B20), "R2", IF(COUNTIFS('Leave Request Form'!$P$8:$P$569, $B20, 'Leave Request Form'!$Q$8:$Q$569, "&lt;="&amp;D7, 'Leave Request Form'!$R$8:$R$569, "&gt;="&amp;D7)&gt;0, "A", IF(COUNTIFS('Leave Request Form'!$C$8:$C$507, $B20, 'Leave Request Form'!$D$8:$D$507, "&lt;="&amp;D7, 'Leave Request Form'!$E$8:$E$507, "&gt;="&amp;D7)&gt;0, "R", "")))))</f>
        <v/>
      </c>
      <c r="E20" s="43" t="str">
        <f>IF(OR($B20="", E7=""), "", IF(COUNTIFS('Leave Request Form'!$T$8:$T$507, E7, 'Leave Request Form'!$C$8:$C$507, $B20), "A2", IF(COUNTIFS('Leave Request Form'!$G$8:$G$507, E7, 'Leave Request Form'!$C$8:$C$507, $B20), "R2", IF(COUNTIFS('Leave Request Form'!$P$8:$P$569, $B20, 'Leave Request Form'!$Q$8:$Q$569, "&lt;="&amp;E7, 'Leave Request Form'!$R$8:$R$569, "&gt;="&amp;E7)&gt;0, "A", IF(COUNTIFS('Leave Request Form'!$C$8:$C$507, $B20, 'Leave Request Form'!$D$8:$D$507, "&lt;="&amp;E7, 'Leave Request Form'!$E$8:$E$507, "&gt;="&amp;E7)&gt;0, "R", "")))))</f>
        <v/>
      </c>
      <c r="F20" s="43" t="str">
        <f>IF(OR($B20="", F7=""), "", IF(COUNTIFS('Leave Request Form'!$T$8:$T$507, F7, 'Leave Request Form'!$C$8:$C$507, $B20), "A2", IF(COUNTIFS('Leave Request Form'!$G$8:$G$507, F7, 'Leave Request Form'!$C$8:$C$507, $B20), "R2", IF(COUNTIFS('Leave Request Form'!$P$8:$P$569, $B20, 'Leave Request Form'!$Q$8:$Q$569, "&lt;="&amp;F7, 'Leave Request Form'!$R$8:$R$569, "&gt;="&amp;F7)&gt;0, "A", IF(COUNTIFS('Leave Request Form'!$C$8:$C$507, $B20, 'Leave Request Form'!$D$8:$D$507, "&lt;="&amp;F7, 'Leave Request Form'!$E$8:$E$507, "&gt;="&amp;F7)&gt;0, "R", "")))))</f>
        <v/>
      </c>
      <c r="G20" s="43" t="str">
        <f>IF(OR($B20="", G7=""), "", IF(COUNTIFS('Leave Request Form'!$T$8:$T$507, G7, 'Leave Request Form'!$C$8:$C$507, $B20), "A2", IF(COUNTIFS('Leave Request Form'!$G$8:$G$507, G7, 'Leave Request Form'!$C$8:$C$507, $B20), "R2", IF(COUNTIFS('Leave Request Form'!$P$8:$P$569, $B20, 'Leave Request Form'!$Q$8:$Q$569, "&lt;="&amp;G7, 'Leave Request Form'!$R$8:$R$569, "&gt;="&amp;G7)&gt;0, "A", IF(COUNTIFS('Leave Request Form'!$C$8:$C$507, $B20, 'Leave Request Form'!$D$8:$D$507, "&lt;="&amp;G7, 'Leave Request Form'!$E$8:$E$507, "&gt;="&amp;G7)&gt;0, "R", "")))))</f>
        <v/>
      </c>
      <c r="H20" s="43" t="str">
        <f>IF(OR($B20="", H7=""), "", IF(COUNTIFS('Leave Request Form'!$T$8:$T$507, H7, 'Leave Request Form'!$C$8:$C$507, $B20), "A2", IF(COUNTIFS('Leave Request Form'!$G$8:$G$507, H7, 'Leave Request Form'!$C$8:$C$507, $B20), "R2", IF(COUNTIFS('Leave Request Form'!$P$8:$P$569, $B20, 'Leave Request Form'!$Q$8:$Q$569, "&lt;="&amp;H7, 'Leave Request Form'!$R$8:$R$569, "&gt;="&amp;H7)&gt;0, "A", IF(COUNTIFS('Leave Request Form'!$C$8:$C$507, $B20, 'Leave Request Form'!$D$8:$D$507, "&lt;="&amp;H7, 'Leave Request Form'!$E$8:$E$507, "&gt;="&amp;H7)&gt;0, "R", "")))))</f>
        <v/>
      </c>
      <c r="I20" s="43" t="str">
        <f>IF(OR($B20="", I7=""), "", IF(COUNTIFS('Leave Request Form'!$T$8:$T$507, I7, 'Leave Request Form'!$C$8:$C$507, $B20), "A2", IF(COUNTIFS('Leave Request Form'!$G$8:$G$507, I7, 'Leave Request Form'!$C$8:$C$507, $B20), "R2", IF(COUNTIFS('Leave Request Form'!$P$8:$P$569, $B20, 'Leave Request Form'!$Q$8:$Q$569, "&lt;="&amp;I7, 'Leave Request Form'!$R$8:$R$569, "&gt;="&amp;I7)&gt;0, "A", IF(COUNTIFS('Leave Request Form'!$C$8:$C$507, $B20, 'Leave Request Form'!$D$8:$D$507, "&lt;="&amp;I7, 'Leave Request Form'!$E$8:$E$507, "&gt;="&amp;I7)&gt;0, "R", "")))))</f>
        <v/>
      </c>
      <c r="J20" s="43" t="str">
        <f>IF(OR($B20="", J7=""), "", IF(COUNTIFS('Leave Request Form'!$T$8:$T$507, J7, 'Leave Request Form'!$C$8:$C$507, $B20), "A2", IF(COUNTIFS('Leave Request Form'!$G$8:$G$507, J7, 'Leave Request Form'!$C$8:$C$507, $B20), "R2", IF(COUNTIFS('Leave Request Form'!$P$8:$P$569, $B20, 'Leave Request Form'!$Q$8:$Q$569, "&lt;="&amp;J7, 'Leave Request Form'!$R$8:$R$569, "&gt;="&amp;J7)&gt;0, "A", IF(COUNTIFS('Leave Request Form'!$C$8:$C$507, $B20, 'Leave Request Form'!$D$8:$D$507, "&lt;="&amp;J7, 'Leave Request Form'!$E$8:$E$507, "&gt;="&amp;J7)&gt;0, "R", "")))))</f>
        <v/>
      </c>
      <c r="K20" s="43" t="str">
        <f>IF(OR($B20="", K7=""), "", IF(COUNTIFS('Leave Request Form'!$T$8:$T$507, K7, 'Leave Request Form'!$C$8:$C$507, $B20), "A2", IF(COUNTIFS('Leave Request Form'!$G$8:$G$507, K7, 'Leave Request Form'!$C$8:$C$507, $B20), "R2", IF(COUNTIFS('Leave Request Form'!$P$8:$P$569, $B20, 'Leave Request Form'!$Q$8:$Q$569, "&lt;="&amp;K7, 'Leave Request Form'!$R$8:$R$569, "&gt;="&amp;K7)&gt;0, "A", IF(COUNTIFS('Leave Request Form'!$C$8:$C$507, $B20, 'Leave Request Form'!$D$8:$D$507, "&lt;="&amp;K7, 'Leave Request Form'!$E$8:$E$507, "&gt;="&amp;K7)&gt;0, "R", "")))))</f>
        <v/>
      </c>
      <c r="L20" s="43" t="str">
        <f>IF(OR($B20="", L7=""), "", IF(COUNTIFS('Leave Request Form'!$T$8:$T$507, L7, 'Leave Request Form'!$C$8:$C$507, $B20), "A2", IF(COUNTIFS('Leave Request Form'!$G$8:$G$507, L7, 'Leave Request Form'!$C$8:$C$507, $B20), "R2", IF(COUNTIFS('Leave Request Form'!$P$8:$P$569, $B20, 'Leave Request Form'!$Q$8:$Q$569, "&lt;="&amp;L7, 'Leave Request Form'!$R$8:$R$569, "&gt;="&amp;L7)&gt;0, "A", IF(COUNTIFS('Leave Request Form'!$C$8:$C$507, $B20, 'Leave Request Form'!$D$8:$D$507, "&lt;="&amp;L7, 'Leave Request Form'!$E$8:$E$507, "&gt;="&amp;L7)&gt;0, "R", "")))))</f>
        <v/>
      </c>
      <c r="M20" s="43" t="str">
        <f>IF(OR($B20="", M7=""), "", IF(COUNTIFS('Leave Request Form'!$T$8:$T$507, M7, 'Leave Request Form'!$C$8:$C$507, $B20), "A2", IF(COUNTIFS('Leave Request Form'!$G$8:$G$507, M7, 'Leave Request Form'!$C$8:$C$507, $B20), "R2", IF(COUNTIFS('Leave Request Form'!$P$8:$P$569, $B20, 'Leave Request Form'!$Q$8:$Q$569, "&lt;="&amp;M7, 'Leave Request Form'!$R$8:$R$569, "&gt;="&amp;M7)&gt;0, "A", IF(COUNTIFS('Leave Request Form'!$C$8:$C$507, $B20, 'Leave Request Form'!$D$8:$D$507, "&lt;="&amp;M7, 'Leave Request Form'!$E$8:$E$507, "&gt;="&amp;M7)&gt;0, "R", "")))))</f>
        <v/>
      </c>
      <c r="N20" s="43" t="str">
        <f>IF(OR($B20="", N7=""), "", IF(COUNTIFS('Leave Request Form'!$T$8:$T$507, N7, 'Leave Request Form'!$C$8:$C$507, $B20), "A2", IF(COUNTIFS('Leave Request Form'!$G$8:$G$507, N7, 'Leave Request Form'!$C$8:$C$507, $B20), "R2", IF(COUNTIFS('Leave Request Form'!$P$8:$P$569, $B20, 'Leave Request Form'!$Q$8:$Q$569, "&lt;="&amp;N7, 'Leave Request Form'!$R$8:$R$569, "&gt;="&amp;N7)&gt;0, "A", IF(COUNTIFS('Leave Request Form'!$C$8:$C$507, $B20, 'Leave Request Form'!$D$8:$D$507, "&lt;="&amp;N7, 'Leave Request Form'!$E$8:$E$507, "&gt;="&amp;N7)&gt;0, "R", "")))))</f>
        <v/>
      </c>
      <c r="O20" s="43" t="str">
        <f>IF(OR($B20="", O7=""), "", IF(COUNTIFS('Leave Request Form'!$T$8:$T$507, O7, 'Leave Request Form'!$C$8:$C$507, $B20), "A2", IF(COUNTIFS('Leave Request Form'!$G$8:$G$507, O7, 'Leave Request Form'!$C$8:$C$507, $B20), "R2", IF(COUNTIFS('Leave Request Form'!$P$8:$P$569, $B20, 'Leave Request Form'!$Q$8:$Q$569, "&lt;="&amp;O7, 'Leave Request Form'!$R$8:$R$569, "&gt;="&amp;O7)&gt;0, "A", IF(COUNTIFS('Leave Request Form'!$C$8:$C$507, $B20, 'Leave Request Form'!$D$8:$D$507, "&lt;="&amp;O7, 'Leave Request Form'!$E$8:$E$507, "&gt;="&amp;O7)&gt;0, "R", "")))))</f>
        <v/>
      </c>
      <c r="P20" s="43" t="str">
        <f>IF(OR($B20="", P7=""), "", IF(COUNTIFS('Leave Request Form'!$T$8:$T$507, P7, 'Leave Request Form'!$C$8:$C$507, $B20), "A2", IF(COUNTIFS('Leave Request Form'!$G$8:$G$507, P7, 'Leave Request Form'!$C$8:$C$507, $B20), "R2", IF(COUNTIFS('Leave Request Form'!$P$8:$P$569, $B20, 'Leave Request Form'!$Q$8:$Q$569, "&lt;="&amp;P7, 'Leave Request Form'!$R$8:$R$569, "&gt;="&amp;P7)&gt;0, "A", IF(COUNTIFS('Leave Request Form'!$C$8:$C$507, $B20, 'Leave Request Form'!$D$8:$D$507, "&lt;="&amp;P7, 'Leave Request Form'!$E$8:$E$507, "&gt;="&amp;P7)&gt;0, "R", "")))))</f>
        <v/>
      </c>
      <c r="Q20" s="43" t="str">
        <f>IF(OR($B20="", Q7=""), "", IF(COUNTIFS('Leave Request Form'!$T$8:$T$507, Q7, 'Leave Request Form'!$C$8:$C$507, $B20), "A2", IF(COUNTIFS('Leave Request Form'!$G$8:$G$507, Q7, 'Leave Request Form'!$C$8:$C$507, $B20), "R2", IF(COUNTIFS('Leave Request Form'!$P$8:$P$569, $B20, 'Leave Request Form'!$Q$8:$Q$569, "&lt;="&amp;Q7, 'Leave Request Form'!$R$8:$R$569, "&gt;="&amp;Q7)&gt;0, "A", IF(COUNTIFS('Leave Request Form'!$C$8:$C$507, $B20, 'Leave Request Form'!$D$8:$D$507, "&lt;="&amp;Q7, 'Leave Request Form'!$E$8:$E$507, "&gt;="&amp;Q7)&gt;0, "R", "")))))</f>
        <v/>
      </c>
      <c r="R20" s="43" t="str">
        <f>IF(OR($B20="", R7=""), "", IF(COUNTIFS('Leave Request Form'!$T$8:$T$507, R7, 'Leave Request Form'!$C$8:$C$507, $B20), "A2", IF(COUNTIFS('Leave Request Form'!$G$8:$G$507, R7, 'Leave Request Form'!$C$8:$C$507, $B20), "R2", IF(COUNTIFS('Leave Request Form'!$P$8:$P$569, $B20, 'Leave Request Form'!$Q$8:$Q$569, "&lt;="&amp;R7, 'Leave Request Form'!$R$8:$R$569, "&gt;="&amp;R7)&gt;0, "A", IF(COUNTIFS('Leave Request Form'!$C$8:$C$507, $B20, 'Leave Request Form'!$D$8:$D$507, "&lt;="&amp;R7, 'Leave Request Form'!$E$8:$E$507, "&gt;="&amp;R7)&gt;0, "R", "")))))</f>
        <v/>
      </c>
      <c r="S20" s="43" t="str">
        <f>IF(OR($B20="", S7=""), "", IF(COUNTIFS('Leave Request Form'!$T$8:$T$507, S7, 'Leave Request Form'!$C$8:$C$507, $B20), "A2", IF(COUNTIFS('Leave Request Form'!$G$8:$G$507, S7, 'Leave Request Form'!$C$8:$C$507, $B20), "R2", IF(COUNTIFS('Leave Request Form'!$P$8:$P$569, $B20, 'Leave Request Form'!$Q$8:$Q$569, "&lt;="&amp;S7, 'Leave Request Form'!$R$8:$R$569, "&gt;="&amp;S7)&gt;0, "A", IF(COUNTIFS('Leave Request Form'!$C$8:$C$507, $B20, 'Leave Request Form'!$D$8:$D$507, "&lt;="&amp;S7, 'Leave Request Form'!$E$8:$E$507, "&gt;="&amp;S7)&gt;0, "R", "")))))</f>
        <v/>
      </c>
      <c r="T20" s="43" t="str">
        <f>IF(OR($B20="", T7=""), "", IF(COUNTIFS('Leave Request Form'!$T$8:$T$507, T7, 'Leave Request Form'!$C$8:$C$507, $B20), "A2", IF(COUNTIFS('Leave Request Form'!$G$8:$G$507, T7, 'Leave Request Form'!$C$8:$C$507, $B20), "R2", IF(COUNTIFS('Leave Request Form'!$P$8:$P$569, $B20, 'Leave Request Form'!$Q$8:$Q$569, "&lt;="&amp;T7, 'Leave Request Form'!$R$8:$R$569, "&gt;="&amp;T7)&gt;0, "A", IF(COUNTIFS('Leave Request Form'!$C$8:$C$507, $B20, 'Leave Request Form'!$D$8:$D$507, "&lt;="&amp;T7, 'Leave Request Form'!$E$8:$E$507, "&gt;="&amp;T7)&gt;0, "R", "")))))</f>
        <v/>
      </c>
      <c r="U20" s="43" t="str">
        <f>IF(OR($B20="", U7=""), "", IF(COUNTIFS('Leave Request Form'!$T$8:$T$507, U7, 'Leave Request Form'!$C$8:$C$507, $B20), "A2", IF(COUNTIFS('Leave Request Form'!$G$8:$G$507, U7, 'Leave Request Form'!$C$8:$C$507, $B20), "R2", IF(COUNTIFS('Leave Request Form'!$P$8:$P$569, $B20, 'Leave Request Form'!$Q$8:$Q$569, "&lt;="&amp;U7, 'Leave Request Form'!$R$8:$R$569, "&gt;="&amp;U7)&gt;0, "A", IF(COUNTIFS('Leave Request Form'!$C$8:$C$507, $B20, 'Leave Request Form'!$D$8:$D$507, "&lt;="&amp;U7, 'Leave Request Form'!$E$8:$E$507, "&gt;="&amp;U7)&gt;0, "R", "")))))</f>
        <v/>
      </c>
      <c r="V20" s="43" t="str">
        <f>IF(OR($B20="", V7=""), "", IF(COUNTIFS('Leave Request Form'!$T$8:$T$507, V7, 'Leave Request Form'!$C$8:$C$507, $B20), "A2", IF(COUNTIFS('Leave Request Form'!$G$8:$G$507, V7, 'Leave Request Form'!$C$8:$C$507, $B20), "R2", IF(COUNTIFS('Leave Request Form'!$P$8:$P$569, $B20, 'Leave Request Form'!$Q$8:$Q$569, "&lt;="&amp;V7, 'Leave Request Form'!$R$8:$R$569, "&gt;="&amp;V7)&gt;0, "A", IF(COUNTIFS('Leave Request Form'!$C$8:$C$507, $B20, 'Leave Request Form'!$D$8:$D$507, "&lt;="&amp;V7, 'Leave Request Form'!$E$8:$E$507, "&gt;="&amp;V7)&gt;0, "R", "")))))</f>
        <v/>
      </c>
      <c r="W20" s="43" t="str">
        <f>IF(OR($B20="", W7=""), "", IF(COUNTIFS('Leave Request Form'!$T$8:$T$507, W7, 'Leave Request Form'!$C$8:$C$507, $B20), "A2", IF(COUNTIFS('Leave Request Form'!$G$8:$G$507, W7, 'Leave Request Form'!$C$8:$C$507, $B20), "R2", IF(COUNTIFS('Leave Request Form'!$P$8:$P$569, $B20, 'Leave Request Form'!$Q$8:$Q$569, "&lt;="&amp;W7, 'Leave Request Form'!$R$8:$R$569, "&gt;="&amp;W7)&gt;0, "A", IF(COUNTIFS('Leave Request Form'!$C$8:$C$507, $B20, 'Leave Request Form'!$D$8:$D$507, "&lt;="&amp;W7, 'Leave Request Form'!$E$8:$E$507, "&gt;="&amp;W7)&gt;0, "R", "")))))</f>
        <v/>
      </c>
      <c r="X20" s="43" t="str">
        <f>IF(OR($B20="", X7=""), "", IF(COUNTIFS('Leave Request Form'!$T$8:$T$507, X7, 'Leave Request Form'!$C$8:$C$507, $B20), "A2", IF(COUNTIFS('Leave Request Form'!$G$8:$G$507, X7, 'Leave Request Form'!$C$8:$C$507, $B20), "R2", IF(COUNTIFS('Leave Request Form'!$P$8:$P$569, $B20, 'Leave Request Form'!$Q$8:$Q$569, "&lt;="&amp;X7, 'Leave Request Form'!$R$8:$R$569, "&gt;="&amp;X7)&gt;0, "A", IF(COUNTIFS('Leave Request Form'!$C$8:$C$507, $B20, 'Leave Request Form'!$D$8:$D$507, "&lt;="&amp;X7, 'Leave Request Form'!$E$8:$E$507, "&gt;="&amp;X7)&gt;0, "R", "")))))</f>
        <v/>
      </c>
      <c r="Y20" s="43" t="str">
        <f>IF(OR($B20="", Y7=""), "", IF(COUNTIFS('Leave Request Form'!$T$8:$T$507, Y7, 'Leave Request Form'!$C$8:$C$507, $B20), "A2", IF(COUNTIFS('Leave Request Form'!$G$8:$G$507, Y7, 'Leave Request Form'!$C$8:$C$507, $B20), "R2", IF(COUNTIFS('Leave Request Form'!$P$8:$P$569, $B20, 'Leave Request Form'!$Q$8:$Q$569, "&lt;="&amp;Y7, 'Leave Request Form'!$R$8:$R$569, "&gt;="&amp;Y7)&gt;0, "A", IF(COUNTIFS('Leave Request Form'!$C$8:$C$507, $B20, 'Leave Request Form'!$D$8:$D$507, "&lt;="&amp;Y7, 'Leave Request Form'!$E$8:$E$507, "&gt;="&amp;Y7)&gt;0, "R", "")))))</f>
        <v/>
      </c>
      <c r="Z20" s="43" t="str">
        <f>IF(OR($B20="", Z7=""), "", IF(COUNTIFS('Leave Request Form'!$T$8:$T$507, Z7, 'Leave Request Form'!$C$8:$C$507, $B20), "A2", IF(COUNTIFS('Leave Request Form'!$G$8:$G$507, Z7, 'Leave Request Form'!$C$8:$C$507, $B20), "R2", IF(COUNTIFS('Leave Request Form'!$P$8:$P$569, $B20, 'Leave Request Form'!$Q$8:$Q$569, "&lt;="&amp;Z7, 'Leave Request Form'!$R$8:$R$569, "&gt;="&amp;Z7)&gt;0, "A", IF(COUNTIFS('Leave Request Form'!$C$8:$C$507, $B20, 'Leave Request Form'!$D$8:$D$507, "&lt;="&amp;Z7, 'Leave Request Form'!$E$8:$E$507, "&gt;="&amp;Z7)&gt;0, "R", "")))))</f>
        <v/>
      </c>
      <c r="AA20" s="43" t="str">
        <f>IF(OR($B20="", AA7=""), "", IF(COUNTIFS('Leave Request Form'!$T$8:$T$507, AA7, 'Leave Request Form'!$C$8:$C$507, $B20), "A2", IF(COUNTIFS('Leave Request Form'!$G$8:$G$507, AA7, 'Leave Request Form'!$C$8:$C$507, $B20), "R2", IF(COUNTIFS('Leave Request Form'!$P$8:$P$569, $B20, 'Leave Request Form'!$Q$8:$Q$569, "&lt;="&amp;AA7, 'Leave Request Form'!$R$8:$R$569, "&gt;="&amp;AA7)&gt;0, "A", IF(COUNTIFS('Leave Request Form'!$C$8:$C$507, $B20, 'Leave Request Form'!$D$8:$D$507, "&lt;="&amp;AA7, 'Leave Request Form'!$E$8:$E$507, "&gt;="&amp;AA7)&gt;0, "R", "")))))</f>
        <v/>
      </c>
      <c r="AB20" s="43" t="str">
        <f>IF(OR($B20="", AB7=""), "", IF(COUNTIFS('Leave Request Form'!$T$8:$T$507, AB7, 'Leave Request Form'!$C$8:$C$507, $B20), "A2", IF(COUNTIFS('Leave Request Form'!$G$8:$G$507, AB7, 'Leave Request Form'!$C$8:$C$507, $B20), "R2", IF(COUNTIFS('Leave Request Form'!$P$8:$P$569, $B20, 'Leave Request Form'!$Q$8:$Q$569, "&lt;="&amp;AB7, 'Leave Request Form'!$R$8:$R$569, "&gt;="&amp;AB7)&gt;0, "A", IF(COUNTIFS('Leave Request Form'!$C$8:$C$507, $B20, 'Leave Request Form'!$D$8:$D$507, "&lt;="&amp;AB7, 'Leave Request Form'!$E$8:$E$507, "&gt;="&amp;AB7)&gt;0, "R", "")))))</f>
        <v/>
      </c>
      <c r="AC20" s="43" t="str">
        <f>IF(OR($B20="", AC7=""), "", IF(COUNTIFS('Leave Request Form'!$T$8:$T$507, AC7, 'Leave Request Form'!$C$8:$C$507, $B20), "A2", IF(COUNTIFS('Leave Request Form'!$G$8:$G$507, AC7, 'Leave Request Form'!$C$8:$C$507, $B20), "R2", IF(COUNTIFS('Leave Request Form'!$P$8:$P$569, $B20, 'Leave Request Form'!$Q$8:$Q$569, "&lt;="&amp;AC7, 'Leave Request Form'!$R$8:$R$569, "&gt;="&amp;AC7)&gt;0, "A", IF(COUNTIFS('Leave Request Form'!$C$8:$C$507, $B20, 'Leave Request Form'!$D$8:$D$507, "&lt;="&amp;AC7, 'Leave Request Form'!$E$8:$E$507, "&gt;="&amp;AC7)&gt;0, "R", "")))))</f>
        <v/>
      </c>
      <c r="AD20" s="43" t="str">
        <f>IF(OR($B20="", AD7=""), "", IF(COUNTIFS('Leave Request Form'!$T$8:$T$507, AD7, 'Leave Request Form'!$C$8:$C$507, $B20), "A2", IF(COUNTIFS('Leave Request Form'!$G$8:$G$507, AD7, 'Leave Request Form'!$C$8:$C$507, $B20), "R2", IF(COUNTIFS('Leave Request Form'!$P$8:$P$569, $B20, 'Leave Request Form'!$Q$8:$Q$569, "&lt;="&amp;AD7, 'Leave Request Form'!$R$8:$R$569, "&gt;="&amp;AD7)&gt;0, "A", IF(COUNTIFS('Leave Request Form'!$C$8:$C$507, $B20, 'Leave Request Form'!$D$8:$D$507, "&lt;="&amp;AD7, 'Leave Request Form'!$E$8:$E$507, "&gt;="&amp;AD7)&gt;0, "R", "")))))</f>
        <v/>
      </c>
      <c r="AE20" s="43" t="str">
        <f>IF(OR($B20="", AE7=""), "", IF(COUNTIFS('Leave Request Form'!$T$8:$T$507, AE7, 'Leave Request Form'!$C$8:$C$507, $B20), "A2", IF(COUNTIFS('Leave Request Form'!$G$8:$G$507, AE7, 'Leave Request Form'!$C$8:$C$507, $B20), "R2", IF(COUNTIFS('Leave Request Form'!$P$8:$P$569, $B20, 'Leave Request Form'!$Q$8:$Q$569, "&lt;="&amp;AE7, 'Leave Request Form'!$R$8:$R$569, "&gt;="&amp;AE7)&gt;0, "A", IF(COUNTIFS('Leave Request Form'!$C$8:$C$507, $B20, 'Leave Request Form'!$D$8:$D$507, "&lt;="&amp;AE7, 'Leave Request Form'!$E$8:$E$507, "&gt;="&amp;AE7)&gt;0, "R", "")))))</f>
        <v/>
      </c>
      <c r="AF20" s="43" t="str">
        <f>IF(OR($B20="", AF7=""), "", IF(COUNTIFS('Leave Request Form'!$T$8:$T$507, AF7, 'Leave Request Form'!$C$8:$C$507, $B20), "A2", IF(COUNTIFS('Leave Request Form'!$G$8:$G$507, AF7, 'Leave Request Form'!$C$8:$C$507, $B20), "R2", IF(COUNTIFS('Leave Request Form'!$P$8:$P$569, $B20, 'Leave Request Form'!$Q$8:$Q$569, "&lt;="&amp;AF7, 'Leave Request Form'!$R$8:$R$569, "&gt;="&amp;AF7)&gt;0, "A", IF(COUNTIFS('Leave Request Form'!$C$8:$C$507, $B20, 'Leave Request Form'!$D$8:$D$507, "&lt;="&amp;AF7, 'Leave Request Form'!$E$8:$E$507, "&gt;="&amp;AF7)&gt;0, "R", "")))))</f>
        <v/>
      </c>
      <c r="AG20" s="44" t="str">
        <f>IF(OR($B20="", AG7=""), "", IF(COUNTIFS('Leave Request Form'!$T$8:$T$507, AG7, 'Leave Request Form'!$C$8:$C$507, $B20), "A2", IF(COUNTIFS('Leave Request Form'!$G$8:$G$507, AG7, 'Leave Request Form'!$C$8:$C$507, $B20), "R2", IF(COUNTIFS('Leave Request Form'!$P$8:$P$569, $B20, 'Leave Request Form'!$Q$8:$Q$569, "&lt;="&amp;AG7, 'Leave Request Form'!$R$8:$R$569, "&gt;="&amp;AG7)&gt;0, "A", IF(COUNTIFS('Leave Request Form'!$C$8:$C$507, $B20, 'Leave Request Form'!$D$8:$D$507, "&lt;="&amp;AG7, 'Leave Request Form'!$E$8:$E$507, "&gt;="&amp;AG7)&gt;0, "R", "")))))</f>
        <v/>
      </c>
      <c r="AH20" s="75"/>
    </row>
    <row r="21" spans="1:34" x14ac:dyDescent="0.25">
      <c r="A21" s="75"/>
      <c r="B21" s="10" t="str">
        <f>IF('Intro &amp; Setup'!$BC$17="", "", 'Intro &amp; Setup'!$BC$17)</f>
        <v/>
      </c>
      <c r="C21" s="42" t="str">
        <f>IF(OR($B21="", C7=""), "", IF(COUNTIFS('Leave Request Form'!$T$8:$T$507, C7, 'Leave Request Form'!$C$8:$C$507, $B21), "A2", IF(COUNTIFS('Leave Request Form'!$G$8:$G$507, C7, 'Leave Request Form'!$C$8:$C$507, $B21), "R2", IF(COUNTIFS('Leave Request Form'!$P$8:$P$569, $B21, 'Leave Request Form'!$Q$8:$Q$569, "&lt;="&amp;C7, 'Leave Request Form'!$R$8:$R$569, "&gt;="&amp;C7)&gt;0, "A", IF(COUNTIFS('Leave Request Form'!$C$8:$C$507, $B21, 'Leave Request Form'!$D$8:$D$507, "&lt;="&amp;C7, 'Leave Request Form'!$E$8:$E$507, "&gt;="&amp;C7)&gt;0, "R", "")))))</f>
        <v/>
      </c>
      <c r="D21" s="43" t="str">
        <f>IF(OR($B21="", D7=""), "", IF(COUNTIFS('Leave Request Form'!$T$8:$T$507, D7, 'Leave Request Form'!$C$8:$C$507, $B21), "A2", IF(COUNTIFS('Leave Request Form'!$G$8:$G$507, D7, 'Leave Request Form'!$C$8:$C$507, $B21), "R2", IF(COUNTIFS('Leave Request Form'!$P$8:$P$569, $B21, 'Leave Request Form'!$Q$8:$Q$569, "&lt;="&amp;D7, 'Leave Request Form'!$R$8:$R$569, "&gt;="&amp;D7)&gt;0, "A", IF(COUNTIFS('Leave Request Form'!$C$8:$C$507, $B21, 'Leave Request Form'!$D$8:$D$507, "&lt;="&amp;D7, 'Leave Request Form'!$E$8:$E$507, "&gt;="&amp;D7)&gt;0, "R", "")))))</f>
        <v/>
      </c>
      <c r="E21" s="43" t="str">
        <f>IF(OR($B21="", E7=""), "", IF(COUNTIFS('Leave Request Form'!$T$8:$T$507, E7, 'Leave Request Form'!$C$8:$C$507, $B21), "A2", IF(COUNTIFS('Leave Request Form'!$G$8:$G$507, E7, 'Leave Request Form'!$C$8:$C$507, $B21), "R2", IF(COUNTIFS('Leave Request Form'!$P$8:$P$569, $B21, 'Leave Request Form'!$Q$8:$Q$569, "&lt;="&amp;E7, 'Leave Request Form'!$R$8:$R$569, "&gt;="&amp;E7)&gt;0, "A", IF(COUNTIFS('Leave Request Form'!$C$8:$C$507, $B21, 'Leave Request Form'!$D$8:$D$507, "&lt;="&amp;E7, 'Leave Request Form'!$E$8:$E$507, "&gt;="&amp;E7)&gt;0, "R", "")))))</f>
        <v/>
      </c>
      <c r="F21" s="43" t="str">
        <f>IF(OR($B21="", F7=""), "", IF(COUNTIFS('Leave Request Form'!$T$8:$T$507, F7, 'Leave Request Form'!$C$8:$C$507, $B21), "A2", IF(COUNTIFS('Leave Request Form'!$G$8:$G$507, F7, 'Leave Request Form'!$C$8:$C$507, $B21), "R2", IF(COUNTIFS('Leave Request Form'!$P$8:$P$569, $B21, 'Leave Request Form'!$Q$8:$Q$569, "&lt;="&amp;F7, 'Leave Request Form'!$R$8:$R$569, "&gt;="&amp;F7)&gt;0, "A", IF(COUNTIFS('Leave Request Form'!$C$8:$C$507, $B21, 'Leave Request Form'!$D$8:$D$507, "&lt;="&amp;F7, 'Leave Request Form'!$E$8:$E$507, "&gt;="&amp;F7)&gt;0, "R", "")))))</f>
        <v/>
      </c>
      <c r="G21" s="43" t="str">
        <f>IF(OR($B21="", G7=""), "", IF(COUNTIFS('Leave Request Form'!$T$8:$T$507, G7, 'Leave Request Form'!$C$8:$C$507, $B21), "A2", IF(COUNTIFS('Leave Request Form'!$G$8:$G$507, G7, 'Leave Request Form'!$C$8:$C$507, $B21), "R2", IF(COUNTIFS('Leave Request Form'!$P$8:$P$569, $B21, 'Leave Request Form'!$Q$8:$Q$569, "&lt;="&amp;G7, 'Leave Request Form'!$R$8:$R$569, "&gt;="&amp;G7)&gt;0, "A", IF(COUNTIFS('Leave Request Form'!$C$8:$C$507, $B21, 'Leave Request Form'!$D$8:$D$507, "&lt;="&amp;G7, 'Leave Request Form'!$E$8:$E$507, "&gt;="&amp;G7)&gt;0, "R", "")))))</f>
        <v/>
      </c>
      <c r="H21" s="43" t="str">
        <f>IF(OR($B21="", H7=""), "", IF(COUNTIFS('Leave Request Form'!$T$8:$T$507, H7, 'Leave Request Form'!$C$8:$C$507, $B21), "A2", IF(COUNTIFS('Leave Request Form'!$G$8:$G$507, H7, 'Leave Request Form'!$C$8:$C$507, $B21), "R2", IF(COUNTIFS('Leave Request Form'!$P$8:$P$569, $B21, 'Leave Request Form'!$Q$8:$Q$569, "&lt;="&amp;H7, 'Leave Request Form'!$R$8:$R$569, "&gt;="&amp;H7)&gt;0, "A", IF(COUNTIFS('Leave Request Form'!$C$8:$C$507, $B21, 'Leave Request Form'!$D$8:$D$507, "&lt;="&amp;H7, 'Leave Request Form'!$E$8:$E$507, "&gt;="&amp;H7)&gt;0, "R", "")))))</f>
        <v/>
      </c>
      <c r="I21" s="43" t="str">
        <f>IF(OR($B21="", I7=""), "", IF(COUNTIFS('Leave Request Form'!$T$8:$T$507, I7, 'Leave Request Form'!$C$8:$C$507, $B21), "A2", IF(COUNTIFS('Leave Request Form'!$G$8:$G$507, I7, 'Leave Request Form'!$C$8:$C$507, $B21), "R2", IF(COUNTIFS('Leave Request Form'!$P$8:$P$569, $B21, 'Leave Request Form'!$Q$8:$Q$569, "&lt;="&amp;I7, 'Leave Request Form'!$R$8:$R$569, "&gt;="&amp;I7)&gt;0, "A", IF(COUNTIFS('Leave Request Form'!$C$8:$C$507, $B21, 'Leave Request Form'!$D$8:$D$507, "&lt;="&amp;I7, 'Leave Request Form'!$E$8:$E$507, "&gt;="&amp;I7)&gt;0, "R", "")))))</f>
        <v/>
      </c>
      <c r="J21" s="43" t="str">
        <f>IF(OR($B21="", J7=""), "", IF(COUNTIFS('Leave Request Form'!$T$8:$T$507, J7, 'Leave Request Form'!$C$8:$C$507, $B21), "A2", IF(COUNTIFS('Leave Request Form'!$G$8:$G$507, J7, 'Leave Request Form'!$C$8:$C$507, $B21), "R2", IF(COUNTIFS('Leave Request Form'!$P$8:$P$569, $B21, 'Leave Request Form'!$Q$8:$Q$569, "&lt;="&amp;J7, 'Leave Request Form'!$R$8:$R$569, "&gt;="&amp;J7)&gt;0, "A", IF(COUNTIFS('Leave Request Form'!$C$8:$C$507, $B21, 'Leave Request Form'!$D$8:$D$507, "&lt;="&amp;J7, 'Leave Request Form'!$E$8:$E$507, "&gt;="&amp;J7)&gt;0, "R", "")))))</f>
        <v/>
      </c>
      <c r="K21" s="43" t="str">
        <f>IF(OR($B21="", K7=""), "", IF(COUNTIFS('Leave Request Form'!$T$8:$T$507, K7, 'Leave Request Form'!$C$8:$C$507, $B21), "A2", IF(COUNTIFS('Leave Request Form'!$G$8:$G$507, K7, 'Leave Request Form'!$C$8:$C$507, $B21), "R2", IF(COUNTIFS('Leave Request Form'!$P$8:$P$569, $B21, 'Leave Request Form'!$Q$8:$Q$569, "&lt;="&amp;K7, 'Leave Request Form'!$R$8:$R$569, "&gt;="&amp;K7)&gt;0, "A", IF(COUNTIFS('Leave Request Form'!$C$8:$C$507, $B21, 'Leave Request Form'!$D$8:$D$507, "&lt;="&amp;K7, 'Leave Request Form'!$E$8:$E$507, "&gt;="&amp;K7)&gt;0, "R", "")))))</f>
        <v/>
      </c>
      <c r="L21" s="43" t="str">
        <f>IF(OR($B21="", L7=""), "", IF(COUNTIFS('Leave Request Form'!$T$8:$T$507, L7, 'Leave Request Form'!$C$8:$C$507, $B21), "A2", IF(COUNTIFS('Leave Request Form'!$G$8:$G$507, L7, 'Leave Request Form'!$C$8:$C$507, $B21), "R2", IF(COUNTIFS('Leave Request Form'!$P$8:$P$569, $B21, 'Leave Request Form'!$Q$8:$Q$569, "&lt;="&amp;L7, 'Leave Request Form'!$R$8:$R$569, "&gt;="&amp;L7)&gt;0, "A", IF(COUNTIFS('Leave Request Form'!$C$8:$C$507, $B21, 'Leave Request Form'!$D$8:$D$507, "&lt;="&amp;L7, 'Leave Request Form'!$E$8:$E$507, "&gt;="&amp;L7)&gt;0, "R", "")))))</f>
        <v/>
      </c>
      <c r="M21" s="43" t="str">
        <f>IF(OR($B21="", M7=""), "", IF(COUNTIFS('Leave Request Form'!$T$8:$T$507, M7, 'Leave Request Form'!$C$8:$C$507, $B21), "A2", IF(COUNTIFS('Leave Request Form'!$G$8:$G$507, M7, 'Leave Request Form'!$C$8:$C$507, $B21), "R2", IF(COUNTIFS('Leave Request Form'!$P$8:$P$569, $B21, 'Leave Request Form'!$Q$8:$Q$569, "&lt;="&amp;M7, 'Leave Request Form'!$R$8:$R$569, "&gt;="&amp;M7)&gt;0, "A", IF(COUNTIFS('Leave Request Form'!$C$8:$C$507, $B21, 'Leave Request Form'!$D$8:$D$507, "&lt;="&amp;M7, 'Leave Request Form'!$E$8:$E$507, "&gt;="&amp;M7)&gt;0, "R", "")))))</f>
        <v/>
      </c>
      <c r="N21" s="43" t="str">
        <f>IF(OR($B21="", N7=""), "", IF(COUNTIFS('Leave Request Form'!$T$8:$T$507, N7, 'Leave Request Form'!$C$8:$C$507, $B21), "A2", IF(COUNTIFS('Leave Request Form'!$G$8:$G$507, N7, 'Leave Request Form'!$C$8:$C$507, $B21), "R2", IF(COUNTIFS('Leave Request Form'!$P$8:$P$569, $B21, 'Leave Request Form'!$Q$8:$Q$569, "&lt;="&amp;N7, 'Leave Request Form'!$R$8:$R$569, "&gt;="&amp;N7)&gt;0, "A", IF(COUNTIFS('Leave Request Form'!$C$8:$C$507, $B21, 'Leave Request Form'!$D$8:$D$507, "&lt;="&amp;N7, 'Leave Request Form'!$E$8:$E$507, "&gt;="&amp;N7)&gt;0, "R", "")))))</f>
        <v/>
      </c>
      <c r="O21" s="43" t="str">
        <f>IF(OR($B21="", O7=""), "", IF(COUNTIFS('Leave Request Form'!$T$8:$T$507, O7, 'Leave Request Form'!$C$8:$C$507, $B21), "A2", IF(COUNTIFS('Leave Request Form'!$G$8:$G$507, O7, 'Leave Request Form'!$C$8:$C$507, $B21), "R2", IF(COUNTIFS('Leave Request Form'!$P$8:$P$569, $B21, 'Leave Request Form'!$Q$8:$Q$569, "&lt;="&amp;O7, 'Leave Request Form'!$R$8:$R$569, "&gt;="&amp;O7)&gt;0, "A", IF(COUNTIFS('Leave Request Form'!$C$8:$C$507, $B21, 'Leave Request Form'!$D$8:$D$507, "&lt;="&amp;O7, 'Leave Request Form'!$E$8:$E$507, "&gt;="&amp;O7)&gt;0, "R", "")))))</f>
        <v/>
      </c>
      <c r="P21" s="43" t="str">
        <f>IF(OR($B21="", P7=""), "", IF(COUNTIFS('Leave Request Form'!$T$8:$T$507, P7, 'Leave Request Form'!$C$8:$C$507, $B21), "A2", IF(COUNTIFS('Leave Request Form'!$G$8:$G$507, P7, 'Leave Request Form'!$C$8:$C$507, $B21), "R2", IF(COUNTIFS('Leave Request Form'!$P$8:$P$569, $B21, 'Leave Request Form'!$Q$8:$Q$569, "&lt;="&amp;P7, 'Leave Request Form'!$R$8:$R$569, "&gt;="&amp;P7)&gt;0, "A", IF(COUNTIFS('Leave Request Form'!$C$8:$C$507, $B21, 'Leave Request Form'!$D$8:$D$507, "&lt;="&amp;P7, 'Leave Request Form'!$E$8:$E$507, "&gt;="&amp;P7)&gt;0, "R", "")))))</f>
        <v/>
      </c>
      <c r="Q21" s="43" t="str">
        <f>IF(OR($B21="", Q7=""), "", IF(COUNTIFS('Leave Request Form'!$T$8:$T$507, Q7, 'Leave Request Form'!$C$8:$C$507, $B21), "A2", IF(COUNTIFS('Leave Request Form'!$G$8:$G$507, Q7, 'Leave Request Form'!$C$8:$C$507, $B21), "R2", IF(COUNTIFS('Leave Request Form'!$P$8:$P$569, $B21, 'Leave Request Form'!$Q$8:$Q$569, "&lt;="&amp;Q7, 'Leave Request Form'!$R$8:$R$569, "&gt;="&amp;Q7)&gt;0, "A", IF(COUNTIFS('Leave Request Form'!$C$8:$C$507, $B21, 'Leave Request Form'!$D$8:$D$507, "&lt;="&amp;Q7, 'Leave Request Form'!$E$8:$E$507, "&gt;="&amp;Q7)&gt;0, "R", "")))))</f>
        <v/>
      </c>
      <c r="R21" s="43" t="str">
        <f>IF(OR($B21="", R7=""), "", IF(COUNTIFS('Leave Request Form'!$T$8:$T$507, R7, 'Leave Request Form'!$C$8:$C$507, $B21), "A2", IF(COUNTIFS('Leave Request Form'!$G$8:$G$507, R7, 'Leave Request Form'!$C$8:$C$507, $B21), "R2", IF(COUNTIFS('Leave Request Form'!$P$8:$P$569, $B21, 'Leave Request Form'!$Q$8:$Q$569, "&lt;="&amp;R7, 'Leave Request Form'!$R$8:$R$569, "&gt;="&amp;R7)&gt;0, "A", IF(COUNTIFS('Leave Request Form'!$C$8:$C$507, $B21, 'Leave Request Form'!$D$8:$D$507, "&lt;="&amp;R7, 'Leave Request Form'!$E$8:$E$507, "&gt;="&amp;R7)&gt;0, "R", "")))))</f>
        <v/>
      </c>
      <c r="S21" s="43" t="str">
        <f>IF(OR($B21="", S7=""), "", IF(COUNTIFS('Leave Request Form'!$T$8:$T$507, S7, 'Leave Request Form'!$C$8:$C$507, $B21), "A2", IF(COUNTIFS('Leave Request Form'!$G$8:$G$507, S7, 'Leave Request Form'!$C$8:$C$507, $B21), "R2", IF(COUNTIFS('Leave Request Form'!$P$8:$P$569, $B21, 'Leave Request Form'!$Q$8:$Q$569, "&lt;="&amp;S7, 'Leave Request Form'!$R$8:$R$569, "&gt;="&amp;S7)&gt;0, "A", IF(COUNTIFS('Leave Request Form'!$C$8:$C$507, $B21, 'Leave Request Form'!$D$8:$D$507, "&lt;="&amp;S7, 'Leave Request Form'!$E$8:$E$507, "&gt;="&amp;S7)&gt;0, "R", "")))))</f>
        <v/>
      </c>
      <c r="T21" s="43" t="str">
        <f>IF(OR($B21="", T7=""), "", IF(COUNTIFS('Leave Request Form'!$T$8:$T$507, T7, 'Leave Request Form'!$C$8:$C$507, $B21), "A2", IF(COUNTIFS('Leave Request Form'!$G$8:$G$507, T7, 'Leave Request Form'!$C$8:$C$507, $B21), "R2", IF(COUNTIFS('Leave Request Form'!$P$8:$P$569, $B21, 'Leave Request Form'!$Q$8:$Q$569, "&lt;="&amp;T7, 'Leave Request Form'!$R$8:$R$569, "&gt;="&amp;T7)&gt;0, "A", IF(COUNTIFS('Leave Request Form'!$C$8:$C$507, $B21, 'Leave Request Form'!$D$8:$D$507, "&lt;="&amp;T7, 'Leave Request Form'!$E$8:$E$507, "&gt;="&amp;T7)&gt;0, "R", "")))))</f>
        <v/>
      </c>
      <c r="U21" s="43" t="str">
        <f>IF(OR($B21="", U7=""), "", IF(COUNTIFS('Leave Request Form'!$T$8:$T$507, U7, 'Leave Request Form'!$C$8:$C$507, $B21), "A2", IF(COUNTIFS('Leave Request Form'!$G$8:$G$507, U7, 'Leave Request Form'!$C$8:$C$507, $B21), "R2", IF(COUNTIFS('Leave Request Form'!$P$8:$P$569, $B21, 'Leave Request Form'!$Q$8:$Q$569, "&lt;="&amp;U7, 'Leave Request Form'!$R$8:$R$569, "&gt;="&amp;U7)&gt;0, "A", IF(COUNTIFS('Leave Request Form'!$C$8:$C$507, $B21, 'Leave Request Form'!$D$8:$D$507, "&lt;="&amp;U7, 'Leave Request Form'!$E$8:$E$507, "&gt;="&amp;U7)&gt;0, "R", "")))))</f>
        <v/>
      </c>
      <c r="V21" s="43" t="str">
        <f>IF(OR($B21="", V7=""), "", IF(COUNTIFS('Leave Request Form'!$T$8:$T$507, V7, 'Leave Request Form'!$C$8:$C$507, $B21), "A2", IF(COUNTIFS('Leave Request Form'!$G$8:$G$507, V7, 'Leave Request Form'!$C$8:$C$507, $B21), "R2", IF(COUNTIFS('Leave Request Form'!$P$8:$P$569, $B21, 'Leave Request Form'!$Q$8:$Q$569, "&lt;="&amp;V7, 'Leave Request Form'!$R$8:$R$569, "&gt;="&amp;V7)&gt;0, "A", IF(COUNTIFS('Leave Request Form'!$C$8:$C$507, $B21, 'Leave Request Form'!$D$8:$D$507, "&lt;="&amp;V7, 'Leave Request Form'!$E$8:$E$507, "&gt;="&amp;V7)&gt;0, "R", "")))))</f>
        <v/>
      </c>
      <c r="W21" s="43" t="str">
        <f>IF(OR($B21="", W7=""), "", IF(COUNTIFS('Leave Request Form'!$T$8:$T$507, W7, 'Leave Request Form'!$C$8:$C$507, $B21), "A2", IF(COUNTIFS('Leave Request Form'!$G$8:$G$507, W7, 'Leave Request Form'!$C$8:$C$507, $B21), "R2", IF(COUNTIFS('Leave Request Form'!$P$8:$P$569, $B21, 'Leave Request Form'!$Q$8:$Q$569, "&lt;="&amp;W7, 'Leave Request Form'!$R$8:$R$569, "&gt;="&amp;W7)&gt;0, "A", IF(COUNTIFS('Leave Request Form'!$C$8:$C$507, $B21, 'Leave Request Form'!$D$8:$D$507, "&lt;="&amp;W7, 'Leave Request Form'!$E$8:$E$507, "&gt;="&amp;W7)&gt;0, "R", "")))))</f>
        <v/>
      </c>
      <c r="X21" s="43" t="str">
        <f>IF(OR($B21="", X7=""), "", IF(COUNTIFS('Leave Request Form'!$T$8:$T$507, X7, 'Leave Request Form'!$C$8:$C$507, $B21), "A2", IF(COUNTIFS('Leave Request Form'!$G$8:$G$507, X7, 'Leave Request Form'!$C$8:$C$507, $B21), "R2", IF(COUNTIFS('Leave Request Form'!$P$8:$P$569, $B21, 'Leave Request Form'!$Q$8:$Q$569, "&lt;="&amp;X7, 'Leave Request Form'!$R$8:$R$569, "&gt;="&amp;X7)&gt;0, "A", IF(COUNTIFS('Leave Request Form'!$C$8:$C$507, $B21, 'Leave Request Form'!$D$8:$D$507, "&lt;="&amp;X7, 'Leave Request Form'!$E$8:$E$507, "&gt;="&amp;X7)&gt;0, "R", "")))))</f>
        <v/>
      </c>
      <c r="Y21" s="43" t="str">
        <f>IF(OR($B21="", Y7=""), "", IF(COUNTIFS('Leave Request Form'!$T$8:$T$507, Y7, 'Leave Request Form'!$C$8:$C$507, $B21), "A2", IF(COUNTIFS('Leave Request Form'!$G$8:$G$507, Y7, 'Leave Request Form'!$C$8:$C$507, $B21), "R2", IF(COUNTIFS('Leave Request Form'!$P$8:$P$569, $B21, 'Leave Request Form'!$Q$8:$Q$569, "&lt;="&amp;Y7, 'Leave Request Form'!$R$8:$R$569, "&gt;="&amp;Y7)&gt;0, "A", IF(COUNTIFS('Leave Request Form'!$C$8:$C$507, $B21, 'Leave Request Form'!$D$8:$D$507, "&lt;="&amp;Y7, 'Leave Request Form'!$E$8:$E$507, "&gt;="&amp;Y7)&gt;0, "R", "")))))</f>
        <v/>
      </c>
      <c r="Z21" s="43" t="str">
        <f>IF(OR($B21="", Z7=""), "", IF(COUNTIFS('Leave Request Form'!$T$8:$T$507, Z7, 'Leave Request Form'!$C$8:$C$507, $B21), "A2", IF(COUNTIFS('Leave Request Form'!$G$8:$G$507, Z7, 'Leave Request Form'!$C$8:$C$507, $B21), "R2", IF(COUNTIFS('Leave Request Form'!$P$8:$P$569, $B21, 'Leave Request Form'!$Q$8:$Q$569, "&lt;="&amp;Z7, 'Leave Request Form'!$R$8:$R$569, "&gt;="&amp;Z7)&gt;0, "A", IF(COUNTIFS('Leave Request Form'!$C$8:$C$507, $B21, 'Leave Request Form'!$D$8:$D$507, "&lt;="&amp;Z7, 'Leave Request Form'!$E$8:$E$507, "&gt;="&amp;Z7)&gt;0, "R", "")))))</f>
        <v/>
      </c>
      <c r="AA21" s="43" t="str">
        <f>IF(OR($B21="", AA7=""), "", IF(COUNTIFS('Leave Request Form'!$T$8:$T$507, AA7, 'Leave Request Form'!$C$8:$C$507, $B21), "A2", IF(COUNTIFS('Leave Request Form'!$G$8:$G$507, AA7, 'Leave Request Form'!$C$8:$C$507, $B21), "R2", IF(COUNTIFS('Leave Request Form'!$P$8:$P$569, $B21, 'Leave Request Form'!$Q$8:$Q$569, "&lt;="&amp;AA7, 'Leave Request Form'!$R$8:$R$569, "&gt;="&amp;AA7)&gt;0, "A", IF(COUNTIFS('Leave Request Form'!$C$8:$C$507, $B21, 'Leave Request Form'!$D$8:$D$507, "&lt;="&amp;AA7, 'Leave Request Form'!$E$8:$E$507, "&gt;="&amp;AA7)&gt;0, "R", "")))))</f>
        <v/>
      </c>
      <c r="AB21" s="43" t="str">
        <f>IF(OR($B21="", AB7=""), "", IF(COUNTIFS('Leave Request Form'!$T$8:$T$507, AB7, 'Leave Request Form'!$C$8:$C$507, $B21), "A2", IF(COUNTIFS('Leave Request Form'!$G$8:$G$507, AB7, 'Leave Request Form'!$C$8:$C$507, $B21), "R2", IF(COUNTIFS('Leave Request Form'!$P$8:$P$569, $B21, 'Leave Request Form'!$Q$8:$Q$569, "&lt;="&amp;AB7, 'Leave Request Form'!$R$8:$R$569, "&gt;="&amp;AB7)&gt;0, "A", IF(COUNTIFS('Leave Request Form'!$C$8:$C$507, $B21, 'Leave Request Form'!$D$8:$D$507, "&lt;="&amp;AB7, 'Leave Request Form'!$E$8:$E$507, "&gt;="&amp;AB7)&gt;0, "R", "")))))</f>
        <v/>
      </c>
      <c r="AC21" s="43" t="str">
        <f>IF(OR($B21="", AC7=""), "", IF(COUNTIFS('Leave Request Form'!$T$8:$T$507, AC7, 'Leave Request Form'!$C$8:$C$507, $B21), "A2", IF(COUNTIFS('Leave Request Form'!$G$8:$G$507, AC7, 'Leave Request Form'!$C$8:$C$507, $B21), "R2", IF(COUNTIFS('Leave Request Form'!$P$8:$P$569, $B21, 'Leave Request Form'!$Q$8:$Q$569, "&lt;="&amp;AC7, 'Leave Request Form'!$R$8:$R$569, "&gt;="&amp;AC7)&gt;0, "A", IF(COUNTIFS('Leave Request Form'!$C$8:$C$507, $B21, 'Leave Request Form'!$D$8:$D$507, "&lt;="&amp;AC7, 'Leave Request Form'!$E$8:$E$507, "&gt;="&amp;AC7)&gt;0, "R", "")))))</f>
        <v/>
      </c>
      <c r="AD21" s="43" t="str">
        <f>IF(OR($B21="", AD7=""), "", IF(COUNTIFS('Leave Request Form'!$T$8:$T$507, AD7, 'Leave Request Form'!$C$8:$C$507, $B21), "A2", IF(COUNTIFS('Leave Request Form'!$G$8:$G$507, AD7, 'Leave Request Form'!$C$8:$C$507, $B21), "R2", IF(COUNTIFS('Leave Request Form'!$P$8:$P$569, $B21, 'Leave Request Form'!$Q$8:$Q$569, "&lt;="&amp;AD7, 'Leave Request Form'!$R$8:$R$569, "&gt;="&amp;AD7)&gt;0, "A", IF(COUNTIFS('Leave Request Form'!$C$8:$C$507, $B21, 'Leave Request Form'!$D$8:$D$507, "&lt;="&amp;AD7, 'Leave Request Form'!$E$8:$E$507, "&gt;="&amp;AD7)&gt;0, "R", "")))))</f>
        <v/>
      </c>
      <c r="AE21" s="43" t="str">
        <f>IF(OR($B21="", AE7=""), "", IF(COUNTIFS('Leave Request Form'!$T$8:$T$507, AE7, 'Leave Request Form'!$C$8:$C$507, $B21), "A2", IF(COUNTIFS('Leave Request Form'!$G$8:$G$507, AE7, 'Leave Request Form'!$C$8:$C$507, $B21), "R2", IF(COUNTIFS('Leave Request Form'!$P$8:$P$569, $B21, 'Leave Request Form'!$Q$8:$Q$569, "&lt;="&amp;AE7, 'Leave Request Form'!$R$8:$R$569, "&gt;="&amp;AE7)&gt;0, "A", IF(COUNTIFS('Leave Request Form'!$C$8:$C$507, $B21, 'Leave Request Form'!$D$8:$D$507, "&lt;="&amp;AE7, 'Leave Request Form'!$E$8:$E$507, "&gt;="&amp;AE7)&gt;0, "R", "")))))</f>
        <v/>
      </c>
      <c r="AF21" s="43" t="str">
        <f>IF(OR($B21="", AF7=""), "", IF(COUNTIFS('Leave Request Form'!$T$8:$T$507, AF7, 'Leave Request Form'!$C$8:$C$507, $B21), "A2", IF(COUNTIFS('Leave Request Form'!$G$8:$G$507, AF7, 'Leave Request Form'!$C$8:$C$507, $B21), "R2", IF(COUNTIFS('Leave Request Form'!$P$8:$P$569, $B21, 'Leave Request Form'!$Q$8:$Q$569, "&lt;="&amp;AF7, 'Leave Request Form'!$R$8:$R$569, "&gt;="&amp;AF7)&gt;0, "A", IF(COUNTIFS('Leave Request Form'!$C$8:$C$507, $B21, 'Leave Request Form'!$D$8:$D$507, "&lt;="&amp;AF7, 'Leave Request Form'!$E$8:$E$507, "&gt;="&amp;AF7)&gt;0, "R", "")))))</f>
        <v/>
      </c>
      <c r="AG21" s="44" t="str">
        <f>IF(OR($B21="", AG7=""), "", IF(COUNTIFS('Leave Request Form'!$T$8:$T$507, AG7, 'Leave Request Form'!$C$8:$C$507, $B21), "A2", IF(COUNTIFS('Leave Request Form'!$G$8:$G$507, AG7, 'Leave Request Form'!$C$8:$C$507, $B21), "R2", IF(COUNTIFS('Leave Request Form'!$P$8:$P$569, $B21, 'Leave Request Form'!$Q$8:$Q$569, "&lt;="&amp;AG7, 'Leave Request Form'!$R$8:$R$569, "&gt;="&amp;AG7)&gt;0, "A", IF(COUNTIFS('Leave Request Form'!$C$8:$C$507, $B21, 'Leave Request Form'!$D$8:$D$507, "&lt;="&amp;AG7, 'Leave Request Form'!$E$8:$E$507, "&gt;="&amp;AG7)&gt;0, "R", "")))))</f>
        <v/>
      </c>
      <c r="AH21" s="75"/>
    </row>
    <row r="22" spans="1:34" x14ac:dyDescent="0.25">
      <c r="A22" s="75"/>
      <c r="B22" s="10" t="str">
        <f>IF('Intro &amp; Setup'!$BC$18="", "", 'Intro &amp; Setup'!$BC$18)</f>
        <v/>
      </c>
      <c r="C22" s="42" t="str">
        <f>IF(OR($B22="", C7=""), "", IF(COUNTIFS('Leave Request Form'!$T$8:$T$507, C7, 'Leave Request Form'!$C$8:$C$507, $B22), "A2", IF(COUNTIFS('Leave Request Form'!$G$8:$G$507, C7, 'Leave Request Form'!$C$8:$C$507, $B22), "R2", IF(COUNTIFS('Leave Request Form'!$P$8:$P$569, $B22, 'Leave Request Form'!$Q$8:$Q$569, "&lt;="&amp;C7, 'Leave Request Form'!$R$8:$R$569, "&gt;="&amp;C7)&gt;0, "A", IF(COUNTIFS('Leave Request Form'!$C$8:$C$507, $B22, 'Leave Request Form'!$D$8:$D$507, "&lt;="&amp;C7, 'Leave Request Form'!$E$8:$E$507, "&gt;="&amp;C7)&gt;0, "R", "")))))</f>
        <v/>
      </c>
      <c r="D22" s="43" t="str">
        <f>IF(OR($B22="", D7=""), "", IF(COUNTIFS('Leave Request Form'!$T$8:$T$507, D7, 'Leave Request Form'!$C$8:$C$507, $B22), "A2", IF(COUNTIFS('Leave Request Form'!$G$8:$G$507, D7, 'Leave Request Form'!$C$8:$C$507, $B22), "R2", IF(COUNTIFS('Leave Request Form'!$P$8:$P$569, $B22, 'Leave Request Form'!$Q$8:$Q$569, "&lt;="&amp;D7, 'Leave Request Form'!$R$8:$R$569, "&gt;="&amp;D7)&gt;0, "A", IF(COUNTIFS('Leave Request Form'!$C$8:$C$507, $B22, 'Leave Request Form'!$D$8:$D$507, "&lt;="&amp;D7, 'Leave Request Form'!$E$8:$E$507, "&gt;="&amp;D7)&gt;0, "R", "")))))</f>
        <v/>
      </c>
      <c r="E22" s="43" t="str">
        <f>IF(OR($B22="", E7=""), "", IF(COUNTIFS('Leave Request Form'!$T$8:$T$507, E7, 'Leave Request Form'!$C$8:$C$507, $B22), "A2", IF(COUNTIFS('Leave Request Form'!$G$8:$G$507, E7, 'Leave Request Form'!$C$8:$C$507, $B22), "R2", IF(COUNTIFS('Leave Request Form'!$P$8:$P$569, $B22, 'Leave Request Form'!$Q$8:$Q$569, "&lt;="&amp;E7, 'Leave Request Form'!$R$8:$R$569, "&gt;="&amp;E7)&gt;0, "A", IF(COUNTIFS('Leave Request Form'!$C$8:$C$507, $B22, 'Leave Request Form'!$D$8:$D$507, "&lt;="&amp;E7, 'Leave Request Form'!$E$8:$E$507, "&gt;="&amp;E7)&gt;0, "R", "")))))</f>
        <v/>
      </c>
      <c r="F22" s="43" t="str">
        <f>IF(OR($B22="", F7=""), "", IF(COUNTIFS('Leave Request Form'!$T$8:$T$507, F7, 'Leave Request Form'!$C$8:$C$507, $B22), "A2", IF(COUNTIFS('Leave Request Form'!$G$8:$G$507, F7, 'Leave Request Form'!$C$8:$C$507, $B22), "R2", IF(COUNTIFS('Leave Request Form'!$P$8:$P$569, $B22, 'Leave Request Form'!$Q$8:$Q$569, "&lt;="&amp;F7, 'Leave Request Form'!$R$8:$R$569, "&gt;="&amp;F7)&gt;0, "A", IF(COUNTIFS('Leave Request Form'!$C$8:$C$507, $B22, 'Leave Request Form'!$D$8:$D$507, "&lt;="&amp;F7, 'Leave Request Form'!$E$8:$E$507, "&gt;="&amp;F7)&gt;0, "R", "")))))</f>
        <v/>
      </c>
      <c r="G22" s="43" t="str">
        <f>IF(OR($B22="", G7=""), "", IF(COUNTIFS('Leave Request Form'!$T$8:$T$507, G7, 'Leave Request Form'!$C$8:$C$507, $B22), "A2", IF(COUNTIFS('Leave Request Form'!$G$8:$G$507, G7, 'Leave Request Form'!$C$8:$C$507, $B22), "R2", IF(COUNTIFS('Leave Request Form'!$P$8:$P$569, $B22, 'Leave Request Form'!$Q$8:$Q$569, "&lt;="&amp;G7, 'Leave Request Form'!$R$8:$R$569, "&gt;="&amp;G7)&gt;0, "A", IF(COUNTIFS('Leave Request Form'!$C$8:$C$507, $B22, 'Leave Request Form'!$D$8:$D$507, "&lt;="&amp;G7, 'Leave Request Form'!$E$8:$E$507, "&gt;="&amp;G7)&gt;0, "R", "")))))</f>
        <v/>
      </c>
      <c r="H22" s="43" t="str">
        <f>IF(OR($B22="", H7=""), "", IF(COUNTIFS('Leave Request Form'!$T$8:$T$507, H7, 'Leave Request Form'!$C$8:$C$507, $B22), "A2", IF(COUNTIFS('Leave Request Form'!$G$8:$G$507, H7, 'Leave Request Form'!$C$8:$C$507, $B22), "R2", IF(COUNTIFS('Leave Request Form'!$P$8:$P$569, $B22, 'Leave Request Form'!$Q$8:$Q$569, "&lt;="&amp;H7, 'Leave Request Form'!$R$8:$R$569, "&gt;="&amp;H7)&gt;0, "A", IF(COUNTIFS('Leave Request Form'!$C$8:$C$507, $B22, 'Leave Request Form'!$D$8:$D$507, "&lt;="&amp;H7, 'Leave Request Form'!$E$8:$E$507, "&gt;="&amp;H7)&gt;0, "R", "")))))</f>
        <v/>
      </c>
      <c r="I22" s="43" t="str">
        <f>IF(OR($B22="", I7=""), "", IF(COUNTIFS('Leave Request Form'!$T$8:$T$507, I7, 'Leave Request Form'!$C$8:$C$507, $B22), "A2", IF(COUNTIFS('Leave Request Form'!$G$8:$G$507, I7, 'Leave Request Form'!$C$8:$C$507, $B22), "R2", IF(COUNTIFS('Leave Request Form'!$P$8:$P$569, $B22, 'Leave Request Form'!$Q$8:$Q$569, "&lt;="&amp;I7, 'Leave Request Form'!$R$8:$R$569, "&gt;="&amp;I7)&gt;0, "A", IF(COUNTIFS('Leave Request Form'!$C$8:$C$507, $B22, 'Leave Request Form'!$D$8:$D$507, "&lt;="&amp;I7, 'Leave Request Form'!$E$8:$E$507, "&gt;="&amp;I7)&gt;0, "R", "")))))</f>
        <v/>
      </c>
      <c r="J22" s="43" t="str">
        <f>IF(OR($B22="", J7=""), "", IF(COUNTIFS('Leave Request Form'!$T$8:$T$507, J7, 'Leave Request Form'!$C$8:$C$507, $B22), "A2", IF(COUNTIFS('Leave Request Form'!$G$8:$G$507, J7, 'Leave Request Form'!$C$8:$C$507, $B22), "R2", IF(COUNTIFS('Leave Request Form'!$P$8:$P$569, $B22, 'Leave Request Form'!$Q$8:$Q$569, "&lt;="&amp;J7, 'Leave Request Form'!$R$8:$R$569, "&gt;="&amp;J7)&gt;0, "A", IF(COUNTIFS('Leave Request Form'!$C$8:$C$507, $B22, 'Leave Request Form'!$D$8:$D$507, "&lt;="&amp;J7, 'Leave Request Form'!$E$8:$E$507, "&gt;="&amp;J7)&gt;0, "R", "")))))</f>
        <v/>
      </c>
      <c r="K22" s="43" t="str">
        <f>IF(OR($B22="", K7=""), "", IF(COUNTIFS('Leave Request Form'!$T$8:$T$507, K7, 'Leave Request Form'!$C$8:$C$507, $B22), "A2", IF(COUNTIFS('Leave Request Form'!$G$8:$G$507, K7, 'Leave Request Form'!$C$8:$C$507, $B22), "R2", IF(COUNTIFS('Leave Request Form'!$P$8:$P$569, $B22, 'Leave Request Form'!$Q$8:$Q$569, "&lt;="&amp;K7, 'Leave Request Form'!$R$8:$R$569, "&gt;="&amp;K7)&gt;0, "A", IF(COUNTIFS('Leave Request Form'!$C$8:$C$507, $B22, 'Leave Request Form'!$D$8:$D$507, "&lt;="&amp;K7, 'Leave Request Form'!$E$8:$E$507, "&gt;="&amp;K7)&gt;0, "R", "")))))</f>
        <v/>
      </c>
      <c r="L22" s="43" t="str">
        <f>IF(OR($B22="", L7=""), "", IF(COUNTIFS('Leave Request Form'!$T$8:$T$507, L7, 'Leave Request Form'!$C$8:$C$507, $B22), "A2", IF(COUNTIFS('Leave Request Form'!$G$8:$G$507, L7, 'Leave Request Form'!$C$8:$C$507, $B22), "R2", IF(COUNTIFS('Leave Request Form'!$P$8:$P$569, $B22, 'Leave Request Form'!$Q$8:$Q$569, "&lt;="&amp;L7, 'Leave Request Form'!$R$8:$R$569, "&gt;="&amp;L7)&gt;0, "A", IF(COUNTIFS('Leave Request Form'!$C$8:$C$507, $B22, 'Leave Request Form'!$D$8:$D$507, "&lt;="&amp;L7, 'Leave Request Form'!$E$8:$E$507, "&gt;="&amp;L7)&gt;0, "R", "")))))</f>
        <v/>
      </c>
      <c r="M22" s="43" t="str">
        <f>IF(OR($B22="", M7=""), "", IF(COUNTIFS('Leave Request Form'!$T$8:$T$507, M7, 'Leave Request Form'!$C$8:$C$507, $B22), "A2", IF(COUNTIFS('Leave Request Form'!$G$8:$G$507, M7, 'Leave Request Form'!$C$8:$C$507, $B22), "R2", IF(COUNTIFS('Leave Request Form'!$P$8:$P$569, $B22, 'Leave Request Form'!$Q$8:$Q$569, "&lt;="&amp;M7, 'Leave Request Form'!$R$8:$R$569, "&gt;="&amp;M7)&gt;0, "A", IF(COUNTIFS('Leave Request Form'!$C$8:$C$507, $B22, 'Leave Request Form'!$D$8:$D$507, "&lt;="&amp;M7, 'Leave Request Form'!$E$8:$E$507, "&gt;="&amp;M7)&gt;0, "R", "")))))</f>
        <v/>
      </c>
      <c r="N22" s="43" t="str">
        <f>IF(OR($B22="", N7=""), "", IF(COUNTIFS('Leave Request Form'!$T$8:$T$507, N7, 'Leave Request Form'!$C$8:$C$507, $B22), "A2", IF(COUNTIFS('Leave Request Form'!$G$8:$G$507, N7, 'Leave Request Form'!$C$8:$C$507, $B22), "R2", IF(COUNTIFS('Leave Request Form'!$P$8:$P$569, $B22, 'Leave Request Form'!$Q$8:$Q$569, "&lt;="&amp;N7, 'Leave Request Form'!$R$8:$R$569, "&gt;="&amp;N7)&gt;0, "A", IF(COUNTIFS('Leave Request Form'!$C$8:$C$507, $B22, 'Leave Request Form'!$D$8:$D$507, "&lt;="&amp;N7, 'Leave Request Form'!$E$8:$E$507, "&gt;="&amp;N7)&gt;0, "R", "")))))</f>
        <v/>
      </c>
      <c r="O22" s="43" t="str">
        <f>IF(OR($B22="", O7=""), "", IF(COUNTIFS('Leave Request Form'!$T$8:$T$507, O7, 'Leave Request Form'!$C$8:$C$507, $B22), "A2", IF(COUNTIFS('Leave Request Form'!$G$8:$G$507, O7, 'Leave Request Form'!$C$8:$C$507, $B22), "R2", IF(COUNTIFS('Leave Request Form'!$P$8:$P$569, $B22, 'Leave Request Form'!$Q$8:$Q$569, "&lt;="&amp;O7, 'Leave Request Form'!$R$8:$R$569, "&gt;="&amp;O7)&gt;0, "A", IF(COUNTIFS('Leave Request Form'!$C$8:$C$507, $B22, 'Leave Request Form'!$D$8:$D$507, "&lt;="&amp;O7, 'Leave Request Form'!$E$8:$E$507, "&gt;="&amp;O7)&gt;0, "R", "")))))</f>
        <v/>
      </c>
      <c r="P22" s="43" t="str">
        <f>IF(OR($B22="", P7=""), "", IF(COUNTIFS('Leave Request Form'!$T$8:$T$507, P7, 'Leave Request Form'!$C$8:$C$507, $B22), "A2", IF(COUNTIFS('Leave Request Form'!$G$8:$G$507, P7, 'Leave Request Form'!$C$8:$C$507, $B22), "R2", IF(COUNTIFS('Leave Request Form'!$P$8:$P$569, $B22, 'Leave Request Form'!$Q$8:$Q$569, "&lt;="&amp;P7, 'Leave Request Form'!$R$8:$R$569, "&gt;="&amp;P7)&gt;0, "A", IF(COUNTIFS('Leave Request Form'!$C$8:$C$507, $B22, 'Leave Request Form'!$D$8:$D$507, "&lt;="&amp;P7, 'Leave Request Form'!$E$8:$E$507, "&gt;="&amp;P7)&gt;0, "R", "")))))</f>
        <v/>
      </c>
      <c r="Q22" s="43" t="str">
        <f>IF(OR($B22="", Q7=""), "", IF(COUNTIFS('Leave Request Form'!$T$8:$T$507, Q7, 'Leave Request Form'!$C$8:$C$507, $B22), "A2", IF(COUNTIFS('Leave Request Form'!$G$8:$G$507, Q7, 'Leave Request Form'!$C$8:$C$507, $B22), "R2", IF(COUNTIFS('Leave Request Form'!$P$8:$P$569, $B22, 'Leave Request Form'!$Q$8:$Q$569, "&lt;="&amp;Q7, 'Leave Request Form'!$R$8:$R$569, "&gt;="&amp;Q7)&gt;0, "A", IF(COUNTIFS('Leave Request Form'!$C$8:$C$507, $B22, 'Leave Request Form'!$D$8:$D$507, "&lt;="&amp;Q7, 'Leave Request Form'!$E$8:$E$507, "&gt;="&amp;Q7)&gt;0, "R", "")))))</f>
        <v/>
      </c>
      <c r="R22" s="43" t="str">
        <f>IF(OR($B22="", R7=""), "", IF(COUNTIFS('Leave Request Form'!$T$8:$T$507, R7, 'Leave Request Form'!$C$8:$C$507, $B22), "A2", IF(COUNTIFS('Leave Request Form'!$G$8:$G$507, R7, 'Leave Request Form'!$C$8:$C$507, $B22), "R2", IF(COUNTIFS('Leave Request Form'!$P$8:$P$569, $B22, 'Leave Request Form'!$Q$8:$Q$569, "&lt;="&amp;R7, 'Leave Request Form'!$R$8:$R$569, "&gt;="&amp;R7)&gt;0, "A", IF(COUNTIFS('Leave Request Form'!$C$8:$C$507, $B22, 'Leave Request Form'!$D$8:$D$507, "&lt;="&amp;R7, 'Leave Request Form'!$E$8:$E$507, "&gt;="&amp;R7)&gt;0, "R", "")))))</f>
        <v/>
      </c>
      <c r="S22" s="43" t="str">
        <f>IF(OR($B22="", S7=""), "", IF(COUNTIFS('Leave Request Form'!$T$8:$T$507, S7, 'Leave Request Form'!$C$8:$C$507, $B22), "A2", IF(COUNTIFS('Leave Request Form'!$G$8:$G$507, S7, 'Leave Request Form'!$C$8:$C$507, $B22), "R2", IF(COUNTIFS('Leave Request Form'!$P$8:$P$569, $B22, 'Leave Request Form'!$Q$8:$Q$569, "&lt;="&amp;S7, 'Leave Request Form'!$R$8:$R$569, "&gt;="&amp;S7)&gt;0, "A", IF(COUNTIFS('Leave Request Form'!$C$8:$C$507, $B22, 'Leave Request Form'!$D$8:$D$507, "&lt;="&amp;S7, 'Leave Request Form'!$E$8:$E$507, "&gt;="&amp;S7)&gt;0, "R", "")))))</f>
        <v/>
      </c>
      <c r="T22" s="43" t="str">
        <f>IF(OR($B22="", T7=""), "", IF(COUNTIFS('Leave Request Form'!$T$8:$T$507, T7, 'Leave Request Form'!$C$8:$C$507, $B22), "A2", IF(COUNTIFS('Leave Request Form'!$G$8:$G$507, T7, 'Leave Request Form'!$C$8:$C$507, $B22), "R2", IF(COUNTIFS('Leave Request Form'!$P$8:$P$569, $B22, 'Leave Request Form'!$Q$8:$Q$569, "&lt;="&amp;T7, 'Leave Request Form'!$R$8:$R$569, "&gt;="&amp;T7)&gt;0, "A", IF(COUNTIFS('Leave Request Form'!$C$8:$C$507, $B22, 'Leave Request Form'!$D$8:$D$507, "&lt;="&amp;T7, 'Leave Request Form'!$E$8:$E$507, "&gt;="&amp;T7)&gt;0, "R", "")))))</f>
        <v/>
      </c>
      <c r="U22" s="43" t="str">
        <f>IF(OR($B22="", U7=""), "", IF(COUNTIFS('Leave Request Form'!$T$8:$T$507, U7, 'Leave Request Form'!$C$8:$C$507, $B22), "A2", IF(COUNTIFS('Leave Request Form'!$G$8:$G$507, U7, 'Leave Request Form'!$C$8:$C$507, $B22), "R2", IF(COUNTIFS('Leave Request Form'!$P$8:$P$569, $B22, 'Leave Request Form'!$Q$8:$Q$569, "&lt;="&amp;U7, 'Leave Request Form'!$R$8:$R$569, "&gt;="&amp;U7)&gt;0, "A", IF(COUNTIFS('Leave Request Form'!$C$8:$C$507, $B22, 'Leave Request Form'!$D$8:$D$507, "&lt;="&amp;U7, 'Leave Request Form'!$E$8:$E$507, "&gt;="&amp;U7)&gt;0, "R", "")))))</f>
        <v/>
      </c>
      <c r="V22" s="43" t="str">
        <f>IF(OR($B22="", V7=""), "", IF(COUNTIFS('Leave Request Form'!$T$8:$T$507, V7, 'Leave Request Form'!$C$8:$C$507, $B22), "A2", IF(COUNTIFS('Leave Request Form'!$G$8:$G$507, V7, 'Leave Request Form'!$C$8:$C$507, $B22), "R2", IF(COUNTIFS('Leave Request Form'!$P$8:$P$569, $B22, 'Leave Request Form'!$Q$8:$Q$569, "&lt;="&amp;V7, 'Leave Request Form'!$R$8:$R$569, "&gt;="&amp;V7)&gt;0, "A", IF(COUNTIFS('Leave Request Form'!$C$8:$C$507, $B22, 'Leave Request Form'!$D$8:$D$507, "&lt;="&amp;V7, 'Leave Request Form'!$E$8:$E$507, "&gt;="&amp;V7)&gt;0, "R", "")))))</f>
        <v/>
      </c>
      <c r="W22" s="43" t="str">
        <f>IF(OR($B22="", W7=""), "", IF(COUNTIFS('Leave Request Form'!$T$8:$T$507, W7, 'Leave Request Form'!$C$8:$C$507, $B22), "A2", IF(COUNTIFS('Leave Request Form'!$G$8:$G$507, W7, 'Leave Request Form'!$C$8:$C$507, $B22), "R2", IF(COUNTIFS('Leave Request Form'!$P$8:$P$569, $B22, 'Leave Request Form'!$Q$8:$Q$569, "&lt;="&amp;W7, 'Leave Request Form'!$R$8:$R$569, "&gt;="&amp;W7)&gt;0, "A", IF(COUNTIFS('Leave Request Form'!$C$8:$C$507, $B22, 'Leave Request Form'!$D$8:$D$507, "&lt;="&amp;W7, 'Leave Request Form'!$E$8:$E$507, "&gt;="&amp;W7)&gt;0, "R", "")))))</f>
        <v/>
      </c>
      <c r="X22" s="43" t="str">
        <f>IF(OR($B22="", X7=""), "", IF(COUNTIFS('Leave Request Form'!$T$8:$T$507, X7, 'Leave Request Form'!$C$8:$C$507, $B22), "A2", IF(COUNTIFS('Leave Request Form'!$G$8:$G$507, X7, 'Leave Request Form'!$C$8:$C$507, $B22), "R2", IF(COUNTIFS('Leave Request Form'!$P$8:$P$569, $B22, 'Leave Request Form'!$Q$8:$Q$569, "&lt;="&amp;X7, 'Leave Request Form'!$R$8:$R$569, "&gt;="&amp;X7)&gt;0, "A", IF(COUNTIFS('Leave Request Form'!$C$8:$C$507, $B22, 'Leave Request Form'!$D$8:$D$507, "&lt;="&amp;X7, 'Leave Request Form'!$E$8:$E$507, "&gt;="&amp;X7)&gt;0, "R", "")))))</f>
        <v/>
      </c>
      <c r="Y22" s="43" t="str">
        <f>IF(OR($B22="", Y7=""), "", IF(COUNTIFS('Leave Request Form'!$T$8:$T$507, Y7, 'Leave Request Form'!$C$8:$C$507, $B22), "A2", IF(COUNTIFS('Leave Request Form'!$G$8:$G$507, Y7, 'Leave Request Form'!$C$8:$C$507, $B22), "R2", IF(COUNTIFS('Leave Request Form'!$P$8:$P$569, $B22, 'Leave Request Form'!$Q$8:$Q$569, "&lt;="&amp;Y7, 'Leave Request Form'!$R$8:$R$569, "&gt;="&amp;Y7)&gt;0, "A", IF(COUNTIFS('Leave Request Form'!$C$8:$C$507, $B22, 'Leave Request Form'!$D$8:$D$507, "&lt;="&amp;Y7, 'Leave Request Form'!$E$8:$E$507, "&gt;="&amp;Y7)&gt;0, "R", "")))))</f>
        <v/>
      </c>
      <c r="Z22" s="43" t="str">
        <f>IF(OR($B22="", Z7=""), "", IF(COUNTIFS('Leave Request Form'!$T$8:$T$507, Z7, 'Leave Request Form'!$C$8:$C$507, $B22), "A2", IF(COUNTIFS('Leave Request Form'!$G$8:$G$507, Z7, 'Leave Request Form'!$C$8:$C$507, $B22), "R2", IF(COUNTIFS('Leave Request Form'!$P$8:$P$569, $B22, 'Leave Request Form'!$Q$8:$Q$569, "&lt;="&amp;Z7, 'Leave Request Form'!$R$8:$R$569, "&gt;="&amp;Z7)&gt;0, "A", IF(COUNTIFS('Leave Request Form'!$C$8:$C$507, $B22, 'Leave Request Form'!$D$8:$D$507, "&lt;="&amp;Z7, 'Leave Request Form'!$E$8:$E$507, "&gt;="&amp;Z7)&gt;0, "R", "")))))</f>
        <v/>
      </c>
      <c r="AA22" s="43" t="str">
        <f>IF(OR($B22="", AA7=""), "", IF(COUNTIFS('Leave Request Form'!$T$8:$T$507, AA7, 'Leave Request Form'!$C$8:$C$507, $B22), "A2", IF(COUNTIFS('Leave Request Form'!$G$8:$G$507, AA7, 'Leave Request Form'!$C$8:$C$507, $B22), "R2", IF(COUNTIFS('Leave Request Form'!$P$8:$P$569, $B22, 'Leave Request Form'!$Q$8:$Q$569, "&lt;="&amp;AA7, 'Leave Request Form'!$R$8:$R$569, "&gt;="&amp;AA7)&gt;0, "A", IF(COUNTIFS('Leave Request Form'!$C$8:$C$507, $B22, 'Leave Request Form'!$D$8:$D$507, "&lt;="&amp;AA7, 'Leave Request Form'!$E$8:$E$507, "&gt;="&amp;AA7)&gt;0, "R", "")))))</f>
        <v/>
      </c>
      <c r="AB22" s="43" t="str">
        <f>IF(OR($B22="", AB7=""), "", IF(COUNTIFS('Leave Request Form'!$T$8:$T$507, AB7, 'Leave Request Form'!$C$8:$C$507, $B22), "A2", IF(COUNTIFS('Leave Request Form'!$G$8:$G$507, AB7, 'Leave Request Form'!$C$8:$C$507, $B22), "R2", IF(COUNTIFS('Leave Request Form'!$P$8:$P$569, $B22, 'Leave Request Form'!$Q$8:$Q$569, "&lt;="&amp;AB7, 'Leave Request Form'!$R$8:$R$569, "&gt;="&amp;AB7)&gt;0, "A", IF(COUNTIFS('Leave Request Form'!$C$8:$C$507, $B22, 'Leave Request Form'!$D$8:$D$507, "&lt;="&amp;AB7, 'Leave Request Form'!$E$8:$E$507, "&gt;="&amp;AB7)&gt;0, "R", "")))))</f>
        <v/>
      </c>
      <c r="AC22" s="43" t="str">
        <f>IF(OR($B22="", AC7=""), "", IF(COUNTIFS('Leave Request Form'!$T$8:$T$507, AC7, 'Leave Request Form'!$C$8:$C$507, $B22), "A2", IF(COUNTIFS('Leave Request Form'!$G$8:$G$507, AC7, 'Leave Request Form'!$C$8:$C$507, $B22), "R2", IF(COUNTIFS('Leave Request Form'!$P$8:$P$569, $B22, 'Leave Request Form'!$Q$8:$Q$569, "&lt;="&amp;AC7, 'Leave Request Form'!$R$8:$R$569, "&gt;="&amp;AC7)&gt;0, "A", IF(COUNTIFS('Leave Request Form'!$C$8:$C$507, $B22, 'Leave Request Form'!$D$8:$D$507, "&lt;="&amp;AC7, 'Leave Request Form'!$E$8:$E$507, "&gt;="&amp;AC7)&gt;0, "R", "")))))</f>
        <v/>
      </c>
      <c r="AD22" s="43" t="str">
        <f>IF(OR($B22="", AD7=""), "", IF(COUNTIFS('Leave Request Form'!$T$8:$T$507, AD7, 'Leave Request Form'!$C$8:$C$507, $B22), "A2", IF(COUNTIFS('Leave Request Form'!$G$8:$G$507, AD7, 'Leave Request Form'!$C$8:$C$507, $B22), "R2", IF(COUNTIFS('Leave Request Form'!$P$8:$P$569, $B22, 'Leave Request Form'!$Q$8:$Q$569, "&lt;="&amp;AD7, 'Leave Request Form'!$R$8:$R$569, "&gt;="&amp;AD7)&gt;0, "A", IF(COUNTIFS('Leave Request Form'!$C$8:$C$507, $B22, 'Leave Request Form'!$D$8:$D$507, "&lt;="&amp;AD7, 'Leave Request Form'!$E$8:$E$507, "&gt;="&amp;AD7)&gt;0, "R", "")))))</f>
        <v/>
      </c>
      <c r="AE22" s="43" t="str">
        <f>IF(OR($B22="", AE7=""), "", IF(COUNTIFS('Leave Request Form'!$T$8:$T$507, AE7, 'Leave Request Form'!$C$8:$C$507, $B22), "A2", IF(COUNTIFS('Leave Request Form'!$G$8:$G$507, AE7, 'Leave Request Form'!$C$8:$C$507, $B22), "R2", IF(COUNTIFS('Leave Request Form'!$P$8:$P$569, $B22, 'Leave Request Form'!$Q$8:$Q$569, "&lt;="&amp;AE7, 'Leave Request Form'!$R$8:$R$569, "&gt;="&amp;AE7)&gt;0, "A", IF(COUNTIFS('Leave Request Form'!$C$8:$C$507, $B22, 'Leave Request Form'!$D$8:$D$507, "&lt;="&amp;AE7, 'Leave Request Form'!$E$8:$E$507, "&gt;="&amp;AE7)&gt;0, "R", "")))))</f>
        <v/>
      </c>
      <c r="AF22" s="43" t="str">
        <f>IF(OR($B22="", AF7=""), "", IF(COUNTIFS('Leave Request Form'!$T$8:$T$507, AF7, 'Leave Request Form'!$C$8:$C$507, $B22), "A2", IF(COUNTIFS('Leave Request Form'!$G$8:$G$507, AF7, 'Leave Request Form'!$C$8:$C$507, $B22), "R2", IF(COUNTIFS('Leave Request Form'!$P$8:$P$569, $B22, 'Leave Request Form'!$Q$8:$Q$569, "&lt;="&amp;AF7, 'Leave Request Form'!$R$8:$R$569, "&gt;="&amp;AF7)&gt;0, "A", IF(COUNTIFS('Leave Request Form'!$C$8:$C$507, $B22, 'Leave Request Form'!$D$8:$D$507, "&lt;="&amp;AF7, 'Leave Request Form'!$E$8:$E$507, "&gt;="&amp;AF7)&gt;0, "R", "")))))</f>
        <v/>
      </c>
      <c r="AG22" s="44" t="str">
        <f>IF(OR($B22="", AG7=""), "", IF(COUNTIFS('Leave Request Form'!$T$8:$T$507, AG7, 'Leave Request Form'!$C$8:$C$507, $B22), "A2", IF(COUNTIFS('Leave Request Form'!$G$8:$G$507, AG7, 'Leave Request Form'!$C$8:$C$507, $B22), "R2", IF(COUNTIFS('Leave Request Form'!$P$8:$P$569, $B22, 'Leave Request Form'!$Q$8:$Q$569, "&lt;="&amp;AG7, 'Leave Request Form'!$R$8:$R$569, "&gt;="&amp;AG7)&gt;0, "A", IF(COUNTIFS('Leave Request Form'!$C$8:$C$507, $B22, 'Leave Request Form'!$D$8:$D$507, "&lt;="&amp;AG7, 'Leave Request Form'!$E$8:$E$507, "&gt;="&amp;AG7)&gt;0, "R", "")))))</f>
        <v/>
      </c>
      <c r="AH22" s="75"/>
    </row>
    <row r="23" spans="1:34" x14ac:dyDescent="0.25">
      <c r="A23" s="75"/>
      <c r="B23" s="10" t="str">
        <f>IF('Intro &amp; Setup'!$BC$19="", "", 'Intro &amp; Setup'!$BC$19)</f>
        <v/>
      </c>
      <c r="C23" s="42" t="str">
        <f>IF(OR($B23="", C7=""), "", IF(COUNTIFS('Leave Request Form'!$T$8:$T$507, C7, 'Leave Request Form'!$C$8:$C$507, $B23), "A2", IF(COUNTIFS('Leave Request Form'!$G$8:$G$507, C7, 'Leave Request Form'!$C$8:$C$507, $B23), "R2", IF(COUNTIFS('Leave Request Form'!$P$8:$P$569, $B23, 'Leave Request Form'!$Q$8:$Q$569, "&lt;="&amp;C7, 'Leave Request Form'!$R$8:$R$569, "&gt;="&amp;C7)&gt;0, "A", IF(COUNTIFS('Leave Request Form'!$C$8:$C$507, $B23, 'Leave Request Form'!$D$8:$D$507, "&lt;="&amp;C7, 'Leave Request Form'!$E$8:$E$507, "&gt;="&amp;C7)&gt;0, "R", "")))))</f>
        <v/>
      </c>
      <c r="D23" s="43" t="str">
        <f>IF(OR($B23="", D7=""), "", IF(COUNTIFS('Leave Request Form'!$T$8:$T$507, D7, 'Leave Request Form'!$C$8:$C$507, $B23), "A2", IF(COUNTIFS('Leave Request Form'!$G$8:$G$507, D7, 'Leave Request Form'!$C$8:$C$507, $B23), "R2", IF(COUNTIFS('Leave Request Form'!$P$8:$P$569, $B23, 'Leave Request Form'!$Q$8:$Q$569, "&lt;="&amp;D7, 'Leave Request Form'!$R$8:$R$569, "&gt;="&amp;D7)&gt;0, "A", IF(COUNTIFS('Leave Request Form'!$C$8:$C$507, $B23, 'Leave Request Form'!$D$8:$D$507, "&lt;="&amp;D7, 'Leave Request Form'!$E$8:$E$507, "&gt;="&amp;D7)&gt;0, "R", "")))))</f>
        <v/>
      </c>
      <c r="E23" s="43" t="str">
        <f>IF(OR($B23="", E7=""), "", IF(COUNTIFS('Leave Request Form'!$T$8:$T$507, E7, 'Leave Request Form'!$C$8:$C$507, $B23), "A2", IF(COUNTIFS('Leave Request Form'!$G$8:$G$507, E7, 'Leave Request Form'!$C$8:$C$507, $B23), "R2", IF(COUNTIFS('Leave Request Form'!$P$8:$P$569, $B23, 'Leave Request Form'!$Q$8:$Q$569, "&lt;="&amp;E7, 'Leave Request Form'!$R$8:$R$569, "&gt;="&amp;E7)&gt;0, "A", IF(COUNTIFS('Leave Request Form'!$C$8:$C$507, $B23, 'Leave Request Form'!$D$8:$D$507, "&lt;="&amp;E7, 'Leave Request Form'!$E$8:$E$507, "&gt;="&amp;E7)&gt;0, "R", "")))))</f>
        <v/>
      </c>
      <c r="F23" s="43" t="str">
        <f>IF(OR($B23="", F7=""), "", IF(COUNTIFS('Leave Request Form'!$T$8:$T$507, F7, 'Leave Request Form'!$C$8:$C$507, $B23), "A2", IF(COUNTIFS('Leave Request Form'!$G$8:$G$507, F7, 'Leave Request Form'!$C$8:$C$507, $B23), "R2", IF(COUNTIFS('Leave Request Form'!$P$8:$P$569, $B23, 'Leave Request Form'!$Q$8:$Q$569, "&lt;="&amp;F7, 'Leave Request Form'!$R$8:$R$569, "&gt;="&amp;F7)&gt;0, "A", IF(COUNTIFS('Leave Request Form'!$C$8:$C$507, $B23, 'Leave Request Form'!$D$8:$D$507, "&lt;="&amp;F7, 'Leave Request Form'!$E$8:$E$507, "&gt;="&amp;F7)&gt;0, "R", "")))))</f>
        <v/>
      </c>
      <c r="G23" s="43" t="str">
        <f>IF(OR($B23="", G7=""), "", IF(COUNTIFS('Leave Request Form'!$T$8:$T$507, G7, 'Leave Request Form'!$C$8:$C$507, $B23), "A2", IF(COUNTIFS('Leave Request Form'!$G$8:$G$507, G7, 'Leave Request Form'!$C$8:$C$507, $B23), "R2", IF(COUNTIFS('Leave Request Form'!$P$8:$P$569, $B23, 'Leave Request Form'!$Q$8:$Q$569, "&lt;="&amp;G7, 'Leave Request Form'!$R$8:$R$569, "&gt;="&amp;G7)&gt;0, "A", IF(COUNTIFS('Leave Request Form'!$C$8:$C$507, $B23, 'Leave Request Form'!$D$8:$D$507, "&lt;="&amp;G7, 'Leave Request Form'!$E$8:$E$507, "&gt;="&amp;G7)&gt;0, "R", "")))))</f>
        <v/>
      </c>
      <c r="H23" s="43" t="str">
        <f>IF(OR($B23="", H7=""), "", IF(COUNTIFS('Leave Request Form'!$T$8:$T$507, H7, 'Leave Request Form'!$C$8:$C$507, $B23), "A2", IF(COUNTIFS('Leave Request Form'!$G$8:$G$507, H7, 'Leave Request Form'!$C$8:$C$507, $B23), "R2", IF(COUNTIFS('Leave Request Form'!$P$8:$P$569, $B23, 'Leave Request Form'!$Q$8:$Q$569, "&lt;="&amp;H7, 'Leave Request Form'!$R$8:$R$569, "&gt;="&amp;H7)&gt;0, "A", IF(COUNTIFS('Leave Request Form'!$C$8:$C$507, $B23, 'Leave Request Form'!$D$8:$D$507, "&lt;="&amp;H7, 'Leave Request Form'!$E$8:$E$507, "&gt;="&amp;H7)&gt;0, "R", "")))))</f>
        <v/>
      </c>
      <c r="I23" s="43" t="str">
        <f>IF(OR($B23="", I7=""), "", IF(COUNTIFS('Leave Request Form'!$T$8:$T$507, I7, 'Leave Request Form'!$C$8:$C$507, $B23), "A2", IF(COUNTIFS('Leave Request Form'!$G$8:$G$507, I7, 'Leave Request Form'!$C$8:$C$507, $B23), "R2", IF(COUNTIFS('Leave Request Form'!$P$8:$P$569, $B23, 'Leave Request Form'!$Q$8:$Q$569, "&lt;="&amp;I7, 'Leave Request Form'!$R$8:$R$569, "&gt;="&amp;I7)&gt;0, "A", IF(COUNTIFS('Leave Request Form'!$C$8:$C$507, $B23, 'Leave Request Form'!$D$8:$D$507, "&lt;="&amp;I7, 'Leave Request Form'!$E$8:$E$507, "&gt;="&amp;I7)&gt;0, "R", "")))))</f>
        <v/>
      </c>
      <c r="J23" s="43" t="str">
        <f>IF(OR($B23="", J7=""), "", IF(COUNTIFS('Leave Request Form'!$T$8:$T$507, J7, 'Leave Request Form'!$C$8:$C$507, $B23), "A2", IF(COUNTIFS('Leave Request Form'!$G$8:$G$507, J7, 'Leave Request Form'!$C$8:$C$507, $B23), "R2", IF(COUNTIFS('Leave Request Form'!$P$8:$P$569, $B23, 'Leave Request Form'!$Q$8:$Q$569, "&lt;="&amp;J7, 'Leave Request Form'!$R$8:$R$569, "&gt;="&amp;J7)&gt;0, "A", IF(COUNTIFS('Leave Request Form'!$C$8:$C$507, $B23, 'Leave Request Form'!$D$8:$D$507, "&lt;="&amp;J7, 'Leave Request Form'!$E$8:$E$507, "&gt;="&amp;J7)&gt;0, "R", "")))))</f>
        <v/>
      </c>
      <c r="K23" s="43" t="str">
        <f>IF(OR($B23="", K7=""), "", IF(COUNTIFS('Leave Request Form'!$T$8:$T$507, K7, 'Leave Request Form'!$C$8:$C$507, $B23), "A2", IF(COUNTIFS('Leave Request Form'!$G$8:$G$507, K7, 'Leave Request Form'!$C$8:$C$507, $B23), "R2", IF(COUNTIFS('Leave Request Form'!$P$8:$P$569, $B23, 'Leave Request Form'!$Q$8:$Q$569, "&lt;="&amp;K7, 'Leave Request Form'!$R$8:$R$569, "&gt;="&amp;K7)&gt;0, "A", IF(COUNTIFS('Leave Request Form'!$C$8:$C$507, $B23, 'Leave Request Form'!$D$8:$D$507, "&lt;="&amp;K7, 'Leave Request Form'!$E$8:$E$507, "&gt;="&amp;K7)&gt;0, "R", "")))))</f>
        <v/>
      </c>
      <c r="L23" s="43" t="str">
        <f>IF(OR($B23="", L7=""), "", IF(COUNTIFS('Leave Request Form'!$T$8:$T$507, L7, 'Leave Request Form'!$C$8:$C$507, $B23), "A2", IF(COUNTIFS('Leave Request Form'!$G$8:$G$507, L7, 'Leave Request Form'!$C$8:$C$507, $B23), "R2", IF(COUNTIFS('Leave Request Form'!$P$8:$P$569, $B23, 'Leave Request Form'!$Q$8:$Q$569, "&lt;="&amp;L7, 'Leave Request Form'!$R$8:$R$569, "&gt;="&amp;L7)&gt;0, "A", IF(COUNTIFS('Leave Request Form'!$C$8:$C$507, $B23, 'Leave Request Form'!$D$8:$D$507, "&lt;="&amp;L7, 'Leave Request Form'!$E$8:$E$507, "&gt;="&amp;L7)&gt;0, "R", "")))))</f>
        <v/>
      </c>
      <c r="M23" s="43" t="str">
        <f>IF(OR($B23="", M7=""), "", IF(COUNTIFS('Leave Request Form'!$T$8:$T$507, M7, 'Leave Request Form'!$C$8:$C$507, $B23), "A2", IF(COUNTIFS('Leave Request Form'!$G$8:$G$507, M7, 'Leave Request Form'!$C$8:$C$507, $B23), "R2", IF(COUNTIFS('Leave Request Form'!$P$8:$P$569, $B23, 'Leave Request Form'!$Q$8:$Q$569, "&lt;="&amp;M7, 'Leave Request Form'!$R$8:$R$569, "&gt;="&amp;M7)&gt;0, "A", IF(COUNTIFS('Leave Request Form'!$C$8:$C$507, $B23, 'Leave Request Form'!$D$8:$D$507, "&lt;="&amp;M7, 'Leave Request Form'!$E$8:$E$507, "&gt;="&amp;M7)&gt;0, "R", "")))))</f>
        <v/>
      </c>
      <c r="N23" s="43" t="str">
        <f>IF(OR($B23="", N7=""), "", IF(COUNTIFS('Leave Request Form'!$T$8:$T$507, N7, 'Leave Request Form'!$C$8:$C$507, $B23), "A2", IF(COUNTIFS('Leave Request Form'!$G$8:$G$507, N7, 'Leave Request Form'!$C$8:$C$507, $B23), "R2", IF(COUNTIFS('Leave Request Form'!$P$8:$P$569, $B23, 'Leave Request Form'!$Q$8:$Q$569, "&lt;="&amp;N7, 'Leave Request Form'!$R$8:$R$569, "&gt;="&amp;N7)&gt;0, "A", IF(COUNTIFS('Leave Request Form'!$C$8:$C$507, $B23, 'Leave Request Form'!$D$8:$D$507, "&lt;="&amp;N7, 'Leave Request Form'!$E$8:$E$507, "&gt;="&amp;N7)&gt;0, "R", "")))))</f>
        <v/>
      </c>
      <c r="O23" s="43" t="str">
        <f>IF(OR($B23="", O7=""), "", IF(COUNTIFS('Leave Request Form'!$T$8:$T$507, O7, 'Leave Request Form'!$C$8:$C$507, $B23), "A2", IF(COUNTIFS('Leave Request Form'!$G$8:$G$507, O7, 'Leave Request Form'!$C$8:$C$507, $B23), "R2", IF(COUNTIFS('Leave Request Form'!$P$8:$P$569, $B23, 'Leave Request Form'!$Q$8:$Q$569, "&lt;="&amp;O7, 'Leave Request Form'!$R$8:$R$569, "&gt;="&amp;O7)&gt;0, "A", IF(COUNTIFS('Leave Request Form'!$C$8:$C$507, $B23, 'Leave Request Form'!$D$8:$D$507, "&lt;="&amp;O7, 'Leave Request Form'!$E$8:$E$507, "&gt;="&amp;O7)&gt;0, "R", "")))))</f>
        <v/>
      </c>
      <c r="P23" s="43" t="str">
        <f>IF(OR($B23="", P7=""), "", IF(COUNTIFS('Leave Request Form'!$T$8:$T$507, P7, 'Leave Request Form'!$C$8:$C$507, $B23), "A2", IF(COUNTIFS('Leave Request Form'!$G$8:$G$507, P7, 'Leave Request Form'!$C$8:$C$507, $B23), "R2", IF(COUNTIFS('Leave Request Form'!$P$8:$P$569, $B23, 'Leave Request Form'!$Q$8:$Q$569, "&lt;="&amp;P7, 'Leave Request Form'!$R$8:$R$569, "&gt;="&amp;P7)&gt;0, "A", IF(COUNTIFS('Leave Request Form'!$C$8:$C$507, $B23, 'Leave Request Form'!$D$8:$D$507, "&lt;="&amp;P7, 'Leave Request Form'!$E$8:$E$507, "&gt;="&amp;P7)&gt;0, "R", "")))))</f>
        <v/>
      </c>
      <c r="Q23" s="43" t="str">
        <f>IF(OR($B23="", Q7=""), "", IF(COUNTIFS('Leave Request Form'!$T$8:$T$507, Q7, 'Leave Request Form'!$C$8:$C$507, $B23), "A2", IF(COUNTIFS('Leave Request Form'!$G$8:$G$507, Q7, 'Leave Request Form'!$C$8:$C$507, $B23), "R2", IF(COUNTIFS('Leave Request Form'!$P$8:$P$569, $B23, 'Leave Request Form'!$Q$8:$Q$569, "&lt;="&amp;Q7, 'Leave Request Form'!$R$8:$R$569, "&gt;="&amp;Q7)&gt;0, "A", IF(COUNTIFS('Leave Request Form'!$C$8:$C$507, $B23, 'Leave Request Form'!$D$8:$D$507, "&lt;="&amp;Q7, 'Leave Request Form'!$E$8:$E$507, "&gt;="&amp;Q7)&gt;0, "R", "")))))</f>
        <v/>
      </c>
      <c r="R23" s="43" t="str">
        <f>IF(OR($B23="", R7=""), "", IF(COUNTIFS('Leave Request Form'!$T$8:$T$507, R7, 'Leave Request Form'!$C$8:$C$507, $B23), "A2", IF(COUNTIFS('Leave Request Form'!$G$8:$G$507, R7, 'Leave Request Form'!$C$8:$C$507, $B23), "R2", IF(COUNTIFS('Leave Request Form'!$P$8:$P$569, $B23, 'Leave Request Form'!$Q$8:$Q$569, "&lt;="&amp;R7, 'Leave Request Form'!$R$8:$R$569, "&gt;="&amp;R7)&gt;0, "A", IF(COUNTIFS('Leave Request Form'!$C$8:$C$507, $B23, 'Leave Request Form'!$D$8:$D$507, "&lt;="&amp;R7, 'Leave Request Form'!$E$8:$E$507, "&gt;="&amp;R7)&gt;0, "R", "")))))</f>
        <v/>
      </c>
      <c r="S23" s="43" t="str">
        <f>IF(OR($B23="", S7=""), "", IF(COUNTIFS('Leave Request Form'!$T$8:$T$507, S7, 'Leave Request Form'!$C$8:$C$507, $B23), "A2", IF(COUNTIFS('Leave Request Form'!$G$8:$G$507, S7, 'Leave Request Form'!$C$8:$C$507, $B23), "R2", IF(COUNTIFS('Leave Request Form'!$P$8:$P$569, $B23, 'Leave Request Form'!$Q$8:$Q$569, "&lt;="&amp;S7, 'Leave Request Form'!$R$8:$R$569, "&gt;="&amp;S7)&gt;0, "A", IF(COUNTIFS('Leave Request Form'!$C$8:$C$507, $B23, 'Leave Request Form'!$D$8:$D$507, "&lt;="&amp;S7, 'Leave Request Form'!$E$8:$E$507, "&gt;="&amp;S7)&gt;0, "R", "")))))</f>
        <v/>
      </c>
      <c r="T23" s="43" t="str">
        <f>IF(OR($B23="", T7=""), "", IF(COUNTIFS('Leave Request Form'!$T$8:$T$507, T7, 'Leave Request Form'!$C$8:$C$507, $B23), "A2", IF(COUNTIFS('Leave Request Form'!$G$8:$G$507, T7, 'Leave Request Form'!$C$8:$C$507, $B23), "R2", IF(COUNTIFS('Leave Request Form'!$P$8:$P$569, $B23, 'Leave Request Form'!$Q$8:$Q$569, "&lt;="&amp;T7, 'Leave Request Form'!$R$8:$R$569, "&gt;="&amp;T7)&gt;0, "A", IF(COUNTIFS('Leave Request Form'!$C$8:$C$507, $B23, 'Leave Request Form'!$D$8:$D$507, "&lt;="&amp;T7, 'Leave Request Form'!$E$8:$E$507, "&gt;="&amp;T7)&gt;0, "R", "")))))</f>
        <v/>
      </c>
      <c r="U23" s="43" t="str">
        <f>IF(OR($B23="", U7=""), "", IF(COUNTIFS('Leave Request Form'!$T$8:$T$507, U7, 'Leave Request Form'!$C$8:$C$507, $B23), "A2", IF(COUNTIFS('Leave Request Form'!$G$8:$G$507, U7, 'Leave Request Form'!$C$8:$C$507, $B23), "R2", IF(COUNTIFS('Leave Request Form'!$P$8:$P$569, $B23, 'Leave Request Form'!$Q$8:$Q$569, "&lt;="&amp;U7, 'Leave Request Form'!$R$8:$R$569, "&gt;="&amp;U7)&gt;0, "A", IF(COUNTIFS('Leave Request Form'!$C$8:$C$507, $B23, 'Leave Request Form'!$D$8:$D$507, "&lt;="&amp;U7, 'Leave Request Form'!$E$8:$E$507, "&gt;="&amp;U7)&gt;0, "R", "")))))</f>
        <v/>
      </c>
      <c r="V23" s="43" t="str">
        <f>IF(OR($B23="", V7=""), "", IF(COUNTIFS('Leave Request Form'!$T$8:$T$507, V7, 'Leave Request Form'!$C$8:$C$507, $B23), "A2", IF(COUNTIFS('Leave Request Form'!$G$8:$G$507, V7, 'Leave Request Form'!$C$8:$C$507, $B23), "R2", IF(COUNTIFS('Leave Request Form'!$P$8:$P$569, $B23, 'Leave Request Form'!$Q$8:$Q$569, "&lt;="&amp;V7, 'Leave Request Form'!$R$8:$R$569, "&gt;="&amp;V7)&gt;0, "A", IF(COUNTIFS('Leave Request Form'!$C$8:$C$507, $B23, 'Leave Request Form'!$D$8:$D$507, "&lt;="&amp;V7, 'Leave Request Form'!$E$8:$E$507, "&gt;="&amp;V7)&gt;0, "R", "")))))</f>
        <v/>
      </c>
      <c r="W23" s="43" t="str">
        <f>IF(OR($B23="", W7=""), "", IF(COUNTIFS('Leave Request Form'!$T$8:$T$507, W7, 'Leave Request Form'!$C$8:$C$507, $B23), "A2", IF(COUNTIFS('Leave Request Form'!$G$8:$G$507, W7, 'Leave Request Form'!$C$8:$C$507, $B23), "R2", IF(COUNTIFS('Leave Request Form'!$P$8:$P$569, $B23, 'Leave Request Form'!$Q$8:$Q$569, "&lt;="&amp;W7, 'Leave Request Form'!$R$8:$R$569, "&gt;="&amp;W7)&gt;0, "A", IF(COUNTIFS('Leave Request Form'!$C$8:$C$507, $B23, 'Leave Request Form'!$D$8:$D$507, "&lt;="&amp;W7, 'Leave Request Form'!$E$8:$E$507, "&gt;="&amp;W7)&gt;0, "R", "")))))</f>
        <v/>
      </c>
      <c r="X23" s="43" t="str">
        <f>IF(OR($B23="", X7=""), "", IF(COUNTIFS('Leave Request Form'!$T$8:$T$507, X7, 'Leave Request Form'!$C$8:$C$507, $B23), "A2", IF(COUNTIFS('Leave Request Form'!$G$8:$G$507, X7, 'Leave Request Form'!$C$8:$C$507, $B23), "R2", IF(COUNTIFS('Leave Request Form'!$P$8:$P$569, $B23, 'Leave Request Form'!$Q$8:$Q$569, "&lt;="&amp;X7, 'Leave Request Form'!$R$8:$R$569, "&gt;="&amp;X7)&gt;0, "A", IF(COUNTIFS('Leave Request Form'!$C$8:$C$507, $B23, 'Leave Request Form'!$D$8:$D$507, "&lt;="&amp;X7, 'Leave Request Form'!$E$8:$E$507, "&gt;="&amp;X7)&gt;0, "R", "")))))</f>
        <v/>
      </c>
      <c r="Y23" s="43" t="str">
        <f>IF(OR($B23="", Y7=""), "", IF(COUNTIFS('Leave Request Form'!$T$8:$T$507, Y7, 'Leave Request Form'!$C$8:$C$507, $B23), "A2", IF(COUNTIFS('Leave Request Form'!$G$8:$G$507, Y7, 'Leave Request Form'!$C$8:$C$507, $B23), "R2", IF(COUNTIFS('Leave Request Form'!$P$8:$P$569, $B23, 'Leave Request Form'!$Q$8:$Q$569, "&lt;="&amp;Y7, 'Leave Request Form'!$R$8:$R$569, "&gt;="&amp;Y7)&gt;0, "A", IF(COUNTIFS('Leave Request Form'!$C$8:$C$507, $B23, 'Leave Request Form'!$D$8:$D$507, "&lt;="&amp;Y7, 'Leave Request Form'!$E$8:$E$507, "&gt;="&amp;Y7)&gt;0, "R", "")))))</f>
        <v/>
      </c>
      <c r="Z23" s="43" t="str">
        <f>IF(OR($B23="", Z7=""), "", IF(COUNTIFS('Leave Request Form'!$T$8:$T$507, Z7, 'Leave Request Form'!$C$8:$C$507, $B23), "A2", IF(COUNTIFS('Leave Request Form'!$G$8:$G$507, Z7, 'Leave Request Form'!$C$8:$C$507, $B23), "R2", IF(COUNTIFS('Leave Request Form'!$P$8:$P$569, $B23, 'Leave Request Form'!$Q$8:$Q$569, "&lt;="&amp;Z7, 'Leave Request Form'!$R$8:$R$569, "&gt;="&amp;Z7)&gt;0, "A", IF(COUNTIFS('Leave Request Form'!$C$8:$C$507, $B23, 'Leave Request Form'!$D$8:$D$507, "&lt;="&amp;Z7, 'Leave Request Form'!$E$8:$E$507, "&gt;="&amp;Z7)&gt;0, "R", "")))))</f>
        <v/>
      </c>
      <c r="AA23" s="43" t="str">
        <f>IF(OR($B23="", AA7=""), "", IF(COUNTIFS('Leave Request Form'!$T$8:$T$507, AA7, 'Leave Request Form'!$C$8:$C$507, $B23), "A2", IF(COUNTIFS('Leave Request Form'!$G$8:$G$507, AA7, 'Leave Request Form'!$C$8:$C$507, $B23), "R2", IF(COUNTIFS('Leave Request Form'!$P$8:$P$569, $B23, 'Leave Request Form'!$Q$8:$Q$569, "&lt;="&amp;AA7, 'Leave Request Form'!$R$8:$R$569, "&gt;="&amp;AA7)&gt;0, "A", IF(COUNTIFS('Leave Request Form'!$C$8:$C$507, $B23, 'Leave Request Form'!$D$8:$D$507, "&lt;="&amp;AA7, 'Leave Request Form'!$E$8:$E$507, "&gt;="&amp;AA7)&gt;0, "R", "")))))</f>
        <v/>
      </c>
      <c r="AB23" s="43" t="str">
        <f>IF(OR($B23="", AB7=""), "", IF(COUNTIFS('Leave Request Form'!$T$8:$T$507, AB7, 'Leave Request Form'!$C$8:$C$507, $B23), "A2", IF(COUNTIFS('Leave Request Form'!$G$8:$G$507, AB7, 'Leave Request Form'!$C$8:$C$507, $B23), "R2", IF(COUNTIFS('Leave Request Form'!$P$8:$P$569, $B23, 'Leave Request Form'!$Q$8:$Q$569, "&lt;="&amp;AB7, 'Leave Request Form'!$R$8:$R$569, "&gt;="&amp;AB7)&gt;0, "A", IF(COUNTIFS('Leave Request Form'!$C$8:$C$507, $B23, 'Leave Request Form'!$D$8:$D$507, "&lt;="&amp;AB7, 'Leave Request Form'!$E$8:$E$507, "&gt;="&amp;AB7)&gt;0, "R", "")))))</f>
        <v/>
      </c>
      <c r="AC23" s="43" t="str">
        <f>IF(OR($B23="", AC7=""), "", IF(COUNTIFS('Leave Request Form'!$T$8:$T$507, AC7, 'Leave Request Form'!$C$8:$C$507, $B23), "A2", IF(COUNTIFS('Leave Request Form'!$G$8:$G$507, AC7, 'Leave Request Form'!$C$8:$C$507, $B23), "R2", IF(COUNTIFS('Leave Request Form'!$P$8:$P$569, $B23, 'Leave Request Form'!$Q$8:$Q$569, "&lt;="&amp;AC7, 'Leave Request Form'!$R$8:$R$569, "&gt;="&amp;AC7)&gt;0, "A", IF(COUNTIFS('Leave Request Form'!$C$8:$C$507, $B23, 'Leave Request Form'!$D$8:$D$507, "&lt;="&amp;AC7, 'Leave Request Form'!$E$8:$E$507, "&gt;="&amp;AC7)&gt;0, "R", "")))))</f>
        <v/>
      </c>
      <c r="AD23" s="43" t="str">
        <f>IF(OR($B23="", AD7=""), "", IF(COUNTIFS('Leave Request Form'!$T$8:$T$507, AD7, 'Leave Request Form'!$C$8:$C$507, $B23), "A2", IF(COUNTIFS('Leave Request Form'!$G$8:$G$507, AD7, 'Leave Request Form'!$C$8:$C$507, $B23), "R2", IF(COUNTIFS('Leave Request Form'!$P$8:$P$569, $B23, 'Leave Request Form'!$Q$8:$Q$569, "&lt;="&amp;AD7, 'Leave Request Form'!$R$8:$R$569, "&gt;="&amp;AD7)&gt;0, "A", IF(COUNTIFS('Leave Request Form'!$C$8:$C$507, $B23, 'Leave Request Form'!$D$8:$D$507, "&lt;="&amp;AD7, 'Leave Request Form'!$E$8:$E$507, "&gt;="&amp;AD7)&gt;0, "R", "")))))</f>
        <v/>
      </c>
      <c r="AE23" s="43" t="str">
        <f>IF(OR($B23="", AE7=""), "", IF(COUNTIFS('Leave Request Form'!$T$8:$T$507, AE7, 'Leave Request Form'!$C$8:$C$507, $B23), "A2", IF(COUNTIFS('Leave Request Form'!$G$8:$G$507, AE7, 'Leave Request Form'!$C$8:$C$507, $B23), "R2", IF(COUNTIFS('Leave Request Form'!$P$8:$P$569, $B23, 'Leave Request Form'!$Q$8:$Q$569, "&lt;="&amp;AE7, 'Leave Request Form'!$R$8:$R$569, "&gt;="&amp;AE7)&gt;0, "A", IF(COUNTIFS('Leave Request Form'!$C$8:$C$507, $B23, 'Leave Request Form'!$D$8:$D$507, "&lt;="&amp;AE7, 'Leave Request Form'!$E$8:$E$507, "&gt;="&amp;AE7)&gt;0, "R", "")))))</f>
        <v/>
      </c>
      <c r="AF23" s="43" t="str">
        <f>IF(OR($B23="", AF7=""), "", IF(COUNTIFS('Leave Request Form'!$T$8:$T$507, AF7, 'Leave Request Form'!$C$8:$C$507, $B23), "A2", IF(COUNTIFS('Leave Request Form'!$G$8:$G$507, AF7, 'Leave Request Form'!$C$8:$C$507, $B23), "R2", IF(COUNTIFS('Leave Request Form'!$P$8:$P$569, $B23, 'Leave Request Form'!$Q$8:$Q$569, "&lt;="&amp;AF7, 'Leave Request Form'!$R$8:$R$569, "&gt;="&amp;AF7)&gt;0, "A", IF(COUNTIFS('Leave Request Form'!$C$8:$C$507, $B23, 'Leave Request Form'!$D$8:$D$507, "&lt;="&amp;AF7, 'Leave Request Form'!$E$8:$E$507, "&gt;="&amp;AF7)&gt;0, "R", "")))))</f>
        <v/>
      </c>
      <c r="AG23" s="44" t="str">
        <f>IF(OR($B23="", AG7=""), "", IF(COUNTIFS('Leave Request Form'!$T$8:$T$507, AG7, 'Leave Request Form'!$C$8:$C$507, $B23), "A2", IF(COUNTIFS('Leave Request Form'!$G$8:$G$507, AG7, 'Leave Request Form'!$C$8:$C$507, $B23), "R2", IF(COUNTIFS('Leave Request Form'!$P$8:$P$569, $B23, 'Leave Request Form'!$Q$8:$Q$569, "&lt;="&amp;AG7, 'Leave Request Form'!$R$8:$R$569, "&gt;="&amp;AG7)&gt;0, "A", IF(COUNTIFS('Leave Request Form'!$C$8:$C$507, $B23, 'Leave Request Form'!$D$8:$D$507, "&lt;="&amp;AG7, 'Leave Request Form'!$E$8:$E$507, "&gt;="&amp;AG7)&gt;0, "R", "")))))</f>
        <v/>
      </c>
      <c r="AH23" s="75"/>
    </row>
    <row r="24" spans="1:34" x14ac:dyDescent="0.25">
      <c r="A24" s="75"/>
      <c r="B24" s="10" t="str">
        <f>IF('Intro &amp; Setup'!$BC$20="", "", 'Intro &amp; Setup'!$BC$20)</f>
        <v/>
      </c>
      <c r="C24" s="42" t="str">
        <f>IF(OR($B24="", C7=""), "", IF(COUNTIFS('Leave Request Form'!$T$8:$T$507, C7, 'Leave Request Form'!$C$8:$C$507, $B24), "A2", IF(COUNTIFS('Leave Request Form'!$G$8:$G$507, C7, 'Leave Request Form'!$C$8:$C$507, $B24), "R2", IF(COUNTIFS('Leave Request Form'!$P$8:$P$569, $B24, 'Leave Request Form'!$Q$8:$Q$569, "&lt;="&amp;C7, 'Leave Request Form'!$R$8:$R$569, "&gt;="&amp;C7)&gt;0, "A", IF(COUNTIFS('Leave Request Form'!$C$8:$C$507, $B24, 'Leave Request Form'!$D$8:$D$507, "&lt;="&amp;C7, 'Leave Request Form'!$E$8:$E$507, "&gt;="&amp;C7)&gt;0, "R", "")))))</f>
        <v/>
      </c>
      <c r="D24" s="43" t="str">
        <f>IF(OR($B24="", D7=""), "", IF(COUNTIFS('Leave Request Form'!$T$8:$T$507, D7, 'Leave Request Form'!$C$8:$C$507, $B24), "A2", IF(COUNTIFS('Leave Request Form'!$G$8:$G$507, D7, 'Leave Request Form'!$C$8:$C$507, $B24), "R2", IF(COUNTIFS('Leave Request Form'!$P$8:$P$569, $B24, 'Leave Request Form'!$Q$8:$Q$569, "&lt;="&amp;D7, 'Leave Request Form'!$R$8:$R$569, "&gt;="&amp;D7)&gt;0, "A", IF(COUNTIFS('Leave Request Form'!$C$8:$C$507, $B24, 'Leave Request Form'!$D$8:$D$507, "&lt;="&amp;D7, 'Leave Request Form'!$E$8:$E$507, "&gt;="&amp;D7)&gt;0, "R", "")))))</f>
        <v/>
      </c>
      <c r="E24" s="43" t="str">
        <f>IF(OR($B24="", E7=""), "", IF(COUNTIFS('Leave Request Form'!$T$8:$T$507, E7, 'Leave Request Form'!$C$8:$C$507, $B24), "A2", IF(COUNTIFS('Leave Request Form'!$G$8:$G$507, E7, 'Leave Request Form'!$C$8:$C$507, $B24), "R2", IF(COUNTIFS('Leave Request Form'!$P$8:$P$569, $B24, 'Leave Request Form'!$Q$8:$Q$569, "&lt;="&amp;E7, 'Leave Request Form'!$R$8:$R$569, "&gt;="&amp;E7)&gt;0, "A", IF(COUNTIFS('Leave Request Form'!$C$8:$C$507, $B24, 'Leave Request Form'!$D$8:$D$507, "&lt;="&amp;E7, 'Leave Request Form'!$E$8:$E$507, "&gt;="&amp;E7)&gt;0, "R", "")))))</f>
        <v/>
      </c>
      <c r="F24" s="43" t="str">
        <f>IF(OR($B24="", F7=""), "", IF(COUNTIFS('Leave Request Form'!$T$8:$T$507, F7, 'Leave Request Form'!$C$8:$C$507, $B24), "A2", IF(COUNTIFS('Leave Request Form'!$G$8:$G$507, F7, 'Leave Request Form'!$C$8:$C$507, $B24), "R2", IF(COUNTIFS('Leave Request Form'!$P$8:$P$569, $B24, 'Leave Request Form'!$Q$8:$Q$569, "&lt;="&amp;F7, 'Leave Request Form'!$R$8:$R$569, "&gt;="&amp;F7)&gt;0, "A", IF(COUNTIFS('Leave Request Form'!$C$8:$C$507, $B24, 'Leave Request Form'!$D$8:$D$507, "&lt;="&amp;F7, 'Leave Request Form'!$E$8:$E$507, "&gt;="&amp;F7)&gt;0, "R", "")))))</f>
        <v/>
      </c>
      <c r="G24" s="43" t="str">
        <f>IF(OR($B24="", G7=""), "", IF(COUNTIFS('Leave Request Form'!$T$8:$T$507, G7, 'Leave Request Form'!$C$8:$C$507, $B24), "A2", IF(COUNTIFS('Leave Request Form'!$G$8:$G$507, G7, 'Leave Request Form'!$C$8:$C$507, $B24), "R2", IF(COUNTIFS('Leave Request Form'!$P$8:$P$569, $B24, 'Leave Request Form'!$Q$8:$Q$569, "&lt;="&amp;G7, 'Leave Request Form'!$R$8:$R$569, "&gt;="&amp;G7)&gt;0, "A", IF(COUNTIFS('Leave Request Form'!$C$8:$C$507, $B24, 'Leave Request Form'!$D$8:$D$507, "&lt;="&amp;G7, 'Leave Request Form'!$E$8:$E$507, "&gt;="&amp;G7)&gt;0, "R", "")))))</f>
        <v/>
      </c>
      <c r="H24" s="43" t="str">
        <f>IF(OR($B24="", H7=""), "", IF(COUNTIFS('Leave Request Form'!$T$8:$T$507, H7, 'Leave Request Form'!$C$8:$C$507, $B24), "A2", IF(COUNTIFS('Leave Request Form'!$G$8:$G$507, H7, 'Leave Request Form'!$C$8:$C$507, $B24), "R2", IF(COUNTIFS('Leave Request Form'!$P$8:$P$569, $B24, 'Leave Request Form'!$Q$8:$Q$569, "&lt;="&amp;H7, 'Leave Request Form'!$R$8:$R$569, "&gt;="&amp;H7)&gt;0, "A", IF(COUNTIFS('Leave Request Form'!$C$8:$C$507, $B24, 'Leave Request Form'!$D$8:$D$507, "&lt;="&amp;H7, 'Leave Request Form'!$E$8:$E$507, "&gt;="&amp;H7)&gt;0, "R", "")))))</f>
        <v/>
      </c>
      <c r="I24" s="43" t="str">
        <f>IF(OR($B24="", I7=""), "", IF(COUNTIFS('Leave Request Form'!$T$8:$T$507, I7, 'Leave Request Form'!$C$8:$C$507, $B24), "A2", IF(COUNTIFS('Leave Request Form'!$G$8:$G$507, I7, 'Leave Request Form'!$C$8:$C$507, $B24), "R2", IF(COUNTIFS('Leave Request Form'!$P$8:$P$569, $B24, 'Leave Request Form'!$Q$8:$Q$569, "&lt;="&amp;I7, 'Leave Request Form'!$R$8:$R$569, "&gt;="&amp;I7)&gt;0, "A", IF(COUNTIFS('Leave Request Form'!$C$8:$C$507, $B24, 'Leave Request Form'!$D$8:$D$507, "&lt;="&amp;I7, 'Leave Request Form'!$E$8:$E$507, "&gt;="&amp;I7)&gt;0, "R", "")))))</f>
        <v/>
      </c>
      <c r="J24" s="43" t="str">
        <f>IF(OR($B24="", J7=""), "", IF(COUNTIFS('Leave Request Form'!$T$8:$T$507, J7, 'Leave Request Form'!$C$8:$C$507, $B24), "A2", IF(COUNTIFS('Leave Request Form'!$G$8:$G$507, J7, 'Leave Request Form'!$C$8:$C$507, $B24), "R2", IF(COUNTIFS('Leave Request Form'!$P$8:$P$569, $B24, 'Leave Request Form'!$Q$8:$Q$569, "&lt;="&amp;J7, 'Leave Request Form'!$R$8:$R$569, "&gt;="&amp;J7)&gt;0, "A", IF(COUNTIFS('Leave Request Form'!$C$8:$C$507, $B24, 'Leave Request Form'!$D$8:$D$507, "&lt;="&amp;J7, 'Leave Request Form'!$E$8:$E$507, "&gt;="&amp;J7)&gt;0, "R", "")))))</f>
        <v/>
      </c>
      <c r="K24" s="43" t="str">
        <f>IF(OR($B24="", K7=""), "", IF(COUNTIFS('Leave Request Form'!$T$8:$T$507, K7, 'Leave Request Form'!$C$8:$C$507, $B24), "A2", IF(COUNTIFS('Leave Request Form'!$G$8:$G$507, K7, 'Leave Request Form'!$C$8:$C$507, $B24), "R2", IF(COUNTIFS('Leave Request Form'!$P$8:$P$569, $B24, 'Leave Request Form'!$Q$8:$Q$569, "&lt;="&amp;K7, 'Leave Request Form'!$R$8:$R$569, "&gt;="&amp;K7)&gt;0, "A", IF(COUNTIFS('Leave Request Form'!$C$8:$C$507, $B24, 'Leave Request Form'!$D$8:$D$507, "&lt;="&amp;K7, 'Leave Request Form'!$E$8:$E$507, "&gt;="&amp;K7)&gt;0, "R", "")))))</f>
        <v/>
      </c>
      <c r="L24" s="43" t="str">
        <f>IF(OR($B24="", L7=""), "", IF(COUNTIFS('Leave Request Form'!$T$8:$T$507, L7, 'Leave Request Form'!$C$8:$C$507, $B24), "A2", IF(COUNTIFS('Leave Request Form'!$G$8:$G$507, L7, 'Leave Request Form'!$C$8:$C$507, $B24), "R2", IF(COUNTIFS('Leave Request Form'!$P$8:$P$569, $B24, 'Leave Request Form'!$Q$8:$Q$569, "&lt;="&amp;L7, 'Leave Request Form'!$R$8:$R$569, "&gt;="&amp;L7)&gt;0, "A", IF(COUNTIFS('Leave Request Form'!$C$8:$C$507, $B24, 'Leave Request Form'!$D$8:$D$507, "&lt;="&amp;L7, 'Leave Request Form'!$E$8:$E$507, "&gt;="&amp;L7)&gt;0, "R", "")))))</f>
        <v/>
      </c>
      <c r="M24" s="43" t="str">
        <f>IF(OR($B24="", M7=""), "", IF(COUNTIFS('Leave Request Form'!$T$8:$T$507, M7, 'Leave Request Form'!$C$8:$C$507, $B24), "A2", IF(COUNTIFS('Leave Request Form'!$G$8:$G$507, M7, 'Leave Request Form'!$C$8:$C$507, $B24), "R2", IF(COUNTIFS('Leave Request Form'!$P$8:$P$569, $B24, 'Leave Request Form'!$Q$8:$Q$569, "&lt;="&amp;M7, 'Leave Request Form'!$R$8:$R$569, "&gt;="&amp;M7)&gt;0, "A", IF(COUNTIFS('Leave Request Form'!$C$8:$C$507, $B24, 'Leave Request Form'!$D$8:$D$507, "&lt;="&amp;M7, 'Leave Request Form'!$E$8:$E$507, "&gt;="&amp;M7)&gt;0, "R", "")))))</f>
        <v/>
      </c>
      <c r="N24" s="43" t="str">
        <f>IF(OR($B24="", N7=""), "", IF(COUNTIFS('Leave Request Form'!$T$8:$T$507, N7, 'Leave Request Form'!$C$8:$C$507, $B24), "A2", IF(COUNTIFS('Leave Request Form'!$G$8:$G$507, N7, 'Leave Request Form'!$C$8:$C$507, $B24), "R2", IF(COUNTIFS('Leave Request Form'!$P$8:$P$569, $B24, 'Leave Request Form'!$Q$8:$Q$569, "&lt;="&amp;N7, 'Leave Request Form'!$R$8:$R$569, "&gt;="&amp;N7)&gt;0, "A", IF(COUNTIFS('Leave Request Form'!$C$8:$C$507, $B24, 'Leave Request Form'!$D$8:$D$507, "&lt;="&amp;N7, 'Leave Request Form'!$E$8:$E$507, "&gt;="&amp;N7)&gt;0, "R", "")))))</f>
        <v/>
      </c>
      <c r="O24" s="43" t="str">
        <f>IF(OR($B24="", O7=""), "", IF(COUNTIFS('Leave Request Form'!$T$8:$T$507, O7, 'Leave Request Form'!$C$8:$C$507, $B24), "A2", IF(COUNTIFS('Leave Request Form'!$G$8:$G$507, O7, 'Leave Request Form'!$C$8:$C$507, $B24), "R2", IF(COUNTIFS('Leave Request Form'!$P$8:$P$569, $B24, 'Leave Request Form'!$Q$8:$Q$569, "&lt;="&amp;O7, 'Leave Request Form'!$R$8:$R$569, "&gt;="&amp;O7)&gt;0, "A", IF(COUNTIFS('Leave Request Form'!$C$8:$C$507, $B24, 'Leave Request Form'!$D$8:$D$507, "&lt;="&amp;O7, 'Leave Request Form'!$E$8:$E$507, "&gt;="&amp;O7)&gt;0, "R", "")))))</f>
        <v/>
      </c>
      <c r="P24" s="43" t="str">
        <f>IF(OR($B24="", P7=""), "", IF(COUNTIFS('Leave Request Form'!$T$8:$T$507, P7, 'Leave Request Form'!$C$8:$C$507, $B24), "A2", IF(COUNTIFS('Leave Request Form'!$G$8:$G$507, P7, 'Leave Request Form'!$C$8:$C$507, $B24), "R2", IF(COUNTIFS('Leave Request Form'!$P$8:$P$569, $B24, 'Leave Request Form'!$Q$8:$Q$569, "&lt;="&amp;P7, 'Leave Request Form'!$R$8:$R$569, "&gt;="&amp;P7)&gt;0, "A", IF(COUNTIFS('Leave Request Form'!$C$8:$C$507, $B24, 'Leave Request Form'!$D$8:$D$507, "&lt;="&amp;P7, 'Leave Request Form'!$E$8:$E$507, "&gt;="&amp;P7)&gt;0, "R", "")))))</f>
        <v/>
      </c>
      <c r="Q24" s="43" t="str">
        <f>IF(OR($B24="", Q7=""), "", IF(COUNTIFS('Leave Request Form'!$T$8:$T$507, Q7, 'Leave Request Form'!$C$8:$C$507, $B24), "A2", IF(COUNTIFS('Leave Request Form'!$G$8:$G$507, Q7, 'Leave Request Form'!$C$8:$C$507, $B24), "R2", IF(COUNTIFS('Leave Request Form'!$P$8:$P$569, $B24, 'Leave Request Form'!$Q$8:$Q$569, "&lt;="&amp;Q7, 'Leave Request Form'!$R$8:$R$569, "&gt;="&amp;Q7)&gt;0, "A", IF(COUNTIFS('Leave Request Form'!$C$8:$C$507, $B24, 'Leave Request Form'!$D$8:$D$507, "&lt;="&amp;Q7, 'Leave Request Form'!$E$8:$E$507, "&gt;="&amp;Q7)&gt;0, "R", "")))))</f>
        <v/>
      </c>
      <c r="R24" s="43" t="str">
        <f>IF(OR($B24="", R7=""), "", IF(COUNTIFS('Leave Request Form'!$T$8:$T$507, R7, 'Leave Request Form'!$C$8:$C$507, $B24), "A2", IF(COUNTIFS('Leave Request Form'!$G$8:$G$507, R7, 'Leave Request Form'!$C$8:$C$507, $B24), "R2", IF(COUNTIFS('Leave Request Form'!$P$8:$P$569, $B24, 'Leave Request Form'!$Q$8:$Q$569, "&lt;="&amp;R7, 'Leave Request Form'!$R$8:$R$569, "&gt;="&amp;R7)&gt;0, "A", IF(COUNTIFS('Leave Request Form'!$C$8:$C$507, $B24, 'Leave Request Form'!$D$8:$D$507, "&lt;="&amp;R7, 'Leave Request Form'!$E$8:$E$507, "&gt;="&amp;R7)&gt;0, "R", "")))))</f>
        <v/>
      </c>
      <c r="S24" s="43" t="str">
        <f>IF(OR($B24="", S7=""), "", IF(COUNTIFS('Leave Request Form'!$T$8:$T$507, S7, 'Leave Request Form'!$C$8:$C$507, $B24), "A2", IF(COUNTIFS('Leave Request Form'!$G$8:$G$507, S7, 'Leave Request Form'!$C$8:$C$507, $B24), "R2", IF(COUNTIFS('Leave Request Form'!$P$8:$P$569, $B24, 'Leave Request Form'!$Q$8:$Q$569, "&lt;="&amp;S7, 'Leave Request Form'!$R$8:$R$569, "&gt;="&amp;S7)&gt;0, "A", IF(COUNTIFS('Leave Request Form'!$C$8:$C$507, $B24, 'Leave Request Form'!$D$8:$D$507, "&lt;="&amp;S7, 'Leave Request Form'!$E$8:$E$507, "&gt;="&amp;S7)&gt;0, "R", "")))))</f>
        <v/>
      </c>
      <c r="T24" s="43" t="str">
        <f>IF(OR($B24="", T7=""), "", IF(COUNTIFS('Leave Request Form'!$T$8:$T$507, T7, 'Leave Request Form'!$C$8:$C$507, $B24), "A2", IF(COUNTIFS('Leave Request Form'!$G$8:$G$507, T7, 'Leave Request Form'!$C$8:$C$507, $B24), "R2", IF(COUNTIFS('Leave Request Form'!$P$8:$P$569, $B24, 'Leave Request Form'!$Q$8:$Q$569, "&lt;="&amp;T7, 'Leave Request Form'!$R$8:$R$569, "&gt;="&amp;T7)&gt;0, "A", IF(COUNTIFS('Leave Request Form'!$C$8:$C$507, $B24, 'Leave Request Form'!$D$8:$D$507, "&lt;="&amp;T7, 'Leave Request Form'!$E$8:$E$507, "&gt;="&amp;T7)&gt;0, "R", "")))))</f>
        <v/>
      </c>
      <c r="U24" s="43" t="str">
        <f>IF(OR($B24="", U7=""), "", IF(COUNTIFS('Leave Request Form'!$T$8:$T$507, U7, 'Leave Request Form'!$C$8:$C$507, $B24), "A2", IF(COUNTIFS('Leave Request Form'!$G$8:$G$507, U7, 'Leave Request Form'!$C$8:$C$507, $B24), "R2", IF(COUNTIFS('Leave Request Form'!$P$8:$P$569, $B24, 'Leave Request Form'!$Q$8:$Q$569, "&lt;="&amp;U7, 'Leave Request Form'!$R$8:$R$569, "&gt;="&amp;U7)&gt;0, "A", IF(COUNTIFS('Leave Request Form'!$C$8:$C$507, $B24, 'Leave Request Form'!$D$8:$D$507, "&lt;="&amp;U7, 'Leave Request Form'!$E$8:$E$507, "&gt;="&amp;U7)&gt;0, "R", "")))))</f>
        <v/>
      </c>
      <c r="V24" s="43" t="str">
        <f>IF(OR($B24="", V7=""), "", IF(COUNTIFS('Leave Request Form'!$T$8:$T$507, V7, 'Leave Request Form'!$C$8:$C$507, $B24), "A2", IF(COUNTIFS('Leave Request Form'!$G$8:$G$507, V7, 'Leave Request Form'!$C$8:$C$507, $B24), "R2", IF(COUNTIFS('Leave Request Form'!$P$8:$P$569, $B24, 'Leave Request Form'!$Q$8:$Q$569, "&lt;="&amp;V7, 'Leave Request Form'!$R$8:$R$569, "&gt;="&amp;V7)&gt;0, "A", IF(COUNTIFS('Leave Request Form'!$C$8:$C$507, $B24, 'Leave Request Form'!$D$8:$D$507, "&lt;="&amp;V7, 'Leave Request Form'!$E$8:$E$507, "&gt;="&amp;V7)&gt;0, "R", "")))))</f>
        <v/>
      </c>
      <c r="W24" s="43" t="str">
        <f>IF(OR($B24="", W7=""), "", IF(COUNTIFS('Leave Request Form'!$T$8:$T$507, W7, 'Leave Request Form'!$C$8:$C$507, $B24), "A2", IF(COUNTIFS('Leave Request Form'!$G$8:$G$507, W7, 'Leave Request Form'!$C$8:$C$507, $B24), "R2", IF(COUNTIFS('Leave Request Form'!$P$8:$P$569, $B24, 'Leave Request Form'!$Q$8:$Q$569, "&lt;="&amp;W7, 'Leave Request Form'!$R$8:$R$569, "&gt;="&amp;W7)&gt;0, "A", IF(COUNTIFS('Leave Request Form'!$C$8:$C$507, $B24, 'Leave Request Form'!$D$8:$D$507, "&lt;="&amp;W7, 'Leave Request Form'!$E$8:$E$507, "&gt;="&amp;W7)&gt;0, "R", "")))))</f>
        <v/>
      </c>
      <c r="X24" s="43" t="str">
        <f>IF(OR($B24="", X7=""), "", IF(COUNTIFS('Leave Request Form'!$T$8:$T$507, X7, 'Leave Request Form'!$C$8:$C$507, $B24), "A2", IF(COUNTIFS('Leave Request Form'!$G$8:$G$507, X7, 'Leave Request Form'!$C$8:$C$507, $B24), "R2", IF(COUNTIFS('Leave Request Form'!$P$8:$P$569, $B24, 'Leave Request Form'!$Q$8:$Q$569, "&lt;="&amp;X7, 'Leave Request Form'!$R$8:$R$569, "&gt;="&amp;X7)&gt;0, "A", IF(COUNTIFS('Leave Request Form'!$C$8:$C$507, $B24, 'Leave Request Form'!$D$8:$D$507, "&lt;="&amp;X7, 'Leave Request Form'!$E$8:$E$507, "&gt;="&amp;X7)&gt;0, "R", "")))))</f>
        <v/>
      </c>
      <c r="Y24" s="43" t="str">
        <f>IF(OR($B24="", Y7=""), "", IF(COUNTIFS('Leave Request Form'!$T$8:$T$507, Y7, 'Leave Request Form'!$C$8:$C$507, $B24), "A2", IF(COUNTIFS('Leave Request Form'!$G$8:$G$507, Y7, 'Leave Request Form'!$C$8:$C$507, $B24), "R2", IF(COUNTIFS('Leave Request Form'!$P$8:$P$569, $B24, 'Leave Request Form'!$Q$8:$Q$569, "&lt;="&amp;Y7, 'Leave Request Form'!$R$8:$R$569, "&gt;="&amp;Y7)&gt;0, "A", IF(COUNTIFS('Leave Request Form'!$C$8:$C$507, $B24, 'Leave Request Form'!$D$8:$D$507, "&lt;="&amp;Y7, 'Leave Request Form'!$E$8:$E$507, "&gt;="&amp;Y7)&gt;0, "R", "")))))</f>
        <v/>
      </c>
      <c r="Z24" s="43" t="str">
        <f>IF(OR($B24="", Z7=""), "", IF(COUNTIFS('Leave Request Form'!$T$8:$T$507, Z7, 'Leave Request Form'!$C$8:$C$507, $B24), "A2", IF(COUNTIFS('Leave Request Form'!$G$8:$G$507, Z7, 'Leave Request Form'!$C$8:$C$507, $B24), "R2", IF(COUNTIFS('Leave Request Form'!$P$8:$P$569, $B24, 'Leave Request Form'!$Q$8:$Q$569, "&lt;="&amp;Z7, 'Leave Request Form'!$R$8:$R$569, "&gt;="&amp;Z7)&gt;0, "A", IF(COUNTIFS('Leave Request Form'!$C$8:$C$507, $B24, 'Leave Request Form'!$D$8:$D$507, "&lt;="&amp;Z7, 'Leave Request Form'!$E$8:$E$507, "&gt;="&amp;Z7)&gt;0, "R", "")))))</f>
        <v/>
      </c>
      <c r="AA24" s="43" t="str">
        <f>IF(OR($B24="", AA7=""), "", IF(COUNTIFS('Leave Request Form'!$T$8:$T$507, AA7, 'Leave Request Form'!$C$8:$C$507, $B24), "A2", IF(COUNTIFS('Leave Request Form'!$G$8:$G$507, AA7, 'Leave Request Form'!$C$8:$C$507, $B24), "R2", IF(COUNTIFS('Leave Request Form'!$P$8:$P$569, $B24, 'Leave Request Form'!$Q$8:$Q$569, "&lt;="&amp;AA7, 'Leave Request Form'!$R$8:$R$569, "&gt;="&amp;AA7)&gt;0, "A", IF(COUNTIFS('Leave Request Form'!$C$8:$C$507, $B24, 'Leave Request Form'!$D$8:$D$507, "&lt;="&amp;AA7, 'Leave Request Form'!$E$8:$E$507, "&gt;="&amp;AA7)&gt;0, "R", "")))))</f>
        <v/>
      </c>
      <c r="AB24" s="43" t="str">
        <f>IF(OR($B24="", AB7=""), "", IF(COUNTIFS('Leave Request Form'!$T$8:$T$507, AB7, 'Leave Request Form'!$C$8:$C$507, $B24), "A2", IF(COUNTIFS('Leave Request Form'!$G$8:$G$507, AB7, 'Leave Request Form'!$C$8:$C$507, $B24), "R2", IF(COUNTIFS('Leave Request Form'!$P$8:$P$569, $B24, 'Leave Request Form'!$Q$8:$Q$569, "&lt;="&amp;AB7, 'Leave Request Form'!$R$8:$R$569, "&gt;="&amp;AB7)&gt;0, "A", IF(COUNTIFS('Leave Request Form'!$C$8:$C$507, $B24, 'Leave Request Form'!$D$8:$D$507, "&lt;="&amp;AB7, 'Leave Request Form'!$E$8:$E$507, "&gt;="&amp;AB7)&gt;0, "R", "")))))</f>
        <v/>
      </c>
      <c r="AC24" s="43" t="str">
        <f>IF(OR($B24="", AC7=""), "", IF(COUNTIFS('Leave Request Form'!$T$8:$T$507, AC7, 'Leave Request Form'!$C$8:$C$507, $B24), "A2", IF(COUNTIFS('Leave Request Form'!$G$8:$G$507, AC7, 'Leave Request Form'!$C$8:$C$507, $B24), "R2", IF(COUNTIFS('Leave Request Form'!$P$8:$P$569, $B24, 'Leave Request Form'!$Q$8:$Q$569, "&lt;="&amp;AC7, 'Leave Request Form'!$R$8:$R$569, "&gt;="&amp;AC7)&gt;0, "A", IF(COUNTIFS('Leave Request Form'!$C$8:$C$507, $B24, 'Leave Request Form'!$D$8:$D$507, "&lt;="&amp;AC7, 'Leave Request Form'!$E$8:$E$507, "&gt;="&amp;AC7)&gt;0, "R", "")))))</f>
        <v/>
      </c>
      <c r="AD24" s="43" t="str">
        <f>IF(OR($B24="", AD7=""), "", IF(COUNTIFS('Leave Request Form'!$T$8:$T$507, AD7, 'Leave Request Form'!$C$8:$C$507, $B24), "A2", IF(COUNTIFS('Leave Request Form'!$G$8:$G$507, AD7, 'Leave Request Form'!$C$8:$C$507, $B24), "R2", IF(COUNTIFS('Leave Request Form'!$P$8:$P$569, $B24, 'Leave Request Form'!$Q$8:$Q$569, "&lt;="&amp;AD7, 'Leave Request Form'!$R$8:$R$569, "&gt;="&amp;AD7)&gt;0, "A", IF(COUNTIFS('Leave Request Form'!$C$8:$C$507, $B24, 'Leave Request Form'!$D$8:$D$507, "&lt;="&amp;AD7, 'Leave Request Form'!$E$8:$E$507, "&gt;="&amp;AD7)&gt;0, "R", "")))))</f>
        <v/>
      </c>
      <c r="AE24" s="43" t="str">
        <f>IF(OR($B24="", AE7=""), "", IF(COUNTIFS('Leave Request Form'!$T$8:$T$507, AE7, 'Leave Request Form'!$C$8:$C$507, $B24), "A2", IF(COUNTIFS('Leave Request Form'!$G$8:$G$507, AE7, 'Leave Request Form'!$C$8:$C$507, $B24), "R2", IF(COUNTIFS('Leave Request Form'!$P$8:$P$569, $B24, 'Leave Request Form'!$Q$8:$Q$569, "&lt;="&amp;AE7, 'Leave Request Form'!$R$8:$R$569, "&gt;="&amp;AE7)&gt;0, "A", IF(COUNTIFS('Leave Request Form'!$C$8:$C$507, $B24, 'Leave Request Form'!$D$8:$D$507, "&lt;="&amp;AE7, 'Leave Request Form'!$E$8:$E$507, "&gt;="&amp;AE7)&gt;0, "R", "")))))</f>
        <v/>
      </c>
      <c r="AF24" s="43" t="str">
        <f>IF(OR($B24="", AF7=""), "", IF(COUNTIFS('Leave Request Form'!$T$8:$T$507, AF7, 'Leave Request Form'!$C$8:$C$507, $B24), "A2", IF(COUNTIFS('Leave Request Form'!$G$8:$G$507, AF7, 'Leave Request Form'!$C$8:$C$507, $B24), "R2", IF(COUNTIFS('Leave Request Form'!$P$8:$P$569, $B24, 'Leave Request Form'!$Q$8:$Q$569, "&lt;="&amp;AF7, 'Leave Request Form'!$R$8:$R$569, "&gt;="&amp;AF7)&gt;0, "A", IF(COUNTIFS('Leave Request Form'!$C$8:$C$507, $B24, 'Leave Request Form'!$D$8:$D$507, "&lt;="&amp;AF7, 'Leave Request Form'!$E$8:$E$507, "&gt;="&amp;AF7)&gt;0, "R", "")))))</f>
        <v/>
      </c>
      <c r="AG24" s="44" t="str">
        <f>IF(OR($B24="", AG7=""), "", IF(COUNTIFS('Leave Request Form'!$T$8:$T$507, AG7, 'Leave Request Form'!$C$8:$C$507, $B24), "A2", IF(COUNTIFS('Leave Request Form'!$G$8:$G$507, AG7, 'Leave Request Form'!$C$8:$C$507, $B24), "R2", IF(COUNTIFS('Leave Request Form'!$P$8:$P$569, $B24, 'Leave Request Form'!$Q$8:$Q$569, "&lt;="&amp;AG7, 'Leave Request Form'!$R$8:$R$569, "&gt;="&amp;AG7)&gt;0, "A", IF(COUNTIFS('Leave Request Form'!$C$8:$C$507, $B24, 'Leave Request Form'!$D$8:$D$507, "&lt;="&amp;AG7, 'Leave Request Form'!$E$8:$E$507, "&gt;="&amp;AG7)&gt;0, "R", "")))))</f>
        <v/>
      </c>
      <c r="AH24" s="75"/>
    </row>
    <row r="25" spans="1:34" x14ac:dyDescent="0.25">
      <c r="A25" s="75"/>
      <c r="B25" s="10" t="str">
        <f>IF('Intro &amp; Setup'!$BC$21="", "", 'Intro &amp; Setup'!$BC$21)</f>
        <v/>
      </c>
      <c r="C25" s="42" t="str">
        <f>IF(OR($B25="", C7=""), "", IF(COUNTIFS('Leave Request Form'!$T$8:$T$507, C7, 'Leave Request Form'!$C$8:$C$507, $B25), "A2", IF(COUNTIFS('Leave Request Form'!$G$8:$G$507, C7, 'Leave Request Form'!$C$8:$C$507, $B25), "R2", IF(COUNTIFS('Leave Request Form'!$P$8:$P$569, $B25, 'Leave Request Form'!$Q$8:$Q$569, "&lt;="&amp;C7, 'Leave Request Form'!$R$8:$R$569, "&gt;="&amp;C7)&gt;0, "A", IF(COUNTIFS('Leave Request Form'!$C$8:$C$507, $B25, 'Leave Request Form'!$D$8:$D$507, "&lt;="&amp;C7, 'Leave Request Form'!$E$8:$E$507, "&gt;="&amp;C7)&gt;0, "R", "")))))</f>
        <v/>
      </c>
      <c r="D25" s="43" t="str">
        <f>IF(OR($B25="", D7=""), "", IF(COUNTIFS('Leave Request Form'!$T$8:$T$507, D7, 'Leave Request Form'!$C$8:$C$507, $B25), "A2", IF(COUNTIFS('Leave Request Form'!$G$8:$G$507, D7, 'Leave Request Form'!$C$8:$C$507, $B25), "R2", IF(COUNTIFS('Leave Request Form'!$P$8:$P$569, $B25, 'Leave Request Form'!$Q$8:$Q$569, "&lt;="&amp;D7, 'Leave Request Form'!$R$8:$R$569, "&gt;="&amp;D7)&gt;0, "A", IF(COUNTIFS('Leave Request Form'!$C$8:$C$507, $B25, 'Leave Request Form'!$D$8:$D$507, "&lt;="&amp;D7, 'Leave Request Form'!$E$8:$E$507, "&gt;="&amp;D7)&gt;0, "R", "")))))</f>
        <v/>
      </c>
      <c r="E25" s="43" t="str">
        <f>IF(OR($B25="", E7=""), "", IF(COUNTIFS('Leave Request Form'!$T$8:$T$507, E7, 'Leave Request Form'!$C$8:$C$507, $B25), "A2", IF(COUNTIFS('Leave Request Form'!$G$8:$G$507, E7, 'Leave Request Form'!$C$8:$C$507, $B25), "R2", IF(COUNTIFS('Leave Request Form'!$P$8:$P$569, $B25, 'Leave Request Form'!$Q$8:$Q$569, "&lt;="&amp;E7, 'Leave Request Form'!$R$8:$R$569, "&gt;="&amp;E7)&gt;0, "A", IF(COUNTIFS('Leave Request Form'!$C$8:$C$507, $B25, 'Leave Request Form'!$D$8:$D$507, "&lt;="&amp;E7, 'Leave Request Form'!$E$8:$E$507, "&gt;="&amp;E7)&gt;0, "R", "")))))</f>
        <v/>
      </c>
      <c r="F25" s="43" t="str">
        <f>IF(OR($B25="", F7=""), "", IF(COUNTIFS('Leave Request Form'!$T$8:$T$507, F7, 'Leave Request Form'!$C$8:$C$507, $B25), "A2", IF(COUNTIFS('Leave Request Form'!$G$8:$G$507, F7, 'Leave Request Form'!$C$8:$C$507, $B25), "R2", IF(COUNTIFS('Leave Request Form'!$P$8:$P$569, $B25, 'Leave Request Form'!$Q$8:$Q$569, "&lt;="&amp;F7, 'Leave Request Form'!$R$8:$R$569, "&gt;="&amp;F7)&gt;0, "A", IF(COUNTIFS('Leave Request Form'!$C$8:$C$507, $B25, 'Leave Request Form'!$D$8:$D$507, "&lt;="&amp;F7, 'Leave Request Form'!$E$8:$E$507, "&gt;="&amp;F7)&gt;0, "R", "")))))</f>
        <v/>
      </c>
      <c r="G25" s="43" t="str">
        <f>IF(OR($B25="", G7=""), "", IF(COUNTIFS('Leave Request Form'!$T$8:$T$507, G7, 'Leave Request Form'!$C$8:$C$507, $B25), "A2", IF(COUNTIFS('Leave Request Form'!$G$8:$G$507, G7, 'Leave Request Form'!$C$8:$C$507, $B25), "R2", IF(COUNTIFS('Leave Request Form'!$P$8:$P$569, $B25, 'Leave Request Form'!$Q$8:$Q$569, "&lt;="&amp;G7, 'Leave Request Form'!$R$8:$R$569, "&gt;="&amp;G7)&gt;0, "A", IF(COUNTIFS('Leave Request Form'!$C$8:$C$507, $B25, 'Leave Request Form'!$D$8:$D$507, "&lt;="&amp;G7, 'Leave Request Form'!$E$8:$E$507, "&gt;="&amp;G7)&gt;0, "R", "")))))</f>
        <v/>
      </c>
      <c r="H25" s="43" t="str">
        <f>IF(OR($B25="", H7=""), "", IF(COUNTIFS('Leave Request Form'!$T$8:$T$507, H7, 'Leave Request Form'!$C$8:$C$507, $B25), "A2", IF(COUNTIFS('Leave Request Form'!$G$8:$G$507, H7, 'Leave Request Form'!$C$8:$C$507, $B25), "R2", IF(COUNTIFS('Leave Request Form'!$P$8:$P$569, $B25, 'Leave Request Form'!$Q$8:$Q$569, "&lt;="&amp;H7, 'Leave Request Form'!$R$8:$R$569, "&gt;="&amp;H7)&gt;0, "A", IF(COUNTIFS('Leave Request Form'!$C$8:$C$507, $B25, 'Leave Request Form'!$D$8:$D$507, "&lt;="&amp;H7, 'Leave Request Form'!$E$8:$E$507, "&gt;="&amp;H7)&gt;0, "R", "")))))</f>
        <v/>
      </c>
      <c r="I25" s="43" t="str">
        <f>IF(OR($B25="", I7=""), "", IF(COUNTIFS('Leave Request Form'!$T$8:$T$507, I7, 'Leave Request Form'!$C$8:$C$507, $B25), "A2", IF(COUNTIFS('Leave Request Form'!$G$8:$G$507, I7, 'Leave Request Form'!$C$8:$C$507, $B25), "R2", IF(COUNTIFS('Leave Request Form'!$P$8:$P$569, $B25, 'Leave Request Form'!$Q$8:$Q$569, "&lt;="&amp;I7, 'Leave Request Form'!$R$8:$R$569, "&gt;="&amp;I7)&gt;0, "A", IF(COUNTIFS('Leave Request Form'!$C$8:$C$507, $B25, 'Leave Request Form'!$D$8:$D$507, "&lt;="&amp;I7, 'Leave Request Form'!$E$8:$E$507, "&gt;="&amp;I7)&gt;0, "R", "")))))</f>
        <v/>
      </c>
      <c r="J25" s="43" t="str">
        <f>IF(OR($B25="", J7=""), "", IF(COUNTIFS('Leave Request Form'!$T$8:$T$507, J7, 'Leave Request Form'!$C$8:$C$507, $B25), "A2", IF(COUNTIFS('Leave Request Form'!$G$8:$G$507, J7, 'Leave Request Form'!$C$8:$C$507, $B25), "R2", IF(COUNTIFS('Leave Request Form'!$P$8:$P$569, $B25, 'Leave Request Form'!$Q$8:$Q$569, "&lt;="&amp;J7, 'Leave Request Form'!$R$8:$R$569, "&gt;="&amp;J7)&gt;0, "A", IF(COUNTIFS('Leave Request Form'!$C$8:$C$507, $B25, 'Leave Request Form'!$D$8:$D$507, "&lt;="&amp;J7, 'Leave Request Form'!$E$8:$E$507, "&gt;="&amp;J7)&gt;0, "R", "")))))</f>
        <v/>
      </c>
      <c r="K25" s="43" t="str">
        <f>IF(OR($B25="", K7=""), "", IF(COUNTIFS('Leave Request Form'!$T$8:$T$507, K7, 'Leave Request Form'!$C$8:$C$507, $B25), "A2", IF(COUNTIFS('Leave Request Form'!$G$8:$G$507, K7, 'Leave Request Form'!$C$8:$C$507, $B25), "R2", IF(COUNTIFS('Leave Request Form'!$P$8:$P$569, $B25, 'Leave Request Form'!$Q$8:$Q$569, "&lt;="&amp;K7, 'Leave Request Form'!$R$8:$R$569, "&gt;="&amp;K7)&gt;0, "A", IF(COUNTIFS('Leave Request Form'!$C$8:$C$507, $B25, 'Leave Request Form'!$D$8:$D$507, "&lt;="&amp;K7, 'Leave Request Form'!$E$8:$E$507, "&gt;="&amp;K7)&gt;0, "R", "")))))</f>
        <v/>
      </c>
      <c r="L25" s="43" t="str">
        <f>IF(OR($B25="", L7=""), "", IF(COUNTIFS('Leave Request Form'!$T$8:$T$507, L7, 'Leave Request Form'!$C$8:$C$507, $B25), "A2", IF(COUNTIFS('Leave Request Form'!$G$8:$G$507, L7, 'Leave Request Form'!$C$8:$C$507, $B25), "R2", IF(COUNTIFS('Leave Request Form'!$P$8:$P$569, $B25, 'Leave Request Form'!$Q$8:$Q$569, "&lt;="&amp;L7, 'Leave Request Form'!$R$8:$R$569, "&gt;="&amp;L7)&gt;0, "A", IF(COUNTIFS('Leave Request Form'!$C$8:$C$507, $B25, 'Leave Request Form'!$D$8:$D$507, "&lt;="&amp;L7, 'Leave Request Form'!$E$8:$E$507, "&gt;="&amp;L7)&gt;0, "R", "")))))</f>
        <v/>
      </c>
      <c r="M25" s="43" t="str">
        <f>IF(OR($B25="", M7=""), "", IF(COUNTIFS('Leave Request Form'!$T$8:$T$507, M7, 'Leave Request Form'!$C$8:$C$507, $B25), "A2", IF(COUNTIFS('Leave Request Form'!$G$8:$G$507, M7, 'Leave Request Form'!$C$8:$C$507, $B25), "R2", IF(COUNTIFS('Leave Request Form'!$P$8:$P$569, $B25, 'Leave Request Form'!$Q$8:$Q$569, "&lt;="&amp;M7, 'Leave Request Form'!$R$8:$R$569, "&gt;="&amp;M7)&gt;0, "A", IF(COUNTIFS('Leave Request Form'!$C$8:$C$507, $B25, 'Leave Request Form'!$D$8:$D$507, "&lt;="&amp;M7, 'Leave Request Form'!$E$8:$E$507, "&gt;="&amp;M7)&gt;0, "R", "")))))</f>
        <v/>
      </c>
      <c r="N25" s="43" t="str">
        <f>IF(OR($B25="", N7=""), "", IF(COUNTIFS('Leave Request Form'!$T$8:$T$507, N7, 'Leave Request Form'!$C$8:$C$507, $B25), "A2", IF(COUNTIFS('Leave Request Form'!$G$8:$G$507, N7, 'Leave Request Form'!$C$8:$C$507, $B25), "R2", IF(COUNTIFS('Leave Request Form'!$P$8:$P$569, $B25, 'Leave Request Form'!$Q$8:$Q$569, "&lt;="&amp;N7, 'Leave Request Form'!$R$8:$R$569, "&gt;="&amp;N7)&gt;0, "A", IF(COUNTIFS('Leave Request Form'!$C$8:$C$507, $B25, 'Leave Request Form'!$D$8:$D$507, "&lt;="&amp;N7, 'Leave Request Form'!$E$8:$E$507, "&gt;="&amp;N7)&gt;0, "R", "")))))</f>
        <v/>
      </c>
      <c r="O25" s="43" t="str">
        <f>IF(OR($B25="", O7=""), "", IF(COUNTIFS('Leave Request Form'!$T$8:$T$507, O7, 'Leave Request Form'!$C$8:$C$507, $B25), "A2", IF(COUNTIFS('Leave Request Form'!$G$8:$G$507, O7, 'Leave Request Form'!$C$8:$C$507, $B25), "R2", IF(COUNTIFS('Leave Request Form'!$P$8:$P$569, $B25, 'Leave Request Form'!$Q$8:$Q$569, "&lt;="&amp;O7, 'Leave Request Form'!$R$8:$R$569, "&gt;="&amp;O7)&gt;0, "A", IF(COUNTIFS('Leave Request Form'!$C$8:$C$507, $B25, 'Leave Request Form'!$D$8:$D$507, "&lt;="&amp;O7, 'Leave Request Form'!$E$8:$E$507, "&gt;="&amp;O7)&gt;0, "R", "")))))</f>
        <v/>
      </c>
      <c r="P25" s="43" t="str">
        <f>IF(OR($B25="", P7=""), "", IF(COUNTIFS('Leave Request Form'!$T$8:$T$507, P7, 'Leave Request Form'!$C$8:$C$507, $B25), "A2", IF(COUNTIFS('Leave Request Form'!$G$8:$G$507, P7, 'Leave Request Form'!$C$8:$C$507, $B25), "R2", IF(COUNTIFS('Leave Request Form'!$P$8:$P$569, $B25, 'Leave Request Form'!$Q$8:$Q$569, "&lt;="&amp;P7, 'Leave Request Form'!$R$8:$R$569, "&gt;="&amp;P7)&gt;0, "A", IF(COUNTIFS('Leave Request Form'!$C$8:$C$507, $B25, 'Leave Request Form'!$D$8:$D$507, "&lt;="&amp;P7, 'Leave Request Form'!$E$8:$E$507, "&gt;="&amp;P7)&gt;0, "R", "")))))</f>
        <v/>
      </c>
      <c r="Q25" s="43" t="str">
        <f>IF(OR($B25="", Q7=""), "", IF(COUNTIFS('Leave Request Form'!$T$8:$T$507, Q7, 'Leave Request Form'!$C$8:$C$507, $B25), "A2", IF(COUNTIFS('Leave Request Form'!$G$8:$G$507, Q7, 'Leave Request Form'!$C$8:$C$507, $B25), "R2", IF(COUNTIFS('Leave Request Form'!$P$8:$P$569, $B25, 'Leave Request Form'!$Q$8:$Q$569, "&lt;="&amp;Q7, 'Leave Request Form'!$R$8:$R$569, "&gt;="&amp;Q7)&gt;0, "A", IF(COUNTIFS('Leave Request Form'!$C$8:$C$507, $B25, 'Leave Request Form'!$D$8:$D$507, "&lt;="&amp;Q7, 'Leave Request Form'!$E$8:$E$507, "&gt;="&amp;Q7)&gt;0, "R", "")))))</f>
        <v/>
      </c>
      <c r="R25" s="43" t="str">
        <f>IF(OR($B25="", R7=""), "", IF(COUNTIFS('Leave Request Form'!$T$8:$T$507, R7, 'Leave Request Form'!$C$8:$C$507, $B25), "A2", IF(COUNTIFS('Leave Request Form'!$G$8:$G$507, R7, 'Leave Request Form'!$C$8:$C$507, $B25), "R2", IF(COUNTIFS('Leave Request Form'!$P$8:$P$569, $B25, 'Leave Request Form'!$Q$8:$Q$569, "&lt;="&amp;R7, 'Leave Request Form'!$R$8:$R$569, "&gt;="&amp;R7)&gt;0, "A", IF(COUNTIFS('Leave Request Form'!$C$8:$C$507, $B25, 'Leave Request Form'!$D$8:$D$507, "&lt;="&amp;R7, 'Leave Request Form'!$E$8:$E$507, "&gt;="&amp;R7)&gt;0, "R", "")))))</f>
        <v/>
      </c>
      <c r="S25" s="43" t="str">
        <f>IF(OR($B25="", S7=""), "", IF(COUNTIFS('Leave Request Form'!$T$8:$T$507, S7, 'Leave Request Form'!$C$8:$C$507, $B25), "A2", IF(COUNTIFS('Leave Request Form'!$G$8:$G$507, S7, 'Leave Request Form'!$C$8:$C$507, $B25), "R2", IF(COUNTIFS('Leave Request Form'!$P$8:$P$569, $B25, 'Leave Request Form'!$Q$8:$Q$569, "&lt;="&amp;S7, 'Leave Request Form'!$R$8:$R$569, "&gt;="&amp;S7)&gt;0, "A", IF(COUNTIFS('Leave Request Form'!$C$8:$C$507, $B25, 'Leave Request Form'!$D$8:$D$507, "&lt;="&amp;S7, 'Leave Request Form'!$E$8:$E$507, "&gt;="&amp;S7)&gt;0, "R", "")))))</f>
        <v/>
      </c>
      <c r="T25" s="43" t="str">
        <f>IF(OR($B25="", T7=""), "", IF(COUNTIFS('Leave Request Form'!$T$8:$T$507, T7, 'Leave Request Form'!$C$8:$C$507, $B25), "A2", IF(COUNTIFS('Leave Request Form'!$G$8:$G$507, T7, 'Leave Request Form'!$C$8:$C$507, $B25), "R2", IF(COUNTIFS('Leave Request Form'!$P$8:$P$569, $B25, 'Leave Request Form'!$Q$8:$Q$569, "&lt;="&amp;T7, 'Leave Request Form'!$R$8:$R$569, "&gt;="&amp;T7)&gt;0, "A", IF(COUNTIFS('Leave Request Form'!$C$8:$C$507, $B25, 'Leave Request Form'!$D$8:$D$507, "&lt;="&amp;T7, 'Leave Request Form'!$E$8:$E$507, "&gt;="&amp;T7)&gt;0, "R", "")))))</f>
        <v/>
      </c>
      <c r="U25" s="43" t="str">
        <f>IF(OR($B25="", U7=""), "", IF(COUNTIFS('Leave Request Form'!$T$8:$T$507, U7, 'Leave Request Form'!$C$8:$C$507, $B25), "A2", IF(COUNTIFS('Leave Request Form'!$G$8:$G$507, U7, 'Leave Request Form'!$C$8:$C$507, $B25), "R2", IF(COUNTIFS('Leave Request Form'!$P$8:$P$569, $B25, 'Leave Request Form'!$Q$8:$Q$569, "&lt;="&amp;U7, 'Leave Request Form'!$R$8:$R$569, "&gt;="&amp;U7)&gt;0, "A", IF(COUNTIFS('Leave Request Form'!$C$8:$C$507, $B25, 'Leave Request Form'!$D$8:$D$507, "&lt;="&amp;U7, 'Leave Request Form'!$E$8:$E$507, "&gt;="&amp;U7)&gt;0, "R", "")))))</f>
        <v/>
      </c>
      <c r="V25" s="43" t="str">
        <f>IF(OR($B25="", V7=""), "", IF(COUNTIFS('Leave Request Form'!$T$8:$T$507, V7, 'Leave Request Form'!$C$8:$C$507, $B25), "A2", IF(COUNTIFS('Leave Request Form'!$G$8:$G$507, V7, 'Leave Request Form'!$C$8:$C$507, $B25), "R2", IF(COUNTIFS('Leave Request Form'!$P$8:$P$569, $B25, 'Leave Request Form'!$Q$8:$Q$569, "&lt;="&amp;V7, 'Leave Request Form'!$R$8:$R$569, "&gt;="&amp;V7)&gt;0, "A", IF(COUNTIFS('Leave Request Form'!$C$8:$C$507, $B25, 'Leave Request Form'!$D$8:$D$507, "&lt;="&amp;V7, 'Leave Request Form'!$E$8:$E$507, "&gt;="&amp;V7)&gt;0, "R", "")))))</f>
        <v/>
      </c>
      <c r="W25" s="43" t="str">
        <f>IF(OR($B25="", W7=""), "", IF(COUNTIFS('Leave Request Form'!$T$8:$T$507, W7, 'Leave Request Form'!$C$8:$C$507, $B25), "A2", IF(COUNTIFS('Leave Request Form'!$G$8:$G$507, W7, 'Leave Request Form'!$C$8:$C$507, $B25), "R2", IF(COUNTIFS('Leave Request Form'!$P$8:$P$569, $B25, 'Leave Request Form'!$Q$8:$Q$569, "&lt;="&amp;W7, 'Leave Request Form'!$R$8:$R$569, "&gt;="&amp;W7)&gt;0, "A", IF(COUNTIFS('Leave Request Form'!$C$8:$C$507, $B25, 'Leave Request Form'!$D$8:$D$507, "&lt;="&amp;W7, 'Leave Request Form'!$E$8:$E$507, "&gt;="&amp;W7)&gt;0, "R", "")))))</f>
        <v/>
      </c>
      <c r="X25" s="43" t="str">
        <f>IF(OR($B25="", X7=""), "", IF(COUNTIFS('Leave Request Form'!$T$8:$T$507, X7, 'Leave Request Form'!$C$8:$C$507, $B25), "A2", IF(COUNTIFS('Leave Request Form'!$G$8:$G$507, X7, 'Leave Request Form'!$C$8:$C$507, $B25), "R2", IF(COUNTIFS('Leave Request Form'!$P$8:$P$569, $B25, 'Leave Request Form'!$Q$8:$Q$569, "&lt;="&amp;X7, 'Leave Request Form'!$R$8:$R$569, "&gt;="&amp;X7)&gt;0, "A", IF(COUNTIFS('Leave Request Form'!$C$8:$C$507, $B25, 'Leave Request Form'!$D$8:$D$507, "&lt;="&amp;X7, 'Leave Request Form'!$E$8:$E$507, "&gt;="&amp;X7)&gt;0, "R", "")))))</f>
        <v/>
      </c>
      <c r="Y25" s="43" t="str">
        <f>IF(OR($B25="", Y7=""), "", IF(COUNTIFS('Leave Request Form'!$T$8:$T$507, Y7, 'Leave Request Form'!$C$8:$C$507, $B25), "A2", IF(COUNTIFS('Leave Request Form'!$G$8:$G$507, Y7, 'Leave Request Form'!$C$8:$C$507, $B25), "R2", IF(COUNTIFS('Leave Request Form'!$P$8:$P$569, $B25, 'Leave Request Form'!$Q$8:$Q$569, "&lt;="&amp;Y7, 'Leave Request Form'!$R$8:$R$569, "&gt;="&amp;Y7)&gt;0, "A", IF(COUNTIFS('Leave Request Form'!$C$8:$C$507, $B25, 'Leave Request Form'!$D$8:$D$507, "&lt;="&amp;Y7, 'Leave Request Form'!$E$8:$E$507, "&gt;="&amp;Y7)&gt;0, "R", "")))))</f>
        <v/>
      </c>
      <c r="Z25" s="43" t="str">
        <f>IF(OR($B25="", Z7=""), "", IF(COUNTIFS('Leave Request Form'!$T$8:$T$507, Z7, 'Leave Request Form'!$C$8:$C$507, $B25), "A2", IF(COUNTIFS('Leave Request Form'!$G$8:$G$507, Z7, 'Leave Request Form'!$C$8:$C$507, $B25), "R2", IF(COUNTIFS('Leave Request Form'!$P$8:$P$569, $B25, 'Leave Request Form'!$Q$8:$Q$569, "&lt;="&amp;Z7, 'Leave Request Form'!$R$8:$R$569, "&gt;="&amp;Z7)&gt;0, "A", IF(COUNTIFS('Leave Request Form'!$C$8:$C$507, $B25, 'Leave Request Form'!$D$8:$D$507, "&lt;="&amp;Z7, 'Leave Request Form'!$E$8:$E$507, "&gt;="&amp;Z7)&gt;0, "R", "")))))</f>
        <v/>
      </c>
      <c r="AA25" s="43" t="str">
        <f>IF(OR($B25="", AA7=""), "", IF(COUNTIFS('Leave Request Form'!$T$8:$T$507, AA7, 'Leave Request Form'!$C$8:$C$507, $B25), "A2", IF(COUNTIFS('Leave Request Form'!$G$8:$G$507, AA7, 'Leave Request Form'!$C$8:$C$507, $B25), "R2", IF(COUNTIFS('Leave Request Form'!$P$8:$P$569, $B25, 'Leave Request Form'!$Q$8:$Q$569, "&lt;="&amp;AA7, 'Leave Request Form'!$R$8:$R$569, "&gt;="&amp;AA7)&gt;0, "A", IF(COUNTIFS('Leave Request Form'!$C$8:$C$507, $B25, 'Leave Request Form'!$D$8:$D$507, "&lt;="&amp;AA7, 'Leave Request Form'!$E$8:$E$507, "&gt;="&amp;AA7)&gt;0, "R", "")))))</f>
        <v/>
      </c>
      <c r="AB25" s="43" t="str">
        <f>IF(OR($B25="", AB7=""), "", IF(COUNTIFS('Leave Request Form'!$T$8:$T$507, AB7, 'Leave Request Form'!$C$8:$C$507, $B25), "A2", IF(COUNTIFS('Leave Request Form'!$G$8:$G$507, AB7, 'Leave Request Form'!$C$8:$C$507, $B25), "R2", IF(COUNTIFS('Leave Request Form'!$P$8:$P$569, $B25, 'Leave Request Form'!$Q$8:$Q$569, "&lt;="&amp;AB7, 'Leave Request Form'!$R$8:$R$569, "&gt;="&amp;AB7)&gt;0, "A", IF(COUNTIFS('Leave Request Form'!$C$8:$C$507, $B25, 'Leave Request Form'!$D$8:$D$507, "&lt;="&amp;AB7, 'Leave Request Form'!$E$8:$E$507, "&gt;="&amp;AB7)&gt;0, "R", "")))))</f>
        <v/>
      </c>
      <c r="AC25" s="43" t="str">
        <f>IF(OR($B25="", AC7=""), "", IF(COUNTIFS('Leave Request Form'!$T$8:$T$507, AC7, 'Leave Request Form'!$C$8:$C$507, $B25), "A2", IF(COUNTIFS('Leave Request Form'!$G$8:$G$507, AC7, 'Leave Request Form'!$C$8:$C$507, $B25), "R2", IF(COUNTIFS('Leave Request Form'!$P$8:$P$569, $B25, 'Leave Request Form'!$Q$8:$Q$569, "&lt;="&amp;AC7, 'Leave Request Form'!$R$8:$R$569, "&gt;="&amp;AC7)&gt;0, "A", IF(COUNTIFS('Leave Request Form'!$C$8:$C$507, $B25, 'Leave Request Form'!$D$8:$D$507, "&lt;="&amp;AC7, 'Leave Request Form'!$E$8:$E$507, "&gt;="&amp;AC7)&gt;0, "R", "")))))</f>
        <v/>
      </c>
      <c r="AD25" s="43" t="str">
        <f>IF(OR($B25="", AD7=""), "", IF(COUNTIFS('Leave Request Form'!$T$8:$T$507, AD7, 'Leave Request Form'!$C$8:$C$507, $B25), "A2", IF(COUNTIFS('Leave Request Form'!$G$8:$G$507, AD7, 'Leave Request Form'!$C$8:$C$507, $B25), "R2", IF(COUNTIFS('Leave Request Form'!$P$8:$P$569, $B25, 'Leave Request Form'!$Q$8:$Q$569, "&lt;="&amp;AD7, 'Leave Request Form'!$R$8:$R$569, "&gt;="&amp;AD7)&gt;0, "A", IF(COUNTIFS('Leave Request Form'!$C$8:$C$507, $B25, 'Leave Request Form'!$D$8:$D$507, "&lt;="&amp;AD7, 'Leave Request Form'!$E$8:$E$507, "&gt;="&amp;AD7)&gt;0, "R", "")))))</f>
        <v/>
      </c>
      <c r="AE25" s="43" t="str">
        <f>IF(OR($B25="", AE7=""), "", IF(COUNTIFS('Leave Request Form'!$T$8:$T$507, AE7, 'Leave Request Form'!$C$8:$C$507, $B25), "A2", IF(COUNTIFS('Leave Request Form'!$G$8:$G$507, AE7, 'Leave Request Form'!$C$8:$C$507, $B25), "R2", IF(COUNTIFS('Leave Request Form'!$P$8:$P$569, $B25, 'Leave Request Form'!$Q$8:$Q$569, "&lt;="&amp;AE7, 'Leave Request Form'!$R$8:$R$569, "&gt;="&amp;AE7)&gt;0, "A", IF(COUNTIFS('Leave Request Form'!$C$8:$C$507, $B25, 'Leave Request Form'!$D$8:$D$507, "&lt;="&amp;AE7, 'Leave Request Form'!$E$8:$E$507, "&gt;="&amp;AE7)&gt;0, "R", "")))))</f>
        <v/>
      </c>
      <c r="AF25" s="43" t="str">
        <f>IF(OR($B25="", AF7=""), "", IF(COUNTIFS('Leave Request Form'!$T$8:$T$507, AF7, 'Leave Request Form'!$C$8:$C$507, $B25), "A2", IF(COUNTIFS('Leave Request Form'!$G$8:$G$507, AF7, 'Leave Request Form'!$C$8:$C$507, $B25), "R2", IF(COUNTIFS('Leave Request Form'!$P$8:$P$569, $B25, 'Leave Request Form'!$Q$8:$Q$569, "&lt;="&amp;AF7, 'Leave Request Form'!$R$8:$R$569, "&gt;="&amp;AF7)&gt;0, "A", IF(COUNTIFS('Leave Request Form'!$C$8:$C$507, $B25, 'Leave Request Form'!$D$8:$D$507, "&lt;="&amp;AF7, 'Leave Request Form'!$E$8:$E$507, "&gt;="&amp;AF7)&gt;0, "R", "")))))</f>
        <v/>
      </c>
      <c r="AG25" s="44" t="str">
        <f>IF(OR($B25="", AG7=""), "", IF(COUNTIFS('Leave Request Form'!$T$8:$T$507, AG7, 'Leave Request Form'!$C$8:$C$507, $B25), "A2", IF(COUNTIFS('Leave Request Form'!$G$8:$G$507, AG7, 'Leave Request Form'!$C$8:$C$507, $B25), "R2", IF(COUNTIFS('Leave Request Form'!$P$8:$P$569, $B25, 'Leave Request Form'!$Q$8:$Q$569, "&lt;="&amp;AG7, 'Leave Request Form'!$R$8:$R$569, "&gt;="&amp;AG7)&gt;0, "A", IF(COUNTIFS('Leave Request Form'!$C$8:$C$507, $B25, 'Leave Request Form'!$D$8:$D$507, "&lt;="&amp;AG7, 'Leave Request Form'!$E$8:$E$507, "&gt;="&amp;AG7)&gt;0, "R", "")))))</f>
        <v/>
      </c>
      <c r="AH25" s="75"/>
    </row>
    <row r="26" spans="1:34" x14ac:dyDescent="0.25">
      <c r="A26" s="75"/>
      <c r="B26" s="10" t="str">
        <f>IF('Intro &amp; Setup'!$BC$22="", "", 'Intro &amp; Setup'!$BC$22)</f>
        <v/>
      </c>
      <c r="C26" s="42" t="str">
        <f>IF(OR($B26="", C7=""), "", IF(COUNTIFS('Leave Request Form'!$T$8:$T$507, C7, 'Leave Request Form'!$C$8:$C$507, $B26), "A2", IF(COUNTIFS('Leave Request Form'!$G$8:$G$507, C7, 'Leave Request Form'!$C$8:$C$507, $B26), "R2", IF(COUNTIFS('Leave Request Form'!$P$8:$P$569, $B26, 'Leave Request Form'!$Q$8:$Q$569, "&lt;="&amp;C7, 'Leave Request Form'!$R$8:$R$569, "&gt;="&amp;C7)&gt;0, "A", IF(COUNTIFS('Leave Request Form'!$C$8:$C$507, $B26, 'Leave Request Form'!$D$8:$D$507, "&lt;="&amp;C7, 'Leave Request Form'!$E$8:$E$507, "&gt;="&amp;C7)&gt;0, "R", "")))))</f>
        <v/>
      </c>
      <c r="D26" s="43" t="str">
        <f>IF(OR($B26="", D7=""), "", IF(COUNTIFS('Leave Request Form'!$T$8:$T$507, D7, 'Leave Request Form'!$C$8:$C$507, $B26), "A2", IF(COUNTIFS('Leave Request Form'!$G$8:$G$507, D7, 'Leave Request Form'!$C$8:$C$507, $B26), "R2", IF(COUNTIFS('Leave Request Form'!$P$8:$P$569, $B26, 'Leave Request Form'!$Q$8:$Q$569, "&lt;="&amp;D7, 'Leave Request Form'!$R$8:$R$569, "&gt;="&amp;D7)&gt;0, "A", IF(COUNTIFS('Leave Request Form'!$C$8:$C$507, $B26, 'Leave Request Form'!$D$8:$D$507, "&lt;="&amp;D7, 'Leave Request Form'!$E$8:$E$507, "&gt;="&amp;D7)&gt;0, "R", "")))))</f>
        <v/>
      </c>
      <c r="E26" s="43" t="str">
        <f>IF(OR($B26="", E7=""), "", IF(COUNTIFS('Leave Request Form'!$T$8:$T$507, E7, 'Leave Request Form'!$C$8:$C$507, $B26), "A2", IF(COUNTIFS('Leave Request Form'!$G$8:$G$507, E7, 'Leave Request Form'!$C$8:$C$507, $B26), "R2", IF(COUNTIFS('Leave Request Form'!$P$8:$P$569, $B26, 'Leave Request Form'!$Q$8:$Q$569, "&lt;="&amp;E7, 'Leave Request Form'!$R$8:$R$569, "&gt;="&amp;E7)&gt;0, "A", IF(COUNTIFS('Leave Request Form'!$C$8:$C$507, $B26, 'Leave Request Form'!$D$8:$D$507, "&lt;="&amp;E7, 'Leave Request Form'!$E$8:$E$507, "&gt;="&amp;E7)&gt;0, "R", "")))))</f>
        <v/>
      </c>
      <c r="F26" s="43" t="str">
        <f>IF(OR($B26="", F7=""), "", IF(COUNTIFS('Leave Request Form'!$T$8:$T$507, F7, 'Leave Request Form'!$C$8:$C$507, $B26), "A2", IF(COUNTIFS('Leave Request Form'!$G$8:$G$507, F7, 'Leave Request Form'!$C$8:$C$507, $B26), "R2", IF(COUNTIFS('Leave Request Form'!$P$8:$P$569, $B26, 'Leave Request Form'!$Q$8:$Q$569, "&lt;="&amp;F7, 'Leave Request Form'!$R$8:$R$569, "&gt;="&amp;F7)&gt;0, "A", IF(COUNTIFS('Leave Request Form'!$C$8:$C$507, $B26, 'Leave Request Form'!$D$8:$D$507, "&lt;="&amp;F7, 'Leave Request Form'!$E$8:$E$507, "&gt;="&amp;F7)&gt;0, "R", "")))))</f>
        <v/>
      </c>
      <c r="G26" s="43" t="str">
        <f>IF(OR($B26="", G7=""), "", IF(COUNTIFS('Leave Request Form'!$T$8:$T$507, G7, 'Leave Request Form'!$C$8:$C$507, $B26), "A2", IF(COUNTIFS('Leave Request Form'!$G$8:$G$507, G7, 'Leave Request Form'!$C$8:$C$507, $B26), "R2", IF(COUNTIFS('Leave Request Form'!$P$8:$P$569, $B26, 'Leave Request Form'!$Q$8:$Q$569, "&lt;="&amp;G7, 'Leave Request Form'!$R$8:$R$569, "&gt;="&amp;G7)&gt;0, "A", IF(COUNTIFS('Leave Request Form'!$C$8:$C$507, $B26, 'Leave Request Form'!$D$8:$D$507, "&lt;="&amp;G7, 'Leave Request Form'!$E$8:$E$507, "&gt;="&amp;G7)&gt;0, "R", "")))))</f>
        <v/>
      </c>
      <c r="H26" s="43" t="str">
        <f>IF(OR($B26="", H7=""), "", IF(COUNTIFS('Leave Request Form'!$T$8:$T$507, H7, 'Leave Request Form'!$C$8:$C$507, $B26), "A2", IF(COUNTIFS('Leave Request Form'!$G$8:$G$507, H7, 'Leave Request Form'!$C$8:$C$507, $B26), "R2", IF(COUNTIFS('Leave Request Form'!$P$8:$P$569, $B26, 'Leave Request Form'!$Q$8:$Q$569, "&lt;="&amp;H7, 'Leave Request Form'!$R$8:$R$569, "&gt;="&amp;H7)&gt;0, "A", IF(COUNTIFS('Leave Request Form'!$C$8:$C$507, $B26, 'Leave Request Form'!$D$8:$D$507, "&lt;="&amp;H7, 'Leave Request Form'!$E$8:$E$507, "&gt;="&amp;H7)&gt;0, "R", "")))))</f>
        <v/>
      </c>
      <c r="I26" s="43" t="str">
        <f>IF(OR($B26="", I7=""), "", IF(COUNTIFS('Leave Request Form'!$T$8:$T$507, I7, 'Leave Request Form'!$C$8:$C$507, $B26), "A2", IF(COUNTIFS('Leave Request Form'!$G$8:$G$507, I7, 'Leave Request Form'!$C$8:$C$507, $B26), "R2", IF(COUNTIFS('Leave Request Form'!$P$8:$P$569, $B26, 'Leave Request Form'!$Q$8:$Q$569, "&lt;="&amp;I7, 'Leave Request Form'!$R$8:$R$569, "&gt;="&amp;I7)&gt;0, "A", IF(COUNTIFS('Leave Request Form'!$C$8:$C$507, $B26, 'Leave Request Form'!$D$8:$D$507, "&lt;="&amp;I7, 'Leave Request Form'!$E$8:$E$507, "&gt;="&amp;I7)&gt;0, "R", "")))))</f>
        <v/>
      </c>
      <c r="J26" s="43" t="str">
        <f>IF(OR($B26="", J7=""), "", IF(COUNTIFS('Leave Request Form'!$T$8:$T$507, J7, 'Leave Request Form'!$C$8:$C$507, $B26), "A2", IF(COUNTIFS('Leave Request Form'!$G$8:$G$507, J7, 'Leave Request Form'!$C$8:$C$507, $B26), "R2", IF(COUNTIFS('Leave Request Form'!$P$8:$P$569, $B26, 'Leave Request Form'!$Q$8:$Q$569, "&lt;="&amp;J7, 'Leave Request Form'!$R$8:$R$569, "&gt;="&amp;J7)&gt;0, "A", IF(COUNTIFS('Leave Request Form'!$C$8:$C$507, $B26, 'Leave Request Form'!$D$8:$D$507, "&lt;="&amp;J7, 'Leave Request Form'!$E$8:$E$507, "&gt;="&amp;J7)&gt;0, "R", "")))))</f>
        <v/>
      </c>
      <c r="K26" s="43" t="str">
        <f>IF(OR($B26="", K7=""), "", IF(COUNTIFS('Leave Request Form'!$T$8:$T$507, K7, 'Leave Request Form'!$C$8:$C$507, $B26), "A2", IF(COUNTIFS('Leave Request Form'!$G$8:$G$507, K7, 'Leave Request Form'!$C$8:$C$507, $B26), "R2", IF(COUNTIFS('Leave Request Form'!$P$8:$P$569, $B26, 'Leave Request Form'!$Q$8:$Q$569, "&lt;="&amp;K7, 'Leave Request Form'!$R$8:$R$569, "&gt;="&amp;K7)&gt;0, "A", IF(COUNTIFS('Leave Request Form'!$C$8:$C$507, $B26, 'Leave Request Form'!$D$8:$D$507, "&lt;="&amp;K7, 'Leave Request Form'!$E$8:$E$507, "&gt;="&amp;K7)&gt;0, "R", "")))))</f>
        <v/>
      </c>
      <c r="L26" s="43" t="str">
        <f>IF(OR($B26="", L7=""), "", IF(COUNTIFS('Leave Request Form'!$T$8:$T$507, L7, 'Leave Request Form'!$C$8:$C$507, $B26), "A2", IF(COUNTIFS('Leave Request Form'!$G$8:$G$507, L7, 'Leave Request Form'!$C$8:$C$507, $B26), "R2", IF(COUNTIFS('Leave Request Form'!$P$8:$P$569, $B26, 'Leave Request Form'!$Q$8:$Q$569, "&lt;="&amp;L7, 'Leave Request Form'!$R$8:$R$569, "&gt;="&amp;L7)&gt;0, "A", IF(COUNTIFS('Leave Request Form'!$C$8:$C$507, $B26, 'Leave Request Form'!$D$8:$D$507, "&lt;="&amp;L7, 'Leave Request Form'!$E$8:$E$507, "&gt;="&amp;L7)&gt;0, "R", "")))))</f>
        <v/>
      </c>
      <c r="M26" s="43" t="str">
        <f>IF(OR($B26="", M7=""), "", IF(COUNTIFS('Leave Request Form'!$T$8:$T$507, M7, 'Leave Request Form'!$C$8:$C$507, $B26), "A2", IF(COUNTIFS('Leave Request Form'!$G$8:$G$507, M7, 'Leave Request Form'!$C$8:$C$507, $B26), "R2", IF(COUNTIFS('Leave Request Form'!$P$8:$P$569, $B26, 'Leave Request Form'!$Q$8:$Q$569, "&lt;="&amp;M7, 'Leave Request Form'!$R$8:$R$569, "&gt;="&amp;M7)&gt;0, "A", IF(COUNTIFS('Leave Request Form'!$C$8:$C$507, $B26, 'Leave Request Form'!$D$8:$D$507, "&lt;="&amp;M7, 'Leave Request Form'!$E$8:$E$507, "&gt;="&amp;M7)&gt;0, "R", "")))))</f>
        <v/>
      </c>
      <c r="N26" s="43" t="str">
        <f>IF(OR($B26="", N7=""), "", IF(COUNTIFS('Leave Request Form'!$T$8:$T$507, N7, 'Leave Request Form'!$C$8:$C$507, $B26), "A2", IF(COUNTIFS('Leave Request Form'!$G$8:$G$507, N7, 'Leave Request Form'!$C$8:$C$507, $B26), "R2", IF(COUNTIFS('Leave Request Form'!$P$8:$P$569, $B26, 'Leave Request Form'!$Q$8:$Q$569, "&lt;="&amp;N7, 'Leave Request Form'!$R$8:$R$569, "&gt;="&amp;N7)&gt;0, "A", IF(COUNTIFS('Leave Request Form'!$C$8:$C$507, $B26, 'Leave Request Form'!$D$8:$D$507, "&lt;="&amp;N7, 'Leave Request Form'!$E$8:$E$507, "&gt;="&amp;N7)&gt;0, "R", "")))))</f>
        <v/>
      </c>
      <c r="O26" s="43" t="str">
        <f>IF(OR($B26="", O7=""), "", IF(COUNTIFS('Leave Request Form'!$T$8:$T$507, O7, 'Leave Request Form'!$C$8:$C$507, $B26), "A2", IF(COUNTIFS('Leave Request Form'!$G$8:$G$507, O7, 'Leave Request Form'!$C$8:$C$507, $B26), "R2", IF(COUNTIFS('Leave Request Form'!$P$8:$P$569, $B26, 'Leave Request Form'!$Q$8:$Q$569, "&lt;="&amp;O7, 'Leave Request Form'!$R$8:$R$569, "&gt;="&amp;O7)&gt;0, "A", IF(COUNTIFS('Leave Request Form'!$C$8:$C$507, $B26, 'Leave Request Form'!$D$8:$D$507, "&lt;="&amp;O7, 'Leave Request Form'!$E$8:$E$507, "&gt;="&amp;O7)&gt;0, "R", "")))))</f>
        <v/>
      </c>
      <c r="P26" s="43" t="str">
        <f>IF(OR($B26="", P7=""), "", IF(COUNTIFS('Leave Request Form'!$T$8:$T$507, P7, 'Leave Request Form'!$C$8:$C$507, $B26), "A2", IF(COUNTIFS('Leave Request Form'!$G$8:$G$507, P7, 'Leave Request Form'!$C$8:$C$507, $B26), "R2", IF(COUNTIFS('Leave Request Form'!$P$8:$P$569, $B26, 'Leave Request Form'!$Q$8:$Q$569, "&lt;="&amp;P7, 'Leave Request Form'!$R$8:$R$569, "&gt;="&amp;P7)&gt;0, "A", IF(COUNTIFS('Leave Request Form'!$C$8:$C$507, $B26, 'Leave Request Form'!$D$8:$D$507, "&lt;="&amp;P7, 'Leave Request Form'!$E$8:$E$507, "&gt;="&amp;P7)&gt;0, "R", "")))))</f>
        <v/>
      </c>
      <c r="Q26" s="43" t="str">
        <f>IF(OR($B26="", Q7=""), "", IF(COUNTIFS('Leave Request Form'!$T$8:$T$507, Q7, 'Leave Request Form'!$C$8:$C$507, $B26), "A2", IF(COUNTIFS('Leave Request Form'!$G$8:$G$507, Q7, 'Leave Request Form'!$C$8:$C$507, $B26), "R2", IF(COUNTIFS('Leave Request Form'!$P$8:$P$569, $B26, 'Leave Request Form'!$Q$8:$Q$569, "&lt;="&amp;Q7, 'Leave Request Form'!$R$8:$R$569, "&gt;="&amp;Q7)&gt;0, "A", IF(COUNTIFS('Leave Request Form'!$C$8:$C$507, $B26, 'Leave Request Form'!$D$8:$D$507, "&lt;="&amp;Q7, 'Leave Request Form'!$E$8:$E$507, "&gt;="&amp;Q7)&gt;0, "R", "")))))</f>
        <v/>
      </c>
      <c r="R26" s="43" t="str">
        <f>IF(OR($B26="", R7=""), "", IF(COUNTIFS('Leave Request Form'!$T$8:$T$507, R7, 'Leave Request Form'!$C$8:$C$507, $B26), "A2", IF(COUNTIFS('Leave Request Form'!$G$8:$G$507, R7, 'Leave Request Form'!$C$8:$C$507, $B26), "R2", IF(COUNTIFS('Leave Request Form'!$P$8:$P$569, $B26, 'Leave Request Form'!$Q$8:$Q$569, "&lt;="&amp;R7, 'Leave Request Form'!$R$8:$R$569, "&gt;="&amp;R7)&gt;0, "A", IF(COUNTIFS('Leave Request Form'!$C$8:$C$507, $B26, 'Leave Request Form'!$D$8:$D$507, "&lt;="&amp;R7, 'Leave Request Form'!$E$8:$E$507, "&gt;="&amp;R7)&gt;0, "R", "")))))</f>
        <v/>
      </c>
      <c r="S26" s="43" t="str">
        <f>IF(OR($B26="", S7=""), "", IF(COUNTIFS('Leave Request Form'!$T$8:$T$507, S7, 'Leave Request Form'!$C$8:$C$507, $B26), "A2", IF(COUNTIFS('Leave Request Form'!$G$8:$G$507, S7, 'Leave Request Form'!$C$8:$C$507, $B26), "R2", IF(COUNTIFS('Leave Request Form'!$P$8:$P$569, $B26, 'Leave Request Form'!$Q$8:$Q$569, "&lt;="&amp;S7, 'Leave Request Form'!$R$8:$R$569, "&gt;="&amp;S7)&gt;0, "A", IF(COUNTIFS('Leave Request Form'!$C$8:$C$507, $B26, 'Leave Request Form'!$D$8:$D$507, "&lt;="&amp;S7, 'Leave Request Form'!$E$8:$E$507, "&gt;="&amp;S7)&gt;0, "R", "")))))</f>
        <v/>
      </c>
      <c r="T26" s="43" t="str">
        <f>IF(OR($B26="", T7=""), "", IF(COUNTIFS('Leave Request Form'!$T$8:$T$507, T7, 'Leave Request Form'!$C$8:$C$507, $B26), "A2", IF(COUNTIFS('Leave Request Form'!$G$8:$G$507, T7, 'Leave Request Form'!$C$8:$C$507, $B26), "R2", IF(COUNTIFS('Leave Request Form'!$P$8:$P$569, $B26, 'Leave Request Form'!$Q$8:$Q$569, "&lt;="&amp;T7, 'Leave Request Form'!$R$8:$R$569, "&gt;="&amp;T7)&gt;0, "A", IF(COUNTIFS('Leave Request Form'!$C$8:$C$507, $B26, 'Leave Request Form'!$D$8:$D$507, "&lt;="&amp;T7, 'Leave Request Form'!$E$8:$E$507, "&gt;="&amp;T7)&gt;0, "R", "")))))</f>
        <v/>
      </c>
      <c r="U26" s="43" t="str">
        <f>IF(OR($B26="", U7=""), "", IF(COUNTIFS('Leave Request Form'!$T$8:$T$507, U7, 'Leave Request Form'!$C$8:$C$507, $B26), "A2", IF(COUNTIFS('Leave Request Form'!$G$8:$G$507, U7, 'Leave Request Form'!$C$8:$C$507, $B26), "R2", IF(COUNTIFS('Leave Request Form'!$P$8:$P$569, $B26, 'Leave Request Form'!$Q$8:$Q$569, "&lt;="&amp;U7, 'Leave Request Form'!$R$8:$R$569, "&gt;="&amp;U7)&gt;0, "A", IF(COUNTIFS('Leave Request Form'!$C$8:$C$507, $B26, 'Leave Request Form'!$D$8:$D$507, "&lt;="&amp;U7, 'Leave Request Form'!$E$8:$E$507, "&gt;="&amp;U7)&gt;0, "R", "")))))</f>
        <v/>
      </c>
      <c r="V26" s="43" t="str">
        <f>IF(OR($B26="", V7=""), "", IF(COUNTIFS('Leave Request Form'!$T$8:$T$507, V7, 'Leave Request Form'!$C$8:$C$507, $B26), "A2", IF(COUNTIFS('Leave Request Form'!$G$8:$G$507, V7, 'Leave Request Form'!$C$8:$C$507, $B26), "R2", IF(COUNTIFS('Leave Request Form'!$P$8:$P$569, $B26, 'Leave Request Form'!$Q$8:$Q$569, "&lt;="&amp;V7, 'Leave Request Form'!$R$8:$R$569, "&gt;="&amp;V7)&gt;0, "A", IF(COUNTIFS('Leave Request Form'!$C$8:$C$507, $B26, 'Leave Request Form'!$D$8:$D$507, "&lt;="&amp;V7, 'Leave Request Form'!$E$8:$E$507, "&gt;="&amp;V7)&gt;0, "R", "")))))</f>
        <v/>
      </c>
      <c r="W26" s="43" t="str">
        <f>IF(OR($B26="", W7=""), "", IF(COUNTIFS('Leave Request Form'!$T$8:$T$507, W7, 'Leave Request Form'!$C$8:$C$507, $B26), "A2", IF(COUNTIFS('Leave Request Form'!$G$8:$G$507, W7, 'Leave Request Form'!$C$8:$C$507, $B26), "R2", IF(COUNTIFS('Leave Request Form'!$P$8:$P$569, $B26, 'Leave Request Form'!$Q$8:$Q$569, "&lt;="&amp;W7, 'Leave Request Form'!$R$8:$R$569, "&gt;="&amp;W7)&gt;0, "A", IF(COUNTIFS('Leave Request Form'!$C$8:$C$507, $B26, 'Leave Request Form'!$D$8:$D$507, "&lt;="&amp;W7, 'Leave Request Form'!$E$8:$E$507, "&gt;="&amp;W7)&gt;0, "R", "")))))</f>
        <v/>
      </c>
      <c r="X26" s="43" t="str">
        <f>IF(OR($B26="", X7=""), "", IF(COUNTIFS('Leave Request Form'!$T$8:$T$507, X7, 'Leave Request Form'!$C$8:$C$507, $B26), "A2", IF(COUNTIFS('Leave Request Form'!$G$8:$G$507, X7, 'Leave Request Form'!$C$8:$C$507, $B26), "R2", IF(COUNTIFS('Leave Request Form'!$P$8:$P$569, $B26, 'Leave Request Form'!$Q$8:$Q$569, "&lt;="&amp;X7, 'Leave Request Form'!$R$8:$R$569, "&gt;="&amp;X7)&gt;0, "A", IF(COUNTIFS('Leave Request Form'!$C$8:$C$507, $B26, 'Leave Request Form'!$D$8:$D$507, "&lt;="&amp;X7, 'Leave Request Form'!$E$8:$E$507, "&gt;="&amp;X7)&gt;0, "R", "")))))</f>
        <v/>
      </c>
      <c r="Y26" s="43" t="str">
        <f>IF(OR($B26="", Y7=""), "", IF(COUNTIFS('Leave Request Form'!$T$8:$T$507, Y7, 'Leave Request Form'!$C$8:$C$507, $B26), "A2", IF(COUNTIFS('Leave Request Form'!$G$8:$G$507, Y7, 'Leave Request Form'!$C$8:$C$507, $B26), "R2", IF(COUNTIFS('Leave Request Form'!$P$8:$P$569, $B26, 'Leave Request Form'!$Q$8:$Q$569, "&lt;="&amp;Y7, 'Leave Request Form'!$R$8:$R$569, "&gt;="&amp;Y7)&gt;0, "A", IF(COUNTIFS('Leave Request Form'!$C$8:$C$507, $B26, 'Leave Request Form'!$D$8:$D$507, "&lt;="&amp;Y7, 'Leave Request Form'!$E$8:$E$507, "&gt;="&amp;Y7)&gt;0, "R", "")))))</f>
        <v/>
      </c>
      <c r="Z26" s="43" t="str">
        <f>IF(OR($B26="", Z7=""), "", IF(COUNTIFS('Leave Request Form'!$T$8:$T$507, Z7, 'Leave Request Form'!$C$8:$C$507, $B26), "A2", IF(COUNTIFS('Leave Request Form'!$G$8:$G$507, Z7, 'Leave Request Form'!$C$8:$C$507, $B26), "R2", IF(COUNTIFS('Leave Request Form'!$P$8:$P$569, $B26, 'Leave Request Form'!$Q$8:$Q$569, "&lt;="&amp;Z7, 'Leave Request Form'!$R$8:$R$569, "&gt;="&amp;Z7)&gt;0, "A", IF(COUNTIFS('Leave Request Form'!$C$8:$C$507, $B26, 'Leave Request Form'!$D$8:$D$507, "&lt;="&amp;Z7, 'Leave Request Form'!$E$8:$E$507, "&gt;="&amp;Z7)&gt;0, "R", "")))))</f>
        <v/>
      </c>
      <c r="AA26" s="43" t="str">
        <f>IF(OR($B26="", AA7=""), "", IF(COUNTIFS('Leave Request Form'!$T$8:$T$507, AA7, 'Leave Request Form'!$C$8:$C$507, $B26), "A2", IF(COUNTIFS('Leave Request Form'!$G$8:$G$507, AA7, 'Leave Request Form'!$C$8:$C$507, $B26), "R2", IF(COUNTIFS('Leave Request Form'!$P$8:$P$569, $B26, 'Leave Request Form'!$Q$8:$Q$569, "&lt;="&amp;AA7, 'Leave Request Form'!$R$8:$R$569, "&gt;="&amp;AA7)&gt;0, "A", IF(COUNTIFS('Leave Request Form'!$C$8:$C$507, $B26, 'Leave Request Form'!$D$8:$D$507, "&lt;="&amp;AA7, 'Leave Request Form'!$E$8:$E$507, "&gt;="&amp;AA7)&gt;0, "R", "")))))</f>
        <v/>
      </c>
      <c r="AB26" s="43" t="str">
        <f>IF(OR($B26="", AB7=""), "", IF(COUNTIFS('Leave Request Form'!$T$8:$T$507, AB7, 'Leave Request Form'!$C$8:$C$507, $B26), "A2", IF(COUNTIFS('Leave Request Form'!$G$8:$G$507, AB7, 'Leave Request Form'!$C$8:$C$507, $B26), "R2", IF(COUNTIFS('Leave Request Form'!$P$8:$P$569, $B26, 'Leave Request Form'!$Q$8:$Q$569, "&lt;="&amp;AB7, 'Leave Request Form'!$R$8:$R$569, "&gt;="&amp;AB7)&gt;0, "A", IF(COUNTIFS('Leave Request Form'!$C$8:$C$507, $B26, 'Leave Request Form'!$D$8:$D$507, "&lt;="&amp;AB7, 'Leave Request Form'!$E$8:$E$507, "&gt;="&amp;AB7)&gt;0, "R", "")))))</f>
        <v/>
      </c>
      <c r="AC26" s="43" t="str">
        <f>IF(OR($B26="", AC7=""), "", IF(COUNTIFS('Leave Request Form'!$T$8:$T$507, AC7, 'Leave Request Form'!$C$8:$C$507, $B26), "A2", IF(COUNTIFS('Leave Request Form'!$G$8:$G$507, AC7, 'Leave Request Form'!$C$8:$C$507, $B26), "R2", IF(COUNTIFS('Leave Request Form'!$P$8:$P$569, $B26, 'Leave Request Form'!$Q$8:$Q$569, "&lt;="&amp;AC7, 'Leave Request Form'!$R$8:$R$569, "&gt;="&amp;AC7)&gt;0, "A", IF(COUNTIFS('Leave Request Form'!$C$8:$C$507, $B26, 'Leave Request Form'!$D$8:$D$507, "&lt;="&amp;AC7, 'Leave Request Form'!$E$8:$E$507, "&gt;="&amp;AC7)&gt;0, "R", "")))))</f>
        <v/>
      </c>
      <c r="AD26" s="43" t="str">
        <f>IF(OR($B26="", AD7=""), "", IF(COUNTIFS('Leave Request Form'!$T$8:$T$507, AD7, 'Leave Request Form'!$C$8:$C$507, $B26), "A2", IF(COUNTIFS('Leave Request Form'!$G$8:$G$507, AD7, 'Leave Request Form'!$C$8:$C$507, $B26), "R2", IF(COUNTIFS('Leave Request Form'!$P$8:$P$569, $B26, 'Leave Request Form'!$Q$8:$Q$569, "&lt;="&amp;AD7, 'Leave Request Form'!$R$8:$R$569, "&gt;="&amp;AD7)&gt;0, "A", IF(COUNTIFS('Leave Request Form'!$C$8:$C$507, $B26, 'Leave Request Form'!$D$8:$D$507, "&lt;="&amp;AD7, 'Leave Request Form'!$E$8:$E$507, "&gt;="&amp;AD7)&gt;0, "R", "")))))</f>
        <v/>
      </c>
      <c r="AE26" s="43" t="str">
        <f>IF(OR($B26="", AE7=""), "", IF(COUNTIFS('Leave Request Form'!$T$8:$T$507, AE7, 'Leave Request Form'!$C$8:$C$507, $B26), "A2", IF(COUNTIFS('Leave Request Form'!$G$8:$G$507, AE7, 'Leave Request Form'!$C$8:$C$507, $B26), "R2", IF(COUNTIFS('Leave Request Form'!$P$8:$P$569, $B26, 'Leave Request Form'!$Q$8:$Q$569, "&lt;="&amp;AE7, 'Leave Request Form'!$R$8:$R$569, "&gt;="&amp;AE7)&gt;0, "A", IF(COUNTIFS('Leave Request Form'!$C$8:$C$507, $B26, 'Leave Request Form'!$D$8:$D$507, "&lt;="&amp;AE7, 'Leave Request Form'!$E$8:$E$507, "&gt;="&amp;AE7)&gt;0, "R", "")))))</f>
        <v/>
      </c>
      <c r="AF26" s="43" t="str">
        <f>IF(OR($B26="", AF7=""), "", IF(COUNTIFS('Leave Request Form'!$T$8:$T$507, AF7, 'Leave Request Form'!$C$8:$C$507, $B26), "A2", IF(COUNTIFS('Leave Request Form'!$G$8:$G$507, AF7, 'Leave Request Form'!$C$8:$C$507, $B26), "R2", IF(COUNTIFS('Leave Request Form'!$P$8:$P$569, $B26, 'Leave Request Form'!$Q$8:$Q$569, "&lt;="&amp;AF7, 'Leave Request Form'!$R$8:$R$569, "&gt;="&amp;AF7)&gt;0, "A", IF(COUNTIFS('Leave Request Form'!$C$8:$C$507, $B26, 'Leave Request Form'!$D$8:$D$507, "&lt;="&amp;AF7, 'Leave Request Form'!$E$8:$E$507, "&gt;="&amp;AF7)&gt;0, "R", "")))))</f>
        <v/>
      </c>
      <c r="AG26" s="44" t="str">
        <f>IF(OR($B26="", AG7=""), "", IF(COUNTIFS('Leave Request Form'!$T$8:$T$507, AG7, 'Leave Request Form'!$C$8:$C$507, $B26), "A2", IF(COUNTIFS('Leave Request Form'!$G$8:$G$507, AG7, 'Leave Request Form'!$C$8:$C$507, $B26), "R2", IF(COUNTIFS('Leave Request Form'!$P$8:$P$569, $B26, 'Leave Request Form'!$Q$8:$Q$569, "&lt;="&amp;AG7, 'Leave Request Form'!$R$8:$R$569, "&gt;="&amp;AG7)&gt;0, "A", IF(COUNTIFS('Leave Request Form'!$C$8:$C$507, $B26, 'Leave Request Form'!$D$8:$D$507, "&lt;="&amp;AG7, 'Leave Request Form'!$E$8:$E$507, "&gt;="&amp;AG7)&gt;0, "R", "")))))</f>
        <v/>
      </c>
      <c r="AH26" s="75"/>
    </row>
    <row r="27" spans="1:34" x14ac:dyDescent="0.25">
      <c r="A27" s="75"/>
      <c r="B27" s="6" t="str">
        <f>IF('Intro &amp; Setup'!$BC$23="", "", 'Intro &amp; Setup'!$BC$23)</f>
        <v/>
      </c>
      <c r="C27" s="27" t="str">
        <f>IF(OR($B27="", C7=""), "", IF(COUNTIFS('Leave Request Form'!$T$8:$T$507, C7, 'Leave Request Form'!$C$8:$C$507, $B27), "A2", IF(COUNTIFS('Leave Request Form'!$G$8:$G$507, C7, 'Leave Request Form'!$C$8:$C$507, $B27), "R2", IF(COUNTIFS('Leave Request Form'!$P$8:$P$569, $B27, 'Leave Request Form'!$Q$8:$Q$569, "&lt;="&amp;C7, 'Leave Request Form'!$R$8:$R$569, "&gt;="&amp;C7)&gt;0, "A", IF(COUNTIFS('Leave Request Form'!$C$8:$C$507, $B27, 'Leave Request Form'!$D$8:$D$507, "&lt;="&amp;C7, 'Leave Request Form'!$E$8:$E$507, "&gt;="&amp;C7)&gt;0, "R", "")))))</f>
        <v/>
      </c>
      <c r="D27" s="34" t="str">
        <f>IF(OR($B27="", D7=""), "", IF(COUNTIFS('Leave Request Form'!$T$8:$T$507, D7, 'Leave Request Form'!$C$8:$C$507, $B27), "A2", IF(COUNTIFS('Leave Request Form'!$G$8:$G$507, D7, 'Leave Request Form'!$C$8:$C$507, $B27), "R2", IF(COUNTIFS('Leave Request Form'!$P$8:$P$569, $B27, 'Leave Request Form'!$Q$8:$Q$569, "&lt;="&amp;D7, 'Leave Request Form'!$R$8:$R$569, "&gt;="&amp;D7)&gt;0, "A", IF(COUNTIFS('Leave Request Form'!$C$8:$C$507, $B27, 'Leave Request Form'!$D$8:$D$507, "&lt;="&amp;D7, 'Leave Request Form'!$E$8:$E$507, "&gt;="&amp;D7)&gt;0, "R", "")))))</f>
        <v/>
      </c>
      <c r="E27" s="34" t="str">
        <f>IF(OR($B27="", E7=""), "", IF(COUNTIFS('Leave Request Form'!$T$8:$T$507, E7, 'Leave Request Form'!$C$8:$C$507, $B27), "A2", IF(COUNTIFS('Leave Request Form'!$G$8:$G$507, E7, 'Leave Request Form'!$C$8:$C$507, $B27), "R2", IF(COUNTIFS('Leave Request Form'!$P$8:$P$569, $B27, 'Leave Request Form'!$Q$8:$Q$569, "&lt;="&amp;E7, 'Leave Request Form'!$R$8:$R$569, "&gt;="&amp;E7)&gt;0, "A", IF(COUNTIFS('Leave Request Form'!$C$8:$C$507, $B27, 'Leave Request Form'!$D$8:$D$507, "&lt;="&amp;E7, 'Leave Request Form'!$E$8:$E$507, "&gt;="&amp;E7)&gt;0, "R", "")))))</f>
        <v/>
      </c>
      <c r="F27" s="34" t="str">
        <f>IF(OR($B27="", F7=""), "", IF(COUNTIFS('Leave Request Form'!$T$8:$T$507, F7, 'Leave Request Form'!$C$8:$C$507, $B27), "A2", IF(COUNTIFS('Leave Request Form'!$G$8:$G$507, F7, 'Leave Request Form'!$C$8:$C$507, $B27), "R2", IF(COUNTIFS('Leave Request Form'!$P$8:$P$569, $B27, 'Leave Request Form'!$Q$8:$Q$569, "&lt;="&amp;F7, 'Leave Request Form'!$R$8:$R$569, "&gt;="&amp;F7)&gt;0, "A", IF(COUNTIFS('Leave Request Form'!$C$8:$C$507, $B27, 'Leave Request Form'!$D$8:$D$507, "&lt;="&amp;F7, 'Leave Request Form'!$E$8:$E$507, "&gt;="&amp;F7)&gt;0, "R", "")))))</f>
        <v/>
      </c>
      <c r="G27" s="34" t="str">
        <f>IF(OR($B27="", G7=""), "", IF(COUNTIFS('Leave Request Form'!$T$8:$T$507, G7, 'Leave Request Form'!$C$8:$C$507, $B27), "A2", IF(COUNTIFS('Leave Request Form'!$G$8:$G$507, G7, 'Leave Request Form'!$C$8:$C$507, $B27), "R2", IF(COUNTIFS('Leave Request Form'!$P$8:$P$569, $B27, 'Leave Request Form'!$Q$8:$Q$569, "&lt;="&amp;G7, 'Leave Request Form'!$R$8:$R$569, "&gt;="&amp;G7)&gt;0, "A", IF(COUNTIFS('Leave Request Form'!$C$8:$C$507, $B27, 'Leave Request Form'!$D$8:$D$507, "&lt;="&amp;G7, 'Leave Request Form'!$E$8:$E$507, "&gt;="&amp;G7)&gt;0, "R", "")))))</f>
        <v/>
      </c>
      <c r="H27" s="34" t="str">
        <f>IF(OR($B27="", H7=""), "", IF(COUNTIFS('Leave Request Form'!$T$8:$T$507, H7, 'Leave Request Form'!$C$8:$C$507, $B27), "A2", IF(COUNTIFS('Leave Request Form'!$G$8:$G$507, H7, 'Leave Request Form'!$C$8:$C$507, $B27), "R2", IF(COUNTIFS('Leave Request Form'!$P$8:$P$569, $B27, 'Leave Request Form'!$Q$8:$Q$569, "&lt;="&amp;H7, 'Leave Request Form'!$R$8:$R$569, "&gt;="&amp;H7)&gt;0, "A", IF(COUNTIFS('Leave Request Form'!$C$8:$C$507, $B27, 'Leave Request Form'!$D$8:$D$507, "&lt;="&amp;H7, 'Leave Request Form'!$E$8:$E$507, "&gt;="&amp;H7)&gt;0, "R", "")))))</f>
        <v/>
      </c>
      <c r="I27" s="34" t="str">
        <f>IF(OR($B27="", I7=""), "", IF(COUNTIFS('Leave Request Form'!$T$8:$T$507, I7, 'Leave Request Form'!$C$8:$C$507, $B27), "A2", IF(COUNTIFS('Leave Request Form'!$G$8:$G$507, I7, 'Leave Request Form'!$C$8:$C$507, $B27), "R2", IF(COUNTIFS('Leave Request Form'!$P$8:$P$569, $B27, 'Leave Request Form'!$Q$8:$Q$569, "&lt;="&amp;I7, 'Leave Request Form'!$R$8:$R$569, "&gt;="&amp;I7)&gt;0, "A", IF(COUNTIFS('Leave Request Form'!$C$8:$C$507, $B27, 'Leave Request Form'!$D$8:$D$507, "&lt;="&amp;I7, 'Leave Request Form'!$E$8:$E$507, "&gt;="&amp;I7)&gt;0, "R", "")))))</f>
        <v/>
      </c>
      <c r="J27" s="34" t="str">
        <f>IF(OR($B27="", J7=""), "", IF(COUNTIFS('Leave Request Form'!$T$8:$T$507, J7, 'Leave Request Form'!$C$8:$C$507, $B27), "A2", IF(COUNTIFS('Leave Request Form'!$G$8:$G$507, J7, 'Leave Request Form'!$C$8:$C$507, $B27), "R2", IF(COUNTIFS('Leave Request Form'!$P$8:$P$569, $B27, 'Leave Request Form'!$Q$8:$Q$569, "&lt;="&amp;J7, 'Leave Request Form'!$R$8:$R$569, "&gt;="&amp;J7)&gt;0, "A", IF(COUNTIFS('Leave Request Form'!$C$8:$C$507, $B27, 'Leave Request Form'!$D$8:$D$507, "&lt;="&amp;J7, 'Leave Request Form'!$E$8:$E$507, "&gt;="&amp;J7)&gt;0, "R", "")))))</f>
        <v/>
      </c>
      <c r="K27" s="34" t="str">
        <f>IF(OR($B27="", K7=""), "", IF(COUNTIFS('Leave Request Form'!$T$8:$T$507, K7, 'Leave Request Form'!$C$8:$C$507, $B27), "A2", IF(COUNTIFS('Leave Request Form'!$G$8:$G$507, K7, 'Leave Request Form'!$C$8:$C$507, $B27), "R2", IF(COUNTIFS('Leave Request Form'!$P$8:$P$569, $B27, 'Leave Request Form'!$Q$8:$Q$569, "&lt;="&amp;K7, 'Leave Request Form'!$R$8:$R$569, "&gt;="&amp;K7)&gt;0, "A", IF(COUNTIFS('Leave Request Form'!$C$8:$C$507, $B27, 'Leave Request Form'!$D$8:$D$507, "&lt;="&amp;K7, 'Leave Request Form'!$E$8:$E$507, "&gt;="&amp;K7)&gt;0, "R", "")))))</f>
        <v/>
      </c>
      <c r="L27" s="34" t="str">
        <f>IF(OR($B27="", L7=""), "", IF(COUNTIFS('Leave Request Form'!$T$8:$T$507, L7, 'Leave Request Form'!$C$8:$C$507, $B27), "A2", IF(COUNTIFS('Leave Request Form'!$G$8:$G$507, L7, 'Leave Request Form'!$C$8:$C$507, $B27), "R2", IF(COUNTIFS('Leave Request Form'!$P$8:$P$569, $B27, 'Leave Request Form'!$Q$8:$Q$569, "&lt;="&amp;L7, 'Leave Request Form'!$R$8:$R$569, "&gt;="&amp;L7)&gt;0, "A", IF(COUNTIFS('Leave Request Form'!$C$8:$C$507, $B27, 'Leave Request Form'!$D$8:$D$507, "&lt;="&amp;L7, 'Leave Request Form'!$E$8:$E$507, "&gt;="&amp;L7)&gt;0, "R", "")))))</f>
        <v/>
      </c>
      <c r="M27" s="34" t="str">
        <f>IF(OR($B27="", M7=""), "", IF(COUNTIFS('Leave Request Form'!$T$8:$T$507, M7, 'Leave Request Form'!$C$8:$C$507, $B27), "A2", IF(COUNTIFS('Leave Request Form'!$G$8:$G$507, M7, 'Leave Request Form'!$C$8:$C$507, $B27), "R2", IF(COUNTIFS('Leave Request Form'!$P$8:$P$569, $B27, 'Leave Request Form'!$Q$8:$Q$569, "&lt;="&amp;M7, 'Leave Request Form'!$R$8:$R$569, "&gt;="&amp;M7)&gt;0, "A", IF(COUNTIFS('Leave Request Form'!$C$8:$C$507, $B27, 'Leave Request Form'!$D$8:$D$507, "&lt;="&amp;M7, 'Leave Request Form'!$E$8:$E$507, "&gt;="&amp;M7)&gt;0, "R", "")))))</f>
        <v/>
      </c>
      <c r="N27" s="34" t="str">
        <f>IF(OR($B27="", N7=""), "", IF(COUNTIFS('Leave Request Form'!$T$8:$T$507, N7, 'Leave Request Form'!$C$8:$C$507, $B27), "A2", IF(COUNTIFS('Leave Request Form'!$G$8:$G$507, N7, 'Leave Request Form'!$C$8:$C$507, $B27), "R2", IF(COUNTIFS('Leave Request Form'!$P$8:$P$569, $B27, 'Leave Request Form'!$Q$8:$Q$569, "&lt;="&amp;N7, 'Leave Request Form'!$R$8:$R$569, "&gt;="&amp;N7)&gt;0, "A", IF(COUNTIFS('Leave Request Form'!$C$8:$C$507, $B27, 'Leave Request Form'!$D$8:$D$507, "&lt;="&amp;N7, 'Leave Request Form'!$E$8:$E$507, "&gt;="&amp;N7)&gt;0, "R", "")))))</f>
        <v/>
      </c>
      <c r="O27" s="34" t="str">
        <f>IF(OR($B27="", O7=""), "", IF(COUNTIFS('Leave Request Form'!$T$8:$T$507, O7, 'Leave Request Form'!$C$8:$C$507, $B27), "A2", IF(COUNTIFS('Leave Request Form'!$G$8:$G$507, O7, 'Leave Request Form'!$C$8:$C$507, $B27), "R2", IF(COUNTIFS('Leave Request Form'!$P$8:$P$569, $B27, 'Leave Request Form'!$Q$8:$Q$569, "&lt;="&amp;O7, 'Leave Request Form'!$R$8:$R$569, "&gt;="&amp;O7)&gt;0, "A", IF(COUNTIFS('Leave Request Form'!$C$8:$C$507, $B27, 'Leave Request Form'!$D$8:$D$507, "&lt;="&amp;O7, 'Leave Request Form'!$E$8:$E$507, "&gt;="&amp;O7)&gt;0, "R", "")))))</f>
        <v/>
      </c>
      <c r="P27" s="34" t="str">
        <f>IF(OR($B27="", P7=""), "", IF(COUNTIFS('Leave Request Form'!$T$8:$T$507, P7, 'Leave Request Form'!$C$8:$C$507, $B27), "A2", IF(COUNTIFS('Leave Request Form'!$G$8:$G$507, P7, 'Leave Request Form'!$C$8:$C$507, $B27), "R2", IF(COUNTIFS('Leave Request Form'!$P$8:$P$569, $B27, 'Leave Request Form'!$Q$8:$Q$569, "&lt;="&amp;P7, 'Leave Request Form'!$R$8:$R$569, "&gt;="&amp;P7)&gt;0, "A", IF(COUNTIFS('Leave Request Form'!$C$8:$C$507, $B27, 'Leave Request Form'!$D$8:$D$507, "&lt;="&amp;P7, 'Leave Request Form'!$E$8:$E$507, "&gt;="&amp;P7)&gt;0, "R", "")))))</f>
        <v/>
      </c>
      <c r="Q27" s="34" t="str">
        <f>IF(OR($B27="", Q7=""), "", IF(COUNTIFS('Leave Request Form'!$T$8:$T$507, Q7, 'Leave Request Form'!$C$8:$C$507, $B27), "A2", IF(COUNTIFS('Leave Request Form'!$G$8:$G$507, Q7, 'Leave Request Form'!$C$8:$C$507, $B27), "R2", IF(COUNTIFS('Leave Request Form'!$P$8:$P$569, $B27, 'Leave Request Form'!$Q$8:$Q$569, "&lt;="&amp;Q7, 'Leave Request Form'!$R$8:$R$569, "&gt;="&amp;Q7)&gt;0, "A", IF(COUNTIFS('Leave Request Form'!$C$8:$C$507, $B27, 'Leave Request Form'!$D$8:$D$507, "&lt;="&amp;Q7, 'Leave Request Form'!$E$8:$E$507, "&gt;="&amp;Q7)&gt;0, "R", "")))))</f>
        <v/>
      </c>
      <c r="R27" s="34" t="str">
        <f>IF(OR($B27="", R7=""), "", IF(COUNTIFS('Leave Request Form'!$T$8:$T$507, R7, 'Leave Request Form'!$C$8:$C$507, $B27), "A2", IF(COUNTIFS('Leave Request Form'!$G$8:$G$507, R7, 'Leave Request Form'!$C$8:$C$507, $B27), "R2", IF(COUNTIFS('Leave Request Form'!$P$8:$P$569, $B27, 'Leave Request Form'!$Q$8:$Q$569, "&lt;="&amp;R7, 'Leave Request Form'!$R$8:$R$569, "&gt;="&amp;R7)&gt;0, "A", IF(COUNTIFS('Leave Request Form'!$C$8:$C$507, $B27, 'Leave Request Form'!$D$8:$D$507, "&lt;="&amp;R7, 'Leave Request Form'!$E$8:$E$507, "&gt;="&amp;R7)&gt;0, "R", "")))))</f>
        <v/>
      </c>
      <c r="S27" s="34" t="str">
        <f>IF(OR($B27="", S7=""), "", IF(COUNTIFS('Leave Request Form'!$T$8:$T$507, S7, 'Leave Request Form'!$C$8:$C$507, $B27), "A2", IF(COUNTIFS('Leave Request Form'!$G$8:$G$507, S7, 'Leave Request Form'!$C$8:$C$507, $B27), "R2", IF(COUNTIFS('Leave Request Form'!$P$8:$P$569, $B27, 'Leave Request Form'!$Q$8:$Q$569, "&lt;="&amp;S7, 'Leave Request Form'!$R$8:$R$569, "&gt;="&amp;S7)&gt;0, "A", IF(COUNTIFS('Leave Request Form'!$C$8:$C$507, $B27, 'Leave Request Form'!$D$8:$D$507, "&lt;="&amp;S7, 'Leave Request Form'!$E$8:$E$507, "&gt;="&amp;S7)&gt;0, "R", "")))))</f>
        <v/>
      </c>
      <c r="T27" s="34" t="str">
        <f>IF(OR($B27="", T7=""), "", IF(COUNTIFS('Leave Request Form'!$T$8:$T$507, T7, 'Leave Request Form'!$C$8:$C$507, $B27), "A2", IF(COUNTIFS('Leave Request Form'!$G$8:$G$507, T7, 'Leave Request Form'!$C$8:$C$507, $B27), "R2", IF(COUNTIFS('Leave Request Form'!$P$8:$P$569, $B27, 'Leave Request Form'!$Q$8:$Q$569, "&lt;="&amp;T7, 'Leave Request Form'!$R$8:$R$569, "&gt;="&amp;T7)&gt;0, "A", IF(COUNTIFS('Leave Request Form'!$C$8:$C$507, $B27, 'Leave Request Form'!$D$8:$D$507, "&lt;="&amp;T7, 'Leave Request Form'!$E$8:$E$507, "&gt;="&amp;T7)&gt;0, "R", "")))))</f>
        <v/>
      </c>
      <c r="U27" s="34" t="str">
        <f>IF(OR($B27="", U7=""), "", IF(COUNTIFS('Leave Request Form'!$T$8:$T$507, U7, 'Leave Request Form'!$C$8:$C$507, $B27), "A2", IF(COUNTIFS('Leave Request Form'!$G$8:$G$507, U7, 'Leave Request Form'!$C$8:$C$507, $B27), "R2", IF(COUNTIFS('Leave Request Form'!$P$8:$P$569, $B27, 'Leave Request Form'!$Q$8:$Q$569, "&lt;="&amp;U7, 'Leave Request Form'!$R$8:$R$569, "&gt;="&amp;U7)&gt;0, "A", IF(COUNTIFS('Leave Request Form'!$C$8:$C$507, $B27, 'Leave Request Form'!$D$8:$D$507, "&lt;="&amp;U7, 'Leave Request Form'!$E$8:$E$507, "&gt;="&amp;U7)&gt;0, "R", "")))))</f>
        <v/>
      </c>
      <c r="V27" s="34" t="str">
        <f>IF(OR($B27="", V7=""), "", IF(COUNTIFS('Leave Request Form'!$T$8:$T$507, V7, 'Leave Request Form'!$C$8:$C$507, $B27), "A2", IF(COUNTIFS('Leave Request Form'!$G$8:$G$507, V7, 'Leave Request Form'!$C$8:$C$507, $B27), "R2", IF(COUNTIFS('Leave Request Form'!$P$8:$P$569, $B27, 'Leave Request Form'!$Q$8:$Q$569, "&lt;="&amp;V7, 'Leave Request Form'!$R$8:$R$569, "&gt;="&amp;V7)&gt;0, "A", IF(COUNTIFS('Leave Request Form'!$C$8:$C$507, $B27, 'Leave Request Form'!$D$8:$D$507, "&lt;="&amp;V7, 'Leave Request Form'!$E$8:$E$507, "&gt;="&amp;V7)&gt;0, "R", "")))))</f>
        <v/>
      </c>
      <c r="W27" s="34" t="str">
        <f>IF(OR($B27="", W7=""), "", IF(COUNTIFS('Leave Request Form'!$T$8:$T$507, W7, 'Leave Request Form'!$C$8:$C$507, $B27), "A2", IF(COUNTIFS('Leave Request Form'!$G$8:$G$507, W7, 'Leave Request Form'!$C$8:$C$507, $B27), "R2", IF(COUNTIFS('Leave Request Form'!$P$8:$P$569, $B27, 'Leave Request Form'!$Q$8:$Q$569, "&lt;="&amp;W7, 'Leave Request Form'!$R$8:$R$569, "&gt;="&amp;W7)&gt;0, "A", IF(COUNTIFS('Leave Request Form'!$C$8:$C$507, $B27, 'Leave Request Form'!$D$8:$D$507, "&lt;="&amp;W7, 'Leave Request Form'!$E$8:$E$507, "&gt;="&amp;W7)&gt;0, "R", "")))))</f>
        <v/>
      </c>
      <c r="X27" s="34" t="str">
        <f>IF(OR($B27="", X7=""), "", IF(COUNTIFS('Leave Request Form'!$T$8:$T$507, X7, 'Leave Request Form'!$C$8:$C$507, $B27), "A2", IF(COUNTIFS('Leave Request Form'!$G$8:$G$507, X7, 'Leave Request Form'!$C$8:$C$507, $B27), "R2", IF(COUNTIFS('Leave Request Form'!$P$8:$P$569, $B27, 'Leave Request Form'!$Q$8:$Q$569, "&lt;="&amp;X7, 'Leave Request Form'!$R$8:$R$569, "&gt;="&amp;X7)&gt;0, "A", IF(COUNTIFS('Leave Request Form'!$C$8:$C$507, $B27, 'Leave Request Form'!$D$8:$D$507, "&lt;="&amp;X7, 'Leave Request Form'!$E$8:$E$507, "&gt;="&amp;X7)&gt;0, "R", "")))))</f>
        <v/>
      </c>
      <c r="Y27" s="34" t="str">
        <f>IF(OR($B27="", Y7=""), "", IF(COUNTIFS('Leave Request Form'!$T$8:$T$507, Y7, 'Leave Request Form'!$C$8:$C$507, $B27), "A2", IF(COUNTIFS('Leave Request Form'!$G$8:$G$507, Y7, 'Leave Request Form'!$C$8:$C$507, $B27), "R2", IF(COUNTIFS('Leave Request Form'!$P$8:$P$569, $B27, 'Leave Request Form'!$Q$8:$Q$569, "&lt;="&amp;Y7, 'Leave Request Form'!$R$8:$R$569, "&gt;="&amp;Y7)&gt;0, "A", IF(COUNTIFS('Leave Request Form'!$C$8:$C$507, $B27, 'Leave Request Form'!$D$8:$D$507, "&lt;="&amp;Y7, 'Leave Request Form'!$E$8:$E$507, "&gt;="&amp;Y7)&gt;0, "R", "")))))</f>
        <v/>
      </c>
      <c r="Z27" s="34" t="str">
        <f>IF(OR($B27="", Z7=""), "", IF(COUNTIFS('Leave Request Form'!$T$8:$T$507, Z7, 'Leave Request Form'!$C$8:$C$507, $B27), "A2", IF(COUNTIFS('Leave Request Form'!$G$8:$G$507, Z7, 'Leave Request Form'!$C$8:$C$507, $B27), "R2", IF(COUNTIFS('Leave Request Form'!$P$8:$P$569, $B27, 'Leave Request Form'!$Q$8:$Q$569, "&lt;="&amp;Z7, 'Leave Request Form'!$R$8:$R$569, "&gt;="&amp;Z7)&gt;0, "A", IF(COUNTIFS('Leave Request Form'!$C$8:$C$507, $B27, 'Leave Request Form'!$D$8:$D$507, "&lt;="&amp;Z7, 'Leave Request Form'!$E$8:$E$507, "&gt;="&amp;Z7)&gt;0, "R", "")))))</f>
        <v/>
      </c>
      <c r="AA27" s="34" t="str">
        <f>IF(OR($B27="", AA7=""), "", IF(COUNTIFS('Leave Request Form'!$T$8:$T$507, AA7, 'Leave Request Form'!$C$8:$C$507, $B27), "A2", IF(COUNTIFS('Leave Request Form'!$G$8:$G$507, AA7, 'Leave Request Form'!$C$8:$C$507, $B27), "R2", IF(COUNTIFS('Leave Request Form'!$P$8:$P$569, $B27, 'Leave Request Form'!$Q$8:$Q$569, "&lt;="&amp;AA7, 'Leave Request Form'!$R$8:$R$569, "&gt;="&amp;AA7)&gt;0, "A", IF(COUNTIFS('Leave Request Form'!$C$8:$C$507, $B27, 'Leave Request Form'!$D$8:$D$507, "&lt;="&amp;AA7, 'Leave Request Form'!$E$8:$E$507, "&gt;="&amp;AA7)&gt;0, "R", "")))))</f>
        <v/>
      </c>
      <c r="AB27" s="34" t="str">
        <f>IF(OR($B27="", AB7=""), "", IF(COUNTIFS('Leave Request Form'!$T$8:$T$507, AB7, 'Leave Request Form'!$C$8:$C$507, $B27), "A2", IF(COUNTIFS('Leave Request Form'!$G$8:$G$507, AB7, 'Leave Request Form'!$C$8:$C$507, $B27), "R2", IF(COUNTIFS('Leave Request Form'!$P$8:$P$569, $B27, 'Leave Request Form'!$Q$8:$Q$569, "&lt;="&amp;AB7, 'Leave Request Form'!$R$8:$R$569, "&gt;="&amp;AB7)&gt;0, "A", IF(COUNTIFS('Leave Request Form'!$C$8:$C$507, $B27, 'Leave Request Form'!$D$8:$D$507, "&lt;="&amp;AB7, 'Leave Request Form'!$E$8:$E$507, "&gt;="&amp;AB7)&gt;0, "R", "")))))</f>
        <v/>
      </c>
      <c r="AC27" s="34" t="str">
        <f>IF(OR($B27="", AC7=""), "", IF(COUNTIFS('Leave Request Form'!$T$8:$T$507, AC7, 'Leave Request Form'!$C$8:$C$507, $B27), "A2", IF(COUNTIFS('Leave Request Form'!$G$8:$G$507, AC7, 'Leave Request Form'!$C$8:$C$507, $B27), "R2", IF(COUNTIFS('Leave Request Form'!$P$8:$P$569, $B27, 'Leave Request Form'!$Q$8:$Q$569, "&lt;="&amp;AC7, 'Leave Request Form'!$R$8:$R$569, "&gt;="&amp;AC7)&gt;0, "A", IF(COUNTIFS('Leave Request Form'!$C$8:$C$507, $B27, 'Leave Request Form'!$D$8:$D$507, "&lt;="&amp;AC7, 'Leave Request Form'!$E$8:$E$507, "&gt;="&amp;AC7)&gt;0, "R", "")))))</f>
        <v/>
      </c>
      <c r="AD27" s="34" t="str">
        <f>IF(OR($B27="", AD7=""), "", IF(COUNTIFS('Leave Request Form'!$T$8:$T$507, AD7, 'Leave Request Form'!$C$8:$C$507, $B27), "A2", IF(COUNTIFS('Leave Request Form'!$G$8:$G$507, AD7, 'Leave Request Form'!$C$8:$C$507, $B27), "R2", IF(COUNTIFS('Leave Request Form'!$P$8:$P$569, $B27, 'Leave Request Form'!$Q$8:$Q$569, "&lt;="&amp;AD7, 'Leave Request Form'!$R$8:$R$569, "&gt;="&amp;AD7)&gt;0, "A", IF(COUNTIFS('Leave Request Form'!$C$8:$C$507, $B27, 'Leave Request Form'!$D$8:$D$507, "&lt;="&amp;AD7, 'Leave Request Form'!$E$8:$E$507, "&gt;="&amp;AD7)&gt;0, "R", "")))))</f>
        <v/>
      </c>
      <c r="AE27" s="34" t="str">
        <f>IF(OR($B27="", AE7=""), "", IF(COUNTIFS('Leave Request Form'!$T$8:$T$507, AE7, 'Leave Request Form'!$C$8:$C$507, $B27), "A2", IF(COUNTIFS('Leave Request Form'!$G$8:$G$507, AE7, 'Leave Request Form'!$C$8:$C$507, $B27), "R2", IF(COUNTIFS('Leave Request Form'!$P$8:$P$569, $B27, 'Leave Request Form'!$Q$8:$Q$569, "&lt;="&amp;AE7, 'Leave Request Form'!$R$8:$R$569, "&gt;="&amp;AE7)&gt;0, "A", IF(COUNTIFS('Leave Request Form'!$C$8:$C$507, $B27, 'Leave Request Form'!$D$8:$D$507, "&lt;="&amp;AE7, 'Leave Request Form'!$E$8:$E$507, "&gt;="&amp;AE7)&gt;0, "R", "")))))</f>
        <v/>
      </c>
      <c r="AF27" s="34" t="str">
        <f>IF(OR($B27="", AF7=""), "", IF(COUNTIFS('Leave Request Form'!$T$8:$T$507, AF7, 'Leave Request Form'!$C$8:$C$507, $B27), "A2", IF(COUNTIFS('Leave Request Form'!$G$8:$G$507, AF7, 'Leave Request Form'!$C$8:$C$507, $B27), "R2", IF(COUNTIFS('Leave Request Form'!$P$8:$P$569, $B27, 'Leave Request Form'!$Q$8:$Q$569, "&lt;="&amp;AF7, 'Leave Request Form'!$R$8:$R$569, "&gt;="&amp;AF7)&gt;0, "A", IF(COUNTIFS('Leave Request Form'!$C$8:$C$507, $B27, 'Leave Request Form'!$D$8:$D$507, "&lt;="&amp;AF7, 'Leave Request Form'!$E$8:$E$507, "&gt;="&amp;AF7)&gt;0, "R", "")))))</f>
        <v/>
      </c>
      <c r="AG27" s="28" t="str">
        <f>IF(OR($B27="", AG7=""), "", IF(COUNTIFS('Leave Request Form'!$T$8:$T$507, AG7, 'Leave Request Form'!$C$8:$C$507, $B27), "A2", IF(COUNTIFS('Leave Request Form'!$G$8:$G$507, AG7, 'Leave Request Form'!$C$8:$C$507, $B27), "R2", IF(COUNTIFS('Leave Request Form'!$P$8:$P$569, $B27, 'Leave Request Form'!$Q$8:$Q$569, "&lt;="&amp;AG7, 'Leave Request Form'!$R$8:$R$569, "&gt;="&amp;AG7)&gt;0, "A", IF(COUNTIFS('Leave Request Form'!$C$8:$C$507, $B27, 'Leave Request Form'!$D$8:$D$507, "&lt;="&amp;AG7, 'Leave Request Form'!$E$8:$E$507, "&gt;="&amp;AG7)&gt;0, "R", "")))))</f>
        <v/>
      </c>
      <c r="AH27" s="75"/>
    </row>
    <row r="28" spans="1:34" x14ac:dyDescent="0.25">
      <c r="A28" s="75"/>
      <c r="B28" s="75"/>
      <c r="C28" s="75"/>
      <c r="D28" s="75"/>
      <c r="E28" s="75"/>
      <c r="F28" s="75"/>
      <c r="G28" s="75"/>
      <c r="H28" s="75"/>
      <c r="I28" s="75"/>
      <c r="J28" s="75"/>
      <c r="K28" s="75"/>
      <c r="L28" s="75"/>
      <c r="M28" s="75"/>
      <c r="N28" s="75"/>
      <c r="O28" s="75"/>
      <c r="P28" s="75"/>
      <c r="Q28" s="75"/>
      <c r="R28" s="75"/>
      <c r="S28" s="75"/>
      <c r="T28" s="75"/>
      <c r="U28" s="75"/>
      <c r="V28" s="75"/>
      <c r="W28" s="75"/>
      <c r="X28" s="75"/>
      <c r="Y28" s="75"/>
      <c r="Z28" s="75"/>
      <c r="AA28" s="75"/>
      <c r="AB28" s="75"/>
      <c r="AC28" s="75"/>
      <c r="AD28" s="75"/>
      <c r="AE28" s="75"/>
      <c r="AF28" s="75"/>
      <c r="AG28" s="75"/>
      <c r="AH28" s="75"/>
    </row>
    <row r="29" spans="1:34" x14ac:dyDescent="0.25">
      <c r="A29" s="75"/>
      <c r="B29" s="75"/>
      <c r="C29" s="117" t="str">
        <f>IF(IF(COUNTIF('Intro &amp; Setup'!$CA$4:$CA$23, C30)&gt;0, 1, 0)+IF(COUNTIF('Intro &amp; Setup'!$CB$4:$CB$23, C30)&gt;0, 2, 0)=0, "", IF(IF(COUNTIF('Intro &amp; Setup'!$CA$4:$CA$23, C30)&gt;0, 1, 0)+IF(COUNTIF('Intro &amp; Setup'!$CB$4:$CB$23, C30)&gt;0, 2, 0)=1, "UK", IF(IF(COUNTIF('Intro &amp; Setup'!$CA$4:$CA$23, C30)&gt;0, 1, 0)+IF(COUNTIF('Intro &amp; Setup'!$CB$4:$CB$23, C30)&gt;0, 2, 0)=2, LEFT('Intro &amp; Setup'!$BA$9, 3), IF(IF(COUNTIF('Intro &amp; Setup'!$CA$4:$CA$23, C30)&gt;0, 1, 0)+IF(COUNTIF('Intro &amp; Setup'!$CB$4:$CB$23, C30)&gt;0, 2, 0)=3, "Both", ""))))</f>
        <v/>
      </c>
      <c r="D29" s="117" t="str">
        <f>IF(IF(COUNTIF('Intro &amp; Setup'!$CA$4:$CA$23, D30)&gt;0, 1, 0)+IF(COUNTIF('Intro &amp; Setup'!$CB$4:$CB$23, D30)&gt;0, 2, 0)=0, "", IF(IF(COUNTIF('Intro &amp; Setup'!$CA$4:$CA$23, D30)&gt;0, 1, 0)+IF(COUNTIF('Intro &amp; Setup'!$CB$4:$CB$23, D30)&gt;0, 2, 0)=1, "UK", IF(IF(COUNTIF('Intro &amp; Setup'!$CA$4:$CA$23, D30)&gt;0, 1, 0)+IF(COUNTIF('Intro &amp; Setup'!$CB$4:$CB$23, D30)&gt;0, 2, 0)=2, LEFT('Intro &amp; Setup'!$BA$9, 3), IF(IF(COUNTIF('Intro &amp; Setup'!$CA$4:$CA$23, D30)&gt;0, 1, 0)+IF(COUNTIF('Intro &amp; Setup'!$CB$4:$CB$23, D30)&gt;0, 2, 0)=3, "Both", ""))))</f>
        <v/>
      </c>
      <c r="E29" s="117" t="str">
        <f>IF(IF(COUNTIF('Intro &amp; Setup'!$CA$4:$CA$23, E30)&gt;0, 1, 0)+IF(COUNTIF('Intro &amp; Setup'!$CB$4:$CB$23, E30)&gt;0, 2, 0)=0, "", IF(IF(COUNTIF('Intro &amp; Setup'!$CA$4:$CA$23, E30)&gt;0, 1, 0)+IF(COUNTIF('Intro &amp; Setup'!$CB$4:$CB$23, E30)&gt;0, 2, 0)=1, "UK", IF(IF(COUNTIF('Intro &amp; Setup'!$CA$4:$CA$23, E30)&gt;0, 1, 0)+IF(COUNTIF('Intro &amp; Setup'!$CB$4:$CB$23, E30)&gt;0, 2, 0)=2, LEFT('Intro &amp; Setup'!$BA$9, 3), IF(IF(COUNTIF('Intro &amp; Setup'!$CA$4:$CA$23, E30)&gt;0, 1, 0)+IF(COUNTIF('Intro &amp; Setup'!$CB$4:$CB$23, E30)&gt;0, 2, 0)=3, "Both", ""))))</f>
        <v/>
      </c>
      <c r="F29" s="117" t="str">
        <f>IF(IF(COUNTIF('Intro &amp; Setup'!$CA$4:$CA$23, F30)&gt;0, 1, 0)+IF(COUNTIF('Intro &amp; Setup'!$CB$4:$CB$23, F30)&gt;0, 2, 0)=0, "", IF(IF(COUNTIF('Intro &amp; Setup'!$CA$4:$CA$23, F30)&gt;0, 1, 0)+IF(COUNTIF('Intro &amp; Setup'!$CB$4:$CB$23, F30)&gt;0, 2, 0)=1, "UK", IF(IF(COUNTIF('Intro &amp; Setup'!$CA$4:$CA$23, F30)&gt;0, 1, 0)+IF(COUNTIF('Intro &amp; Setup'!$CB$4:$CB$23, F30)&gt;0, 2, 0)=2, LEFT('Intro &amp; Setup'!$BA$9, 3), IF(IF(COUNTIF('Intro &amp; Setup'!$CA$4:$CA$23, F30)&gt;0, 1, 0)+IF(COUNTIF('Intro &amp; Setup'!$CB$4:$CB$23, F30)&gt;0, 2, 0)=3, "Both", ""))))</f>
        <v/>
      </c>
      <c r="G29" s="117" t="str">
        <f>IF(IF(COUNTIF('Intro &amp; Setup'!$CA$4:$CA$23, G30)&gt;0, 1, 0)+IF(COUNTIF('Intro &amp; Setup'!$CB$4:$CB$23, G30)&gt;0, 2, 0)=0, "", IF(IF(COUNTIF('Intro &amp; Setup'!$CA$4:$CA$23, G30)&gt;0, 1, 0)+IF(COUNTIF('Intro &amp; Setup'!$CB$4:$CB$23, G30)&gt;0, 2, 0)=1, "UK", IF(IF(COUNTIF('Intro &amp; Setup'!$CA$4:$CA$23, G30)&gt;0, 1, 0)+IF(COUNTIF('Intro &amp; Setup'!$CB$4:$CB$23, G30)&gt;0, 2, 0)=2, LEFT('Intro &amp; Setup'!$BA$9, 3), IF(IF(COUNTIF('Intro &amp; Setup'!$CA$4:$CA$23, G30)&gt;0, 1, 0)+IF(COUNTIF('Intro &amp; Setup'!$CB$4:$CB$23, G30)&gt;0, 2, 0)=3, "Both", ""))))</f>
        <v/>
      </c>
      <c r="H29" s="117" t="str">
        <f>IF(IF(COUNTIF('Intro &amp; Setup'!$CA$4:$CA$23, H30)&gt;0, 1, 0)+IF(COUNTIF('Intro &amp; Setup'!$CB$4:$CB$23, H30)&gt;0, 2, 0)=0, "", IF(IF(COUNTIF('Intro &amp; Setup'!$CA$4:$CA$23, H30)&gt;0, 1, 0)+IF(COUNTIF('Intro &amp; Setup'!$CB$4:$CB$23, H30)&gt;0, 2, 0)=1, "UK", IF(IF(COUNTIF('Intro &amp; Setup'!$CA$4:$CA$23, H30)&gt;0, 1, 0)+IF(COUNTIF('Intro &amp; Setup'!$CB$4:$CB$23, H30)&gt;0, 2, 0)=2, LEFT('Intro &amp; Setup'!$BA$9, 3), IF(IF(COUNTIF('Intro &amp; Setup'!$CA$4:$CA$23, H30)&gt;0, 1, 0)+IF(COUNTIF('Intro &amp; Setup'!$CB$4:$CB$23, H30)&gt;0, 2, 0)=3, "Both", ""))))</f>
        <v/>
      </c>
      <c r="I29" s="117" t="str">
        <f>IF(IF(COUNTIF('Intro &amp; Setup'!$CA$4:$CA$23, I30)&gt;0, 1, 0)+IF(COUNTIF('Intro &amp; Setup'!$CB$4:$CB$23, I30)&gt;0, 2, 0)=0, "", IF(IF(COUNTIF('Intro &amp; Setup'!$CA$4:$CA$23, I30)&gt;0, 1, 0)+IF(COUNTIF('Intro &amp; Setup'!$CB$4:$CB$23, I30)&gt;0, 2, 0)=1, "UK", IF(IF(COUNTIF('Intro &amp; Setup'!$CA$4:$CA$23, I30)&gt;0, 1, 0)+IF(COUNTIF('Intro &amp; Setup'!$CB$4:$CB$23, I30)&gt;0, 2, 0)=2, LEFT('Intro &amp; Setup'!$BA$9, 3), IF(IF(COUNTIF('Intro &amp; Setup'!$CA$4:$CA$23, I30)&gt;0, 1, 0)+IF(COUNTIF('Intro &amp; Setup'!$CB$4:$CB$23, I30)&gt;0, 2, 0)=3, "Both", ""))))</f>
        <v/>
      </c>
      <c r="J29" s="117" t="str">
        <f>IF(IF(COUNTIF('Intro &amp; Setup'!$CA$4:$CA$23, J30)&gt;0, 1, 0)+IF(COUNTIF('Intro &amp; Setup'!$CB$4:$CB$23, J30)&gt;0, 2, 0)=0, "", IF(IF(COUNTIF('Intro &amp; Setup'!$CA$4:$CA$23, J30)&gt;0, 1, 0)+IF(COUNTIF('Intro &amp; Setup'!$CB$4:$CB$23, J30)&gt;0, 2, 0)=1, "UK", IF(IF(COUNTIF('Intro &amp; Setup'!$CA$4:$CA$23, J30)&gt;0, 1, 0)+IF(COUNTIF('Intro &amp; Setup'!$CB$4:$CB$23, J30)&gt;0, 2, 0)=2, LEFT('Intro &amp; Setup'!$BA$9, 3), IF(IF(COUNTIF('Intro &amp; Setup'!$CA$4:$CA$23, J30)&gt;0, 1, 0)+IF(COUNTIF('Intro &amp; Setup'!$CB$4:$CB$23, J30)&gt;0, 2, 0)=3, "Both", ""))))</f>
        <v/>
      </c>
      <c r="K29" s="117" t="str">
        <f>IF(IF(COUNTIF('Intro &amp; Setup'!$CA$4:$CA$23, K30)&gt;0, 1, 0)+IF(COUNTIF('Intro &amp; Setup'!$CB$4:$CB$23, K30)&gt;0, 2, 0)=0, "", IF(IF(COUNTIF('Intro &amp; Setup'!$CA$4:$CA$23, K30)&gt;0, 1, 0)+IF(COUNTIF('Intro &amp; Setup'!$CB$4:$CB$23, K30)&gt;0, 2, 0)=1, "UK", IF(IF(COUNTIF('Intro &amp; Setup'!$CA$4:$CA$23, K30)&gt;0, 1, 0)+IF(COUNTIF('Intro &amp; Setup'!$CB$4:$CB$23, K30)&gt;0, 2, 0)=2, LEFT('Intro &amp; Setup'!$BA$9, 3), IF(IF(COUNTIF('Intro &amp; Setup'!$CA$4:$CA$23, K30)&gt;0, 1, 0)+IF(COUNTIF('Intro &amp; Setup'!$CB$4:$CB$23, K30)&gt;0, 2, 0)=3, "Both", ""))))</f>
        <v/>
      </c>
      <c r="L29" s="117" t="str">
        <f>IF(IF(COUNTIF('Intro &amp; Setup'!$CA$4:$CA$23, L30)&gt;0, 1, 0)+IF(COUNTIF('Intro &amp; Setup'!$CB$4:$CB$23, L30)&gt;0, 2, 0)=0, "", IF(IF(COUNTIF('Intro &amp; Setup'!$CA$4:$CA$23, L30)&gt;0, 1, 0)+IF(COUNTIF('Intro &amp; Setup'!$CB$4:$CB$23, L30)&gt;0, 2, 0)=1, "UK", IF(IF(COUNTIF('Intro &amp; Setup'!$CA$4:$CA$23, L30)&gt;0, 1, 0)+IF(COUNTIF('Intro &amp; Setup'!$CB$4:$CB$23, L30)&gt;0, 2, 0)=2, LEFT('Intro &amp; Setup'!$BA$9, 3), IF(IF(COUNTIF('Intro &amp; Setup'!$CA$4:$CA$23, L30)&gt;0, 1, 0)+IF(COUNTIF('Intro &amp; Setup'!$CB$4:$CB$23, L30)&gt;0, 2, 0)=3, "Both", ""))))</f>
        <v/>
      </c>
      <c r="M29" s="117" t="str">
        <f>IF(IF(COUNTIF('Intro &amp; Setup'!$CA$4:$CA$23, M30)&gt;0, 1, 0)+IF(COUNTIF('Intro &amp; Setup'!$CB$4:$CB$23, M30)&gt;0, 2, 0)=0, "", IF(IF(COUNTIF('Intro &amp; Setup'!$CA$4:$CA$23, M30)&gt;0, 1, 0)+IF(COUNTIF('Intro &amp; Setup'!$CB$4:$CB$23, M30)&gt;0, 2, 0)=1, "UK", IF(IF(COUNTIF('Intro &amp; Setup'!$CA$4:$CA$23, M30)&gt;0, 1, 0)+IF(COUNTIF('Intro &amp; Setup'!$CB$4:$CB$23, M30)&gt;0, 2, 0)=2, LEFT('Intro &amp; Setup'!$BA$9, 3), IF(IF(COUNTIF('Intro &amp; Setup'!$CA$4:$CA$23, M30)&gt;0, 1, 0)+IF(COUNTIF('Intro &amp; Setup'!$CB$4:$CB$23, M30)&gt;0, 2, 0)=3, "Both", ""))))</f>
        <v/>
      </c>
      <c r="N29" s="117" t="str">
        <f>IF(IF(COUNTIF('Intro &amp; Setup'!$CA$4:$CA$23, N30)&gt;0, 1, 0)+IF(COUNTIF('Intro &amp; Setup'!$CB$4:$CB$23, N30)&gt;0, 2, 0)=0, "", IF(IF(COUNTIF('Intro &amp; Setup'!$CA$4:$CA$23, N30)&gt;0, 1, 0)+IF(COUNTIF('Intro &amp; Setup'!$CB$4:$CB$23, N30)&gt;0, 2, 0)=1, "UK", IF(IF(COUNTIF('Intro &amp; Setup'!$CA$4:$CA$23, N30)&gt;0, 1, 0)+IF(COUNTIF('Intro &amp; Setup'!$CB$4:$CB$23, N30)&gt;0, 2, 0)=2, LEFT('Intro &amp; Setup'!$BA$9, 3), IF(IF(COUNTIF('Intro &amp; Setup'!$CA$4:$CA$23, N30)&gt;0, 1, 0)+IF(COUNTIF('Intro &amp; Setup'!$CB$4:$CB$23, N30)&gt;0, 2, 0)=3, "Both", ""))))</f>
        <v/>
      </c>
      <c r="O29" s="117" t="str">
        <f>IF(IF(COUNTIF('Intro &amp; Setup'!$CA$4:$CA$23, O30)&gt;0, 1, 0)+IF(COUNTIF('Intro &amp; Setup'!$CB$4:$CB$23, O30)&gt;0, 2, 0)=0, "", IF(IF(COUNTIF('Intro &amp; Setup'!$CA$4:$CA$23, O30)&gt;0, 1, 0)+IF(COUNTIF('Intro &amp; Setup'!$CB$4:$CB$23, O30)&gt;0, 2, 0)=1, "UK", IF(IF(COUNTIF('Intro &amp; Setup'!$CA$4:$CA$23, O30)&gt;0, 1, 0)+IF(COUNTIF('Intro &amp; Setup'!$CB$4:$CB$23, O30)&gt;0, 2, 0)=2, LEFT('Intro &amp; Setup'!$BA$9, 3), IF(IF(COUNTIF('Intro &amp; Setup'!$CA$4:$CA$23, O30)&gt;0, 1, 0)+IF(COUNTIF('Intro &amp; Setup'!$CB$4:$CB$23, O30)&gt;0, 2, 0)=3, "Both", ""))))</f>
        <v/>
      </c>
      <c r="P29" s="117" t="str">
        <f>IF(IF(COUNTIF('Intro &amp; Setup'!$CA$4:$CA$23, P30)&gt;0, 1, 0)+IF(COUNTIF('Intro &amp; Setup'!$CB$4:$CB$23, P30)&gt;0, 2, 0)=0, "", IF(IF(COUNTIF('Intro &amp; Setup'!$CA$4:$CA$23, P30)&gt;0, 1, 0)+IF(COUNTIF('Intro &amp; Setup'!$CB$4:$CB$23, P30)&gt;0, 2, 0)=1, "UK", IF(IF(COUNTIF('Intro &amp; Setup'!$CA$4:$CA$23, P30)&gt;0, 1, 0)+IF(COUNTIF('Intro &amp; Setup'!$CB$4:$CB$23, P30)&gt;0, 2, 0)=2, LEFT('Intro &amp; Setup'!$BA$9, 3), IF(IF(COUNTIF('Intro &amp; Setup'!$CA$4:$CA$23, P30)&gt;0, 1, 0)+IF(COUNTIF('Intro &amp; Setup'!$CB$4:$CB$23, P30)&gt;0, 2, 0)=3, "Both", ""))))</f>
        <v/>
      </c>
      <c r="Q29" s="117" t="str">
        <f>IF(IF(COUNTIF('Intro &amp; Setup'!$CA$4:$CA$23, Q30)&gt;0, 1, 0)+IF(COUNTIF('Intro &amp; Setup'!$CB$4:$CB$23, Q30)&gt;0, 2, 0)=0, "", IF(IF(COUNTIF('Intro &amp; Setup'!$CA$4:$CA$23, Q30)&gt;0, 1, 0)+IF(COUNTIF('Intro &amp; Setup'!$CB$4:$CB$23, Q30)&gt;0, 2, 0)=1, "UK", IF(IF(COUNTIF('Intro &amp; Setup'!$CA$4:$CA$23, Q30)&gt;0, 1, 0)+IF(COUNTIF('Intro &amp; Setup'!$CB$4:$CB$23, Q30)&gt;0, 2, 0)=2, LEFT('Intro &amp; Setup'!$BA$9, 3), IF(IF(COUNTIF('Intro &amp; Setup'!$CA$4:$CA$23, Q30)&gt;0, 1, 0)+IF(COUNTIF('Intro &amp; Setup'!$CB$4:$CB$23, Q30)&gt;0, 2, 0)=3, "Both", ""))))</f>
        <v/>
      </c>
      <c r="R29" s="117" t="str">
        <f>IF(IF(COUNTIF('Intro &amp; Setup'!$CA$4:$CA$23, R30)&gt;0, 1, 0)+IF(COUNTIF('Intro &amp; Setup'!$CB$4:$CB$23, R30)&gt;0, 2, 0)=0, "", IF(IF(COUNTIF('Intro &amp; Setup'!$CA$4:$CA$23, R30)&gt;0, 1, 0)+IF(COUNTIF('Intro &amp; Setup'!$CB$4:$CB$23, R30)&gt;0, 2, 0)=1, "UK", IF(IF(COUNTIF('Intro &amp; Setup'!$CA$4:$CA$23, R30)&gt;0, 1, 0)+IF(COUNTIF('Intro &amp; Setup'!$CB$4:$CB$23, R30)&gt;0, 2, 0)=2, LEFT('Intro &amp; Setup'!$BA$9, 3), IF(IF(COUNTIF('Intro &amp; Setup'!$CA$4:$CA$23, R30)&gt;0, 1, 0)+IF(COUNTIF('Intro &amp; Setup'!$CB$4:$CB$23, R30)&gt;0, 2, 0)=3, "Both", ""))))</f>
        <v/>
      </c>
      <c r="S29" s="117" t="str">
        <f>IF(IF(COUNTIF('Intro &amp; Setup'!$CA$4:$CA$23, S30)&gt;0, 1, 0)+IF(COUNTIF('Intro &amp; Setup'!$CB$4:$CB$23, S30)&gt;0, 2, 0)=0, "", IF(IF(COUNTIF('Intro &amp; Setup'!$CA$4:$CA$23, S30)&gt;0, 1, 0)+IF(COUNTIF('Intro &amp; Setup'!$CB$4:$CB$23, S30)&gt;0, 2, 0)=1, "UK", IF(IF(COUNTIF('Intro &amp; Setup'!$CA$4:$CA$23, S30)&gt;0, 1, 0)+IF(COUNTIF('Intro &amp; Setup'!$CB$4:$CB$23, S30)&gt;0, 2, 0)=2, LEFT('Intro &amp; Setup'!$BA$9, 3), IF(IF(COUNTIF('Intro &amp; Setup'!$CA$4:$CA$23, S30)&gt;0, 1, 0)+IF(COUNTIF('Intro &amp; Setup'!$CB$4:$CB$23, S30)&gt;0, 2, 0)=3, "Both", ""))))</f>
        <v/>
      </c>
      <c r="T29" s="117" t="str">
        <f>IF(IF(COUNTIF('Intro &amp; Setup'!$CA$4:$CA$23, T30)&gt;0, 1, 0)+IF(COUNTIF('Intro &amp; Setup'!$CB$4:$CB$23, T30)&gt;0, 2, 0)=0, "", IF(IF(COUNTIF('Intro &amp; Setup'!$CA$4:$CA$23, T30)&gt;0, 1, 0)+IF(COUNTIF('Intro &amp; Setup'!$CB$4:$CB$23, T30)&gt;0, 2, 0)=1, "UK", IF(IF(COUNTIF('Intro &amp; Setup'!$CA$4:$CA$23, T30)&gt;0, 1, 0)+IF(COUNTIF('Intro &amp; Setup'!$CB$4:$CB$23, T30)&gt;0, 2, 0)=2, LEFT('Intro &amp; Setup'!$BA$9, 3), IF(IF(COUNTIF('Intro &amp; Setup'!$CA$4:$CA$23, T30)&gt;0, 1, 0)+IF(COUNTIF('Intro &amp; Setup'!$CB$4:$CB$23, T30)&gt;0, 2, 0)=3, "Both", ""))))</f>
        <v/>
      </c>
      <c r="U29" s="117" t="str">
        <f>IF(IF(COUNTIF('Intro &amp; Setup'!$CA$4:$CA$23, U30)&gt;0, 1, 0)+IF(COUNTIF('Intro &amp; Setup'!$CB$4:$CB$23, U30)&gt;0, 2, 0)=0, "", IF(IF(COUNTIF('Intro &amp; Setup'!$CA$4:$CA$23, U30)&gt;0, 1, 0)+IF(COUNTIF('Intro &amp; Setup'!$CB$4:$CB$23, U30)&gt;0, 2, 0)=1, "UK", IF(IF(COUNTIF('Intro &amp; Setup'!$CA$4:$CA$23, U30)&gt;0, 1, 0)+IF(COUNTIF('Intro &amp; Setup'!$CB$4:$CB$23, U30)&gt;0, 2, 0)=2, LEFT('Intro &amp; Setup'!$BA$9, 3), IF(IF(COUNTIF('Intro &amp; Setup'!$CA$4:$CA$23, U30)&gt;0, 1, 0)+IF(COUNTIF('Intro &amp; Setup'!$CB$4:$CB$23, U30)&gt;0, 2, 0)=3, "Both", ""))))</f>
        <v/>
      </c>
      <c r="V29" s="117" t="str">
        <f>IF(IF(COUNTIF('Intro &amp; Setup'!$CA$4:$CA$23, V30)&gt;0, 1, 0)+IF(COUNTIF('Intro &amp; Setup'!$CB$4:$CB$23, V30)&gt;0, 2, 0)=0, "", IF(IF(COUNTIF('Intro &amp; Setup'!$CA$4:$CA$23, V30)&gt;0, 1, 0)+IF(COUNTIF('Intro &amp; Setup'!$CB$4:$CB$23, V30)&gt;0, 2, 0)=1, "UK", IF(IF(COUNTIF('Intro &amp; Setup'!$CA$4:$CA$23, V30)&gt;0, 1, 0)+IF(COUNTIF('Intro &amp; Setup'!$CB$4:$CB$23, V30)&gt;0, 2, 0)=2, LEFT('Intro &amp; Setup'!$BA$9, 3), IF(IF(COUNTIF('Intro &amp; Setup'!$CA$4:$CA$23, V30)&gt;0, 1, 0)+IF(COUNTIF('Intro &amp; Setup'!$CB$4:$CB$23, V30)&gt;0, 2, 0)=3, "Both", ""))))</f>
        <v/>
      </c>
      <c r="W29" s="117" t="str">
        <f>IF(IF(COUNTIF('Intro &amp; Setup'!$CA$4:$CA$23, W30)&gt;0, 1, 0)+IF(COUNTIF('Intro &amp; Setup'!$CB$4:$CB$23, W30)&gt;0, 2, 0)=0, "", IF(IF(COUNTIF('Intro &amp; Setup'!$CA$4:$CA$23, W30)&gt;0, 1, 0)+IF(COUNTIF('Intro &amp; Setup'!$CB$4:$CB$23, W30)&gt;0, 2, 0)=1, "UK", IF(IF(COUNTIF('Intro &amp; Setup'!$CA$4:$CA$23, W30)&gt;0, 1, 0)+IF(COUNTIF('Intro &amp; Setup'!$CB$4:$CB$23, W30)&gt;0, 2, 0)=2, LEFT('Intro &amp; Setup'!$BA$9, 3), IF(IF(COUNTIF('Intro &amp; Setup'!$CA$4:$CA$23, W30)&gt;0, 1, 0)+IF(COUNTIF('Intro &amp; Setup'!$CB$4:$CB$23, W30)&gt;0, 2, 0)=3, "Both", ""))))</f>
        <v/>
      </c>
      <c r="X29" s="117" t="str">
        <f>IF(IF(COUNTIF('Intro &amp; Setup'!$CA$4:$CA$23, X30)&gt;0, 1, 0)+IF(COUNTIF('Intro &amp; Setup'!$CB$4:$CB$23, X30)&gt;0, 2, 0)=0, "", IF(IF(COUNTIF('Intro &amp; Setup'!$CA$4:$CA$23, X30)&gt;0, 1, 0)+IF(COUNTIF('Intro &amp; Setup'!$CB$4:$CB$23, X30)&gt;0, 2, 0)=1, "UK", IF(IF(COUNTIF('Intro &amp; Setup'!$CA$4:$CA$23, X30)&gt;0, 1, 0)+IF(COUNTIF('Intro &amp; Setup'!$CB$4:$CB$23, X30)&gt;0, 2, 0)=2, LEFT('Intro &amp; Setup'!$BA$9, 3), IF(IF(COUNTIF('Intro &amp; Setup'!$CA$4:$CA$23, X30)&gt;0, 1, 0)+IF(COUNTIF('Intro &amp; Setup'!$CB$4:$CB$23, X30)&gt;0, 2, 0)=3, "Both", ""))))</f>
        <v/>
      </c>
      <c r="Y29" s="117" t="str">
        <f>IF(IF(COUNTIF('Intro &amp; Setup'!$CA$4:$CA$23, Y30)&gt;0, 1, 0)+IF(COUNTIF('Intro &amp; Setup'!$CB$4:$CB$23, Y30)&gt;0, 2, 0)=0, "", IF(IF(COUNTIF('Intro &amp; Setup'!$CA$4:$CA$23, Y30)&gt;0, 1, 0)+IF(COUNTIF('Intro &amp; Setup'!$CB$4:$CB$23, Y30)&gt;0, 2, 0)=1, "UK", IF(IF(COUNTIF('Intro &amp; Setup'!$CA$4:$CA$23, Y30)&gt;0, 1, 0)+IF(COUNTIF('Intro &amp; Setup'!$CB$4:$CB$23, Y30)&gt;0, 2, 0)=2, LEFT('Intro &amp; Setup'!$BA$9, 3), IF(IF(COUNTIF('Intro &amp; Setup'!$CA$4:$CA$23, Y30)&gt;0, 1, 0)+IF(COUNTIF('Intro &amp; Setup'!$CB$4:$CB$23, Y30)&gt;0, 2, 0)=3, "Both", ""))))</f>
        <v/>
      </c>
      <c r="Z29" s="117" t="str">
        <f>IF(IF(COUNTIF('Intro &amp; Setup'!$CA$4:$CA$23, Z30)&gt;0, 1, 0)+IF(COUNTIF('Intro &amp; Setup'!$CB$4:$CB$23, Z30)&gt;0, 2, 0)=0, "", IF(IF(COUNTIF('Intro &amp; Setup'!$CA$4:$CA$23, Z30)&gt;0, 1, 0)+IF(COUNTIF('Intro &amp; Setup'!$CB$4:$CB$23, Z30)&gt;0, 2, 0)=1, "UK", IF(IF(COUNTIF('Intro &amp; Setup'!$CA$4:$CA$23, Z30)&gt;0, 1, 0)+IF(COUNTIF('Intro &amp; Setup'!$CB$4:$CB$23, Z30)&gt;0, 2, 0)=2, LEFT('Intro &amp; Setup'!$BA$9, 3), IF(IF(COUNTIF('Intro &amp; Setup'!$CA$4:$CA$23, Z30)&gt;0, 1, 0)+IF(COUNTIF('Intro &amp; Setup'!$CB$4:$CB$23, Z30)&gt;0, 2, 0)=3, "Both", ""))))</f>
        <v/>
      </c>
      <c r="AA29" s="117" t="str">
        <f>IF(IF(COUNTIF('Intro &amp; Setup'!$CA$4:$CA$23, AA30)&gt;0, 1, 0)+IF(COUNTIF('Intro &amp; Setup'!$CB$4:$CB$23, AA30)&gt;0, 2, 0)=0, "", IF(IF(COUNTIF('Intro &amp; Setup'!$CA$4:$CA$23, AA30)&gt;0, 1, 0)+IF(COUNTIF('Intro &amp; Setup'!$CB$4:$CB$23, AA30)&gt;0, 2, 0)=1, "UK", IF(IF(COUNTIF('Intro &amp; Setup'!$CA$4:$CA$23, AA30)&gt;0, 1, 0)+IF(COUNTIF('Intro &amp; Setup'!$CB$4:$CB$23, AA30)&gt;0, 2, 0)=2, LEFT('Intro &amp; Setup'!$BA$9, 3), IF(IF(COUNTIF('Intro &amp; Setup'!$CA$4:$CA$23, AA30)&gt;0, 1, 0)+IF(COUNTIF('Intro &amp; Setup'!$CB$4:$CB$23, AA30)&gt;0, 2, 0)=3, "Both", ""))))</f>
        <v/>
      </c>
      <c r="AB29" s="117" t="str">
        <f>IF(IF(COUNTIF('Intro &amp; Setup'!$CA$4:$CA$23, AB30)&gt;0, 1, 0)+IF(COUNTIF('Intro &amp; Setup'!$CB$4:$CB$23, AB30)&gt;0, 2, 0)=0, "", IF(IF(COUNTIF('Intro &amp; Setup'!$CA$4:$CA$23, AB30)&gt;0, 1, 0)+IF(COUNTIF('Intro &amp; Setup'!$CB$4:$CB$23, AB30)&gt;0, 2, 0)=1, "UK", IF(IF(COUNTIF('Intro &amp; Setup'!$CA$4:$CA$23, AB30)&gt;0, 1, 0)+IF(COUNTIF('Intro &amp; Setup'!$CB$4:$CB$23, AB30)&gt;0, 2, 0)=2, LEFT('Intro &amp; Setup'!$BA$9, 3), IF(IF(COUNTIF('Intro &amp; Setup'!$CA$4:$CA$23, AB30)&gt;0, 1, 0)+IF(COUNTIF('Intro &amp; Setup'!$CB$4:$CB$23, AB30)&gt;0, 2, 0)=3, "Both", ""))))</f>
        <v/>
      </c>
      <c r="AC29" s="117" t="str">
        <f>IF(IF(COUNTIF('Intro &amp; Setup'!$CA$4:$CA$23, AC30)&gt;0, 1, 0)+IF(COUNTIF('Intro &amp; Setup'!$CB$4:$CB$23, AC30)&gt;0, 2, 0)=0, "", IF(IF(COUNTIF('Intro &amp; Setup'!$CA$4:$CA$23, AC30)&gt;0, 1, 0)+IF(COUNTIF('Intro &amp; Setup'!$CB$4:$CB$23, AC30)&gt;0, 2, 0)=1, "UK", IF(IF(COUNTIF('Intro &amp; Setup'!$CA$4:$CA$23, AC30)&gt;0, 1, 0)+IF(COUNTIF('Intro &amp; Setup'!$CB$4:$CB$23, AC30)&gt;0, 2, 0)=2, LEFT('Intro &amp; Setup'!$BA$9, 3), IF(IF(COUNTIF('Intro &amp; Setup'!$CA$4:$CA$23, AC30)&gt;0, 1, 0)+IF(COUNTIF('Intro &amp; Setup'!$CB$4:$CB$23, AC30)&gt;0, 2, 0)=3, "Both", ""))))</f>
        <v/>
      </c>
      <c r="AD29" s="117" t="str">
        <f>IF(IF(COUNTIF('Intro &amp; Setup'!$CA$4:$CA$23, AD30)&gt;0, 1, 0)+IF(COUNTIF('Intro &amp; Setup'!$CB$4:$CB$23, AD30)&gt;0, 2, 0)=0, "", IF(IF(COUNTIF('Intro &amp; Setup'!$CA$4:$CA$23, AD30)&gt;0, 1, 0)+IF(COUNTIF('Intro &amp; Setup'!$CB$4:$CB$23, AD30)&gt;0, 2, 0)=1, "UK", IF(IF(COUNTIF('Intro &amp; Setup'!$CA$4:$CA$23, AD30)&gt;0, 1, 0)+IF(COUNTIF('Intro &amp; Setup'!$CB$4:$CB$23, AD30)&gt;0, 2, 0)=2, LEFT('Intro &amp; Setup'!$BA$9, 3), IF(IF(COUNTIF('Intro &amp; Setup'!$CA$4:$CA$23, AD30)&gt;0, 1, 0)+IF(COUNTIF('Intro &amp; Setup'!$CB$4:$CB$23, AD30)&gt;0, 2, 0)=3, "Both", ""))))</f>
        <v/>
      </c>
      <c r="AE29" s="117" t="str">
        <f>IF(IF(COUNTIF('Intro &amp; Setup'!$CA$4:$CA$23, AE30)&gt;0, 1, 0)+IF(COUNTIF('Intro &amp; Setup'!$CB$4:$CB$23, AE30)&gt;0, 2, 0)=0, "", IF(IF(COUNTIF('Intro &amp; Setup'!$CA$4:$CA$23, AE30)&gt;0, 1, 0)+IF(COUNTIF('Intro &amp; Setup'!$CB$4:$CB$23, AE30)&gt;0, 2, 0)=1, "UK", IF(IF(COUNTIF('Intro &amp; Setup'!$CA$4:$CA$23, AE30)&gt;0, 1, 0)+IF(COUNTIF('Intro &amp; Setup'!$CB$4:$CB$23, AE30)&gt;0, 2, 0)=2, LEFT('Intro &amp; Setup'!$BA$9, 3), IF(IF(COUNTIF('Intro &amp; Setup'!$CA$4:$CA$23, AE30)&gt;0, 1, 0)+IF(COUNTIF('Intro &amp; Setup'!$CB$4:$CB$23, AE30)&gt;0, 2, 0)=3, "Both", ""))))</f>
        <v/>
      </c>
      <c r="AF29" s="117" t="str">
        <f>IF(IF(COUNTIF('Intro &amp; Setup'!$CA$4:$CA$23, AF30)&gt;0, 1, 0)+IF(COUNTIF('Intro &amp; Setup'!$CB$4:$CB$23, AF30)&gt;0, 2, 0)=0, "", IF(IF(COUNTIF('Intro &amp; Setup'!$CA$4:$CA$23, AF30)&gt;0, 1, 0)+IF(COUNTIF('Intro &amp; Setup'!$CB$4:$CB$23, AF30)&gt;0, 2, 0)=1, "UK", IF(IF(COUNTIF('Intro &amp; Setup'!$CA$4:$CA$23, AF30)&gt;0, 1, 0)+IF(COUNTIF('Intro &amp; Setup'!$CB$4:$CB$23, AF30)&gt;0, 2, 0)=2, LEFT('Intro &amp; Setup'!$BA$9, 3), IF(IF(COUNTIF('Intro &amp; Setup'!$CA$4:$CA$23, AF30)&gt;0, 1, 0)+IF(COUNTIF('Intro &amp; Setup'!$CB$4:$CB$23, AF30)&gt;0, 2, 0)=3, "Both", ""))))</f>
        <v/>
      </c>
      <c r="AG29" s="117" t="str">
        <f>IF(IF(COUNTIF('Intro &amp; Setup'!$CA$4:$CA$23, AG30)&gt;0, 1, 0)+IF(COUNTIF('Intro &amp; Setup'!$CB$4:$CB$23, AG30)&gt;0, 2, 0)=0, "", IF(IF(COUNTIF('Intro &amp; Setup'!$CA$4:$CA$23, AG30)&gt;0, 1, 0)+IF(COUNTIF('Intro &amp; Setup'!$CB$4:$CB$23, AG30)&gt;0, 2, 0)=1, "UK", IF(IF(COUNTIF('Intro &amp; Setup'!$CA$4:$CA$23, AG30)&gt;0, 1, 0)+IF(COUNTIF('Intro &amp; Setup'!$CB$4:$CB$23, AG30)&gt;0, 2, 0)=2, LEFT('Intro &amp; Setup'!$BA$9, 3), IF(IF(COUNTIF('Intro &amp; Setup'!$CA$4:$CA$23, AG30)&gt;0, 1, 0)+IF(COUNTIF('Intro &amp; Setup'!$CB$4:$CB$23, AG30)&gt;0, 2, 0)=3, "Both", ""))))</f>
        <v/>
      </c>
      <c r="AH29" s="75"/>
    </row>
    <row r="30" spans="1:34" x14ac:dyDescent="0.25">
      <c r="A30" s="75"/>
      <c r="B30" s="370" t="str">
        <f>CONCATENATE(TEXT(C30, "mmmm"), " ", TEXT(C30, "yyyy"))</f>
        <v>February 2020</v>
      </c>
      <c r="C30" s="71">
        <f>DATE(YEAR(C4), MONTH(C4)+1, DAY(C4))</f>
        <v>43862</v>
      </c>
      <c r="D30" s="66">
        <f>IFERROR(IF(TEXT(C30, "mmm")=TEXT(C30+1, "mmm"), C30+1, ""), "")</f>
        <v>43863</v>
      </c>
      <c r="E30" s="66">
        <f t="shared" ref="E30:AG30" si="2">IFERROR(IF(TEXT(D30, "mmm")=TEXT(D30+1, "mmm"), D30+1, ""), "")</f>
        <v>43864</v>
      </c>
      <c r="F30" s="66">
        <f t="shared" si="2"/>
        <v>43865</v>
      </c>
      <c r="G30" s="66">
        <f t="shared" si="2"/>
        <v>43866</v>
      </c>
      <c r="H30" s="66">
        <f t="shared" si="2"/>
        <v>43867</v>
      </c>
      <c r="I30" s="66">
        <f t="shared" si="2"/>
        <v>43868</v>
      </c>
      <c r="J30" s="66">
        <f t="shared" si="2"/>
        <v>43869</v>
      </c>
      <c r="K30" s="66">
        <f t="shared" si="2"/>
        <v>43870</v>
      </c>
      <c r="L30" s="66">
        <f t="shared" si="2"/>
        <v>43871</v>
      </c>
      <c r="M30" s="66">
        <f t="shared" si="2"/>
        <v>43872</v>
      </c>
      <c r="N30" s="66">
        <f t="shared" si="2"/>
        <v>43873</v>
      </c>
      <c r="O30" s="66">
        <f t="shared" si="2"/>
        <v>43874</v>
      </c>
      <c r="P30" s="66">
        <f t="shared" si="2"/>
        <v>43875</v>
      </c>
      <c r="Q30" s="66">
        <f t="shared" si="2"/>
        <v>43876</v>
      </c>
      <c r="R30" s="66">
        <f t="shared" si="2"/>
        <v>43877</v>
      </c>
      <c r="S30" s="66">
        <f t="shared" si="2"/>
        <v>43878</v>
      </c>
      <c r="T30" s="66">
        <f t="shared" si="2"/>
        <v>43879</v>
      </c>
      <c r="U30" s="66">
        <f t="shared" si="2"/>
        <v>43880</v>
      </c>
      <c r="V30" s="66">
        <f t="shared" si="2"/>
        <v>43881</v>
      </c>
      <c r="W30" s="66">
        <f t="shared" si="2"/>
        <v>43882</v>
      </c>
      <c r="X30" s="66">
        <f t="shared" si="2"/>
        <v>43883</v>
      </c>
      <c r="Y30" s="66">
        <f t="shared" si="2"/>
        <v>43884</v>
      </c>
      <c r="Z30" s="66">
        <f t="shared" si="2"/>
        <v>43885</v>
      </c>
      <c r="AA30" s="66">
        <f t="shared" si="2"/>
        <v>43886</v>
      </c>
      <c r="AB30" s="66">
        <f t="shared" si="2"/>
        <v>43887</v>
      </c>
      <c r="AC30" s="66">
        <f t="shared" si="2"/>
        <v>43888</v>
      </c>
      <c r="AD30" s="66">
        <f t="shared" si="2"/>
        <v>43889</v>
      </c>
      <c r="AE30" s="66">
        <f t="shared" si="2"/>
        <v>43890</v>
      </c>
      <c r="AF30" s="66" t="str">
        <f t="shared" si="2"/>
        <v/>
      </c>
      <c r="AG30" s="66" t="str">
        <f t="shared" si="2"/>
        <v/>
      </c>
      <c r="AH30" s="75"/>
    </row>
    <row r="31" spans="1:34" x14ac:dyDescent="0.25">
      <c r="A31" s="75"/>
      <c r="B31" s="371"/>
      <c r="C31" s="72">
        <f t="shared" ref="C31:C33" si="3">DATE(YEAR(C5), MONTH(C5)+1, DAY(C5))</f>
        <v>43862</v>
      </c>
      <c r="D31" s="67">
        <f t="shared" ref="D31:AG31" si="4">IFERROR(IF(TEXT(C31, "mmm")=TEXT(C31+1, "mmm"), C31+1, ""), "")</f>
        <v>43863</v>
      </c>
      <c r="E31" s="67">
        <f t="shared" si="4"/>
        <v>43864</v>
      </c>
      <c r="F31" s="67">
        <f t="shared" si="4"/>
        <v>43865</v>
      </c>
      <c r="G31" s="67">
        <f t="shared" si="4"/>
        <v>43866</v>
      </c>
      <c r="H31" s="67">
        <f t="shared" si="4"/>
        <v>43867</v>
      </c>
      <c r="I31" s="67">
        <f t="shared" si="4"/>
        <v>43868</v>
      </c>
      <c r="J31" s="67">
        <f t="shared" si="4"/>
        <v>43869</v>
      </c>
      <c r="K31" s="67">
        <f t="shared" si="4"/>
        <v>43870</v>
      </c>
      <c r="L31" s="67">
        <f t="shared" si="4"/>
        <v>43871</v>
      </c>
      <c r="M31" s="67">
        <f t="shared" si="4"/>
        <v>43872</v>
      </c>
      <c r="N31" s="67">
        <f t="shared" si="4"/>
        <v>43873</v>
      </c>
      <c r="O31" s="67">
        <f t="shared" si="4"/>
        <v>43874</v>
      </c>
      <c r="P31" s="67">
        <f t="shared" si="4"/>
        <v>43875</v>
      </c>
      <c r="Q31" s="67">
        <f t="shared" si="4"/>
        <v>43876</v>
      </c>
      <c r="R31" s="67">
        <f t="shared" si="4"/>
        <v>43877</v>
      </c>
      <c r="S31" s="67">
        <f t="shared" si="4"/>
        <v>43878</v>
      </c>
      <c r="T31" s="67">
        <f t="shared" si="4"/>
        <v>43879</v>
      </c>
      <c r="U31" s="67">
        <f t="shared" si="4"/>
        <v>43880</v>
      </c>
      <c r="V31" s="67">
        <f t="shared" si="4"/>
        <v>43881</v>
      </c>
      <c r="W31" s="67">
        <f t="shared" si="4"/>
        <v>43882</v>
      </c>
      <c r="X31" s="67">
        <f t="shared" si="4"/>
        <v>43883</v>
      </c>
      <c r="Y31" s="67">
        <f t="shared" si="4"/>
        <v>43884</v>
      </c>
      <c r="Z31" s="67">
        <f t="shared" si="4"/>
        <v>43885</v>
      </c>
      <c r="AA31" s="67">
        <f t="shared" si="4"/>
        <v>43886</v>
      </c>
      <c r="AB31" s="67">
        <f t="shared" si="4"/>
        <v>43887</v>
      </c>
      <c r="AC31" s="67">
        <f t="shared" si="4"/>
        <v>43888</v>
      </c>
      <c r="AD31" s="67">
        <f t="shared" si="4"/>
        <v>43889</v>
      </c>
      <c r="AE31" s="67">
        <f t="shared" si="4"/>
        <v>43890</v>
      </c>
      <c r="AF31" s="67" t="str">
        <f t="shared" si="4"/>
        <v/>
      </c>
      <c r="AG31" s="67" t="str">
        <f t="shared" si="4"/>
        <v/>
      </c>
      <c r="AH31" s="75"/>
    </row>
    <row r="32" spans="1:34" x14ac:dyDescent="0.25">
      <c r="A32" s="75"/>
      <c r="B32" s="118" t="str">
        <f>IF('Intro &amp; Setup'!$P$51="", "", 'Intro &amp; Setup'!$P$51)</f>
        <v>Your Company</v>
      </c>
      <c r="C32" s="73">
        <f t="shared" si="3"/>
        <v>43862</v>
      </c>
      <c r="D32" s="68">
        <f t="shared" ref="D32:AG32" si="5">IFERROR(IF(TEXT(C32, "mmm")=TEXT(C32+1, "mmm"), C32+1, ""), "")</f>
        <v>43863</v>
      </c>
      <c r="E32" s="68">
        <f t="shared" si="5"/>
        <v>43864</v>
      </c>
      <c r="F32" s="68">
        <f t="shared" si="5"/>
        <v>43865</v>
      </c>
      <c r="G32" s="68">
        <f t="shared" si="5"/>
        <v>43866</v>
      </c>
      <c r="H32" s="68">
        <f t="shared" si="5"/>
        <v>43867</v>
      </c>
      <c r="I32" s="68">
        <f t="shared" si="5"/>
        <v>43868</v>
      </c>
      <c r="J32" s="68">
        <f t="shared" si="5"/>
        <v>43869</v>
      </c>
      <c r="K32" s="68">
        <f t="shared" si="5"/>
        <v>43870</v>
      </c>
      <c r="L32" s="68">
        <f t="shared" si="5"/>
        <v>43871</v>
      </c>
      <c r="M32" s="68">
        <f t="shared" si="5"/>
        <v>43872</v>
      </c>
      <c r="N32" s="68">
        <f t="shared" si="5"/>
        <v>43873</v>
      </c>
      <c r="O32" s="68">
        <f t="shared" si="5"/>
        <v>43874</v>
      </c>
      <c r="P32" s="68">
        <f t="shared" si="5"/>
        <v>43875</v>
      </c>
      <c r="Q32" s="68">
        <f t="shared" si="5"/>
        <v>43876</v>
      </c>
      <c r="R32" s="68">
        <f t="shared" si="5"/>
        <v>43877</v>
      </c>
      <c r="S32" s="68">
        <f t="shared" si="5"/>
        <v>43878</v>
      </c>
      <c r="T32" s="68">
        <f t="shared" si="5"/>
        <v>43879</v>
      </c>
      <c r="U32" s="68">
        <f t="shared" si="5"/>
        <v>43880</v>
      </c>
      <c r="V32" s="68">
        <f t="shared" si="5"/>
        <v>43881</v>
      </c>
      <c r="W32" s="68">
        <f t="shared" si="5"/>
        <v>43882</v>
      </c>
      <c r="X32" s="68">
        <f t="shared" si="5"/>
        <v>43883</v>
      </c>
      <c r="Y32" s="68">
        <f t="shared" si="5"/>
        <v>43884</v>
      </c>
      <c r="Z32" s="68">
        <f t="shared" si="5"/>
        <v>43885</v>
      </c>
      <c r="AA32" s="68">
        <f t="shared" si="5"/>
        <v>43886</v>
      </c>
      <c r="AB32" s="68">
        <f t="shared" si="5"/>
        <v>43887</v>
      </c>
      <c r="AC32" s="68">
        <f t="shared" si="5"/>
        <v>43888</v>
      </c>
      <c r="AD32" s="68">
        <f t="shared" si="5"/>
        <v>43889</v>
      </c>
      <c r="AE32" s="68">
        <f t="shared" si="5"/>
        <v>43890</v>
      </c>
      <c r="AF32" s="68" t="str">
        <f t="shared" si="5"/>
        <v/>
      </c>
      <c r="AG32" s="68" t="str">
        <f t="shared" si="5"/>
        <v/>
      </c>
      <c r="AH32" s="75"/>
    </row>
    <row r="33" spans="1:34" x14ac:dyDescent="0.25">
      <c r="A33" s="75"/>
      <c r="B33" s="36" t="s">
        <v>27</v>
      </c>
      <c r="C33" s="74">
        <f t="shared" si="3"/>
        <v>43862</v>
      </c>
      <c r="D33" s="69">
        <f t="shared" ref="D33:AG33" si="6">IFERROR(IF(TEXT(C33, "mmm")=TEXT(C33+1, "mmm"), C33+1, ""), "")</f>
        <v>43863</v>
      </c>
      <c r="E33" s="69">
        <f t="shared" si="6"/>
        <v>43864</v>
      </c>
      <c r="F33" s="69">
        <f t="shared" si="6"/>
        <v>43865</v>
      </c>
      <c r="G33" s="69">
        <f t="shared" si="6"/>
        <v>43866</v>
      </c>
      <c r="H33" s="69">
        <f t="shared" si="6"/>
        <v>43867</v>
      </c>
      <c r="I33" s="69">
        <f t="shared" si="6"/>
        <v>43868</v>
      </c>
      <c r="J33" s="69">
        <f t="shared" si="6"/>
        <v>43869</v>
      </c>
      <c r="K33" s="69">
        <f t="shared" si="6"/>
        <v>43870</v>
      </c>
      <c r="L33" s="69">
        <f t="shared" si="6"/>
        <v>43871</v>
      </c>
      <c r="M33" s="69">
        <f t="shared" si="6"/>
        <v>43872</v>
      </c>
      <c r="N33" s="69">
        <f t="shared" si="6"/>
        <v>43873</v>
      </c>
      <c r="O33" s="69">
        <f t="shared" si="6"/>
        <v>43874</v>
      </c>
      <c r="P33" s="69">
        <f t="shared" si="6"/>
        <v>43875</v>
      </c>
      <c r="Q33" s="69">
        <f t="shared" si="6"/>
        <v>43876</v>
      </c>
      <c r="R33" s="69">
        <f t="shared" si="6"/>
        <v>43877</v>
      </c>
      <c r="S33" s="69">
        <f t="shared" si="6"/>
        <v>43878</v>
      </c>
      <c r="T33" s="69">
        <f t="shared" si="6"/>
        <v>43879</v>
      </c>
      <c r="U33" s="69">
        <f t="shared" si="6"/>
        <v>43880</v>
      </c>
      <c r="V33" s="69">
        <f t="shared" si="6"/>
        <v>43881</v>
      </c>
      <c r="W33" s="69">
        <f t="shared" si="6"/>
        <v>43882</v>
      </c>
      <c r="X33" s="69">
        <f t="shared" si="6"/>
        <v>43883</v>
      </c>
      <c r="Y33" s="69">
        <f t="shared" si="6"/>
        <v>43884</v>
      </c>
      <c r="Z33" s="69">
        <f t="shared" si="6"/>
        <v>43885</v>
      </c>
      <c r="AA33" s="69">
        <f t="shared" si="6"/>
        <v>43886</v>
      </c>
      <c r="AB33" s="69">
        <f t="shared" si="6"/>
        <v>43887</v>
      </c>
      <c r="AC33" s="69">
        <f t="shared" si="6"/>
        <v>43888</v>
      </c>
      <c r="AD33" s="69">
        <f t="shared" si="6"/>
        <v>43889</v>
      </c>
      <c r="AE33" s="69">
        <f t="shared" si="6"/>
        <v>43890</v>
      </c>
      <c r="AF33" s="69" t="str">
        <f t="shared" si="6"/>
        <v/>
      </c>
      <c r="AG33" s="69" t="str">
        <f t="shared" si="6"/>
        <v/>
      </c>
      <c r="AH33" s="75"/>
    </row>
    <row r="34" spans="1:34" x14ac:dyDescent="0.25">
      <c r="A34" s="75"/>
      <c r="B34" s="10" t="str">
        <f>IF('Intro &amp; Setup'!$BC$4="", "", 'Intro &amp; Setup'!$BC$4)</f>
        <v>Richard</v>
      </c>
      <c r="C34" s="25" t="str">
        <f>IF(OR($B34="", C33=""), "", IF(COUNTIFS('Leave Request Form'!$T$8:$T$507, C33, 'Leave Request Form'!$C$8:$C$507, $B34), "A2", IF(COUNTIFS('Leave Request Form'!$G$8:$G$507, C33, 'Leave Request Form'!$C$8:$C$507, $B34), "R2", IF(COUNTIFS('Leave Request Form'!$P$8:$P$569, $B34, 'Leave Request Form'!$Q$8:$Q$569, "&lt;="&amp;C33, 'Leave Request Form'!$R$8:$R$569, "&gt;="&amp;C33)&gt;0, "A", IF(COUNTIFS('Leave Request Form'!$C$8:$C$507, $B34, 'Leave Request Form'!$D$8:$D$507, "&lt;="&amp;C33, 'Leave Request Form'!$E$8:$E$507, "&gt;="&amp;C33)&gt;0, "R", "")))))</f>
        <v>R</v>
      </c>
      <c r="D34" s="41" t="str">
        <f>IF(OR($B34="", D33=""), "", IF(COUNTIFS('Leave Request Form'!$T$8:$T$507, D33, 'Leave Request Form'!$C$8:$C$507, $B34), "A2", IF(COUNTIFS('Leave Request Form'!$G$8:$G$507, D33, 'Leave Request Form'!$C$8:$C$507, $B34), "R2", IF(COUNTIFS('Leave Request Form'!$P$8:$P$569, $B34, 'Leave Request Form'!$Q$8:$Q$569, "&lt;="&amp;D33, 'Leave Request Form'!$R$8:$R$569, "&gt;="&amp;D33)&gt;0, "A", IF(COUNTIFS('Leave Request Form'!$C$8:$C$507, $B34, 'Leave Request Form'!$D$8:$D$507, "&lt;="&amp;D33, 'Leave Request Form'!$E$8:$E$507, "&gt;="&amp;D33)&gt;0, "R", "")))))</f>
        <v>R</v>
      </c>
      <c r="E34" s="41" t="str">
        <f>IF(OR($B34="", E33=""), "", IF(COUNTIFS('Leave Request Form'!$T$8:$T$507, E33, 'Leave Request Form'!$C$8:$C$507, $B34), "A2", IF(COUNTIFS('Leave Request Form'!$G$8:$G$507, E33, 'Leave Request Form'!$C$8:$C$507, $B34), "R2", IF(COUNTIFS('Leave Request Form'!$P$8:$P$569, $B34, 'Leave Request Form'!$Q$8:$Q$569, "&lt;="&amp;E33, 'Leave Request Form'!$R$8:$R$569, "&gt;="&amp;E33)&gt;0, "A", IF(COUNTIFS('Leave Request Form'!$C$8:$C$507, $B34, 'Leave Request Form'!$D$8:$D$507, "&lt;="&amp;E33, 'Leave Request Form'!$E$8:$E$507, "&gt;="&amp;E33)&gt;0, "R", "")))))</f>
        <v/>
      </c>
      <c r="F34" s="41" t="str">
        <f>IF(OR($B34="", F33=""), "", IF(COUNTIFS('Leave Request Form'!$T$8:$T$507, F33, 'Leave Request Form'!$C$8:$C$507, $B34), "A2", IF(COUNTIFS('Leave Request Form'!$G$8:$G$507, F33, 'Leave Request Form'!$C$8:$C$507, $B34), "R2", IF(COUNTIFS('Leave Request Form'!$P$8:$P$569, $B34, 'Leave Request Form'!$Q$8:$Q$569, "&lt;="&amp;F33, 'Leave Request Form'!$R$8:$R$569, "&gt;="&amp;F33)&gt;0, "A", IF(COUNTIFS('Leave Request Form'!$C$8:$C$507, $B34, 'Leave Request Form'!$D$8:$D$507, "&lt;="&amp;F33, 'Leave Request Form'!$E$8:$E$507, "&gt;="&amp;F33)&gt;0, "R", "")))))</f>
        <v/>
      </c>
      <c r="G34" s="41" t="str">
        <f>IF(OR($B34="", G33=""), "", IF(COUNTIFS('Leave Request Form'!$T$8:$T$507, G33, 'Leave Request Form'!$C$8:$C$507, $B34), "A2", IF(COUNTIFS('Leave Request Form'!$G$8:$G$507, G33, 'Leave Request Form'!$C$8:$C$507, $B34), "R2", IF(COUNTIFS('Leave Request Form'!$P$8:$P$569, $B34, 'Leave Request Form'!$Q$8:$Q$569, "&lt;="&amp;G33, 'Leave Request Form'!$R$8:$R$569, "&gt;="&amp;G33)&gt;0, "A", IF(COUNTIFS('Leave Request Form'!$C$8:$C$507, $B34, 'Leave Request Form'!$D$8:$D$507, "&lt;="&amp;G33, 'Leave Request Form'!$E$8:$E$507, "&gt;="&amp;G33)&gt;0, "R", "")))))</f>
        <v/>
      </c>
      <c r="H34" s="41" t="str">
        <f>IF(OR($B34="", H33=""), "", IF(COUNTIFS('Leave Request Form'!$T$8:$T$507, H33, 'Leave Request Form'!$C$8:$C$507, $B34), "A2", IF(COUNTIFS('Leave Request Form'!$G$8:$G$507, H33, 'Leave Request Form'!$C$8:$C$507, $B34), "R2", IF(COUNTIFS('Leave Request Form'!$P$8:$P$569, $B34, 'Leave Request Form'!$Q$8:$Q$569, "&lt;="&amp;H33, 'Leave Request Form'!$R$8:$R$569, "&gt;="&amp;H33)&gt;0, "A", IF(COUNTIFS('Leave Request Form'!$C$8:$C$507, $B34, 'Leave Request Form'!$D$8:$D$507, "&lt;="&amp;H33, 'Leave Request Form'!$E$8:$E$507, "&gt;="&amp;H33)&gt;0, "R", "")))))</f>
        <v/>
      </c>
      <c r="I34" s="41" t="str">
        <f>IF(OR($B34="", I33=""), "", IF(COUNTIFS('Leave Request Form'!$T$8:$T$507, I33, 'Leave Request Form'!$C$8:$C$507, $B34), "A2", IF(COUNTIFS('Leave Request Form'!$G$8:$G$507, I33, 'Leave Request Form'!$C$8:$C$507, $B34), "R2", IF(COUNTIFS('Leave Request Form'!$P$8:$P$569, $B34, 'Leave Request Form'!$Q$8:$Q$569, "&lt;="&amp;I33, 'Leave Request Form'!$R$8:$R$569, "&gt;="&amp;I33)&gt;0, "A", IF(COUNTIFS('Leave Request Form'!$C$8:$C$507, $B34, 'Leave Request Form'!$D$8:$D$507, "&lt;="&amp;I33, 'Leave Request Form'!$E$8:$E$507, "&gt;="&amp;I33)&gt;0, "R", "")))))</f>
        <v/>
      </c>
      <c r="J34" s="41" t="str">
        <f>IF(OR($B34="", J33=""), "", IF(COUNTIFS('Leave Request Form'!$T$8:$T$507, J33, 'Leave Request Form'!$C$8:$C$507, $B34), "A2", IF(COUNTIFS('Leave Request Form'!$G$8:$G$507, J33, 'Leave Request Form'!$C$8:$C$507, $B34), "R2", IF(COUNTIFS('Leave Request Form'!$P$8:$P$569, $B34, 'Leave Request Form'!$Q$8:$Q$569, "&lt;="&amp;J33, 'Leave Request Form'!$R$8:$R$569, "&gt;="&amp;J33)&gt;0, "A", IF(COUNTIFS('Leave Request Form'!$C$8:$C$507, $B34, 'Leave Request Form'!$D$8:$D$507, "&lt;="&amp;J33, 'Leave Request Form'!$E$8:$E$507, "&gt;="&amp;J33)&gt;0, "R", "")))))</f>
        <v/>
      </c>
      <c r="K34" s="41" t="str">
        <f>IF(OR($B34="", K33=""), "", IF(COUNTIFS('Leave Request Form'!$T$8:$T$507, K33, 'Leave Request Form'!$C$8:$C$507, $B34), "A2", IF(COUNTIFS('Leave Request Form'!$G$8:$G$507, K33, 'Leave Request Form'!$C$8:$C$507, $B34), "R2", IF(COUNTIFS('Leave Request Form'!$P$8:$P$569, $B34, 'Leave Request Form'!$Q$8:$Q$569, "&lt;="&amp;K33, 'Leave Request Form'!$R$8:$R$569, "&gt;="&amp;K33)&gt;0, "A", IF(COUNTIFS('Leave Request Form'!$C$8:$C$507, $B34, 'Leave Request Form'!$D$8:$D$507, "&lt;="&amp;K33, 'Leave Request Form'!$E$8:$E$507, "&gt;="&amp;K33)&gt;0, "R", "")))))</f>
        <v/>
      </c>
      <c r="L34" s="41" t="str">
        <f>IF(OR($B34="", L33=""), "", IF(COUNTIFS('Leave Request Form'!$T$8:$T$507, L33, 'Leave Request Form'!$C$8:$C$507, $B34), "A2", IF(COUNTIFS('Leave Request Form'!$G$8:$G$507, L33, 'Leave Request Form'!$C$8:$C$507, $B34), "R2", IF(COUNTIFS('Leave Request Form'!$P$8:$P$569, $B34, 'Leave Request Form'!$Q$8:$Q$569, "&lt;="&amp;L33, 'Leave Request Form'!$R$8:$R$569, "&gt;="&amp;L33)&gt;0, "A", IF(COUNTIFS('Leave Request Form'!$C$8:$C$507, $B34, 'Leave Request Form'!$D$8:$D$507, "&lt;="&amp;L33, 'Leave Request Form'!$E$8:$E$507, "&gt;="&amp;L33)&gt;0, "R", "")))))</f>
        <v/>
      </c>
      <c r="M34" s="41" t="str">
        <f>IF(OR($B34="", M33=""), "", IF(COUNTIFS('Leave Request Form'!$T$8:$T$507, M33, 'Leave Request Form'!$C$8:$C$507, $B34), "A2", IF(COUNTIFS('Leave Request Form'!$G$8:$G$507, M33, 'Leave Request Form'!$C$8:$C$507, $B34), "R2", IF(COUNTIFS('Leave Request Form'!$P$8:$P$569, $B34, 'Leave Request Form'!$Q$8:$Q$569, "&lt;="&amp;M33, 'Leave Request Form'!$R$8:$R$569, "&gt;="&amp;M33)&gt;0, "A", IF(COUNTIFS('Leave Request Form'!$C$8:$C$507, $B34, 'Leave Request Form'!$D$8:$D$507, "&lt;="&amp;M33, 'Leave Request Form'!$E$8:$E$507, "&gt;="&amp;M33)&gt;0, "R", "")))))</f>
        <v/>
      </c>
      <c r="N34" s="41" t="str">
        <f>IF(OR($B34="", N33=""), "", IF(COUNTIFS('Leave Request Form'!$T$8:$T$507, N33, 'Leave Request Form'!$C$8:$C$507, $B34), "A2", IF(COUNTIFS('Leave Request Form'!$G$8:$G$507, N33, 'Leave Request Form'!$C$8:$C$507, $B34), "R2", IF(COUNTIFS('Leave Request Form'!$P$8:$P$569, $B34, 'Leave Request Form'!$Q$8:$Q$569, "&lt;="&amp;N33, 'Leave Request Form'!$R$8:$R$569, "&gt;="&amp;N33)&gt;0, "A", IF(COUNTIFS('Leave Request Form'!$C$8:$C$507, $B34, 'Leave Request Form'!$D$8:$D$507, "&lt;="&amp;N33, 'Leave Request Form'!$E$8:$E$507, "&gt;="&amp;N33)&gt;0, "R", "")))))</f>
        <v/>
      </c>
      <c r="O34" s="41" t="str">
        <f>IF(OR($B34="", O33=""), "", IF(COUNTIFS('Leave Request Form'!$T$8:$T$507, O33, 'Leave Request Form'!$C$8:$C$507, $B34), "A2", IF(COUNTIFS('Leave Request Form'!$G$8:$G$507, O33, 'Leave Request Form'!$C$8:$C$507, $B34), "R2", IF(COUNTIFS('Leave Request Form'!$P$8:$P$569, $B34, 'Leave Request Form'!$Q$8:$Q$569, "&lt;="&amp;O33, 'Leave Request Form'!$R$8:$R$569, "&gt;="&amp;O33)&gt;0, "A", IF(COUNTIFS('Leave Request Form'!$C$8:$C$507, $B34, 'Leave Request Form'!$D$8:$D$507, "&lt;="&amp;O33, 'Leave Request Form'!$E$8:$E$507, "&gt;="&amp;O33)&gt;0, "R", "")))))</f>
        <v/>
      </c>
      <c r="P34" s="41" t="str">
        <f>IF(OR($B34="", P33=""), "", IF(COUNTIFS('Leave Request Form'!$T$8:$T$507, P33, 'Leave Request Form'!$C$8:$C$507, $B34), "A2", IF(COUNTIFS('Leave Request Form'!$G$8:$G$507, P33, 'Leave Request Form'!$C$8:$C$507, $B34), "R2", IF(COUNTIFS('Leave Request Form'!$P$8:$P$569, $B34, 'Leave Request Form'!$Q$8:$Q$569, "&lt;="&amp;P33, 'Leave Request Form'!$R$8:$R$569, "&gt;="&amp;P33)&gt;0, "A", IF(COUNTIFS('Leave Request Form'!$C$8:$C$507, $B34, 'Leave Request Form'!$D$8:$D$507, "&lt;="&amp;P33, 'Leave Request Form'!$E$8:$E$507, "&gt;="&amp;P33)&gt;0, "R", "")))))</f>
        <v/>
      </c>
      <c r="Q34" s="41" t="str">
        <f>IF(OR($B34="", Q33=""), "", IF(COUNTIFS('Leave Request Form'!$T$8:$T$507, Q33, 'Leave Request Form'!$C$8:$C$507, $B34), "A2", IF(COUNTIFS('Leave Request Form'!$G$8:$G$507, Q33, 'Leave Request Form'!$C$8:$C$507, $B34), "R2", IF(COUNTIFS('Leave Request Form'!$P$8:$P$569, $B34, 'Leave Request Form'!$Q$8:$Q$569, "&lt;="&amp;Q33, 'Leave Request Form'!$R$8:$R$569, "&gt;="&amp;Q33)&gt;0, "A", IF(COUNTIFS('Leave Request Form'!$C$8:$C$507, $B34, 'Leave Request Form'!$D$8:$D$507, "&lt;="&amp;Q33, 'Leave Request Form'!$E$8:$E$507, "&gt;="&amp;Q33)&gt;0, "R", "")))))</f>
        <v/>
      </c>
      <c r="R34" s="41" t="str">
        <f>IF(OR($B34="", R33=""), "", IF(COUNTIFS('Leave Request Form'!$T$8:$T$507, R33, 'Leave Request Form'!$C$8:$C$507, $B34), "A2", IF(COUNTIFS('Leave Request Form'!$G$8:$G$507, R33, 'Leave Request Form'!$C$8:$C$507, $B34), "R2", IF(COUNTIFS('Leave Request Form'!$P$8:$P$569, $B34, 'Leave Request Form'!$Q$8:$Q$569, "&lt;="&amp;R33, 'Leave Request Form'!$R$8:$R$569, "&gt;="&amp;R33)&gt;0, "A", IF(COUNTIFS('Leave Request Form'!$C$8:$C$507, $B34, 'Leave Request Form'!$D$8:$D$507, "&lt;="&amp;R33, 'Leave Request Form'!$E$8:$E$507, "&gt;="&amp;R33)&gt;0, "R", "")))))</f>
        <v/>
      </c>
      <c r="S34" s="41" t="str">
        <f>IF(OR($B34="", S33=""), "", IF(COUNTIFS('Leave Request Form'!$T$8:$T$507, S33, 'Leave Request Form'!$C$8:$C$507, $B34), "A2", IF(COUNTIFS('Leave Request Form'!$G$8:$G$507, S33, 'Leave Request Form'!$C$8:$C$507, $B34), "R2", IF(COUNTIFS('Leave Request Form'!$P$8:$P$569, $B34, 'Leave Request Form'!$Q$8:$Q$569, "&lt;="&amp;S33, 'Leave Request Form'!$R$8:$R$569, "&gt;="&amp;S33)&gt;0, "A", IF(COUNTIFS('Leave Request Form'!$C$8:$C$507, $B34, 'Leave Request Form'!$D$8:$D$507, "&lt;="&amp;S33, 'Leave Request Form'!$E$8:$E$507, "&gt;="&amp;S33)&gt;0, "R", "")))))</f>
        <v/>
      </c>
      <c r="T34" s="41" t="str">
        <f>IF(OR($B34="", T33=""), "", IF(COUNTIFS('Leave Request Form'!$T$8:$T$507, T33, 'Leave Request Form'!$C$8:$C$507, $B34), "A2", IF(COUNTIFS('Leave Request Form'!$G$8:$G$507, T33, 'Leave Request Form'!$C$8:$C$507, $B34), "R2", IF(COUNTIFS('Leave Request Form'!$P$8:$P$569, $B34, 'Leave Request Form'!$Q$8:$Q$569, "&lt;="&amp;T33, 'Leave Request Form'!$R$8:$R$569, "&gt;="&amp;T33)&gt;0, "A", IF(COUNTIFS('Leave Request Form'!$C$8:$C$507, $B34, 'Leave Request Form'!$D$8:$D$507, "&lt;="&amp;T33, 'Leave Request Form'!$E$8:$E$507, "&gt;="&amp;T33)&gt;0, "R", "")))))</f>
        <v/>
      </c>
      <c r="U34" s="41" t="str">
        <f>IF(OR($B34="", U33=""), "", IF(COUNTIFS('Leave Request Form'!$T$8:$T$507, U33, 'Leave Request Form'!$C$8:$C$507, $B34), "A2", IF(COUNTIFS('Leave Request Form'!$G$8:$G$507, U33, 'Leave Request Form'!$C$8:$C$507, $B34), "R2", IF(COUNTIFS('Leave Request Form'!$P$8:$P$569, $B34, 'Leave Request Form'!$Q$8:$Q$569, "&lt;="&amp;U33, 'Leave Request Form'!$R$8:$R$569, "&gt;="&amp;U33)&gt;0, "A", IF(COUNTIFS('Leave Request Form'!$C$8:$C$507, $B34, 'Leave Request Form'!$D$8:$D$507, "&lt;="&amp;U33, 'Leave Request Form'!$E$8:$E$507, "&gt;="&amp;U33)&gt;0, "R", "")))))</f>
        <v/>
      </c>
      <c r="V34" s="41" t="str">
        <f>IF(OR($B34="", V33=""), "", IF(COUNTIFS('Leave Request Form'!$T$8:$T$507, V33, 'Leave Request Form'!$C$8:$C$507, $B34), "A2", IF(COUNTIFS('Leave Request Form'!$G$8:$G$507, V33, 'Leave Request Form'!$C$8:$C$507, $B34), "R2", IF(COUNTIFS('Leave Request Form'!$P$8:$P$569, $B34, 'Leave Request Form'!$Q$8:$Q$569, "&lt;="&amp;V33, 'Leave Request Form'!$R$8:$R$569, "&gt;="&amp;V33)&gt;0, "A", IF(COUNTIFS('Leave Request Form'!$C$8:$C$507, $B34, 'Leave Request Form'!$D$8:$D$507, "&lt;="&amp;V33, 'Leave Request Form'!$E$8:$E$507, "&gt;="&amp;V33)&gt;0, "R", "")))))</f>
        <v/>
      </c>
      <c r="W34" s="41" t="str">
        <f>IF(OR($B34="", W33=""), "", IF(COUNTIFS('Leave Request Form'!$T$8:$T$507, W33, 'Leave Request Form'!$C$8:$C$507, $B34), "A2", IF(COUNTIFS('Leave Request Form'!$G$8:$G$507, W33, 'Leave Request Form'!$C$8:$C$507, $B34), "R2", IF(COUNTIFS('Leave Request Form'!$P$8:$P$569, $B34, 'Leave Request Form'!$Q$8:$Q$569, "&lt;="&amp;W33, 'Leave Request Form'!$R$8:$R$569, "&gt;="&amp;W33)&gt;0, "A", IF(COUNTIFS('Leave Request Form'!$C$8:$C$507, $B34, 'Leave Request Form'!$D$8:$D$507, "&lt;="&amp;W33, 'Leave Request Form'!$E$8:$E$507, "&gt;="&amp;W33)&gt;0, "R", "")))))</f>
        <v/>
      </c>
      <c r="X34" s="41" t="str">
        <f>IF(OR($B34="", X33=""), "", IF(COUNTIFS('Leave Request Form'!$T$8:$T$507, X33, 'Leave Request Form'!$C$8:$C$507, $B34), "A2", IF(COUNTIFS('Leave Request Form'!$G$8:$G$507, X33, 'Leave Request Form'!$C$8:$C$507, $B34), "R2", IF(COUNTIFS('Leave Request Form'!$P$8:$P$569, $B34, 'Leave Request Form'!$Q$8:$Q$569, "&lt;="&amp;X33, 'Leave Request Form'!$R$8:$R$569, "&gt;="&amp;X33)&gt;0, "A", IF(COUNTIFS('Leave Request Form'!$C$8:$C$507, $B34, 'Leave Request Form'!$D$8:$D$507, "&lt;="&amp;X33, 'Leave Request Form'!$E$8:$E$507, "&gt;="&amp;X33)&gt;0, "R", "")))))</f>
        <v/>
      </c>
      <c r="Y34" s="41" t="str">
        <f>IF(OR($B34="", Y33=""), "", IF(COUNTIFS('Leave Request Form'!$T$8:$T$507, Y33, 'Leave Request Form'!$C$8:$C$507, $B34), "A2", IF(COUNTIFS('Leave Request Form'!$G$8:$G$507, Y33, 'Leave Request Form'!$C$8:$C$507, $B34), "R2", IF(COUNTIFS('Leave Request Form'!$P$8:$P$569, $B34, 'Leave Request Form'!$Q$8:$Q$569, "&lt;="&amp;Y33, 'Leave Request Form'!$R$8:$R$569, "&gt;="&amp;Y33)&gt;0, "A", IF(COUNTIFS('Leave Request Form'!$C$8:$C$507, $B34, 'Leave Request Form'!$D$8:$D$507, "&lt;="&amp;Y33, 'Leave Request Form'!$E$8:$E$507, "&gt;="&amp;Y33)&gt;0, "R", "")))))</f>
        <v/>
      </c>
      <c r="Z34" s="41" t="str">
        <f>IF(OR($B34="", Z33=""), "", IF(COUNTIFS('Leave Request Form'!$T$8:$T$507, Z33, 'Leave Request Form'!$C$8:$C$507, $B34), "A2", IF(COUNTIFS('Leave Request Form'!$G$8:$G$507, Z33, 'Leave Request Form'!$C$8:$C$507, $B34), "R2", IF(COUNTIFS('Leave Request Form'!$P$8:$P$569, $B34, 'Leave Request Form'!$Q$8:$Q$569, "&lt;="&amp;Z33, 'Leave Request Form'!$R$8:$R$569, "&gt;="&amp;Z33)&gt;0, "A", IF(COUNTIFS('Leave Request Form'!$C$8:$C$507, $B34, 'Leave Request Form'!$D$8:$D$507, "&lt;="&amp;Z33, 'Leave Request Form'!$E$8:$E$507, "&gt;="&amp;Z33)&gt;0, "R", "")))))</f>
        <v/>
      </c>
      <c r="AA34" s="41" t="str">
        <f>IF(OR($B34="", AA33=""), "", IF(COUNTIFS('Leave Request Form'!$T$8:$T$507, AA33, 'Leave Request Form'!$C$8:$C$507, $B34), "A2", IF(COUNTIFS('Leave Request Form'!$G$8:$G$507, AA33, 'Leave Request Form'!$C$8:$C$507, $B34), "R2", IF(COUNTIFS('Leave Request Form'!$P$8:$P$569, $B34, 'Leave Request Form'!$Q$8:$Q$569, "&lt;="&amp;AA33, 'Leave Request Form'!$R$8:$R$569, "&gt;="&amp;AA33)&gt;0, "A", IF(COUNTIFS('Leave Request Form'!$C$8:$C$507, $B34, 'Leave Request Form'!$D$8:$D$507, "&lt;="&amp;AA33, 'Leave Request Form'!$E$8:$E$507, "&gt;="&amp;AA33)&gt;0, "R", "")))))</f>
        <v/>
      </c>
      <c r="AB34" s="41" t="str">
        <f>IF(OR($B34="", AB33=""), "", IF(COUNTIFS('Leave Request Form'!$T$8:$T$507, AB33, 'Leave Request Form'!$C$8:$C$507, $B34), "A2", IF(COUNTIFS('Leave Request Form'!$G$8:$G$507, AB33, 'Leave Request Form'!$C$8:$C$507, $B34), "R2", IF(COUNTIFS('Leave Request Form'!$P$8:$P$569, $B34, 'Leave Request Form'!$Q$8:$Q$569, "&lt;="&amp;AB33, 'Leave Request Form'!$R$8:$R$569, "&gt;="&amp;AB33)&gt;0, "A", IF(COUNTIFS('Leave Request Form'!$C$8:$C$507, $B34, 'Leave Request Form'!$D$8:$D$507, "&lt;="&amp;AB33, 'Leave Request Form'!$E$8:$E$507, "&gt;="&amp;AB33)&gt;0, "R", "")))))</f>
        <v/>
      </c>
      <c r="AC34" s="41" t="str">
        <f>IF(OR($B34="", AC33=""), "", IF(COUNTIFS('Leave Request Form'!$T$8:$T$507, AC33, 'Leave Request Form'!$C$8:$C$507, $B34), "A2", IF(COUNTIFS('Leave Request Form'!$G$8:$G$507, AC33, 'Leave Request Form'!$C$8:$C$507, $B34), "R2", IF(COUNTIFS('Leave Request Form'!$P$8:$P$569, $B34, 'Leave Request Form'!$Q$8:$Q$569, "&lt;="&amp;AC33, 'Leave Request Form'!$R$8:$R$569, "&gt;="&amp;AC33)&gt;0, "A", IF(COUNTIFS('Leave Request Form'!$C$8:$C$507, $B34, 'Leave Request Form'!$D$8:$D$507, "&lt;="&amp;AC33, 'Leave Request Form'!$E$8:$E$507, "&gt;="&amp;AC33)&gt;0, "R", "")))))</f>
        <v/>
      </c>
      <c r="AD34" s="41" t="str">
        <f>IF(OR($B34="", AD33=""), "", IF(COUNTIFS('Leave Request Form'!$T$8:$T$507, AD33, 'Leave Request Form'!$C$8:$C$507, $B34), "A2", IF(COUNTIFS('Leave Request Form'!$G$8:$G$507, AD33, 'Leave Request Form'!$C$8:$C$507, $B34), "R2", IF(COUNTIFS('Leave Request Form'!$P$8:$P$569, $B34, 'Leave Request Form'!$Q$8:$Q$569, "&lt;="&amp;AD33, 'Leave Request Form'!$R$8:$R$569, "&gt;="&amp;AD33)&gt;0, "A", IF(COUNTIFS('Leave Request Form'!$C$8:$C$507, $B34, 'Leave Request Form'!$D$8:$D$507, "&lt;="&amp;AD33, 'Leave Request Form'!$E$8:$E$507, "&gt;="&amp;AD33)&gt;0, "R", "")))))</f>
        <v/>
      </c>
      <c r="AE34" s="41" t="str">
        <f>IF(OR($B34="", AE33=""), "", IF(COUNTIFS('Leave Request Form'!$T$8:$T$507, AE33, 'Leave Request Form'!$C$8:$C$507, $B34), "A2", IF(COUNTIFS('Leave Request Form'!$G$8:$G$507, AE33, 'Leave Request Form'!$C$8:$C$507, $B34), "R2", IF(COUNTIFS('Leave Request Form'!$P$8:$P$569, $B34, 'Leave Request Form'!$Q$8:$Q$569, "&lt;="&amp;AE33, 'Leave Request Form'!$R$8:$R$569, "&gt;="&amp;AE33)&gt;0, "A", IF(COUNTIFS('Leave Request Form'!$C$8:$C$507, $B34, 'Leave Request Form'!$D$8:$D$507, "&lt;="&amp;AE33, 'Leave Request Form'!$E$8:$E$507, "&gt;="&amp;AE33)&gt;0, "R", "")))))</f>
        <v/>
      </c>
      <c r="AF34" s="41" t="str">
        <f>IF(OR($B34="", AF33=""), "", IF(COUNTIFS('Leave Request Form'!$T$8:$T$507, AF33, 'Leave Request Form'!$C$8:$C$507, $B34), "A2", IF(COUNTIFS('Leave Request Form'!$G$8:$G$507, AF33, 'Leave Request Form'!$C$8:$C$507, $B34), "R2", IF(COUNTIFS('Leave Request Form'!$P$8:$P$569, $B34, 'Leave Request Form'!$Q$8:$Q$569, "&lt;="&amp;AF33, 'Leave Request Form'!$R$8:$R$569, "&gt;="&amp;AF33)&gt;0, "A", IF(COUNTIFS('Leave Request Form'!$C$8:$C$507, $B34, 'Leave Request Form'!$D$8:$D$507, "&lt;="&amp;AF33, 'Leave Request Form'!$E$8:$E$507, "&gt;="&amp;AF33)&gt;0, "R", "")))))</f>
        <v/>
      </c>
      <c r="AG34" s="26" t="str">
        <f>IF(OR($B34="", AG33=""), "", IF(COUNTIFS('Leave Request Form'!$T$8:$T$507, AG33, 'Leave Request Form'!$C$8:$C$507, $B34), "A2", IF(COUNTIFS('Leave Request Form'!$G$8:$G$507, AG33, 'Leave Request Form'!$C$8:$C$507, $B34), "R2", IF(COUNTIFS('Leave Request Form'!$P$8:$P$569, $B34, 'Leave Request Form'!$Q$8:$Q$569, "&lt;="&amp;AG33, 'Leave Request Form'!$R$8:$R$569, "&gt;="&amp;AG33)&gt;0, "A", IF(COUNTIFS('Leave Request Form'!$C$8:$C$507, $B34, 'Leave Request Form'!$D$8:$D$507, "&lt;="&amp;AG33, 'Leave Request Form'!$E$8:$E$507, "&gt;="&amp;AG33)&gt;0, "R", "")))))</f>
        <v/>
      </c>
      <c r="AH34" s="75"/>
    </row>
    <row r="35" spans="1:34" x14ac:dyDescent="0.25">
      <c r="A35" s="75"/>
      <c r="B35" s="10" t="str">
        <f>IF('Intro &amp; Setup'!$BC$5="", "", 'Intro &amp; Setup'!$BC$5)</f>
        <v>Mary</v>
      </c>
      <c r="C35" s="42" t="str">
        <f>IF(OR($B35="", C33=""), "", IF(COUNTIFS('Leave Request Form'!$T$8:$T$507, C33, 'Leave Request Form'!$C$8:$C$507, $B35), "A2", IF(COUNTIFS('Leave Request Form'!$G$8:$G$507, C33, 'Leave Request Form'!$C$8:$C$507, $B35), "R2", IF(COUNTIFS('Leave Request Form'!$P$8:$P$569, $B35, 'Leave Request Form'!$Q$8:$Q$569, "&lt;="&amp;C33, 'Leave Request Form'!$R$8:$R$569, "&gt;="&amp;C33)&gt;0, "A", IF(COUNTIFS('Leave Request Form'!$C$8:$C$507, $B35, 'Leave Request Form'!$D$8:$D$507, "&lt;="&amp;C33, 'Leave Request Form'!$E$8:$E$507, "&gt;="&amp;C33)&gt;0, "R", "")))))</f>
        <v/>
      </c>
      <c r="D35" s="43" t="str">
        <f>IF(OR($B35="", D33=""), "", IF(COUNTIFS('Leave Request Form'!$T$8:$T$507, D33, 'Leave Request Form'!$C$8:$C$507, $B35), "A2", IF(COUNTIFS('Leave Request Form'!$G$8:$G$507, D33, 'Leave Request Form'!$C$8:$C$507, $B35), "R2", IF(COUNTIFS('Leave Request Form'!$P$8:$P$569, $B35, 'Leave Request Form'!$Q$8:$Q$569, "&lt;="&amp;D33, 'Leave Request Form'!$R$8:$R$569, "&gt;="&amp;D33)&gt;0, "A", IF(COUNTIFS('Leave Request Form'!$C$8:$C$507, $B35, 'Leave Request Form'!$D$8:$D$507, "&lt;="&amp;D33, 'Leave Request Form'!$E$8:$E$507, "&gt;="&amp;D33)&gt;0, "R", "")))))</f>
        <v/>
      </c>
      <c r="E35" s="43" t="str">
        <f>IF(OR($B35="", E33=""), "", IF(COUNTIFS('Leave Request Form'!$T$8:$T$507, E33, 'Leave Request Form'!$C$8:$C$507, $B35), "A2", IF(COUNTIFS('Leave Request Form'!$G$8:$G$507, E33, 'Leave Request Form'!$C$8:$C$507, $B35), "R2", IF(COUNTIFS('Leave Request Form'!$P$8:$P$569, $B35, 'Leave Request Form'!$Q$8:$Q$569, "&lt;="&amp;E33, 'Leave Request Form'!$R$8:$R$569, "&gt;="&amp;E33)&gt;0, "A", IF(COUNTIFS('Leave Request Form'!$C$8:$C$507, $B35, 'Leave Request Form'!$D$8:$D$507, "&lt;="&amp;E33, 'Leave Request Form'!$E$8:$E$507, "&gt;="&amp;E33)&gt;0, "R", "")))))</f>
        <v/>
      </c>
      <c r="F35" s="43" t="str">
        <f>IF(OR($B35="", F33=""), "", IF(COUNTIFS('Leave Request Form'!$T$8:$T$507, F33, 'Leave Request Form'!$C$8:$C$507, $B35), "A2", IF(COUNTIFS('Leave Request Form'!$G$8:$G$507, F33, 'Leave Request Form'!$C$8:$C$507, $B35), "R2", IF(COUNTIFS('Leave Request Form'!$P$8:$P$569, $B35, 'Leave Request Form'!$Q$8:$Q$569, "&lt;="&amp;F33, 'Leave Request Form'!$R$8:$R$569, "&gt;="&amp;F33)&gt;0, "A", IF(COUNTIFS('Leave Request Form'!$C$8:$C$507, $B35, 'Leave Request Form'!$D$8:$D$507, "&lt;="&amp;F33, 'Leave Request Form'!$E$8:$E$507, "&gt;="&amp;F33)&gt;0, "R", "")))))</f>
        <v/>
      </c>
      <c r="G35" s="43" t="str">
        <f>IF(OR($B35="", G33=""), "", IF(COUNTIFS('Leave Request Form'!$T$8:$T$507, G33, 'Leave Request Form'!$C$8:$C$507, $B35), "A2", IF(COUNTIFS('Leave Request Form'!$G$8:$G$507, G33, 'Leave Request Form'!$C$8:$C$507, $B35), "R2", IF(COUNTIFS('Leave Request Form'!$P$8:$P$569, $B35, 'Leave Request Form'!$Q$8:$Q$569, "&lt;="&amp;G33, 'Leave Request Form'!$R$8:$R$569, "&gt;="&amp;G33)&gt;0, "A", IF(COUNTIFS('Leave Request Form'!$C$8:$C$507, $B35, 'Leave Request Form'!$D$8:$D$507, "&lt;="&amp;G33, 'Leave Request Form'!$E$8:$E$507, "&gt;="&amp;G33)&gt;0, "R", "")))))</f>
        <v/>
      </c>
      <c r="H35" s="43" t="str">
        <f>IF(OR($B35="", H33=""), "", IF(COUNTIFS('Leave Request Form'!$T$8:$T$507, H33, 'Leave Request Form'!$C$8:$C$507, $B35), "A2", IF(COUNTIFS('Leave Request Form'!$G$8:$G$507, H33, 'Leave Request Form'!$C$8:$C$507, $B35), "R2", IF(COUNTIFS('Leave Request Form'!$P$8:$P$569, $B35, 'Leave Request Form'!$Q$8:$Q$569, "&lt;="&amp;H33, 'Leave Request Form'!$R$8:$R$569, "&gt;="&amp;H33)&gt;0, "A", IF(COUNTIFS('Leave Request Form'!$C$8:$C$507, $B35, 'Leave Request Form'!$D$8:$D$507, "&lt;="&amp;H33, 'Leave Request Form'!$E$8:$E$507, "&gt;="&amp;H33)&gt;0, "R", "")))))</f>
        <v/>
      </c>
      <c r="I35" s="43" t="str">
        <f>IF(OR($B35="", I33=""), "", IF(COUNTIFS('Leave Request Form'!$T$8:$T$507, I33, 'Leave Request Form'!$C$8:$C$507, $B35), "A2", IF(COUNTIFS('Leave Request Form'!$G$8:$G$507, I33, 'Leave Request Form'!$C$8:$C$507, $B35), "R2", IF(COUNTIFS('Leave Request Form'!$P$8:$P$569, $B35, 'Leave Request Form'!$Q$8:$Q$569, "&lt;="&amp;I33, 'Leave Request Form'!$R$8:$R$569, "&gt;="&amp;I33)&gt;0, "A", IF(COUNTIFS('Leave Request Form'!$C$8:$C$507, $B35, 'Leave Request Form'!$D$8:$D$507, "&lt;="&amp;I33, 'Leave Request Form'!$E$8:$E$507, "&gt;="&amp;I33)&gt;0, "R", "")))))</f>
        <v/>
      </c>
      <c r="J35" s="43" t="str">
        <f>IF(OR($B35="", J33=""), "", IF(COUNTIFS('Leave Request Form'!$T$8:$T$507, J33, 'Leave Request Form'!$C$8:$C$507, $B35), "A2", IF(COUNTIFS('Leave Request Form'!$G$8:$G$507, J33, 'Leave Request Form'!$C$8:$C$507, $B35), "R2", IF(COUNTIFS('Leave Request Form'!$P$8:$P$569, $B35, 'Leave Request Form'!$Q$8:$Q$569, "&lt;="&amp;J33, 'Leave Request Form'!$R$8:$R$569, "&gt;="&amp;J33)&gt;0, "A", IF(COUNTIFS('Leave Request Form'!$C$8:$C$507, $B35, 'Leave Request Form'!$D$8:$D$507, "&lt;="&amp;J33, 'Leave Request Form'!$E$8:$E$507, "&gt;="&amp;J33)&gt;0, "R", "")))))</f>
        <v/>
      </c>
      <c r="K35" s="43" t="str">
        <f>IF(OR($B35="", K33=""), "", IF(COUNTIFS('Leave Request Form'!$T$8:$T$507, K33, 'Leave Request Form'!$C$8:$C$507, $B35), "A2", IF(COUNTIFS('Leave Request Form'!$G$8:$G$507, K33, 'Leave Request Form'!$C$8:$C$507, $B35), "R2", IF(COUNTIFS('Leave Request Form'!$P$8:$P$569, $B35, 'Leave Request Form'!$Q$8:$Q$569, "&lt;="&amp;K33, 'Leave Request Form'!$R$8:$R$569, "&gt;="&amp;K33)&gt;0, "A", IF(COUNTIFS('Leave Request Form'!$C$8:$C$507, $B35, 'Leave Request Form'!$D$8:$D$507, "&lt;="&amp;K33, 'Leave Request Form'!$E$8:$E$507, "&gt;="&amp;K33)&gt;0, "R", "")))))</f>
        <v/>
      </c>
      <c r="L35" s="43" t="str">
        <f>IF(OR($B35="", L33=""), "", IF(COUNTIFS('Leave Request Form'!$T$8:$T$507, L33, 'Leave Request Form'!$C$8:$C$507, $B35), "A2", IF(COUNTIFS('Leave Request Form'!$G$8:$G$507, L33, 'Leave Request Form'!$C$8:$C$507, $B35), "R2", IF(COUNTIFS('Leave Request Form'!$P$8:$P$569, $B35, 'Leave Request Form'!$Q$8:$Q$569, "&lt;="&amp;L33, 'Leave Request Form'!$R$8:$R$569, "&gt;="&amp;L33)&gt;0, "A", IF(COUNTIFS('Leave Request Form'!$C$8:$C$507, $B35, 'Leave Request Form'!$D$8:$D$507, "&lt;="&amp;L33, 'Leave Request Form'!$E$8:$E$507, "&gt;="&amp;L33)&gt;0, "R", "")))))</f>
        <v/>
      </c>
      <c r="M35" s="43" t="str">
        <f>IF(OR($B35="", M33=""), "", IF(COUNTIFS('Leave Request Form'!$T$8:$T$507, M33, 'Leave Request Form'!$C$8:$C$507, $B35), "A2", IF(COUNTIFS('Leave Request Form'!$G$8:$G$507, M33, 'Leave Request Form'!$C$8:$C$507, $B35), "R2", IF(COUNTIFS('Leave Request Form'!$P$8:$P$569, $B35, 'Leave Request Form'!$Q$8:$Q$569, "&lt;="&amp;M33, 'Leave Request Form'!$R$8:$R$569, "&gt;="&amp;M33)&gt;0, "A", IF(COUNTIFS('Leave Request Form'!$C$8:$C$507, $B35, 'Leave Request Form'!$D$8:$D$507, "&lt;="&amp;M33, 'Leave Request Form'!$E$8:$E$507, "&gt;="&amp;M33)&gt;0, "R", "")))))</f>
        <v/>
      </c>
      <c r="N35" s="43" t="str">
        <f>IF(OR($B35="", N33=""), "", IF(COUNTIFS('Leave Request Form'!$T$8:$T$507, N33, 'Leave Request Form'!$C$8:$C$507, $B35), "A2", IF(COUNTIFS('Leave Request Form'!$G$8:$G$507, N33, 'Leave Request Form'!$C$8:$C$507, $B35), "R2", IF(COUNTIFS('Leave Request Form'!$P$8:$P$569, $B35, 'Leave Request Form'!$Q$8:$Q$569, "&lt;="&amp;N33, 'Leave Request Form'!$R$8:$R$569, "&gt;="&amp;N33)&gt;0, "A", IF(COUNTIFS('Leave Request Form'!$C$8:$C$507, $B35, 'Leave Request Form'!$D$8:$D$507, "&lt;="&amp;N33, 'Leave Request Form'!$E$8:$E$507, "&gt;="&amp;N33)&gt;0, "R", "")))))</f>
        <v/>
      </c>
      <c r="O35" s="43" t="str">
        <f>IF(OR($B35="", O33=""), "", IF(COUNTIFS('Leave Request Form'!$T$8:$T$507, O33, 'Leave Request Form'!$C$8:$C$507, $B35), "A2", IF(COUNTIFS('Leave Request Form'!$G$8:$G$507, O33, 'Leave Request Form'!$C$8:$C$507, $B35), "R2", IF(COUNTIFS('Leave Request Form'!$P$8:$P$569, $B35, 'Leave Request Form'!$Q$8:$Q$569, "&lt;="&amp;O33, 'Leave Request Form'!$R$8:$R$569, "&gt;="&amp;O33)&gt;0, "A", IF(COUNTIFS('Leave Request Form'!$C$8:$C$507, $B35, 'Leave Request Form'!$D$8:$D$507, "&lt;="&amp;O33, 'Leave Request Form'!$E$8:$E$507, "&gt;="&amp;O33)&gt;0, "R", "")))))</f>
        <v/>
      </c>
      <c r="P35" s="43" t="str">
        <f>IF(OR($B35="", P33=""), "", IF(COUNTIFS('Leave Request Form'!$T$8:$T$507, P33, 'Leave Request Form'!$C$8:$C$507, $B35), "A2", IF(COUNTIFS('Leave Request Form'!$G$8:$G$507, P33, 'Leave Request Form'!$C$8:$C$507, $B35), "R2", IF(COUNTIFS('Leave Request Form'!$P$8:$P$569, $B35, 'Leave Request Form'!$Q$8:$Q$569, "&lt;="&amp;P33, 'Leave Request Form'!$R$8:$R$569, "&gt;="&amp;P33)&gt;0, "A", IF(COUNTIFS('Leave Request Form'!$C$8:$C$507, $B35, 'Leave Request Form'!$D$8:$D$507, "&lt;="&amp;P33, 'Leave Request Form'!$E$8:$E$507, "&gt;="&amp;P33)&gt;0, "R", "")))))</f>
        <v/>
      </c>
      <c r="Q35" s="43" t="str">
        <f>IF(OR($B35="", Q33=""), "", IF(COUNTIFS('Leave Request Form'!$T$8:$T$507, Q33, 'Leave Request Form'!$C$8:$C$507, $B35), "A2", IF(COUNTIFS('Leave Request Form'!$G$8:$G$507, Q33, 'Leave Request Form'!$C$8:$C$507, $B35), "R2", IF(COUNTIFS('Leave Request Form'!$P$8:$P$569, $B35, 'Leave Request Form'!$Q$8:$Q$569, "&lt;="&amp;Q33, 'Leave Request Form'!$R$8:$R$569, "&gt;="&amp;Q33)&gt;0, "A", IF(COUNTIFS('Leave Request Form'!$C$8:$C$507, $B35, 'Leave Request Form'!$D$8:$D$507, "&lt;="&amp;Q33, 'Leave Request Form'!$E$8:$E$507, "&gt;="&amp;Q33)&gt;0, "R", "")))))</f>
        <v/>
      </c>
      <c r="R35" s="43" t="str">
        <f>IF(OR($B35="", R33=""), "", IF(COUNTIFS('Leave Request Form'!$T$8:$T$507, R33, 'Leave Request Form'!$C$8:$C$507, $B35), "A2", IF(COUNTIFS('Leave Request Form'!$G$8:$G$507, R33, 'Leave Request Form'!$C$8:$C$507, $B35), "R2", IF(COUNTIFS('Leave Request Form'!$P$8:$P$569, $B35, 'Leave Request Form'!$Q$8:$Q$569, "&lt;="&amp;R33, 'Leave Request Form'!$R$8:$R$569, "&gt;="&amp;R33)&gt;0, "A", IF(COUNTIFS('Leave Request Form'!$C$8:$C$507, $B35, 'Leave Request Form'!$D$8:$D$507, "&lt;="&amp;R33, 'Leave Request Form'!$E$8:$E$507, "&gt;="&amp;R33)&gt;0, "R", "")))))</f>
        <v/>
      </c>
      <c r="S35" s="43" t="str">
        <f>IF(OR($B35="", S33=""), "", IF(COUNTIFS('Leave Request Form'!$T$8:$T$507, S33, 'Leave Request Form'!$C$8:$C$507, $B35), "A2", IF(COUNTIFS('Leave Request Form'!$G$8:$G$507, S33, 'Leave Request Form'!$C$8:$C$507, $B35), "R2", IF(COUNTIFS('Leave Request Form'!$P$8:$P$569, $B35, 'Leave Request Form'!$Q$8:$Q$569, "&lt;="&amp;S33, 'Leave Request Form'!$R$8:$R$569, "&gt;="&amp;S33)&gt;0, "A", IF(COUNTIFS('Leave Request Form'!$C$8:$C$507, $B35, 'Leave Request Form'!$D$8:$D$507, "&lt;="&amp;S33, 'Leave Request Form'!$E$8:$E$507, "&gt;="&amp;S33)&gt;0, "R", "")))))</f>
        <v/>
      </c>
      <c r="T35" s="43" t="str">
        <f>IF(OR($B35="", T33=""), "", IF(COUNTIFS('Leave Request Form'!$T$8:$T$507, T33, 'Leave Request Form'!$C$8:$C$507, $B35), "A2", IF(COUNTIFS('Leave Request Form'!$G$8:$G$507, T33, 'Leave Request Form'!$C$8:$C$507, $B35), "R2", IF(COUNTIFS('Leave Request Form'!$P$8:$P$569, $B35, 'Leave Request Form'!$Q$8:$Q$569, "&lt;="&amp;T33, 'Leave Request Form'!$R$8:$R$569, "&gt;="&amp;T33)&gt;0, "A", IF(COUNTIFS('Leave Request Form'!$C$8:$C$507, $B35, 'Leave Request Form'!$D$8:$D$507, "&lt;="&amp;T33, 'Leave Request Form'!$E$8:$E$507, "&gt;="&amp;T33)&gt;0, "R", "")))))</f>
        <v/>
      </c>
      <c r="U35" s="43" t="str">
        <f>IF(OR($B35="", U33=""), "", IF(COUNTIFS('Leave Request Form'!$T$8:$T$507, U33, 'Leave Request Form'!$C$8:$C$507, $B35), "A2", IF(COUNTIFS('Leave Request Form'!$G$8:$G$507, U33, 'Leave Request Form'!$C$8:$C$507, $B35), "R2", IF(COUNTIFS('Leave Request Form'!$P$8:$P$569, $B35, 'Leave Request Form'!$Q$8:$Q$569, "&lt;="&amp;U33, 'Leave Request Form'!$R$8:$R$569, "&gt;="&amp;U33)&gt;0, "A", IF(COUNTIFS('Leave Request Form'!$C$8:$C$507, $B35, 'Leave Request Form'!$D$8:$D$507, "&lt;="&amp;U33, 'Leave Request Form'!$E$8:$E$507, "&gt;="&amp;U33)&gt;0, "R", "")))))</f>
        <v/>
      </c>
      <c r="V35" s="43" t="str">
        <f>IF(OR($B35="", V33=""), "", IF(COUNTIFS('Leave Request Form'!$T$8:$T$507, V33, 'Leave Request Form'!$C$8:$C$507, $B35), "A2", IF(COUNTIFS('Leave Request Form'!$G$8:$G$507, V33, 'Leave Request Form'!$C$8:$C$507, $B35), "R2", IF(COUNTIFS('Leave Request Form'!$P$8:$P$569, $B35, 'Leave Request Form'!$Q$8:$Q$569, "&lt;="&amp;V33, 'Leave Request Form'!$R$8:$R$569, "&gt;="&amp;V33)&gt;0, "A", IF(COUNTIFS('Leave Request Form'!$C$8:$C$507, $B35, 'Leave Request Form'!$D$8:$D$507, "&lt;="&amp;V33, 'Leave Request Form'!$E$8:$E$507, "&gt;="&amp;V33)&gt;0, "R", "")))))</f>
        <v/>
      </c>
      <c r="W35" s="43" t="str">
        <f>IF(OR($B35="", W33=""), "", IF(COUNTIFS('Leave Request Form'!$T$8:$T$507, W33, 'Leave Request Form'!$C$8:$C$507, $B35), "A2", IF(COUNTIFS('Leave Request Form'!$G$8:$G$507, W33, 'Leave Request Form'!$C$8:$C$507, $B35), "R2", IF(COUNTIFS('Leave Request Form'!$P$8:$P$569, $B35, 'Leave Request Form'!$Q$8:$Q$569, "&lt;="&amp;W33, 'Leave Request Form'!$R$8:$R$569, "&gt;="&amp;W33)&gt;0, "A", IF(COUNTIFS('Leave Request Form'!$C$8:$C$507, $B35, 'Leave Request Form'!$D$8:$D$507, "&lt;="&amp;W33, 'Leave Request Form'!$E$8:$E$507, "&gt;="&amp;W33)&gt;0, "R", "")))))</f>
        <v/>
      </c>
      <c r="X35" s="43" t="str">
        <f>IF(OR($B35="", X33=""), "", IF(COUNTIFS('Leave Request Form'!$T$8:$T$507, X33, 'Leave Request Form'!$C$8:$C$507, $B35), "A2", IF(COUNTIFS('Leave Request Form'!$G$8:$G$507, X33, 'Leave Request Form'!$C$8:$C$507, $B35), "R2", IF(COUNTIFS('Leave Request Form'!$P$8:$P$569, $B35, 'Leave Request Form'!$Q$8:$Q$569, "&lt;="&amp;X33, 'Leave Request Form'!$R$8:$R$569, "&gt;="&amp;X33)&gt;0, "A", IF(COUNTIFS('Leave Request Form'!$C$8:$C$507, $B35, 'Leave Request Form'!$D$8:$D$507, "&lt;="&amp;X33, 'Leave Request Form'!$E$8:$E$507, "&gt;="&amp;X33)&gt;0, "R", "")))))</f>
        <v/>
      </c>
      <c r="Y35" s="43" t="str">
        <f>IF(OR($B35="", Y33=""), "", IF(COUNTIFS('Leave Request Form'!$T$8:$T$507, Y33, 'Leave Request Form'!$C$8:$C$507, $B35), "A2", IF(COUNTIFS('Leave Request Form'!$G$8:$G$507, Y33, 'Leave Request Form'!$C$8:$C$507, $B35), "R2", IF(COUNTIFS('Leave Request Form'!$P$8:$P$569, $B35, 'Leave Request Form'!$Q$8:$Q$569, "&lt;="&amp;Y33, 'Leave Request Form'!$R$8:$R$569, "&gt;="&amp;Y33)&gt;0, "A", IF(COUNTIFS('Leave Request Form'!$C$8:$C$507, $B35, 'Leave Request Form'!$D$8:$D$507, "&lt;="&amp;Y33, 'Leave Request Form'!$E$8:$E$507, "&gt;="&amp;Y33)&gt;0, "R", "")))))</f>
        <v/>
      </c>
      <c r="Z35" s="43" t="str">
        <f>IF(OR($B35="", Z33=""), "", IF(COUNTIFS('Leave Request Form'!$T$8:$T$507, Z33, 'Leave Request Form'!$C$8:$C$507, $B35), "A2", IF(COUNTIFS('Leave Request Form'!$G$8:$G$507, Z33, 'Leave Request Form'!$C$8:$C$507, $B35), "R2", IF(COUNTIFS('Leave Request Form'!$P$8:$P$569, $B35, 'Leave Request Form'!$Q$8:$Q$569, "&lt;="&amp;Z33, 'Leave Request Form'!$R$8:$R$569, "&gt;="&amp;Z33)&gt;0, "A", IF(COUNTIFS('Leave Request Form'!$C$8:$C$507, $B35, 'Leave Request Form'!$D$8:$D$507, "&lt;="&amp;Z33, 'Leave Request Form'!$E$8:$E$507, "&gt;="&amp;Z33)&gt;0, "R", "")))))</f>
        <v/>
      </c>
      <c r="AA35" s="43" t="str">
        <f>IF(OR($B35="", AA33=""), "", IF(COUNTIFS('Leave Request Form'!$T$8:$T$507, AA33, 'Leave Request Form'!$C$8:$C$507, $B35), "A2", IF(COUNTIFS('Leave Request Form'!$G$8:$G$507, AA33, 'Leave Request Form'!$C$8:$C$507, $B35), "R2", IF(COUNTIFS('Leave Request Form'!$P$8:$P$569, $B35, 'Leave Request Form'!$Q$8:$Q$569, "&lt;="&amp;AA33, 'Leave Request Form'!$R$8:$R$569, "&gt;="&amp;AA33)&gt;0, "A", IF(COUNTIFS('Leave Request Form'!$C$8:$C$507, $B35, 'Leave Request Form'!$D$8:$D$507, "&lt;="&amp;AA33, 'Leave Request Form'!$E$8:$E$507, "&gt;="&amp;AA33)&gt;0, "R", "")))))</f>
        <v/>
      </c>
      <c r="AB35" s="43" t="str">
        <f>IF(OR($B35="", AB33=""), "", IF(COUNTIFS('Leave Request Form'!$T$8:$T$507, AB33, 'Leave Request Form'!$C$8:$C$507, $B35), "A2", IF(COUNTIFS('Leave Request Form'!$G$8:$G$507, AB33, 'Leave Request Form'!$C$8:$C$507, $B35), "R2", IF(COUNTIFS('Leave Request Form'!$P$8:$P$569, $B35, 'Leave Request Form'!$Q$8:$Q$569, "&lt;="&amp;AB33, 'Leave Request Form'!$R$8:$R$569, "&gt;="&amp;AB33)&gt;0, "A", IF(COUNTIFS('Leave Request Form'!$C$8:$C$507, $B35, 'Leave Request Form'!$D$8:$D$507, "&lt;="&amp;AB33, 'Leave Request Form'!$E$8:$E$507, "&gt;="&amp;AB33)&gt;0, "R", "")))))</f>
        <v/>
      </c>
      <c r="AC35" s="43" t="str">
        <f>IF(OR($B35="", AC33=""), "", IF(COUNTIFS('Leave Request Form'!$T$8:$T$507, AC33, 'Leave Request Form'!$C$8:$C$507, $B35), "A2", IF(COUNTIFS('Leave Request Form'!$G$8:$G$507, AC33, 'Leave Request Form'!$C$8:$C$507, $B35), "R2", IF(COUNTIFS('Leave Request Form'!$P$8:$P$569, $B35, 'Leave Request Form'!$Q$8:$Q$569, "&lt;="&amp;AC33, 'Leave Request Form'!$R$8:$R$569, "&gt;="&amp;AC33)&gt;0, "A", IF(COUNTIFS('Leave Request Form'!$C$8:$C$507, $B35, 'Leave Request Form'!$D$8:$D$507, "&lt;="&amp;AC33, 'Leave Request Form'!$E$8:$E$507, "&gt;="&amp;AC33)&gt;0, "R", "")))))</f>
        <v/>
      </c>
      <c r="AD35" s="43" t="str">
        <f>IF(OR($B35="", AD33=""), "", IF(COUNTIFS('Leave Request Form'!$T$8:$T$507, AD33, 'Leave Request Form'!$C$8:$C$507, $B35), "A2", IF(COUNTIFS('Leave Request Form'!$G$8:$G$507, AD33, 'Leave Request Form'!$C$8:$C$507, $B35), "R2", IF(COUNTIFS('Leave Request Form'!$P$8:$P$569, $B35, 'Leave Request Form'!$Q$8:$Q$569, "&lt;="&amp;AD33, 'Leave Request Form'!$R$8:$R$569, "&gt;="&amp;AD33)&gt;0, "A", IF(COUNTIFS('Leave Request Form'!$C$8:$C$507, $B35, 'Leave Request Form'!$D$8:$D$507, "&lt;="&amp;AD33, 'Leave Request Form'!$E$8:$E$507, "&gt;="&amp;AD33)&gt;0, "R", "")))))</f>
        <v/>
      </c>
      <c r="AE35" s="43" t="str">
        <f>IF(OR($B35="", AE33=""), "", IF(COUNTIFS('Leave Request Form'!$T$8:$T$507, AE33, 'Leave Request Form'!$C$8:$C$507, $B35), "A2", IF(COUNTIFS('Leave Request Form'!$G$8:$G$507, AE33, 'Leave Request Form'!$C$8:$C$507, $B35), "R2", IF(COUNTIFS('Leave Request Form'!$P$8:$P$569, $B35, 'Leave Request Form'!$Q$8:$Q$569, "&lt;="&amp;AE33, 'Leave Request Form'!$R$8:$R$569, "&gt;="&amp;AE33)&gt;0, "A", IF(COUNTIFS('Leave Request Form'!$C$8:$C$507, $B35, 'Leave Request Form'!$D$8:$D$507, "&lt;="&amp;AE33, 'Leave Request Form'!$E$8:$E$507, "&gt;="&amp;AE33)&gt;0, "R", "")))))</f>
        <v/>
      </c>
      <c r="AF35" s="43" t="str">
        <f>IF(OR($B35="", AF33=""), "", IF(COUNTIFS('Leave Request Form'!$T$8:$T$507, AF33, 'Leave Request Form'!$C$8:$C$507, $B35), "A2", IF(COUNTIFS('Leave Request Form'!$G$8:$G$507, AF33, 'Leave Request Form'!$C$8:$C$507, $B35), "R2", IF(COUNTIFS('Leave Request Form'!$P$8:$P$569, $B35, 'Leave Request Form'!$Q$8:$Q$569, "&lt;="&amp;AF33, 'Leave Request Form'!$R$8:$R$569, "&gt;="&amp;AF33)&gt;0, "A", IF(COUNTIFS('Leave Request Form'!$C$8:$C$507, $B35, 'Leave Request Form'!$D$8:$D$507, "&lt;="&amp;AF33, 'Leave Request Form'!$E$8:$E$507, "&gt;="&amp;AF33)&gt;0, "R", "")))))</f>
        <v/>
      </c>
      <c r="AG35" s="44" t="str">
        <f>IF(OR($B35="", AG33=""), "", IF(COUNTIFS('Leave Request Form'!$T$8:$T$507, AG33, 'Leave Request Form'!$C$8:$C$507, $B35), "A2", IF(COUNTIFS('Leave Request Form'!$G$8:$G$507, AG33, 'Leave Request Form'!$C$8:$C$507, $B35), "R2", IF(COUNTIFS('Leave Request Form'!$P$8:$P$569, $B35, 'Leave Request Form'!$Q$8:$Q$569, "&lt;="&amp;AG33, 'Leave Request Form'!$R$8:$R$569, "&gt;="&amp;AG33)&gt;0, "A", IF(COUNTIFS('Leave Request Form'!$C$8:$C$507, $B35, 'Leave Request Form'!$D$8:$D$507, "&lt;="&amp;AG33, 'Leave Request Form'!$E$8:$E$507, "&gt;="&amp;AG33)&gt;0, "R", "")))))</f>
        <v/>
      </c>
      <c r="AH35" s="75"/>
    </row>
    <row r="36" spans="1:34" x14ac:dyDescent="0.25">
      <c r="A36" s="75"/>
      <c r="B36" s="10" t="str">
        <f>IF('Intro &amp; Setup'!$BC$6="", "", 'Intro &amp; Setup'!$BC$6)</f>
        <v>Sean</v>
      </c>
      <c r="C36" s="42" t="str">
        <f>IF(OR($B36="", C33=""), "", IF(COUNTIFS('Leave Request Form'!$T$8:$T$507, C33, 'Leave Request Form'!$C$8:$C$507, $B36), "A2", IF(COUNTIFS('Leave Request Form'!$G$8:$G$507, C33, 'Leave Request Form'!$C$8:$C$507, $B36), "R2", IF(COUNTIFS('Leave Request Form'!$P$8:$P$569, $B36, 'Leave Request Form'!$Q$8:$Q$569, "&lt;="&amp;C33, 'Leave Request Form'!$R$8:$R$569, "&gt;="&amp;C33)&gt;0, "A", IF(COUNTIFS('Leave Request Form'!$C$8:$C$507, $B36, 'Leave Request Form'!$D$8:$D$507, "&lt;="&amp;C33, 'Leave Request Form'!$E$8:$E$507, "&gt;="&amp;C33)&gt;0, "R", "")))))</f>
        <v/>
      </c>
      <c r="D36" s="43" t="str">
        <f>IF(OR($B36="", D33=""), "", IF(COUNTIFS('Leave Request Form'!$T$8:$T$507, D33, 'Leave Request Form'!$C$8:$C$507, $B36), "A2", IF(COUNTIFS('Leave Request Form'!$G$8:$G$507, D33, 'Leave Request Form'!$C$8:$C$507, $B36), "R2", IF(COUNTIFS('Leave Request Form'!$P$8:$P$569, $B36, 'Leave Request Form'!$Q$8:$Q$569, "&lt;="&amp;D33, 'Leave Request Form'!$R$8:$R$569, "&gt;="&amp;D33)&gt;0, "A", IF(COUNTIFS('Leave Request Form'!$C$8:$C$507, $B36, 'Leave Request Form'!$D$8:$D$507, "&lt;="&amp;D33, 'Leave Request Form'!$E$8:$E$507, "&gt;="&amp;D33)&gt;0, "R", "")))))</f>
        <v/>
      </c>
      <c r="E36" s="43" t="str">
        <f>IF(OR($B36="", E33=""), "", IF(COUNTIFS('Leave Request Form'!$T$8:$T$507, E33, 'Leave Request Form'!$C$8:$C$507, $B36), "A2", IF(COUNTIFS('Leave Request Form'!$G$8:$G$507, E33, 'Leave Request Form'!$C$8:$C$507, $B36), "R2", IF(COUNTIFS('Leave Request Form'!$P$8:$P$569, $B36, 'Leave Request Form'!$Q$8:$Q$569, "&lt;="&amp;E33, 'Leave Request Form'!$R$8:$R$569, "&gt;="&amp;E33)&gt;0, "A", IF(COUNTIFS('Leave Request Form'!$C$8:$C$507, $B36, 'Leave Request Form'!$D$8:$D$507, "&lt;="&amp;E33, 'Leave Request Form'!$E$8:$E$507, "&gt;="&amp;E33)&gt;0, "R", "")))))</f>
        <v/>
      </c>
      <c r="F36" s="43" t="str">
        <f>IF(OR($B36="", F33=""), "", IF(COUNTIFS('Leave Request Form'!$T$8:$T$507, F33, 'Leave Request Form'!$C$8:$C$507, $B36), "A2", IF(COUNTIFS('Leave Request Form'!$G$8:$G$507, F33, 'Leave Request Form'!$C$8:$C$507, $B36), "R2", IF(COUNTIFS('Leave Request Form'!$P$8:$P$569, $B36, 'Leave Request Form'!$Q$8:$Q$569, "&lt;="&amp;F33, 'Leave Request Form'!$R$8:$R$569, "&gt;="&amp;F33)&gt;0, "A", IF(COUNTIFS('Leave Request Form'!$C$8:$C$507, $B36, 'Leave Request Form'!$D$8:$D$507, "&lt;="&amp;F33, 'Leave Request Form'!$E$8:$E$507, "&gt;="&amp;F33)&gt;0, "R", "")))))</f>
        <v/>
      </c>
      <c r="G36" s="43" t="str">
        <f>IF(OR($B36="", G33=""), "", IF(COUNTIFS('Leave Request Form'!$T$8:$T$507, G33, 'Leave Request Form'!$C$8:$C$507, $B36), "A2", IF(COUNTIFS('Leave Request Form'!$G$8:$G$507, G33, 'Leave Request Form'!$C$8:$C$507, $B36), "R2", IF(COUNTIFS('Leave Request Form'!$P$8:$P$569, $B36, 'Leave Request Form'!$Q$8:$Q$569, "&lt;="&amp;G33, 'Leave Request Form'!$R$8:$R$569, "&gt;="&amp;G33)&gt;0, "A", IF(COUNTIFS('Leave Request Form'!$C$8:$C$507, $B36, 'Leave Request Form'!$D$8:$D$507, "&lt;="&amp;G33, 'Leave Request Form'!$E$8:$E$507, "&gt;="&amp;G33)&gt;0, "R", "")))))</f>
        <v/>
      </c>
      <c r="H36" s="43" t="str">
        <f>IF(OR($B36="", H33=""), "", IF(COUNTIFS('Leave Request Form'!$T$8:$T$507, H33, 'Leave Request Form'!$C$8:$C$507, $B36), "A2", IF(COUNTIFS('Leave Request Form'!$G$8:$G$507, H33, 'Leave Request Form'!$C$8:$C$507, $B36), "R2", IF(COUNTIFS('Leave Request Form'!$P$8:$P$569, $B36, 'Leave Request Form'!$Q$8:$Q$569, "&lt;="&amp;H33, 'Leave Request Form'!$R$8:$R$569, "&gt;="&amp;H33)&gt;0, "A", IF(COUNTIFS('Leave Request Form'!$C$8:$C$507, $B36, 'Leave Request Form'!$D$8:$D$507, "&lt;="&amp;H33, 'Leave Request Form'!$E$8:$E$507, "&gt;="&amp;H33)&gt;0, "R", "")))))</f>
        <v/>
      </c>
      <c r="I36" s="43" t="str">
        <f>IF(OR($B36="", I33=""), "", IF(COUNTIFS('Leave Request Form'!$T$8:$T$507, I33, 'Leave Request Form'!$C$8:$C$507, $B36), "A2", IF(COUNTIFS('Leave Request Form'!$G$8:$G$507, I33, 'Leave Request Form'!$C$8:$C$507, $B36), "R2", IF(COUNTIFS('Leave Request Form'!$P$8:$P$569, $B36, 'Leave Request Form'!$Q$8:$Q$569, "&lt;="&amp;I33, 'Leave Request Form'!$R$8:$R$569, "&gt;="&amp;I33)&gt;0, "A", IF(COUNTIFS('Leave Request Form'!$C$8:$C$507, $B36, 'Leave Request Form'!$D$8:$D$507, "&lt;="&amp;I33, 'Leave Request Form'!$E$8:$E$507, "&gt;="&amp;I33)&gt;0, "R", "")))))</f>
        <v/>
      </c>
      <c r="J36" s="43" t="str">
        <f>IF(OR($B36="", J33=""), "", IF(COUNTIFS('Leave Request Form'!$T$8:$T$507, J33, 'Leave Request Form'!$C$8:$C$507, $B36), "A2", IF(COUNTIFS('Leave Request Form'!$G$8:$G$507, J33, 'Leave Request Form'!$C$8:$C$507, $B36), "R2", IF(COUNTIFS('Leave Request Form'!$P$8:$P$569, $B36, 'Leave Request Form'!$Q$8:$Q$569, "&lt;="&amp;J33, 'Leave Request Form'!$R$8:$R$569, "&gt;="&amp;J33)&gt;0, "A", IF(COUNTIFS('Leave Request Form'!$C$8:$C$507, $B36, 'Leave Request Form'!$D$8:$D$507, "&lt;="&amp;J33, 'Leave Request Form'!$E$8:$E$507, "&gt;="&amp;J33)&gt;0, "R", "")))))</f>
        <v/>
      </c>
      <c r="K36" s="43" t="str">
        <f>IF(OR($B36="", K33=""), "", IF(COUNTIFS('Leave Request Form'!$T$8:$T$507, K33, 'Leave Request Form'!$C$8:$C$507, $B36), "A2", IF(COUNTIFS('Leave Request Form'!$G$8:$G$507, K33, 'Leave Request Form'!$C$8:$C$507, $B36), "R2", IF(COUNTIFS('Leave Request Form'!$P$8:$P$569, $B36, 'Leave Request Form'!$Q$8:$Q$569, "&lt;="&amp;K33, 'Leave Request Form'!$R$8:$R$569, "&gt;="&amp;K33)&gt;0, "A", IF(COUNTIFS('Leave Request Form'!$C$8:$C$507, $B36, 'Leave Request Form'!$D$8:$D$507, "&lt;="&amp;K33, 'Leave Request Form'!$E$8:$E$507, "&gt;="&amp;K33)&gt;0, "R", "")))))</f>
        <v/>
      </c>
      <c r="L36" s="43" t="str">
        <f>IF(OR($B36="", L33=""), "", IF(COUNTIFS('Leave Request Form'!$T$8:$T$507, L33, 'Leave Request Form'!$C$8:$C$507, $B36), "A2", IF(COUNTIFS('Leave Request Form'!$G$8:$G$507, L33, 'Leave Request Form'!$C$8:$C$507, $B36), "R2", IF(COUNTIFS('Leave Request Form'!$P$8:$P$569, $B36, 'Leave Request Form'!$Q$8:$Q$569, "&lt;="&amp;L33, 'Leave Request Form'!$R$8:$R$569, "&gt;="&amp;L33)&gt;0, "A", IF(COUNTIFS('Leave Request Form'!$C$8:$C$507, $B36, 'Leave Request Form'!$D$8:$D$507, "&lt;="&amp;L33, 'Leave Request Form'!$E$8:$E$507, "&gt;="&amp;L33)&gt;0, "R", "")))))</f>
        <v/>
      </c>
      <c r="M36" s="43" t="str">
        <f>IF(OR($B36="", M33=""), "", IF(COUNTIFS('Leave Request Form'!$T$8:$T$507, M33, 'Leave Request Form'!$C$8:$C$507, $B36), "A2", IF(COUNTIFS('Leave Request Form'!$G$8:$G$507, M33, 'Leave Request Form'!$C$8:$C$507, $B36), "R2", IF(COUNTIFS('Leave Request Form'!$P$8:$P$569, $B36, 'Leave Request Form'!$Q$8:$Q$569, "&lt;="&amp;M33, 'Leave Request Form'!$R$8:$R$569, "&gt;="&amp;M33)&gt;0, "A", IF(COUNTIFS('Leave Request Form'!$C$8:$C$507, $B36, 'Leave Request Form'!$D$8:$D$507, "&lt;="&amp;M33, 'Leave Request Form'!$E$8:$E$507, "&gt;="&amp;M33)&gt;0, "R", "")))))</f>
        <v/>
      </c>
      <c r="N36" s="43" t="str">
        <f>IF(OR($B36="", N33=""), "", IF(COUNTIFS('Leave Request Form'!$T$8:$T$507, N33, 'Leave Request Form'!$C$8:$C$507, $B36), "A2", IF(COUNTIFS('Leave Request Form'!$G$8:$G$507, N33, 'Leave Request Form'!$C$8:$C$507, $B36), "R2", IF(COUNTIFS('Leave Request Form'!$P$8:$P$569, $B36, 'Leave Request Form'!$Q$8:$Q$569, "&lt;="&amp;N33, 'Leave Request Form'!$R$8:$R$569, "&gt;="&amp;N33)&gt;0, "A", IF(COUNTIFS('Leave Request Form'!$C$8:$C$507, $B36, 'Leave Request Form'!$D$8:$D$507, "&lt;="&amp;N33, 'Leave Request Form'!$E$8:$E$507, "&gt;="&amp;N33)&gt;0, "R", "")))))</f>
        <v/>
      </c>
      <c r="O36" s="43" t="str">
        <f>IF(OR($B36="", O33=""), "", IF(COUNTIFS('Leave Request Form'!$T$8:$T$507, O33, 'Leave Request Form'!$C$8:$C$507, $B36), "A2", IF(COUNTIFS('Leave Request Form'!$G$8:$G$507, O33, 'Leave Request Form'!$C$8:$C$507, $B36), "R2", IF(COUNTIFS('Leave Request Form'!$P$8:$P$569, $B36, 'Leave Request Form'!$Q$8:$Q$569, "&lt;="&amp;O33, 'Leave Request Form'!$R$8:$R$569, "&gt;="&amp;O33)&gt;0, "A", IF(COUNTIFS('Leave Request Form'!$C$8:$C$507, $B36, 'Leave Request Form'!$D$8:$D$507, "&lt;="&amp;O33, 'Leave Request Form'!$E$8:$E$507, "&gt;="&amp;O33)&gt;0, "R", "")))))</f>
        <v/>
      </c>
      <c r="P36" s="43" t="str">
        <f>IF(OR($B36="", P33=""), "", IF(COUNTIFS('Leave Request Form'!$T$8:$T$507, P33, 'Leave Request Form'!$C$8:$C$507, $B36), "A2", IF(COUNTIFS('Leave Request Form'!$G$8:$G$507, P33, 'Leave Request Form'!$C$8:$C$507, $B36), "R2", IF(COUNTIFS('Leave Request Form'!$P$8:$P$569, $B36, 'Leave Request Form'!$Q$8:$Q$569, "&lt;="&amp;P33, 'Leave Request Form'!$R$8:$R$569, "&gt;="&amp;P33)&gt;0, "A", IF(COUNTIFS('Leave Request Form'!$C$8:$C$507, $B36, 'Leave Request Form'!$D$8:$D$507, "&lt;="&amp;P33, 'Leave Request Form'!$E$8:$E$507, "&gt;="&amp;P33)&gt;0, "R", "")))))</f>
        <v/>
      </c>
      <c r="Q36" s="43" t="str">
        <f>IF(OR($B36="", Q33=""), "", IF(COUNTIFS('Leave Request Form'!$T$8:$T$507, Q33, 'Leave Request Form'!$C$8:$C$507, $B36), "A2", IF(COUNTIFS('Leave Request Form'!$G$8:$G$507, Q33, 'Leave Request Form'!$C$8:$C$507, $B36), "R2", IF(COUNTIFS('Leave Request Form'!$P$8:$P$569, $B36, 'Leave Request Form'!$Q$8:$Q$569, "&lt;="&amp;Q33, 'Leave Request Form'!$R$8:$R$569, "&gt;="&amp;Q33)&gt;0, "A", IF(COUNTIFS('Leave Request Form'!$C$8:$C$507, $B36, 'Leave Request Form'!$D$8:$D$507, "&lt;="&amp;Q33, 'Leave Request Form'!$E$8:$E$507, "&gt;="&amp;Q33)&gt;0, "R", "")))))</f>
        <v/>
      </c>
      <c r="R36" s="43" t="str">
        <f>IF(OR($B36="", R33=""), "", IF(COUNTIFS('Leave Request Form'!$T$8:$T$507, R33, 'Leave Request Form'!$C$8:$C$507, $B36), "A2", IF(COUNTIFS('Leave Request Form'!$G$8:$G$507, R33, 'Leave Request Form'!$C$8:$C$507, $B36), "R2", IF(COUNTIFS('Leave Request Form'!$P$8:$P$569, $B36, 'Leave Request Form'!$Q$8:$Q$569, "&lt;="&amp;R33, 'Leave Request Form'!$R$8:$R$569, "&gt;="&amp;R33)&gt;0, "A", IF(COUNTIFS('Leave Request Form'!$C$8:$C$507, $B36, 'Leave Request Form'!$D$8:$D$507, "&lt;="&amp;R33, 'Leave Request Form'!$E$8:$E$507, "&gt;="&amp;R33)&gt;0, "R", "")))))</f>
        <v/>
      </c>
      <c r="S36" s="43" t="str">
        <f>IF(OR($B36="", S33=""), "", IF(COUNTIFS('Leave Request Form'!$T$8:$T$507, S33, 'Leave Request Form'!$C$8:$C$507, $B36), "A2", IF(COUNTIFS('Leave Request Form'!$G$8:$G$507, S33, 'Leave Request Form'!$C$8:$C$507, $B36), "R2", IF(COUNTIFS('Leave Request Form'!$P$8:$P$569, $B36, 'Leave Request Form'!$Q$8:$Q$569, "&lt;="&amp;S33, 'Leave Request Form'!$R$8:$R$569, "&gt;="&amp;S33)&gt;0, "A", IF(COUNTIFS('Leave Request Form'!$C$8:$C$507, $B36, 'Leave Request Form'!$D$8:$D$507, "&lt;="&amp;S33, 'Leave Request Form'!$E$8:$E$507, "&gt;="&amp;S33)&gt;0, "R", "")))))</f>
        <v/>
      </c>
      <c r="T36" s="43" t="str">
        <f>IF(OR($B36="", T33=""), "", IF(COUNTIFS('Leave Request Form'!$T$8:$T$507, T33, 'Leave Request Form'!$C$8:$C$507, $B36), "A2", IF(COUNTIFS('Leave Request Form'!$G$8:$G$507, T33, 'Leave Request Form'!$C$8:$C$507, $B36), "R2", IF(COUNTIFS('Leave Request Form'!$P$8:$P$569, $B36, 'Leave Request Form'!$Q$8:$Q$569, "&lt;="&amp;T33, 'Leave Request Form'!$R$8:$R$569, "&gt;="&amp;T33)&gt;0, "A", IF(COUNTIFS('Leave Request Form'!$C$8:$C$507, $B36, 'Leave Request Form'!$D$8:$D$507, "&lt;="&amp;T33, 'Leave Request Form'!$E$8:$E$507, "&gt;="&amp;T33)&gt;0, "R", "")))))</f>
        <v/>
      </c>
      <c r="U36" s="43" t="str">
        <f>IF(OR($B36="", U33=""), "", IF(COUNTIFS('Leave Request Form'!$T$8:$T$507, U33, 'Leave Request Form'!$C$8:$C$507, $B36), "A2", IF(COUNTIFS('Leave Request Form'!$G$8:$G$507, U33, 'Leave Request Form'!$C$8:$C$507, $B36), "R2", IF(COUNTIFS('Leave Request Form'!$P$8:$P$569, $B36, 'Leave Request Form'!$Q$8:$Q$569, "&lt;="&amp;U33, 'Leave Request Form'!$R$8:$R$569, "&gt;="&amp;U33)&gt;0, "A", IF(COUNTIFS('Leave Request Form'!$C$8:$C$507, $B36, 'Leave Request Form'!$D$8:$D$507, "&lt;="&amp;U33, 'Leave Request Form'!$E$8:$E$507, "&gt;="&amp;U33)&gt;0, "R", "")))))</f>
        <v/>
      </c>
      <c r="V36" s="43" t="str">
        <f>IF(OR($B36="", V33=""), "", IF(COUNTIFS('Leave Request Form'!$T$8:$T$507, V33, 'Leave Request Form'!$C$8:$C$507, $B36), "A2", IF(COUNTIFS('Leave Request Form'!$G$8:$G$507, V33, 'Leave Request Form'!$C$8:$C$507, $B36), "R2", IF(COUNTIFS('Leave Request Form'!$P$8:$P$569, $B36, 'Leave Request Form'!$Q$8:$Q$569, "&lt;="&amp;V33, 'Leave Request Form'!$R$8:$R$569, "&gt;="&amp;V33)&gt;0, "A", IF(COUNTIFS('Leave Request Form'!$C$8:$C$507, $B36, 'Leave Request Form'!$D$8:$D$507, "&lt;="&amp;V33, 'Leave Request Form'!$E$8:$E$507, "&gt;="&amp;V33)&gt;0, "R", "")))))</f>
        <v/>
      </c>
      <c r="W36" s="43" t="str">
        <f>IF(OR($B36="", W33=""), "", IF(COUNTIFS('Leave Request Form'!$T$8:$T$507, W33, 'Leave Request Form'!$C$8:$C$507, $B36), "A2", IF(COUNTIFS('Leave Request Form'!$G$8:$G$507, W33, 'Leave Request Form'!$C$8:$C$507, $B36), "R2", IF(COUNTIFS('Leave Request Form'!$P$8:$P$569, $B36, 'Leave Request Form'!$Q$8:$Q$569, "&lt;="&amp;W33, 'Leave Request Form'!$R$8:$R$569, "&gt;="&amp;W33)&gt;0, "A", IF(COUNTIFS('Leave Request Form'!$C$8:$C$507, $B36, 'Leave Request Form'!$D$8:$D$507, "&lt;="&amp;W33, 'Leave Request Form'!$E$8:$E$507, "&gt;="&amp;W33)&gt;0, "R", "")))))</f>
        <v/>
      </c>
      <c r="X36" s="43" t="str">
        <f>IF(OR($B36="", X33=""), "", IF(COUNTIFS('Leave Request Form'!$T$8:$T$507, X33, 'Leave Request Form'!$C$8:$C$507, $B36), "A2", IF(COUNTIFS('Leave Request Form'!$G$8:$G$507, X33, 'Leave Request Form'!$C$8:$C$507, $B36), "R2", IF(COUNTIFS('Leave Request Form'!$P$8:$P$569, $B36, 'Leave Request Form'!$Q$8:$Q$569, "&lt;="&amp;X33, 'Leave Request Form'!$R$8:$R$569, "&gt;="&amp;X33)&gt;0, "A", IF(COUNTIFS('Leave Request Form'!$C$8:$C$507, $B36, 'Leave Request Form'!$D$8:$D$507, "&lt;="&amp;X33, 'Leave Request Form'!$E$8:$E$507, "&gt;="&amp;X33)&gt;0, "R", "")))))</f>
        <v/>
      </c>
      <c r="Y36" s="43" t="str">
        <f>IF(OR($B36="", Y33=""), "", IF(COUNTIFS('Leave Request Form'!$T$8:$T$507, Y33, 'Leave Request Form'!$C$8:$C$507, $B36), "A2", IF(COUNTIFS('Leave Request Form'!$G$8:$G$507, Y33, 'Leave Request Form'!$C$8:$C$507, $B36), "R2", IF(COUNTIFS('Leave Request Form'!$P$8:$P$569, $B36, 'Leave Request Form'!$Q$8:$Q$569, "&lt;="&amp;Y33, 'Leave Request Form'!$R$8:$R$569, "&gt;="&amp;Y33)&gt;0, "A", IF(COUNTIFS('Leave Request Form'!$C$8:$C$507, $B36, 'Leave Request Form'!$D$8:$D$507, "&lt;="&amp;Y33, 'Leave Request Form'!$E$8:$E$507, "&gt;="&amp;Y33)&gt;0, "R", "")))))</f>
        <v/>
      </c>
      <c r="Z36" s="43" t="str">
        <f>IF(OR($B36="", Z33=""), "", IF(COUNTIFS('Leave Request Form'!$T$8:$T$507, Z33, 'Leave Request Form'!$C$8:$C$507, $B36), "A2", IF(COUNTIFS('Leave Request Form'!$G$8:$G$507, Z33, 'Leave Request Form'!$C$8:$C$507, $B36), "R2", IF(COUNTIFS('Leave Request Form'!$P$8:$P$569, $B36, 'Leave Request Form'!$Q$8:$Q$569, "&lt;="&amp;Z33, 'Leave Request Form'!$R$8:$R$569, "&gt;="&amp;Z33)&gt;0, "A", IF(COUNTIFS('Leave Request Form'!$C$8:$C$507, $B36, 'Leave Request Form'!$D$8:$D$507, "&lt;="&amp;Z33, 'Leave Request Form'!$E$8:$E$507, "&gt;="&amp;Z33)&gt;0, "R", "")))))</f>
        <v/>
      </c>
      <c r="AA36" s="43" t="str">
        <f>IF(OR($B36="", AA33=""), "", IF(COUNTIFS('Leave Request Form'!$T$8:$T$507, AA33, 'Leave Request Form'!$C$8:$C$507, $B36), "A2", IF(COUNTIFS('Leave Request Form'!$G$8:$G$507, AA33, 'Leave Request Form'!$C$8:$C$507, $B36), "R2", IF(COUNTIFS('Leave Request Form'!$P$8:$P$569, $B36, 'Leave Request Form'!$Q$8:$Q$569, "&lt;="&amp;AA33, 'Leave Request Form'!$R$8:$R$569, "&gt;="&amp;AA33)&gt;0, "A", IF(COUNTIFS('Leave Request Form'!$C$8:$C$507, $B36, 'Leave Request Form'!$D$8:$D$507, "&lt;="&amp;AA33, 'Leave Request Form'!$E$8:$E$507, "&gt;="&amp;AA33)&gt;0, "R", "")))))</f>
        <v/>
      </c>
      <c r="AB36" s="43" t="str">
        <f>IF(OR($B36="", AB33=""), "", IF(COUNTIFS('Leave Request Form'!$T$8:$T$507, AB33, 'Leave Request Form'!$C$8:$C$507, $B36), "A2", IF(COUNTIFS('Leave Request Form'!$G$8:$G$507, AB33, 'Leave Request Form'!$C$8:$C$507, $B36), "R2", IF(COUNTIFS('Leave Request Form'!$P$8:$P$569, $B36, 'Leave Request Form'!$Q$8:$Q$569, "&lt;="&amp;AB33, 'Leave Request Form'!$R$8:$R$569, "&gt;="&amp;AB33)&gt;0, "A", IF(COUNTIFS('Leave Request Form'!$C$8:$C$507, $B36, 'Leave Request Form'!$D$8:$D$507, "&lt;="&amp;AB33, 'Leave Request Form'!$E$8:$E$507, "&gt;="&amp;AB33)&gt;0, "R", "")))))</f>
        <v/>
      </c>
      <c r="AC36" s="43" t="str">
        <f>IF(OR($B36="", AC33=""), "", IF(COUNTIFS('Leave Request Form'!$T$8:$T$507, AC33, 'Leave Request Form'!$C$8:$C$507, $B36), "A2", IF(COUNTIFS('Leave Request Form'!$G$8:$G$507, AC33, 'Leave Request Form'!$C$8:$C$507, $B36), "R2", IF(COUNTIFS('Leave Request Form'!$P$8:$P$569, $B36, 'Leave Request Form'!$Q$8:$Q$569, "&lt;="&amp;AC33, 'Leave Request Form'!$R$8:$R$569, "&gt;="&amp;AC33)&gt;0, "A", IF(COUNTIFS('Leave Request Form'!$C$8:$C$507, $B36, 'Leave Request Form'!$D$8:$D$507, "&lt;="&amp;AC33, 'Leave Request Form'!$E$8:$E$507, "&gt;="&amp;AC33)&gt;0, "R", "")))))</f>
        <v/>
      </c>
      <c r="AD36" s="43" t="str">
        <f>IF(OR($B36="", AD33=""), "", IF(COUNTIFS('Leave Request Form'!$T$8:$T$507, AD33, 'Leave Request Form'!$C$8:$C$507, $B36), "A2", IF(COUNTIFS('Leave Request Form'!$G$8:$G$507, AD33, 'Leave Request Form'!$C$8:$C$507, $B36), "R2", IF(COUNTIFS('Leave Request Form'!$P$8:$P$569, $B36, 'Leave Request Form'!$Q$8:$Q$569, "&lt;="&amp;AD33, 'Leave Request Form'!$R$8:$R$569, "&gt;="&amp;AD33)&gt;0, "A", IF(COUNTIFS('Leave Request Form'!$C$8:$C$507, $B36, 'Leave Request Form'!$D$8:$D$507, "&lt;="&amp;AD33, 'Leave Request Form'!$E$8:$E$507, "&gt;="&amp;AD33)&gt;0, "R", "")))))</f>
        <v/>
      </c>
      <c r="AE36" s="43" t="str">
        <f>IF(OR($B36="", AE33=""), "", IF(COUNTIFS('Leave Request Form'!$T$8:$T$507, AE33, 'Leave Request Form'!$C$8:$C$507, $B36), "A2", IF(COUNTIFS('Leave Request Form'!$G$8:$G$507, AE33, 'Leave Request Form'!$C$8:$C$507, $B36), "R2", IF(COUNTIFS('Leave Request Form'!$P$8:$P$569, $B36, 'Leave Request Form'!$Q$8:$Q$569, "&lt;="&amp;AE33, 'Leave Request Form'!$R$8:$R$569, "&gt;="&amp;AE33)&gt;0, "A", IF(COUNTIFS('Leave Request Form'!$C$8:$C$507, $B36, 'Leave Request Form'!$D$8:$D$507, "&lt;="&amp;AE33, 'Leave Request Form'!$E$8:$E$507, "&gt;="&amp;AE33)&gt;0, "R", "")))))</f>
        <v/>
      </c>
      <c r="AF36" s="43" t="str">
        <f>IF(OR($B36="", AF33=""), "", IF(COUNTIFS('Leave Request Form'!$T$8:$T$507, AF33, 'Leave Request Form'!$C$8:$C$507, $B36), "A2", IF(COUNTIFS('Leave Request Form'!$G$8:$G$507, AF33, 'Leave Request Form'!$C$8:$C$507, $B36), "R2", IF(COUNTIFS('Leave Request Form'!$P$8:$P$569, $B36, 'Leave Request Form'!$Q$8:$Q$569, "&lt;="&amp;AF33, 'Leave Request Form'!$R$8:$R$569, "&gt;="&amp;AF33)&gt;0, "A", IF(COUNTIFS('Leave Request Form'!$C$8:$C$507, $B36, 'Leave Request Form'!$D$8:$D$507, "&lt;="&amp;AF33, 'Leave Request Form'!$E$8:$E$507, "&gt;="&amp;AF33)&gt;0, "R", "")))))</f>
        <v/>
      </c>
      <c r="AG36" s="44" t="str">
        <f>IF(OR($B36="", AG33=""), "", IF(COUNTIFS('Leave Request Form'!$T$8:$T$507, AG33, 'Leave Request Form'!$C$8:$C$507, $B36), "A2", IF(COUNTIFS('Leave Request Form'!$G$8:$G$507, AG33, 'Leave Request Form'!$C$8:$C$507, $B36), "R2", IF(COUNTIFS('Leave Request Form'!$P$8:$P$569, $B36, 'Leave Request Form'!$Q$8:$Q$569, "&lt;="&amp;AG33, 'Leave Request Form'!$R$8:$R$569, "&gt;="&amp;AG33)&gt;0, "A", IF(COUNTIFS('Leave Request Form'!$C$8:$C$507, $B36, 'Leave Request Form'!$D$8:$D$507, "&lt;="&amp;AG33, 'Leave Request Form'!$E$8:$E$507, "&gt;="&amp;AG33)&gt;0, "R", "")))))</f>
        <v/>
      </c>
      <c r="AH36" s="75"/>
    </row>
    <row r="37" spans="1:34" x14ac:dyDescent="0.25">
      <c r="A37" s="75"/>
      <c r="B37" s="10" t="str">
        <f>IF('Intro &amp; Setup'!$BC$7="", "", 'Intro &amp; Setup'!$BC$7)</f>
        <v>Colin</v>
      </c>
      <c r="C37" s="42" t="str">
        <f>IF(OR($B37="", C33=""), "", IF(COUNTIFS('Leave Request Form'!$T$8:$T$507, C33, 'Leave Request Form'!$C$8:$C$507, $B37), "A2", IF(COUNTIFS('Leave Request Form'!$G$8:$G$507, C33, 'Leave Request Form'!$C$8:$C$507, $B37), "R2", IF(COUNTIFS('Leave Request Form'!$P$8:$P$569, $B37, 'Leave Request Form'!$Q$8:$Q$569, "&lt;="&amp;C33, 'Leave Request Form'!$R$8:$R$569, "&gt;="&amp;C33)&gt;0, "A", IF(COUNTIFS('Leave Request Form'!$C$8:$C$507, $B37, 'Leave Request Form'!$D$8:$D$507, "&lt;="&amp;C33, 'Leave Request Form'!$E$8:$E$507, "&gt;="&amp;C33)&gt;0, "R", "")))))</f>
        <v/>
      </c>
      <c r="D37" s="43" t="str">
        <f>IF(OR($B37="", D33=""), "", IF(COUNTIFS('Leave Request Form'!$T$8:$T$507, D33, 'Leave Request Form'!$C$8:$C$507, $B37), "A2", IF(COUNTIFS('Leave Request Form'!$G$8:$G$507, D33, 'Leave Request Form'!$C$8:$C$507, $B37), "R2", IF(COUNTIFS('Leave Request Form'!$P$8:$P$569, $B37, 'Leave Request Form'!$Q$8:$Q$569, "&lt;="&amp;D33, 'Leave Request Form'!$R$8:$R$569, "&gt;="&amp;D33)&gt;0, "A", IF(COUNTIFS('Leave Request Form'!$C$8:$C$507, $B37, 'Leave Request Form'!$D$8:$D$507, "&lt;="&amp;D33, 'Leave Request Form'!$E$8:$E$507, "&gt;="&amp;D33)&gt;0, "R", "")))))</f>
        <v/>
      </c>
      <c r="E37" s="43" t="str">
        <f>IF(OR($B37="", E33=""), "", IF(COUNTIFS('Leave Request Form'!$T$8:$T$507, E33, 'Leave Request Form'!$C$8:$C$507, $B37), "A2", IF(COUNTIFS('Leave Request Form'!$G$8:$G$507, E33, 'Leave Request Form'!$C$8:$C$507, $B37), "R2", IF(COUNTIFS('Leave Request Form'!$P$8:$P$569, $B37, 'Leave Request Form'!$Q$8:$Q$569, "&lt;="&amp;E33, 'Leave Request Form'!$R$8:$R$569, "&gt;="&amp;E33)&gt;0, "A", IF(COUNTIFS('Leave Request Form'!$C$8:$C$507, $B37, 'Leave Request Form'!$D$8:$D$507, "&lt;="&amp;E33, 'Leave Request Form'!$E$8:$E$507, "&gt;="&amp;E33)&gt;0, "R", "")))))</f>
        <v/>
      </c>
      <c r="F37" s="43" t="str">
        <f>IF(OR($B37="", F33=""), "", IF(COUNTIFS('Leave Request Form'!$T$8:$T$507, F33, 'Leave Request Form'!$C$8:$C$507, $B37), "A2", IF(COUNTIFS('Leave Request Form'!$G$8:$G$507, F33, 'Leave Request Form'!$C$8:$C$507, $B37), "R2", IF(COUNTIFS('Leave Request Form'!$P$8:$P$569, $B37, 'Leave Request Form'!$Q$8:$Q$569, "&lt;="&amp;F33, 'Leave Request Form'!$R$8:$R$569, "&gt;="&amp;F33)&gt;0, "A", IF(COUNTIFS('Leave Request Form'!$C$8:$C$507, $B37, 'Leave Request Form'!$D$8:$D$507, "&lt;="&amp;F33, 'Leave Request Form'!$E$8:$E$507, "&gt;="&amp;F33)&gt;0, "R", "")))))</f>
        <v/>
      </c>
      <c r="G37" s="43" t="str">
        <f>IF(OR($B37="", G33=""), "", IF(COUNTIFS('Leave Request Form'!$T$8:$T$507, G33, 'Leave Request Form'!$C$8:$C$507, $B37), "A2", IF(COUNTIFS('Leave Request Form'!$G$8:$G$507, G33, 'Leave Request Form'!$C$8:$C$507, $B37), "R2", IF(COUNTIFS('Leave Request Form'!$P$8:$P$569, $B37, 'Leave Request Form'!$Q$8:$Q$569, "&lt;="&amp;G33, 'Leave Request Form'!$R$8:$R$569, "&gt;="&amp;G33)&gt;0, "A", IF(COUNTIFS('Leave Request Form'!$C$8:$C$507, $B37, 'Leave Request Form'!$D$8:$D$507, "&lt;="&amp;G33, 'Leave Request Form'!$E$8:$E$507, "&gt;="&amp;G33)&gt;0, "R", "")))))</f>
        <v/>
      </c>
      <c r="H37" s="43" t="str">
        <f>IF(OR($B37="", H33=""), "", IF(COUNTIFS('Leave Request Form'!$T$8:$T$507, H33, 'Leave Request Form'!$C$8:$C$507, $B37), "A2", IF(COUNTIFS('Leave Request Form'!$G$8:$G$507, H33, 'Leave Request Form'!$C$8:$C$507, $B37), "R2", IF(COUNTIFS('Leave Request Form'!$P$8:$P$569, $B37, 'Leave Request Form'!$Q$8:$Q$569, "&lt;="&amp;H33, 'Leave Request Form'!$R$8:$R$569, "&gt;="&amp;H33)&gt;0, "A", IF(COUNTIFS('Leave Request Form'!$C$8:$C$507, $B37, 'Leave Request Form'!$D$8:$D$507, "&lt;="&amp;H33, 'Leave Request Form'!$E$8:$E$507, "&gt;="&amp;H33)&gt;0, "R", "")))))</f>
        <v/>
      </c>
      <c r="I37" s="43" t="str">
        <f>IF(OR($B37="", I33=""), "", IF(COUNTIFS('Leave Request Form'!$T$8:$T$507, I33, 'Leave Request Form'!$C$8:$C$507, $B37), "A2", IF(COUNTIFS('Leave Request Form'!$G$8:$G$507, I33, 'Leave Request Form'!$C$8:$C$507, $B37), "R2", IF(COUNTIFS('Leave Request Form'!$P$8:$P$569, $B37, 'Leave Request Form'!$Q$8:$Q$569, "&lt;="&amp;I33, 'Leave Request Form'!$R$8:$R$569, "&gt;="&amp;I33)&gt;0, "A", IF(COUNTIFS('Leave Request Form'!$C$8:$C$507, $B37, 'Leave Request Form'!$D$8:$D$507, "&lt;="&amp;I33, 'Leave Request Form'!$E$8:$E$507, "&gt;="&amp;I33)&gt;0, "R", "")))))</f>
        <v/>
      </c>
      <c r="J37" s="43" t="str">
        <f>IF(OR($B37="", J33=""), "", IF(COUNTIFS('Leave Request Form'!$T$8:$T$507, J33, 'Leave Request Form'!$C$8:$C$507, $B37), "A2", IF(COUNTIFS('Leave Request Form'!$G$8:$G$507, J33, 'Leave Request Form'!$C$8:$C$507, $B37), "R2", IF(COUNTIFS('Leave Request Form'!$P$8:$P$569, $B37, 'Leave Request Form'!$Q$8:$Q$569, "&lt;="&amp;J33, 'Leave Request Form'!$R$8:$R$569, "&gt;="&amp;J33)&gt;0, "A", IF(COUNTIFS('Leave Request Form'!$C$8:$C$507, $B37, 'Leave Request Form'!$D$8:$D$507, "&lt;="&amp;J33, 'Leave Request Form'!$E$8:$E$507, "&gt;="&amp;J33)&gt;0, "R", "")))))</f>
        <v/>
      </c>
      <c r="K37" s="43" t="str">
        <f>IF(OR($B37="", K33=""), "", IF(COUNTIFS('Leave Request Form'!$T$8:$T$507, K33, 'Leave Request Form'!$C$8:$C$507, $B37), "A2", IF(COUNTIFS('Leave Request Form'!$G$8:$G$507, K33, 'Leave Request Form'!$C$8:$C$507, $B37), "R2", IF(COUNTIFS('Leave Request Form'!$P$8:$P$569, $B37, 'Leave Request Form'!$Q$8:$Q$569, "&lt;="&amp;K33, 'Leave Request Form'!$R$8:$R$569, "&gt;="&amp;K33)&gt;0, "A", IF(COUNTIFS('Leave Request Form'!$C$8:$C$507, $B37, 'Leave Request Form'!$D$8:$D$507, "&lt;="&amp;K33, 'Leave Request Form'!$E$8:$E$507, "&gt;="&amp;K33)&gt;0, "R", "")))))</f>
        <v/>
      </c>
      <c r="L37" s="43" t="str">
        <f>IF(OR($B37="", L33=""), "", IF(COUNTIFS('Leave Request Form'!$T$8:$T$507, L33, 'Leave Request Form'!$C$8:$C$507, $B37), "A2", IF(COUNTIFS('Leave Request Form'!$G$8:$G$507, L33, 'Leave Request Form'!$C$8:$C$507, $B37), "R2", IF(COUNTIFS('Leave Request Form'!$P$8:$P$569, $B37, 'Leave Request Form'!$Q$8:$Q$569, "&lt;="&amp;L33, 'Leave Request Form'!$R$8:$R$569, "&gt;="&amp;L33)&gt;0, "A", IF(COUNTIFS('Leave Request Form'!$C$8:$C$507, $B37, 'Leave Request Form'!$D$8:$D$507, "&lt;="&amp;L33, 'Leave Request Form'!$E$8:$E$507, "&gt;="&amp;L33)&gt;0, "R", "")))))</f>
        <v/>
      </c>
      <c r="M37" s="43" t="str">
        <f>IF(OR($B37="", M33=""), "", IF(COUNTIFS('Leave Request Form'!$T$8:$T$507, M33, 'Leave Request Form'!$C$8:$C$507, $B37), "A2", IF(COUNTIFS('Leave Request Form'!$G$8:$G$507, M33, 'Leave Request Form'!$C$8:$C$507, $B37), "R2", IF(COUNTIFS('Leave Request Form'!$P$8:$P$569, $B37, 'Leave Request Form'!$Q$8:$Q$569, "&lt;="&amp;M33, 'Leave Request Form'!$R$8:$R$569, "&gt;="&amp;M33)&gt;0, "A", IF(COUNTIFS('Leave Request Form'!$C$8:$C$507, $B37, 'Leave Request Form'!$D$8:$D$507, "&lt;="&amp;M33, 'Leave Request Form'!$E$8:$E$507, "&gt;="&amp;M33)&gt;0, "R", "")))))</f>
        <v/>
      </c>
      <c r="N37" s="43" t="str">
        <f>IF(OR($B37="", N33=""), "", IF(COUNTIFS('Leave Request Form'!$T$8:$T$507, N33, 'Leave Request Form'!$C$8:$C$507, $B37), "A2", IF(COUNTIFS('Leave Request Form'!$G$8:$G$507, N33, 'Leave Request Form'!$C$8:$C$507, $B37), "R2", IF(COUNTIFS('Leave Request Form'!$P$8:$P$569, $B37, 'Leave Request Form'!$Q$8:$Q$569, "&lt;="&amp;N33, 'Leave Request Form'!$R$8:$R$569, "&gt;="&amp;N33)&gt;0, "A", IF(COUNTIFS('Leave Request Form'!$C$8:$C$507, $B37, 'Leave Request Form'!$D$8:$D$507, "&lt;="&amp;N33, 'Leave Request Form'!$E$8:$E$507, "&gt;="&amp;N33)&gt;0, "R", "")))))</f>
        <v/>
      </c>
      <c r="O37" s="43" t="str">
        <f>IF(OR($B37="", O33=""), "", IF(COUNTIFS('Leave Request Form'!$T$8:$T$507, O33, 'Leave Request Form'!$C$8:$C$507, $B37), "A2", IF(COUNTIFS('Leave Request Form'!$G$8:$G$507, O33, 'Leave Request Form'!$C$8:$C$507, $B37), "R2", IF(COUNTIFS('Leave Request Form'!$P$8:$P$569, $B37, 'Leave Request Form'!$Q$8:$Q$569, "&lt;="&amp;O33, 'Leave Request Form'!$R$8:$R$569, "&gt;="&amp;O33)&gt;0, "A", IF(COUNTIFS('Leave Request Form'!$C$8:$C$507, $B37, 'Leave Request Form'!$D$8:$D$507, "&lt;="&amp;O33, 'Leave Request Form'!$E$8:$E$507, "&gt;="&amp;O33)&gt;0, "R", "")))))</f>
        <v/>
      </c>
      <c r="P37" s="43" t="str">
        <f>IF(OR($B37="", P33=""), "", IF(COUNTIFS('Leave Request Form'!$T$8:$T$507, P33, 'Leave Request Form'!$C$8:$C$507, $B37), "A2", IF(COUNTIFS('Leave Request Form'!$G$8:$G$507, P33, 'Leave Request Form'!$C$8:$C$507, $B37), "R2", IF(COUNTIFS('Leave Request Form'!$P$8:$P$569, $B37, 'Leave Request Form'!$Q$8:$Q$569, "&lt;="&amp;P33, 'Leave Request Form'!$R$8:$R$569, "&gt;="&amp;P33)&gt;0, "A", IF(COUNTIFS('Leave Request Form'!$C$8:$C$507, $B37, 'Leave Request Form'!$D$8:$D$507, "&lt;="&amp;P33, 'Leave Request Form'!$E$8:$E$507, "&gt;="&amp;P33)&gt;0, "R", "")))))</f>
        <v/>
      </c>
      <c r="Q37" s="43" t="str">
        <f>IF(OR($B37="", Q33=""), "", IF(COUNTIFS('Leave Request Form'!$T$8:$T$507, Q33, 'Leave Request Form'!$C$8:$C$507, $B37), "A2", IF(COUNTIFS('Leave Request Form'!$G$8:$G$507, Q33, 'Leave Request Form'!$C$8:$C$507, $B37), "R2", IF(COUNTIFS('Leave Request Form'!$P$8:$P$569, $B37, 'Leave Request Form'!$Q$8:$Q$569, "&lt;="&amp;Q33, 'Leave Request Form'!$R$8:$R$569, "&gt;="&amp;Q33)&gt;0, "A", IF(COUNTIFS('Leave Request Form'!$C$8:$C$507, $B37, 'Leave Request Form'!$D$8:$D$507, "&lt;="&amp;Q33, 'Leave Request Form'!$E$8:$E$507, "&gt;="&amp;Q33)&gt;0, "R", "")))))</f>
        <v/>
      </c>
      <c r="R37" s="43" t="str">
        <f>IF(OR($B37="", R33=""), "", IF(COUNTIFS('Leave Request Form'!$T$8:$T$507, R33, 'Leave Request Form'!$C$8:$C$507, $B37), "A2", IF(COUNTIFS('Leave Request Form'!$G$8:$G$507, R33, 'Leave Request Form'!$C$8:$C$507, $B37), "R2", IF(COUNTIFS('Leave Request Form'!$P$8:$P$569, $B37, 'Leave Request Form'!$Q$8:$Q$569, "&lt;="&amp;R33, 'Leave Request Form'!$R$8:$R$569, "&gt;="&amp;R33)&gt;0, "A", IF(COUNTIFS('Leave Request Form'!$C$8:$C$507, $B37, 'Leave Request Form'!$D$8:$D$507, "&lt;="&amp;R33, 'Leave Request Form'!$E$8:$E$507, "&gt;="&amp;R33)&gt;0, "R", "")))))</f>
        <v/>
      </c>
      <c r="S37" s="43" t="str">
        <f>IF(OR($B37="", S33=""), "", IF(COUNTIFS('Leave Request Form'!$T$8:$T$507, S33, 'Leave Request Form'!$C$8:$C$507, $B37), "A2", IF(COUNTIFS('Leave Request Form'!$G$8:$G$507, S33, 'Leave Request Form'!$C$8:$C$507, $B37), "R2", IF(COUNTIFS('Leave Request Form'!$P$8:$P$569, $B37, 'Leave Request Form'!$Q$8:$Q$569, "&lt;="&amp;S33, 'Leave Request Form'!$R$8:$R$569, "&gt;="&amp;S33)&gt;0, "A", IF(COUNTIFS('Leave Request Form'!$C$8:$C$507, $B37, 'Leave Request Form'!$D$8:$D$507, "&lt;="&amp;S33, 'Leave Request Form'!$E$8:$E$507, "&gt;="&amp;S33)&gt;0, "R", "")))))</f>
        <v/>
      </c>
      <c r="T37" s="43" t="str">
        <f>IF(OR($B37="", T33=""), "", IF(COUNTIFS('Leave Request Form'!$T$8:$T$507, T33, 'Leave Request Form'!$C$8:$C$507, $B37), "A2", IF(COUNTIFS('Leave Request Form'!$G$8:$G$507, T33, 'Leave Request Form'!$C$8:$C$507, $B37), "R2", IF(COUNTIFS('Leave Request Form'!$P$8:$P$569, $B37, 'Leave Request Form'!$Q$8:$Q$569, "&lt;="&amp;T33, 'Leave Request Form'!$R$8:$R$569, "&gt;="&amp;T33)&gt;0, "A", IF(COUNTIFS('Leave Request Form'!$C$8:$C$507, $B37, 'Leave Request Form'!$D$8:$D$507, "&lt;="&amp;T33, 'Leave Request Form'!$E$8:$E$507, "&gt;="&amp;T33)&gt;0, "R", "")))))</f>
        <v/>
      </c>
      <c r="U37" s="43" t="str">
        <f>IF(OR($B37="", U33=""), "", IF(COUNTIFS('Leave Request Form'!$T$8:$T$507, U33, 'Leave Request Form'!$C$8:$C$507, $B37), "A2", IF(COUNTIFS('Leave Request Form'!$G$8:$G$507, U33, 'Leave Request Form'!$C$8:$C$507, $B37), "R2", IF(COUNTIFS('Leave Request Form'!$P$8:$P$569, $B37, 'Leave Request Form'!$Q$8:$Q$569, "&lt;="&amp;U33, 'Leave Request Form'!$R$8:$R$569, "&gt;="&amp;U33)&gt;0, "A", IF(COUNTIFS('Leave Request Form'!$C$8:$C$507, $B37, 'Leave Request Form'!$D$8:$D$507, "&lt;="&amp;U33, 'Leave Request Form'!$E$8:$E$507, "&gt;="&amp;U33)&gt;0, "R", "")))))</f>
        <v/>
      </c>
      <c r="V37" s="43" t="str">
        <f>IF(OR($B37="", V33=""), "", IF(COUNTIFS('Leave Request Form'!$T$8:$T$507, V33, 'Leave Request Form'!$C$8:$C$507, $B37), "A2", IF(COUNTIFS('Leave Request Form'!$G$8:$G$507, V33, 'Leave Request Form'!$C$8:$C$507, $B37), "R2", IF(COUNTIFS('Leave Request Form'!$P$8:$P$569, $B37, 'Leave Request Form'!$Q$8:$Q$569, "&lt;="&amp;V33, 'Leave Request Form'!$R$8:$R$569, "&gt;="&amp;V33)&gt;0, "A", IF(COUNTIFS('Leave Request Form'!$C$8:$C$507, $B37, 'Leave Request Form'!$D$8:$D$507, "&lt;="&amp;V33, 'Leave Request Form'!$E$8:$E$507, "&gt;="&amp;V33)&gt;0, "R", "")))))</f>
        <v/>
      </c>
      <c r="W37" s="43" t="str">
        <f>IF(OR($B37="", W33=""), "", IF(COUNTIFS('Leave Request Form'!$T$8:$T$507, W33, 'Leave Request Form'!$C$8:$C$507, $B37), "A2", IF(COUNTIFS('Leave Request Form'!$G$8:$G$507, W33, 'Leave Request Form'!$C$8:$C$507, $B37), "R2", IF(COUNTIFS('Leave Request Form'!$P$8:$P$569, $B37, 'Leave Request Form'!$Q$8:$Q$569, "&lt;="&amp;W33, 'Leave Request Form'!$R$8:$R$569, "&gt;="&amp;W33)&gt;0, "A", IF(COUNTIFS('Leave Request Form'!$C$8:$C$507, $B37, 'Leave Request Form'!$D$8:$D$507, "&lt;="&amp;W33, 'Leave Request Form'!$E$8:$E$507, "&gt;="&amp;W33)&gt;0, "R", "")))))</f>
        <v/>
      </c>
      <c r="X37" s="43" t="str">
        <f>IF(OR($B37="", X33=""), "", IF(COUNTIFS('Leave Request Form'!$T$8:$T$507, X33, 'Leave Request Form'!$C$8:$C$507, $B37), "A2", IF(COUNTIFS('Leave Request Form'!$G$8:$G$507, X33, 'Leave Request Form'!$C$8:$C$507, $B37), "R2", IF(COUNTIFS('Leave Request Form'!$P$8:$P$569, $B37, 'Leave Request Form'!$Q$8:$Q$569, "&lt;="&amp;X33, 'Leave Request Form'!$R$8:$R$569, "&gt;="&amp;X33)&gt;0, "A", IF(COUNTIFS('Leave Request Form'!$C$8:$C$507, $B37, 'Leave Request Form'!$D$8:$D$507, "&lt;="&amp;X33, 'Leave Request Form'!$E$8:$E$507, "&gt;="&amp;X33)&gt;0, "R", "")))))</f>
        <v/>
      </c>
      <c r="Y37" s="43" t="str">
        <f>IF(OR($B37="", Y33=""), "", IF(COUNTIFS('Leave Request Form'!$T$8:$T$507, Y33, 'Leave Request Form'!$C$8:$C$507, $B37), "A2", IF(COUNTIFS('Leave Request Form'!$G$8:$G$507, Y33, 'Leave Request Form'!$C$8:$C$507, $B37), "R2", IF(COUNTIFS('Leave Request Form'!$P$8:$P$569, $B37, 'Leave Request Form'!$Q$8:$Q$569, "&lt;="&amp;Y33, 'Leave Request Form'!$R$8:$R$569, "&gt;="&amp;Y33)&gt;0, "A", IF(COUNTIFS('Leave Request Form'!$C$8:$C$507, $B37, 'Leave Request Form'!$D$8:$D$507, "&lt;="&amp;Y33, 'Leave Request Form'!$E$8:$E$507, "&gt;="&amp;Y33)&gt;0, "R", "")))))</f>
        <v/>
      </c>
      <c r="Z37" s="43" t="str">
        <f>IF(OR($B37="", Z33=""), "", IF(COUNTIFS('Leave Request Form'!$T$8:$T$507, Z33, 'Leave Request Form'!$C$8:$C$507, $B37), "A2", IF(COUNTIFS('Leave Request Form'!$G$8:$G$507, Z33, 'Leave Request Form'!$C$8:$C$507, $B37), "R2", IF(COUNTIFS('Leave Request Form'!$P$8:$P$569, $B37, 'Leave Request Form'!$Q$8:$Q$569, "&lt;="&amp;Z33, 'Leave Request Form'!$R$8:$R$569, "&gt;="&amp;Z33)&gt;0, "A", IF(COUNTIFS('Leave Request Form'!$C$8:$C$507, $B37, 'Leave Request Form'!$D$8:$D$507, "&lt;="&amp;Z33, 'Leave Request Form'!$E$8:$E$507, "&gt;="&amp;Z33)&gt;0, "R", "")))))</f>
        <v/>
      </c>
      <c r="AA37" s="43" t="str">
        <f>IF(OR($B37="", AA33=""), "", IF(COUNTIFS('Leave Request Form'!$T$8:$T$507, AA33, 'Leave Request Form'!$C$8:$C$507, $B37), "A2", IF(COUNTIFS('Leave Request Form'!$G$8:$G$507, AA33, 'Leave Request Form'!$C$8:$C$507, $B37), "R2", IF(COUNTIFS('Leave Request Form'!$P$8:$P$569, $B37, 'Leave Request Form'!$Q$8:$Q$569, "&lt;="&amp;AA33, 'Leave Request Form'!$R$8:$R$569, "&gt;="&amp;AA33)&gt;0, "A", IF(COUNTIFS('Leave Request Form'!$C$8:$C$507, $B37, 'Leave Request Form'!$D$8:$D$507, "&lt;="&amp;AA33, 'Leave Request Form'!$E$8:$E$507, "&gt;="&amp;AA33)&gt;0, "R", "")))))</f>
        <v/>
      </c>
      <c r="AB37" s="43" t="str">
        <f>IF(OR($B37="", AB33=""), "", IF(COUNTIFS('Leave Request Form'!$T$8:$T$507, AB33, 'Leave Request Form'!$C$8:$C$507, $B37), "A2", IF(COUNTIFS('Leave Request Form'!$G$8:$G$507, AB33, 'Leave Request Form'!$C$8:$C$507, $B37), "R2", IF(COUNTIFS('Leave Request Form'!$P$8:$P$569, $B37, 'Leave Request Form'!$Q$8:$Q$569, "&lt;="&amp;AB33, 'Leave Request Form'!$R$8:$R$569, "&gt;="&amp;AB33)&gt;0, "A", IF(COUNTIFS('Leave Request Form'!$C$8:$C$507, $B37, 'Leave Request Form'!$D$8:$D$507, "&lt;="&amp;AB33, 'Leave Request Form'!$E$8:$E$507, "&gt;="&amp;AB33)&gt;0, "R", "")))))</f>
        <v/>
      </c>
      <c r="AC37" s="43" t="str">
        <f>IF(OR($B37="", AC33=""), "", IF(COUNTIFS('Leave Request Form'!$T$8:$T$507, AC33, 'Leave Request Form'!$C$8:$C$507, $B37), "A2", IF(COUNTIFS('Leave Request Form'!$G$8:$G$507, AC33, 'Leave Request Form'!$C$8:$C$507, $B37), "R2", IF(COUNTIFS('Leave Request Form'!$P$8:$P$569, $B37, 'Leave Request Form'!$Q$8:$Q$569, "&lt;="&amp;AC33, 'Leave Request Form'!$R$8:$R$569, "&gt;="&amp;AC33)&gt;0, "A", IF(COUNTIFS('Leave Request Form'!$C$8:$C$507, $B37, 'Leave Request Form'!$D$8:$D$507, "&lt;="&amp;AC33, 'Leave Request Form'!$E$8:$E$507, "&gt;="&amp;AC33)&gt;0, "R", "")))))</f>
        <v/>
      </c>
      <c r="AD37" s="43" t="str">
        <f>IF(OR($B37="", AD33=""), "", IF(COUNTIFS('Leave Request Form'!$T$8:$T$507, AD33, 'Leave Request Form'!$C$8:$C$507, $B37), "A2", IF(COUNTIFS('Leave Request Form'!$G$8:$G$507, AD33, 'Leave Request Form'!$C$8:$C$507, $B37), "R2", IF(COUNTIFS('Leave Request Form'!$P$8:$P$569, $B37, 'Leave Request Form'!$Q$8:$Q$569, "&lt;="&amp;AD33, 'Leave Request Form'!$R$8:$R$569, "&gt;="&amp;AD33)&gt;0, "A", IF(COUNTIFS('Leave Request Form'!$C$8:$C$507, $B37, 'Leave Request Form'!$D$8:$D$507, "&lt;="&amp;AD33, 'Leave Request Form'!$E$8:$E$507, "&gt;="&amp;AD33)&gt;0, "R", "")))))</f>
        <v/>
      </c>
      <c r="AE37" s="43" t="str">
        <f>IF(OR($B37="", AE33=""), "", IF(COUNTIFS('Leave Request Form'!$T$8:$T$507, AE33, 'Leave Request Form'!$C$8:$C$507, $B37), "A2", IF(COUNTIFS('Leave Request Form'!$G$8:$G$507, AE33, 'Leave Request Form'!$C$8:$C$507, $B37), "R2", IF(COUNTIFS('Leave Request Form'!$P$8:$P$569, $B37, 'Leave Request Form'!$Q$8:$Q$569, "&lt;="&amp;AE33, 'Leave Request Form'!$R$8:$R$569, "&gt;="&amp;AE33)&gt;0, "A", IF(COUNTIFS('Leave Request Form'!$C$8:$C$507, $B37, 'Leave Request Form'!$D$8:$D$507, "&lt;="&amp;AE33, 'Leave Request Form'!$E$8:$E$507, "&gt;="&amp;AE33)&gt;0, "R", "")))))</f>
        <v/>
      </c>
      <c r="AF37" s="43" t="str">
        <f>IF(OR($B37="", AF33=""), "", IF(COUNTIFS('Leave Request Form'!$T$8:$T$507, AF33, 'Leave Request Form'!$C$8:$C$507, $B37), "A2", IF(COUNTIFS('Leave Request Form'!$G$8:$G$507, AF33, 'Leave Request Form'!$C$8:$C$507, $B37), "R2", IF(COUNTIFS('Leave Request Form'!$P$8:$P$569, $B37, 'Leave Request Form'!$Q$8:$Q$569, "&lt;="&amp;AF33, 'Leave Request Form'!$R$8:$R$569, "&gt;="&amp;AF33)&gt;0, "A", IF(COUNTIFS('Leave Request Form'!$C$8:$C$507, $B37, 'Leave Request Form'!$D$8:$D$507, "&lt;="&amp;AF33, 'Leave Request Form'!$E$8:$E$507, "&gt;="&amp;AF33)&gt;0, "R", "")))))</f>
        <v/>
      </c>
      <c r="AG37" s="44" t="str">
        <f>IF(OR($B37="", AG33=""), "", IF(COUNTIFS('Leave Request Form'!$T$8:$T$507, AG33, 'Leave Request Form'!$C$8:$C$507, $B37), "A2", IF(COUNTIFS('Leave Request Form'!$G$8:$G$507, AG33, 'Leave Request Form'!$C$8:$C$507, $B37), "R2", IF(COUNTIFS('Leave Request Form'!$P$8:$P$569, $B37, 'Leave Request Form'!$Q$8:$Q$569, "&lt;="&amp;AG33, 'Leave Request Form'!$R$8:$R$569, "&gt;="&amp;AG33)&gt;0, "A", IF(COUNTIFS('Leave Request Form'!$C$8:$C$507, $B37, 'Leave Request Form'!$D$8:$D$507, "&lt;="&amp;AG33, 'Leave Request Form'!$E$8:$E$507, "&gt;="&amp;AG33)&gt;0, "R", "")))))</f>
        <v/>
      </c>
      <c r="AH37" s="75"/>
    </row>
    <row r="38" spans="1:34" x14ac:dyDescent="0.25">
      <c r="A38" s="75"/>
      <c r="B38" s="10" t="str">
        <f>IF('Intro &amp; Setup'!$BC$8="", "", 'Intro &amp; Setup'!$BC$8)</f>
        <v>Sarah</v>
      </c>
      <c r="C38" s="42" t="str">
        <f>IF(OR($B38="", C33=""), "", IF(COUNTIFS('Leave Request Form'!$T$8:$T$507, C33, 'Leave Request Form'!$C$8:$C$507, $B38), "A2", IF(COUNTIFS('Leave Request Form'!$G$8:$G$507, C33, 'Leave Request Form'!$C$8:$C$507, $B38), "R2", IF(COUNTIFS('Leave Request Form'!$P$8:$P$569, $B38, 'Leave Request Form'!$Q$8:$Q$569, "&lt;="&amp;C33, 'Leave Request Form'!$R$8:$R$569, "&gt;="&amp;C33)&gt;0, "A", IF(COUNTIFS('Leave Request Form'!$C$8:$C$507, $B38, 'Leave Request Form'!$D$8:$D$507, "&lt;="&amp;C33, 'Leave Request Form'!$E$8:$E$507, "&gt;="&amp;C33)&gt;0, "R", "")))))</f>
        <v/>
      </c>
      <c r="D38" s="43" t="str">
        <f>IF(OR($B38="", D33=""), "", IF(COUNTIFS('Leave Request Form'!$T$8:$T$507, D33, 'Leave Request Form'!$C$8:$C$507, $B38), "A2", IF(COUNTIFS('Leave Request Form'!$G$8:$G$507, D33, 'Leave Request Form'!$C$8:$C$507, $B38), "R2", IF(COUNTIFS('Leave Request Form'!$P$8:$P$569, $B38, 'Leave Request Form'!$Q$8:$Q$569, "&lt;="&amp;D33, 'Leave Request Form'!$R$8:$R$569, "&gt;="&amp;D33)&gt;0, "A", IF(COUNTIFS('Leave Request Form'!$C$8:$C$507, $B38, 'Leave Request Form'!$D$8:$D$507, "&lt;="&amp;D33, 'Leave Request Form'!$E$8:$E$507, "&gt;="&amp;D33)&gt;0, "R", "")))))</f>
        <v/>
      </c>
      <c r="E38" s="43" t="str">
        <f>IF(OR($B38="", E33=""), "", IF(COUNTIFS('Leave Request Form'!$T$8:$T$507, E33, 'Leave Request Form'!$C$8:$C$507, $B38), "A2", IF(COUNTIFS('Leave Request Form'!$G$8:$G$507, E33, 'Leave Request Form'!$C$8:$C$507, $B38), "R2", IF(COUNTIFS('Leave Request Form'!$P$8:$P$569, $B38, 'Leave Request Form'!$Q$8:$Q$569, "&lt;="&amp;E33, 'Leave Request Form'!$R$8:$R$569, "&gt;="&amp;E33)&gt;0, "A", IF(COUNTIFS('Leave Request Form'!$C$8:$C$507, $B38, 'Leave Request Form'!$D$8:$D$507, "&lt;="&amp;E33, 'Leave Request Form'!$E$8:$E$507, "&gt;="&amp;E33)&gt;0, "R", "")))))</f>
        <v/>
      </c>
      <c r="F38" s="43" t="str">
        <f>IF(OR($B38="", F33=""), "", IF(COUNTIFS('Leave Request Form'!$T$8:$T$507, F33, 'Leave Request Form'!$C$8:$C$507, $B38), "A2", IF(COUNTIFS('Leave Request Form'!$G$8:$G$507, F33, 'Leave Request Form'!$C$8:$C$507, $B38), "R2", IF(COUNTIFS('Leave Request Form'!$P$8:$P$569, $B38, 'Leave Request Form'!$Q$8:$Q$569, "&lt;="&amp;F33, 'Leave Request Form'!$R$8:$R$569, "&gt;="&amp;F33)&gt;0, "A", IF(COUNTIFS('Leave Request Form'!$C$8:$C$507, $B38, 'Leave Request Form'!$D$8:$D$507, "&lt;="&amp;F33, 'Leave Request Form'!$E$8:$E$507, "&gt;="&amp;F33)&gt;0, "R", "")))))</f>
        <v/>
      </c>
      <c r="G38" s="43" t="str">
        <f>IF(OR($B38="", G33=""), "", IF(COUNTIFS('Leave Request Form'!$T$8:$T$507, G33, 'Leave Request Form'!$C$8:$C$507, $B38), "A2", IF(COUNTIFS('Leave Request Form'!$G$8:$G$507, G33, 'Leave Request Form'!$C$8:$C$507, $B38), "R2", IF(COUNTIFS('Leave Request Form'!$P$8:$P$569, $B38, 'Leave Request Form'!$Q$8:$Q$569, "&lt;="&amp;G33, 'Leave Request Form'!$R$8:$R$569, "&gt;="&amp;G33)&gt;0, "A", IF(COUNTIFS('Leave Request Form'!$C$8:$C$507, $B38, 'Leave Request Form'!$D$8:$D$507, "&lt;="&amp;G33, 'Leave Request Form'!$E$8:$E$507, "&gt;="&amp;G33)&gt;0, "R", "")))))</f>
        <v/>
      </c>
      <c r="H38" s="43" t="str">
        <f>IF(OR($B38="", H33=""), "", IF(COUNTIFS('Leave Request Form'!$T$8:$T$507, H33, 'Leave Request Form'!$C$8:$C$507, $B38), "A2", IF(COUNTIFS('Leave Request Form'!$G$8:$G$507, H33, 'Leave Request Form'!$C$8:$C$507, $B38), "R2", IF(COUNTIFS('Leave Request Form'!$P$8:$P$569, $B38, 'Leave Request Form'!$Q$8:$Q$569, "&lt;="&amp;H33, 'Leave Request Form'!$R$8:$R$569, "&gt;="&amp;H33)&gt;0, "A", IF(COUNTIFS('Leave Request Form'!$C$8:$C$507, $B38, 'Leave Request Form'!$D$8:$D$507, "&lt;="&amp;H33, 'Leave Request Form'!$E$8:$E$507, "&gt;="&amp;H33)&gt;0, "R", "")))))</f>
        <v/>
      </c>
      <c r="I38" s="43" t="str">
        <f>IF(OR($B38="", I33=""), "", IF(COUNTIFS('Leave Request Form'!$T$8:$T$507, I33, 'Leave Request Form'!$C$8:$C$507, $B38), "A2", IF(COUNTIFS('Leave Request Form'!$G$8:$G$507, I33, 'Leave Request Form'!$C$8:$C$507, $B38), "R2", IF(COUNTIFS('Leave Request Form'!$P$8:$P$569, $B38, 'Leave Request Form'!$Q$8:$Q$569, "&lt;="&amp;I33, 'Leave Request Form'!$R$8:$R$569, "&gt;="&amp;I33)&gt;0, "A", IF(COUNTIFS('Leave Request Form'!$C$8:$C$507, $B38, 'Leave Request Form'!$D$8:$D$507, "&lt;="&amp;I33, 'Leave Request Form'!$E$8:$E$507, "&gt;="&amp;I33)&gt;0, "R", "")))))</f>
        <v/>
      </c>
      <c r="J38" s="43" t="str">
        <f>IF(OR($B38="", J33=""), "", IF(COUNTIFS('Leave Request Form'!$T$8:$T$507, J33, 'Leave Request Form'!$C$8:$C$507, $B38), "A2", IF(COUNTIFS('Leave Request Form'!$G$8:$G$507, J33, 'Leave Request Form'!$C$8:$C$507, $B38), "R2", IF(COUNTIFS('Leave Request Form'!$P$8:$P$569, $B38, 'Leave Request Form'!$Q$8:$Q$569, "&lt;="&amp;J33, 'Leave Request Form'!$R$8:$R$569, "&gt;="&amp;J33)&gt;0, "A", IF(COUNTIFS('Leave Request Form'!$C$8:$C$507, $B38, 'Leave Request Form'!$D$8:$D$507, "&lt;="&amp;J33, 'Leave Request Form'!$E$8:$E$507, "&gt;="&amp;J33)&gt;0, "R", "")))))</f>
        <v/>
      </c>
      <c r="K38" s="43" t="str">
        <f>IF(OR($B38="", K33=""), "", IF(COUNTIFS('Leave Request Form'!$T$8:$T$507, K33, 'Leave Request Form'!$C$8:$C$507, $B38), "A2", IF(COUNTIFS('Leave Request Form'!$G$8:$G$507, K33, 'Leave Request Form'!$C$8:$C$507, $B38), "R2", IF(COUNTIFS('Leave Request Form'!$P$8:$P$569, $B38, 'Leave Request Form'!$Q$8:$Q$569, "&lt;="&amp;K33, 'Leave Request Form'!$R$8:$R$569, "&gt;="&amp;K33)&gt;0, "A", IF(COUNTIFS('Leave Request Form'!$C$8:$C$507, $B38, 'Leave Request Form'!$D$8:$D$507, "&lt;="&amp;K33, 'Leave Request Form'!$E$8:$E$507, "&gt;="&amp;K33)&gt;0, "R", "")))))</f>
        <v/>
      </c>
      <c r="L38" s="43" t="str">
        <f>IF(OR($B38="", L33=""), "", IF(COUNTIFS('Leave Request Form'!$T$8:$T$507, L33, 'Leave Request Form'!$C$8:$C$507, $B38), "A2", IF(COUNTIFS('Leave Request Form'!$G$8:$G$507, L33, 'Leave Request Form'!$C$8:$C$507, $B38), "R2", IF(COUNTIFS('Leave Request Form'!$P$8:$P$569, $B38, 'Leave Request Form'!$Q$8:$Q$569, "&lt;="&amp;L33, 'Leave Request Form'!$R$8:$R$569, "&gt;="&amp;L33)&gt;0, "A", IF(COUNTIFS('Leave Request Form'!$C$8:$C$507, $B38, 'Leave Request Form'!$D$8:$D$507, "&lt;="&amp;L33, 'Leave Request Form'!$E$8:$E$507, "&gt;="&amp;L33)&gt;0, "R", "")))))</f>
        <v/>
      </c>
      <c r="M38" s="43" t="str">
        <f>IF(OR($B38="", M33=""), "", IF(COUNTIFS('Leave Request Form'!$T$8:$T$507, M33, 'Leave Request Form'!$C$8:$C$507, $B38), "A2", IF(COUNTIFS('Leave Request Form'!$G$8:$G$507, M33, 'Leave Request Form'!$C$8:$C$507, $B38), "R2", IF(COUNTIFS('Leave Request Form'!$P$8:$P$569, $B38, 'Leave Request Form'!$Q$8:$Q$569, "&lt;="&amp;M33, 'Leave Request Form'!$R$8:$R$569, "&gt;="&amp;M33)&gt;0, "A", IF(COUNTIFS('Leave Request Form'!$C$8:$C$507, $B38, 'Leave Request Form'!$D$8:$D$507, "&lt;="&amp;M33, 'Leave Request Form'!$E$8:$E$507, "&gt;="&amp;M33)&gt;0, "R", "")))))</f>
        <v/>
      </c>
      <c r="N38" s="43" t="str">
        <f>IF(OR($B38="", N33=""), "", IF(COUNTIFS('Leave Request Form'!$T$8:$T$507, N33, 'Leave Request Form'!$C$8:$C$507, $B38), "A2", IF(COUNTIFS('Leave Request Form'!$G$8:$G$507, N33, 'Leave Request Form'!$C$8:$C$507, $B38), "R2", IF(COUNTIFS('Leave Request Form'!$P$8:$P$569, $B38, 'Leave Request Form'!$Q$8:$Q$569, "&lt;="&amp;N33, 'Leave Request Form'!$R$8:$R$569, "&gt;="&amp;N33)&gt;0, "A", IF(COUNTIFS('Leave Request Form'!$C$8:$C$507, $B38, 'Leave Request Form'!$D$8:$D$507, "&lt;="&amp;N33, 'Leave Request Form'!$E$8:$E$507, "&gt;="&amp;N33)&gt;0, "R", "")))))</f>
        <v/>
      </c>
      <c r="O38" s="43" t="str">
        <f>IF(OR($B38="", O33=""), "", IF(COUNTIFS('Leave Request Form'!$T$8:$T$507, O33, 'Leave Request Form'!$C$8:$C$507, $B38), "A2", IF(COUNTIFS('Leave Request Form'!$G$8:$G$507, O33, 'Leave Request Form'!$C$8:$C$507, $B38), "R2", IF(COUNTIFS('Leave Request Form'!$P$8:$P$569, $B38, 'Leave Request Form'!$Q$8:$Q$569, "&lt;="&amp;O33, 'Leave Request Form'!$R$8:$R$569, "&gt;="&amp;O33)&gt;0, "A", IF(COUNTIFS('Leave Request Form'!$C$8:$C$507, $B38, 'Leave Request Form'!$D$8:$D$507, "&lt;="&amp;O33, 'Leave Request Form'!$E$8:$E$507, "&gt;="&amp;O33)&gt;0, "R", "")))))</f>
        <v/>
      </c>
      <c r="P38" s="43" t="str">
        <f>IF(OR($B38="", P33=""), "", IF(COUNTIFS('Leave Request Form'!$T$8:$T$507, P33, 'Leave Request Form'!$C$8:$C$507, $B38), "A2", IF(COUNTIFS('Leave Request Form'!$G$8:$G$507, P33, 'Leave Request Form'!$C$8:$C$507, $B38), "R2", IF(COUNTIFS('Leave Request Form'!$P$8:$P$569, $B38, 'Leave Request Form'!$Q$8:$Q$569, "&lt;="&amp;P33, 'Leave Request Form'!$R$8:$R$569, "&gt;="&amp;P33)&gt;0, "A", IF(COUNTIFS('Leave Request Form'!$C$8:$C$507, $B38, 'Leave Request Form'!$D$8:$D$507, "&lt;="&amp;P33, 'Leave Request Form'!$E$8:$E$507, "&gt;="&amp;P33)&gt;0, "R", "")))))</f>
        <v/>
      </c>
      <c r="Q38" s="43" t="str">
        <f>IF(OR($B38="", Q33=""), "", IF(COUNTIFS('Leave Request Form'!$T$8:$T$507, Q33, 'Leave Request Form'!$C$8:$C$507, $B38), "A2", IF(COUNTIFS('Leave Request Form'!$G$8:$G$507, Q33, 'Leave Request Form'!$C$8:$C$507, $B38), "R2", IF(COUNTIFS('Leave Request Form'!$P$8:$P$569, $B38, 'Leave Request Form'!$Q$8:$Q$569, "&lt;="&amp;Q33, 'Leave Request Form'!$R$8:$R$569, "&gt;="&amp;Q33)&gt;0, "A", IF(COUNTIFS('Leave Request Form'!$C$8:$C$507, $B38, 'Leave Request Form'!$D$8:$D$507, "&lt;="&amp;Q33, 'Leave Request Form'!$E$8:$E$507, "&gt;="&amp;Q33)&gt;0, "R", "")))))</f>
        <v/>
      </c>
      <c r="R38" s="43" t="str">
        <f>IF(OR($B38="", R33=""), "", IF(COUNTIFS('Leave Request Form'!$T$8:$T$507, R33, 'Leave Request Form'!$C$8:$C$507, $B38), "A2", IF(COUNTIFS('Leave Request Form'!$G$8:$G$507, R33, 'Leave Request Form'!$C$8:$C$507, $B38), "R2", IF(COUNTIFS('Leave Request Form'!$P$8:$P$569, $B38, 'Leave Request Form'!$Q$8:$Q$569, "&lt;="&amp;R33, 'Leave Request Form'!$R$8:$R$569, "&gt;="&amp;R33)&gt;0, "A", IF(COUNTIFS('Leave Request Form'!$C$8:$C$507, $B38, 'Leave Request Form'!$D$8:$D$507, "&lt;="&amp;R33, 'Leave Request Form'!$E$8:$E$507, "&gt;="&amp;R33)&gt;0, "R", "")))))</f>
        <v/>
      </c>
      <c r="S38" s="43" t="str">
        <f>IF(OR($B38="", S33=""), "", IF(COUNTIFS('Leave Request Form'!$T$8:$T$507, S33, 'Leave Request Form'!$C$8:$C$507, $B38), "A2", IF(COUNTIFS('Leave Request Form'!$G$8:$G$507, S33, 'Leave Request Form'!$C$8:$C$507, $B38), "R2", IF(COUNTIFS('Leave Request Form'!$P$8:$P$569, $B38, 'Leave Request Form'!$Q$8:$Q$569, "&lt;="&amp;S33, 'Leave Request Form'!$R$8:$R$569, "&gt;="&amp;S33)&gt;0, "A", IF(COUNTIFS('Leave Request Form'!$C$8:$C$507, $B38, 'Leave Request Form'!$D$8:$D$507, "&lt;="&amp;S33, 'Leave Request Form'!$E$8:$E$507, "&gt;="&amp;S33)&gt;0, "R", "")))))</f>
        <v/>
      </c>
      <c r="T38" s="43" t="str">
        <f>IF(OR($B38="", T33=""), "", IF(COUNTIFS('Leave Request Form'!$T$8:$T$507, T33, 'Leave Request Form'!$C$8:$C$507, $B38), "A2", IF(COUNTIFS('Leave Request Form'!$G$8:$G$507, T33, 'Leave Request Form'!$C$8:$C$507, $B38), "R2", IF(COUNTIFS('Leave Request Form'!$P$8:$P$569, $B38, 'Leave Request Form'!$Q$8:$Q$569, "&lt;="&amp;T33, 'Leave Request Form'!$R$8:$R$569, "&gt;="&amp;T33)&gt;0, "A", IF(COUNTIFS('Leave Request Form'!$C$8:$C$507, $B38, 'Leave Request Form'!$D$8:$D$507, "&lt;="&amp;T33, 'Leave Request Form'!$E$8:$E$507, "&gt;="&amp;T33)&gt;0, "R", "")))))</f>
        <v/>
      </c>
      <c r="U38" s="43" t="str">
        <f>IF(OR($B38="", U33=""), "", IF(COUNTIFS('Leave Request Form'!$T$8:$T$507, U33, 'Leave Request Form'!$C$8:$C$507, $B38), "A2", IF(COUNTIFS('Leave Request Form'!$G$8:$G$507, U33, 'Leave Request Form'!$C$8:$C$507, $B38), "R2", IF(COUNTIFS('Leave Request Form'!$P$8:$P$569, $B38, 'Leave Request Form'!$Q$8:$Q$569, "&lt;="&amp;U33, 'Leave Request Form'!$R$8:$R$569, "&gt;="&amp;U33)&gt;0, "A", IF(COUNTIFS('Leave Request Form'!$C$8:$C$507, $B38, 'Leave Request Form'!$D$8:$D$507, "&lt;="&amp;U33, 'Leave Request Form'!$E$8:$E$507, "&gt;="&amp;U33)&gt;0, "R", "")))))</f>
        <v/>
      </c>
      <c r="V38" s="43" t="str">
        <f>IF(OR($B38="", V33=""), "", IF(COUNTIFS('Leave Request Form'!$T$8:$T$507, V33, 'Leave Request Form'!$C$8:$C$507, $B38), "A2", IF(COUNTIFS('Leave Request Form'!$G$8:$G$507, V33, 'Leave Request Form'!$C$8:$C$507, $B38), "R2", IF(COUNTIFS('Leave Request Form'!$P$8:$P$569, $B38, 'Leave Request Form'!$Q$8:$Q$569, "&lt;="&amp;V33, 'Leave Request Form'!$R$8:$R$569, "&gt;="&amp;V33)&gt;0, "A", IF(COUNTIFS('Leave Request Form'!$C$8:$C$507, $B38, 'Leave Request Form'!$D$8:$D$507, "&lt;="&amp;V33, 'Leave Request Form'!$E$8:$E$507, "&gt;="&amp;V33)&gt;0, "R", "")))))</f>
        <v/>
      </c>
      <c r="W38" s="43" t="str">
        <f>IF(OR($B38="", W33=""), "", IF(COUNTIFS('Leave Request Form'!$T$8:$T$507, W33, 'Leave Request Form'!$C$8:$C$507, $B38), "A2", IF(COUNTIFS('Leave Request Form'!$G$8:$G$507, W33, 'Leave Request Form'!$C$8:$C$507, $B38), "R2", IF(COUNTIFS('Leave Request Form'!$P$8:$P$569, $B38, 'Leave Request Form'!$Q$8:$Q$569, "&lt;="&amp;W33, 'Leave Request Form'!$R$8:$R$569, "&gt;="&amp;W33)&gt;0, "A", IF(COUNTIFS('Leave Request Form'!$C$8:$C$507, $B38, 'Leave Request Form'!$D$8:$D$507, "&lt;="&amp;W33, 'Leave Request Form'!$E$8:$E$507, "&gt;="&amp;W33)&gt;0, "R", "")))))</f>
        <v/>
      </c>
      <c r="X38" s="43" t="str">
        <f>IF(OR($B38="", X33=""), "", IF(COUNTIFS('Leave Request Form'!$T$8:$T$507, X33, 'Leave Request Form'!$C$8:$C$507, $B38), "A2", IF(COUNTIFS('Leave Request Form'!$G$8:$G$507, X33, 'Leave Request Form'!$C$8:$C$507, $B38), "R2", IF(COUNTIFS('Leave Request Form'!$P$8:$P$569, $B38, 'Leave Request Form'!$Q$8:$Q$569, "&lt;="&amp;X33, 'Leave Request Form'!$R$8:$R$569, "&gt;="&amp;X33)&gt;0, "A", IF(COUNTIFS('Leave Request Form'!$C$8:$C$507, $B38, 'Leave Request Form'!$D$8:$D$507, "&lt;="&amp;X33, 'Leave Request Form'!$E$8:$E$507, "&gt;="&amp;X33)&gt;0, "R", "")))))</f>
        <v/>
      </c>
      <c r="Y38" s="43" t="str">
        <f>IF(OR($B38="", Y33=""), "", IF(COUNTIFS('Leave Request Form'!$T$8:$T$507, Y33, 'Leave Request Form'!$C$8:$C$507, $B38), "A2", IF(COUNTIFS('Leave Request Form'!$G$8:$G$507, Y33, 'Leave Request Form'!$C$8:$C$507, $B38), "R2", IF(COUNTIFS('Leave Request Form'!$P$8:$P$569, $B38, 'Leave Request Form'!$Q$8:$Q$569, "&lt;="&amp;Y33, 'Leave Request Form'!$R$8:$R$569, "&gt;="&amp;Y33)&gt;0, "A", IF(COUNTIFS('Leave Request Form'!$C$8:$C$507, $B38, 'Leave Request Form'!$D$8:$D$507, "&lt;="&amp;Y33, 'Leave Request Form'!$E$8:$E$507, "&gt;="&amp;Y33)&gt;0, "R", "")))))</f>
        <v/>
      </c>
      <c r="Z38" s="43" t="str">
        <f>IF(OR($B38="", Z33=""), "", IF(COUNTIFS('Leave Request Form'!$T$8:$T$507, Z33, 'Leave Request Form'!$C$8:$C$507, $B38), "A2", IF(COUNTIFS('Leave Request Form'!$G$8:$G$507, Z33, 'Leave Request Form'!$C$8:$C$507, $B38), "R2", IF(COUNTIFS('Leave Request Form'!$P$8:$P$569, $B38, 'Leave Request Form'!$Q$8:$Q$569, "&lt;="&amp;Z33, 'Leave Request Form'!$R$8:$R$569, "&gt;="&amp;Z33)&gt;0, "A", IF(COUNTIFS('Leave Request Form'!$C$8:$C$507, $B38, 'Leave Request Form'!$D$8:$D$507, "&lt;="&amp;Z33, 'Leave Request Form'!$E$8:$E$507, "&gt;="&amp;Z33)&gt;0, "R", "")))))</f>
        <v/>
      </c>
      <c r="AA38" s="43" t="str">
        <f>IF(OR($B38="", AA33=""), "", IF(COUNTIFS('Leave Request Form'!$T$8:$T$507, AA33, 'Leave Request Form'!$C$8:$C$507, $B38), "A2", IF(COUNTIFS('Leave Request Form'!$G$8:$G$507, AA33, 'Leave Request Form'!$C$8:$C$507, $B38), "R2", IF(COUNTIFS('Leave Request Form'!$P$8:$P$569, $B38, 'Leave Request Form'!$Q$8:$Q$569, "&lt;="&amp;AA33, 'Leave Request Form'!$R$8:$R$569, "&gt;="&amp;AA33)&gt;0, "A", IF(COUNTIFS('Leave Request Form'!$C$8:$C$507, $B38, 'Leave Request Form'!$D$8:$D$507, "&lt;="&amp;AA33, 'Leave Request Form'!$E$8:$E$507, "&gt;="&amp;AA33)&gt;0, "R", "")))))</f>
        <v/>
      </c>
      <c r="AB38" s="43" t="str">
        <f>IF(OR($B38="", AB33=""), "", IF(COUNTIFS('Leave Request Form'!$T$8:$T$507, AB33, 'Leave Request Form'!$C$8:$C$507, $B38), "A2", IF(COUNTIFS('Leave Request Form'!$G$8:$G$507, AB33, 'Leave Request Form'!$C$8:$C$507, $B38), "R2", IF(COUNTIFS('Leave Request Form'!$P$8:$P$569, $B38, 'Leave Request Form'!$Q$8:$Q$569, "&lt;="&amp;AB33, 'Leave Request Form'!$R$8:$R$569, "&gt;="&amp;AB33)&gt;0, "A", IF(COUNTIFS('Leave Request Form'!$C$8:$C$507, $B38, 'Leave Request Form'!$D$8:$D$507, "&lt;="&amp;AB33, 'Leave Request Form'!$E$8:$E$507, "&gt;="&amp;AB33)&gt;0, "R", "")))))</f>
        <v/>
      </c>
      <c r="AC38" s="43" t="str">
        <f>IF(OR($B38="", AC33=""), "", IF(COUNTIFS('Leave Request Form'!$T$8:$T$507, AC33, 'Leave Request Form'!$C$8:$C$507, $B38), "A2", IF(COUNTIFS('Leave Request Form'!$G$8:$G$507, AC33, 'Leave Request Form'!$C$8:$C$507, $B38), "R2", IF(COUNTIFS('Leave Request Form'!$P$8:$P$569, $B38, 'Leave Request Form'!$Q$8:$Q$569, "&lt;="&amp;AC33, 'Leave Request Form'!$R$8:$R$569, "&gt;="&amp;AC33)&gt;0, "A", IF(COUNTIFS('Leave Request Form'!$C$8:$C$507, $B38, 'Leave Request Form'!$D$8:$D$507, "&lt;="&amp;AC33, 'Leave Request Form'!$E$8:$E$507, "&gt;="&amp;AC33)&gt;0, "R", "")))))</f>
        <v/>
      </c>
      <c r="AD38" s="43" t="str">
        <f>IF(OR($B38="", AD33=""), "", IF(COUNTIFS('Leave Request Form'!$T$8:$T$507, AD33, 'Leave Request Form'!$C$8:$C$507, $B38), "A2", IF(COUNTIFS('Leave Request Form'!$G$8:$G$507, AD33, 'Leave Request Form'!$C$8:$C$507, $B38), "R2", IF(COUNTIFS('Leave Request Form'!$P$8:$P$569, $B38, 'Leave Request Form'!$Q$8:$Q$569, "&lt;="&amp;AD33, 'Leave Request Form'!$R$8:$R$569, "&gt;="&amp;AD33)&gt;0, "A", IF(COUNTIFS('Leave Request Form'!$C$8:$C$507, $B38, 'Leave Request Form'!$D$8:$D$507, "&lt;="&amp;AD33, 'Leave Request Form'!$E$8:$E$507, "&gt;="&amp;AD33)&gt;0, "R", "")))))</f>
        <v/>
      </c>
      <c r="AE38" s="43" t="str">
        <f>IF(OR($B38="", AE33=""), "", IF(COUNTIFS('Leave Request Form'!$T$8:$T$507, AE33, 'Leave Request Form'!$C$8:$C$507, $B38), "A2", IF(COUNTIFS('Leave Request Form'!$G$8:$G$507, AE33, 'Leave Request Form'!$C$8:$C$507, $B38), "R2", IF(COUNTIFS('Leave Request Form'!$P$8:$P$569, $B38, 'Leave Request Form'!$Q$8:$Q$569, "&lt;="&amp;AE33, 'Leave Request Form'!$R$8:$R$569, "&gt;="&amp;AE33)&gt;0, "A", IF(COUNTIFS('Leave Request Form'!$C$8:$C$507, $B38, 'Leave Request Form'!$D$8:$D$507, "&lt;="&amp;AE33, 'Leave Request Form'!$E$8:$E$507, "&gt;="&amp;AE33)&gt;0, "R", "")))))</f>
        <v/>
      </c>
      <c r="AF38" s="43" t="str">
        <f>IF(OR($B38="", AF33=""), "", IF(COUNTIFS('Leave Request Form'!$T$8:$T$507, AF33, 'Leave Request Form'!$C$8:$C$507, $B38), "A2", IF(COUNTIFS('Leave Request Form'!$G$8:$G$507, AF33, 'Leave Request Form'!$C$8:$C$507, $B38), "R2", IF(COUNTIFS('Leave Request Form'!$P$8:$P$569, $B38, 'Leave Request Form'!$Q$8:$Q$569, "&lt;="&amp;AF33, 'Leave Request Form'!$R$8:$R$569, "&gt;="&amp;AF33)&gt;0, "A", IF(COUNTIFS('Leave Request Form'!$C$8:$C$507, $B38, 'Leave Request Form'!$D$8:$D$507, "&lt;="&amp;AF33, 'Leave Request Form'!$E$8:$E$507, "&gt;="&amp;AF33)&gt;0, "R", "")))))</f>
        <v/>
      </c>
      <c r="AG38" s="44" t="str">
        <f>IF(OR($B38="", AG33=""), "", IF(COUNTIFS('Leave Request Form'!$T$8:$T$507, AG33, 'Leave Request Form'!$C$8:$C$507, $B38), "A2", IF(COUNTIFS('Leave Request Form'!$G$8:$G$507, AG33, 'Leave Request Form'!$C$8:$C$507, $B38), "R2", IF(COUNTIFS('Leave Request Form'!$P$8:$P$569, $B38, 'Leave Request Form'!$Q$8:$Q$569, "&lt;="&amp;AG33, 'Leave Request Form'!$R$8:$R$569, "&gt;="&amp;AG33)&gt;0, "A", IF(COUNTIFS('Leave Request Form'!$C$8:$C$507, $B38, 'Leave Request Form'!$D$8:$D$507, "&lt;="&amp;AG33, 'Leave Request Form'!$E$8:$E$507, "&gt;="&amp;AG33)&gt;0, "R", "")))))</f>
        <v/>
      </c>
      <c r="AH38" s="75"/>
    </row>
    <row r="39" spans="1:34" x14ac:dyDescent="0.25">
      <c r="A39" s="75"/>
      <c r="B39" s="10" t="str">
        <f>IF('Intro &amp; Setup'!$BC$9="", "", 'Intro &amp; Setup'!$BC$9)</f>
        <v>Chris</v>
      </c>
      <c r="C39" s="42" t="str">
        <f>IF(OR($B39="", C33=""), "", IF(COUNTIFS('Leave Request Form'!$T$8:$T$507, C33, 'Leave Request Form'!$C$8:$C$507, $B39), "A2", IF(COUNTIFS('Leave Request Form'!$G$8:$G$507, C33, 'Leave Request Form'!$C$8:$C$507, $B39), "R2", IF(COUNTIFS('Leave Request Form'!$P$8:$P$569, $B39, 'Leave Request Form'!$Q$8:$Q$569, "&lt;="&amp;C33, 'Leave Request Form'!$R$8:$R$569, "&gt;="&amp;C33)&gt;0, "A", IF(COUNTIFS('Leave Request Form'!$C$8:$C$507, $B39, 'Leave Request Form'!$D$8:$D$507, "&lt;="&amp;C33, 'Leave Request Form'!$E$8:$E$507, "&gt;="&amp;C33)&gt;0, "R", "")))))</f>
        <v/>
      </c>
      <c r="D39" s="43" t="str">
        <f>IF(OR($B39="", D33=""), "", IF(COUNTIFS('Leave Request Form'!$T$8:$T$507, D33, 'Leave Request Form'!$C$8:$C$507, $B39), "A2", IF(COUNTIFS('Leave Request Form'!$G$8:$G$507, D33, 'Leave Request Form'!$C$8:$C$507, $B39), "R2", IF(COUNTIFS('Leave Request Form'!$P$8:$P$569, $B39, 'Leave Request Form'!$Q$8:$Q$569, "&lt;="&amp;D33, 'Leave Request Form'!$R$8:$R$569, "&gt;="&amp;D33)&gt;0, "A", IF(COUNTIFS('Leave Request Form'!$C$8:$C$507, $B39, 'Leave Request Form'!$D$8:$D$507, "&lt;="&amp;D33, 'Leave Request Form'!$E$8:$E$507, "&gt;="&amp;D33)&gt;0, "R", "")))))</f>
        <v/>
      </c>
      <c r="E39" s="43" t="str">
        <f>IF(OR($B39="", E33=""), "", IF(COUNTIFS('Leave Request Form'!$T$8:$T$507, E33, 'Leave Request Form'!$C$8:$C$507, $B39), "A2", IF(COUNTIFS('Leave Request Form'!$G$8:$G$507, E33, 'Leave Request Form'!$C$8:$C$507, $B39), "R2", IF(COUNTIFS('Leave Request Form'!$P$8:$P$569, $B39, 'Leave Request Form'!$Q$8:$Q$569, "&lt;="&amp;E33, 'Leave Request Form'!$R$8:$R$569, "&gt;="&amp;E33)&gt;0, "A", IF(COUNTIFS('Leave Request Form'!$C$8:$C$507, $B39, 'Leave Request Form'!$D$8:$D$507, "&lt;="&amp;E33, 'Leave Request Form'!$E$8:$E$507, "&gt;="&amp;E33)&gt;0, "R", "")))))</f>
        <v/>
      </c>
      <c r="F39" s="43" t="str">
        <f>IF(OR($B39="", F33=""), "", IF(COUNTIFS('Leave Request Form'!$T$8:$T$507, F33, 'Leave Request Form'!$C$8:$C$507, $B39), "A2", IF(COUNTIFS('Leave Request Form'!$G$8:$G$507, F33, 'Leave Request Form'!$C$8:$C$507, $B39), "R2", IF(COUNTIFS('Leave Request Form'!$P$8:$P$569, $B39, 'Leave Request Form'!$Q$8:$Q$569, "&lt;="&amp;F33, 'Leave Request Form'!$R$8:$R$569, "&gt;="&amp;F33)&gt;0, "A", IF(COUNTIFS('Leave Request Form'!$C$8:$C$507, $B39, 'Leave Request Form'!$D$8:$D$507, "&lt;="&amp;F33, 'Leave Request Form'!$E$8:$E$507, "&gt;="&amp;F33)&gt;0, "R", "")))))</f>
        <v/>
      </c>
      <c r="G39" s="43" t="str">
        <f>IF(OR($B39="", G33=""), "", IF(COUNTIFS('Leave Request Form'!$T$8:$T$507, G33, 'Leave Request Form'!$C$8:$C$507, $B39), "A2", IF(COUNTIFS('Leave Request Form'!$G$8:$G$507, G33, 'Leave Request Form'!$C$8:$C$507, $B39), "R2", IF(COUNTIFS('Leave Request Form'!$P$8:$P$569, $B39, 'Leave Request Form'!$Q$8:$Q$569, "&lt;="&amp;G33, 'Leave Request Form'!$R$8:$R$569, "&gt;="&amp;G33)&gt;0, "A", IF(COUNTIFS('Leave Request Form'!$C$8:$C$507, $B39, 'Leave Request Form'!$D$8:$D$507, "&lt;="&amp;G33, 'Leave Request Form'!$E$8:$E$507, "&gt;="&amp;G33)&gt;0, "R", "")))))</f>
        <v/>
      </c>
      <c r="H39" s="43" t="str">
        <f>IF(OR($B39="", H33=""), "", IF(COUNTIFS('Leave Request Form'!$T$8:$T$507, H33, 'Leave Request Form'!$C$8:$C$507, $B39), "A2", IF(COUNTIFS('Leave Request Form'!$G$8:$G$507, H33, 'Leave Request Form'!$C$8:$C$507, $B39), "R2", IF(COUNTIFS('Leave Request Form'!$P$8:$P$569, $B39, 'Leave Request Form'!$Q$8:$Q$569, "&lt;="&amp;H33, 'Leave Request Form'!$R$8:$R$569, "&gt;="&amp;H33)&gt;0, "A", IF(COUNTIFS('Leave Request Form'!$C$8:$C$507, $B39, 'Leave Request Form'!$D$8:$D$507, "&lt;="&amp;H33, 'Leave Request Form'!$E$8:$E$507, "&gt;="&amp;H33)&gt;0, "R", "")))))</f>
        <v/>
      </c>
      <c r="I39" s="43" t="str">
        <f>IF(OR($B39="", I33=""), "", IF(COUNTIFS('Leave Request Form'!$T$8:$T$507, I33, 'Leave Request Form'!$C$8:$C$507, $B39), "A2", IF(COUNTIFS('Leave Request Form'!$G$8:$G$507, I33, 'Leave Request Form'!$C$8:$C$507, $B39), "R2", IF(COUNTIFS('Leave Request Form'!$P$8:$P$569, $B39, 'Leave Request Form'!$Q$8:$Q$569, "&lt;="&amp;I33, 'Leave Request Form'!$R$8:$R$569, "&gt;="&amp;I33)&gt;0, "A", IF(COUNTIFS('Leave Request Form'!$C$8:$C$507, $B39, 'Leave Request Form'!$D$8:$D$507, "&lt;="&amp;I33, 'Leave Request Form'!$E$8:$E$507, "&gt;="&amp;I33)&gt;0, "R", "")))))</f>
        <v/>
      </c>
      <c r="J39" s="43" t="str">
        <f>IF(OR($B39="", J33=""), "", IF(COUNTIFS('Leave Request Form'!$T$8:$T$507, J33, 'Leave Request Form'!$C$8:$C$507, $B39), "A2", IF(COUNTIFS('Leave Request Form'!$G$8:$G$507, J33, 'Leave Request Form'!$C$8:$C$507, $B39), "R2", IF(COUNTIFS('Leave Request Form'!$P$8:$P$569, $B39, 'Leave Request Form'!$Q$8:$Q$569, "&lt;="&amp;J33, 'Leave Request Form'!$R$8:$R$569, "&gt;="&amp;J33)&gt;0, "A", IF(COUNTIFS('Leave Request Form'!$C$8:$C$507, $B39, 'Leave Request Form'!$D$8:$D$507, "&lt;="&amp;J33, 'Leave Request Form'!$E$8:$E$507, "&gt;="&amp;J33)&gt;0, "R", "")))))</f>
        <v/>
      </c>
      <c r="K39" s="43" t="str">
        <f>IF(OR($B39="", K33=""), "", IF(COUNTIFS('Leave Request Form'!$T$8:$T$507, K33, 'Leave Request Form'!$C$8:$C$507, $B39), "A2", IF(COUNTIFS('Leave Request Form'!$G$8:$G$507, K33, 'Leave Request Form'!$C$8:$C$507, $B39), "R2", IF(COUNTIFS('Leave Request Form'!$P$8:$P$569, $B39, 'Leave Request Form'!$Q$8:$Q$569, "&lt;="&amp;K33, 'Leave Request Form'!$R$8:$R$569, "&gt;="&amp;K33)&gt;0, "A", IF(COUNTIFS('Leave Request Form'!$C$8:$C$507, $B39, 'Leave Request Form'!$D$8:$D$507, "&lt;="&amp;K33, 'Leave Request Form'!$E$8:$E$507, "&gt;="&amp;K33)&gt;0, "R", "")))))</f>
        <v/>
      </c>
      <c r="L39" s="43" t="str">
        <f>IF(OR($B39="", L33=""), "", IF(COUNTIFS('Leave Request Form'!$T$8:$T$507, L33, 'Leave Request Form'!$C$8:$C$507, $B39), "A2", IF(COUNTIFS('Leave Request Form'!$G$8:$G$507, L33, 'Leave Request Form'!$C$8:$C$507, $B39), "R2", IF(COUNTIFS('Leave Request Form'!$P$8:$P$569, $B39, 'Leave Request Form'!$Q$8:$Q$569, "&lt;="&amp;L33, 'Leave Request Form'!$R$8:$R$569, "&gt;="&amp;L33)&gt;0, "A", IF(COUNTIFS('Leave Request Form'!$C$8:$C$507, $B39, 'Leave Request Form'!$D$8:$D$507, "&lt;="&amp;L33, 'Leave Request Form'!$E$8:$E$507, "&gt;="&amp;L33)&gt;0, "R", "")))))</f>
        <v/>
      </c>
      <c r="M39" s="43" t="str">
        <f>IF(OR($B39="", M33=""), "", IF(COUNTIFS('Leave Request Form'!$T$8:$T$507, M33, 'Leave Request Form'!$C$8:$C$507, $B39), "A2", IF(COUNTIFS('Leave Request Form'!$G$8:$G$507, M33, 'Leave Request Form'!$C$8:$C$507, $B39), "R2", IF(COUNTIFS('Leave Request Form'!$P$8:$P$569, $B39, 'Leave Request Form'!$Q$8:$Q$569, "&lt;="&amp;M33, 'Leave Request Form'!$R$8:$R$569, "&gt;="&amp;M33)&gt;0, "A", IF(COUNTIFS('Leave Request Form'!$C$8:$C$507, $B39, 'Leave Request Form'!$D$8:$D$507, "&lt;="&amp;M33, 'Leave Request Form'!$E$8:$E$507, "&gt;="&amp;M33)&gt;0, "R", "")))))</f>
        <v/>
      </c>
      <c r="N39" s="43" t="str">
        <f>IF(OR($B39="", N33=""), "", IF(COUNTIFS('Leave Request Form'!$T$8:$T$507, N33, 'Leave Request Form'!$C$8:$C$507, $B39), "A2", IF(COUNTIFS('Leave Request Form'!$G$8:$G$507, N33, 'Leave Request Form'!$C$8:$C$507, $B39), "R2", IF(COUNTIFS('Leave Request Form'!$P$8:$P$569, $B39, 'Leave Request Form'!$Q$8:$Q$569, "&lt;="&amp;N33, 'Leave Request Form'!$R$8:$R$569, "&gt;="&amp;N33)&gt;0, "A", IF(COUNTIFS('Leave Request Form'!$C$8:$C$507, $B39, 'Leave Request Form'!$D$8:$D$507, "&lt;="&amp;N33, 'Leave Request Form'!$E$8:$E$507, "&gt;="&amp;N33)&gt;0, "R", "")))))</f>
        <v/>
      </c>
      <c r="O39" s="43" t="str">
        <f>IF(OR($B39="", O33=""), "", IF(COUNTIFS('Leave Request Form'!$T$8:$T$507, O33, 'Leave Request Form'!$C$8:$C$507, $B39), "A2", IF(COUNTIFS('Leave Request Form'!$G$8:$G$507, O33, 'Leave Request Form'!$C$8:$C$507, $B39), "R2", IF(COUNTIFS('Leave Request Form'!$P$8:$P$569, $B39, 'Leave Request Form'!$Q$8:$Q$569, "&lt;="&amp;O33, 'Leave Request Form'!$R$8:$R$569, "&gt;="&amp;O33)&gt;0, "A", IF(COUNTIFS('Leave Request Form'!$C$8:$C$507, $B39, 'Leave Request Form'!$D$8:$D$507, "&lt;="&amp;O33, 'Leave Request Form'!$E$8:$E$507, "&gt;="&amp;O33)&gt;0, "R", "")))))</f>
        <v/>
      </c>
      <c r="P39" s="43" t="str">
        <f>IF(OR($B39="", P33=""), "", IF(COUNTIFS('Leave Request Form'!$T$8:$T$507, P33, 'Leave Request Form'!$C$8:$C$507, $B39), "A2", IF(COUNTIFS('Leave Request Form'!$G$8:$G$507, P33, 'Leave Request Form'!$C$8:$C$507, $B39), "R2", IF(COUNTIFS('Leave Request Form'!$P$8:$P$569, $B39, 'Leave Request Form'!$Q$8:$Q$569, "&lt;="&amp;P33, 'Leave Request Form'!$R$8:$R$569, "&gt;="&amp;P33)&gt;0, "A", IF(COUNTIFS('Leave Request Form'!$C$8:$C$507, $B39, 'Leave Request Form'!$D$8:$D$507, "&lt;="&amp;P33, 'Leave Request Form'!$E$8:$E$507, "&gt;="&amp;P33)&gt;0, "R", "")))))</f>
        <v/>
      </c>
      <c r="Q39" s="43" t="str">
        <f>IF(OR($B39="", Q33=""), "", IF(COUNTIFS('Leave Request Form'!$T$8:$T$507, Q33, 'Leave Request Form'!$C$8:$C$507, $B39), "A2", IF(COUNTIFS('Leave Request Form'!$G$8:$G$507, Q33, 'Leave Request Form'!$C$8:$C$507, $B39), "R2", IF(COUNTIFS('Leave Request Form'!$P$8:$P$569, $B39, 'Leave Request Form'!$Q$8:$Q$569, "&lt;="&amp;Q33, 'Leave Request Form'!$R$8:$R$569, "&gt;="&amp;Q33)&gt;0, "A", IF(COUNTIFS('Leave Request Form'!$C$8:$C$507, $B39, 'Leave Request Form'!$D$8:$D$507, "&lt;="&amp;Q33, 'Leave Request Form'!$E$8:$E$507, "&gt;="&amp;Q33)&gt;0, "R", "")))))</f>
        <v/>
      </c>
      <c r="R39" s="43" t="str">
        <f>IF(OR($B39="", R33=""), "", IF(COUNTIFS('Leave Request Form'!$T$8:$T$507, R33, 'Leave Request Form'!$C$8:$C$507, $B39), "A2", IF(COUNTIFS('Leave Request Form'!$G$8:$G$507, R33, 'Leave Request Form'!$C$8:$C$507, $B39), "R2", IF(COUNTIFS('Leave Request Form'!$P$8:$P$569, $B39, 'Leave Request Form'!$Q$8:$Q$569, "&lt;="&amp;R33, 'Leave Request Form'!$R$8:$R$569, "&gt;="&amp;R33)&gt;0, "A", IF(COUNTIFS('Leave Request Form'!$C$8:$C$507, $B39, 'Leave Request Form'!$D$8:$D$507, "&lt;="&amp;R33, 'Leave Request Form'!$E$8:$E$507, "&gt;="&amp;R33)&gt;0, "R", "")))))</f>
        <v/>
      </c>
      <c r="S39" s="43" t="str">
        <f>IF(OR($B39="", S33=""), "", IF(COUNTIFS('Leave Request Form'!$T$8:$T$507, S33, 'Leave Request Form'!$C$8:$C$507, $B39), "A2", IF(COUNTIFS('Leave Request Form'!$G$8:$G$507, S33, 'Leave Request Form'!$C$8:$C$507, $B39), "R2", IF(COUNTIFS('Leave Request Form'!$P$8:$P$569, $B39, 'Leave Request Form'!$Q$8:$Q$569, "&lt;="&amp;S33, 'Leave Request Form'!$R$8:$R$569, "&gt;="&amp;S33)&gt;0, "A", IF(COUNTIFS('Leave Request Form'!$C$8:$C$507, $B39, 'Leave Request Form'!$D$8:$D$507, "&lt;="&amp;S33, 'Leave Request Form'!$E$8:$E$507, "&gt;="&amp;S33)&gt;0, "R", "")))))</f>
        <v/>
      </c>
      <c r="T39" s="43" t="str">
        <f>IF(OR($B39="", T33=""), "", IF(COUNTIFS('Leave Request Form'!$T$8:$T$507, T33, 'Leave Request Form'!$C$8:$C$507, $B39), "A2", IF(COUNTIFS('Leave Request Form'!$G$8:$G$507, T33, 'Leave Request Form'!$C$8:$C$507, $B39), "R2", IF(COUNTIFS('Leave Request Form'!$P$8:$P$569, $B39, 'Leave Request Form'!$Q$8:$Q$569, "&lt;="&amp;T33, 'Leave Request Form'!$R$8:$R$569, "&gt;="&amp;T33)&gt;0, "A", IF(COUNTIFS('Leave Request Form'!$C$8:$C$507, $B39, 'Leave Request Form'!$D$8:$D$507, "&lt;="&amp;T33, 'Leave Request Form'!$E$8:$E$507, "&gt;="&amp;T33)&gt;0, "R", "")))))</f>
        <v/>
      </c>
      <c r="U39" s="43" t="str">
        <f>IF(OR($B39="", U33=""), "", IF(COUNTIFS('Leave Request Form'!$T$8:$T$507, U33, 'Leave Request Form'!$C$8:$C$507, $B39), "A2", IF(COUNTIFS('Leave Request Form'!$G$8:$G$507, U33, 'Leave Request Form'!$C$8:$C$507, $B39), "R2", IF(COUNTIFS('Leave Request Form'!$P$8:$P$569, $B39, 'Leave Request Form'!$Q$8:$Q$569, "&lt;="&amp;U33, 'Leave Request Form'!$R$8:$R$569, "&gt;="&amp;U33)&gt;0, "A", IF(COUNTIFS('Leave Request Form'!$C$8:$C$507, $B39, 'Leave Request Form'!$D$8:$D$507, "&lt;="&amp;U33, 'Leave Request Form'!$E$8:$E$507, "&gt;="&amp;U33)&gt;0, "R", "")))))</f>
        <v/>
      </c>
      <c r="V39" s="43" t="str">
        <f>IF(OR($B39="", V33=""), "", IF(COUNTIFS('Leave Request Form'!$T$8:$T$507, V33, 'Leave Request Form'!$C$8:$C$507, $B39), "A2", IF(COUNTIFS('Leave Request Form'!$G$8:$G$507, V33, 'Leave Request Form'!$C$8:$C$507, $B39), "R2", IF(COUNTIFS('Leave Request Form'!$P$8:$P$569, $B39, 'Leave Request Form'!$Q$8:$Q$569, "&lt;="&amp;V33, 'Leave Request Form'!$R$8:$R$569, "&gt;="&amp;V33)&gt;0, "A", IF(COUNTIFS('Leave Request Form'!$C$8:$C$507, $B39, 'Leave Request Form'!$D$8:$D$507, "&lt;="&amp;V33, 'Leave Request Form'!$E$8:$E$507, "&gt;="&amp;V33)&gt;0, "R", "")))))</f>
        <v/>
      </c>
      <c r="W39" s="43" t="str">
        <f>IF(OR($B39="", W33=""), "", IF(COUNTIFS('Leave Request Form'!$T$8:$T$507, W33, 'Leave Request Form'!$C$8:$C$507, $B39), "A2", IF(COUNTIFS('Leave Request Form'!$G$8:$G$507, W33, 'Leave Request Form'!$C$8:$C$507, $B39), "R2", IF(COUNTIFS('Leave Request Form'!$P$8:$P$569, $B39, 'Leave Request Form'!$Q$8:$Q$569, "&lt;="&amp;W33, 'Leave Request Form'!$R$8:$R$569, "&gt;="&amp;W33)&gt;0, "A", IF(COUNTIFS('Leave Request Form'!$C$8:$C$507, $B39, 'Leave Request Form'!$D$8:$D$507, "&lt;="&amp;W33, 'Leave Request Form'!$E$8:$E$507, "&gt;="&amp;W33)&gt;0, "R", "")))))</f>
        <v/>
      </c>
      <c r="X39" s="43" t="str">
        <f>IF(OR($B39="", X33=""), "", IF(COUNTIFS('Leave Request Form'!$T$8:$T$507, X33, 'Leave Request Form'!$C$8:$C$507, $B39), "A2", IF(COUNTIFS('Leave Request Form'!$G$8:$G$507, X33, 'Leave Request Form'!$C$8:$C$507, $B39), "R2", IF(COUNTIFS('Leave Request Form'!$P$8:$P$569, $B39, 'Leave Request Form'!$Q$8:$Q$569, "&lt;="&amp;X33, 'Leave Request Form'!$R$8:$R$569, "&gt;="&amp;X33)&gt;0, "A", IF(COUNTIFS('Leave Request Form'!$C$8:$C$507, $B39, 'Leave Request Form'!$D$8:$D$507, "&lt;="&amp;X33, 'Leave Request Form'!$E$8:$E$507, "&gt;="&amp;X33)&gt;0, "R", "")))))</f>
        <v/>
      </c>
      <c r="Y39" s="43" t="str">
        <f>IF(OR($B39="", Y33=""), "", IF(COUNTIFS('Leave Request Form'!$T$8:$T$507, Y33, 'Leave Request Form'!$C$8:$C$507, $B39), "A2", IF(COUNTIFS('Leave Request Form'!$G$8:$G$507, Y33, 'Leave Request Form'!$C$8:$C$507, $B39), "R2", IF(COUNTIFS('Leave Request Form'!$P$8:$P$569, $B39, 'Leave Request Form'!$Q$8:$Q$569, "&lt;="&amp;Y33, 'Leave Request Form'!$R$8:$R$569, "&gt;="&amp;Y33)&gt;0, "A", IF(COUNTIFS('Leave Request Form'!$C$8:$C$507, $B39, 'Leave Request Form'!$D$8:$D$507, "&lt;="&amp;Y33, 'Leave Request Form'!$E$8:$E$507, "&gt;="&amp;Y33)&gt;0, "R", "")))))</f>
        <v/>
      </c>
      <c r="Z39" s="43" t="str">
        <f>IF(OR($B39="", Z33=""), "", IF(COUNTIFS('Leave Request Form'!$T$8:$T$507, Z33, 'Leave Request Form'!$C$8:$C$507, $B39), "A2", IF(COUNTIFS('Leave Request Form'!$G$8:$G$507, Z33, 'Leave Request Form'!$C$8:$C$507, $B39), "R2", IF(COUNTIFS('Leave Request Form'!$P$8:$P$569, $B39, 'Leave Request Form'!$Q$8:$Q$569, "&lt;="&amp;Z33, 'Leave Request Form'!$R$8:$R$569, "&gt;="&amp;Z33)&gt;0, "A", IF(COUNTIFS('Leave Request Form'!$C$8:$C$507, $B39, 'Leave Request Form'!$D$8:$D$507, "&lt;="&amp;Z33, 'Leave Request Form'!$E$8:$E$507, "&gt;="&amp;Z33)&gt;0, "R", "")))))</f>
        <v/>
      </c>
      <c r="AA39" s="43" t="str">
        <f>IF(OR($B39="", AA33=""), "", IF(COUNTIFS('Leave Request Form'!$T$8:$T$507, AA33, 'Leave Request Form'!$C$8:$C$507, $B39), "A2", IF(COUNTIFS('Leave Request Form'!$G$8:$G$507, AA33, 'Leave Request Form'!$C$8:$C$507, $B39), "R2", IF(COUNTIFS('Leave Request Form'!$P$8:$P$569, $B39, 'Leave Request Form'!$Q$8:$Q$569, "&lt;="&amp;AA33, 'Leave Request Form'!$R$8:$R$569, "&gt;="&amp;AA33)&gt;0, "A", IF(COUNTIFS('Leave Request Form'!$C$8:$C$507, $B39, 'Leave Request Form'!$D$8:$D$507, "&lt;="&amp;AA33, 'Leave Request Form'!$E$8:$E$507, "&gt;="&amp;AA33)&gt;0, "R", "")))))</f>
        <v/>
      </c>
      <c r="AB39" s="43" t="str">
        <f>IF(OR($B39="", AB33=""), "", IF(COUNTIFS('Leave Request Form'!$T$8:$T$507, AB33, 'Leave Request Form'!$C$8:$C$507, $B39), "A2", IF(COUNTIFS('Leave Request Form'!$G$8:$G$507, AB33, 'Leave Request Form'!$C$8:$C$507, $B39), "R2", IF(COUNTIFS('Leave Request Form'!$P$8:$P$569, $B39, 'Leave Request Form'!$Q$8:$Q$569, "&lt;="&amp;AB33, 'Leave Request Form'!$R$8:$R$569, "&gt;="&amp;AB33)&gt;0, "A", IF(COUNTIFS('Leave Request Form'!$C$8:$C$507, $B39, 'Leave Request Form'!$D$8:$D$507, "&lt;="&amp;AB33, 'Leave Request Form'!$E$8:$E$507, "&gt;="&amp;AB33)&gt;0, "R", "")))))</f>
        <v/>
      </c>
      <c r="AC39" s="43" t="str">
        <f>IF(OR($B39="", AC33=""), "", IF(COUNTIFS('Leave Request Form'!$T$8:$T$507, AC33, 'Leave Request Form'!$C$8:$C$507, $B39), "A2", IF(COUNTIFS('Leave Request Form'!$G$8:$G$507, AC33, 'Leave Request Form'!$C$8:$C$507, $B39), "R2", IF(COUNTIFS('Leave Request Form'!$P$8:$P$569, $B39, 'Leave Request Form'!$Q$8:$Q$569, "&lt;="&amp;AC33, 'Leave Request Form'!$R$8:$R$569, "&gt;="&amp;AC33)&gt;0, "A", IF(COUNTIFS('Leave Request Form'!$C$8:$C$507, $B39, 'Leave Request Form'!$D$8:$D$507, "&lt;="&amp;AC33, 'Leave Request Form'!$E$8:$E$507, "&gt;="&amp;AC33)&gt;0, "R", "")))))</f>
        <v/>
      </c>
      <c r="AD39" s="43" t="str">
        <f>IF(OR($B39="", AD33=""), "", IF(COUNTIFS('Leave Request Form'!$T$8:$T$507, AD33, 'Leave Request Form'!$C$8:$C$507, $B39), "A2", IF(COUNTIFS('Leave Request Form'!$G$8:$G$507, AD33, 'Leave Request Form'!$C$8:$C$507, $B39), "R2", IF(COUNTIFS('Leave Request Form'!$P$8:$P$569, $B39, 'Leave Request Form'!$Q$8:$Q$569, "&lt;="&amp;AD33, 'Leave Request Form'!$R$8:$R$569, "&gt;="&amp;AD33)&gt;0, "A", IF(COUNTIFS('Leave Request Form'!$C$8:$C$507, $B39, 'Leave Request Form'!$D$8:$D$507, "&lt;="&amp;AD33, 'Leave Request Form'!$E$8:$E$507, "&gt;="&amp;AD33)&gt;0, "R", "")))))</f>
        <v/>
      </c>
      <c r="AE39" s="43" t="str">
        <f>IF(OR($B39="", AE33=""), "", IF(COUNTIFS('Leave Request Form'!$T$8:$T$507, AE33, 'Leave Request Form'!$C$8:$C$507, $B39), "A2", IF(COUNTIFS('Leave Request Form'!$G$8:$G$507, AE33, 'Leave Request Form'!$C$8:$C$507, $B39), "R2", IF(COUNTIFS('Leave Request Form'!$P$8:$P$569, $B39, 'Leave Request Form'!$Q$8:$Q$569, "&lt;="&amp;AE33, 'Leave Request Form'!$R$8:$R$569, "&gt;="&amp;AE33)&gt;0, "A", IF(COUNTIFS('Leave Request Form'!$C$8:$C$507, $B39, 'Leave Request Form'!$D$8:$D$507, "&lt;="&amp;AE33, 'Leave Request Form'!$E$8:$E$507, "&gt;="&amp;AE33)&gt;0, "R", "")))))</f>
        <v/>
      </c>
      <c r="AF39" s="43" t="str">
        <f>IF(OR($B39="", AF33=""), "", IF(COUNTIFS('Leave Request Form'!$T$8:$T$507, AF33, 'Leave Request Form'!$C$8:$C$507, $B39), "A2", IF(COUNTIFS('Leave Request Form'!$G$8:$G$507, AF33, 'Leave Request Form'!$C$8:$C$507, $B39), "R2", IF(COUNTIFS('Leave Request Form'!$P$8:$P$569, $B39, 'Leave Request Form'!$Q$8:$Q$569, "&lt;="&amp;AF33, 'Leave Request Form'!$R$8:$R$569, "&gt;="&amp;AF33)&gt;0, "A", IF(COUNTIFS('Leave Request Form'!$C$8:$C$507, $B39, 'Leave Request Form'!$D$8:$D$507, "&lt;="&amp;AF33, 'Leave Request Form'!$E$8:$E$507, "&gt;="&amp;AF33)&gt;0, "R", "")))))</f>
        <v/>
      </c>
      <c r="AG39" s="44" t="str">
        <f>IF(OR($B39="", AG33=""), "", IF(COUNTIFS('Leave Request Form'!$T$8:$T$507, AG33, 'Leave Request Form'!$C$8:$C$507, $B39), "A2", IF(COUNTIFS('Leave Request Form'!$G$8:$G$507, AG33, 'Leave Request Form'!$C$8:$C$507, $B39), "R2", IF(COUNTIFS('Leave Request Form'!$P$8:$P$569, $B39, 'Leave Request Form'!$Q$8:$Q$569, "&lt;="&amp;AG33, 'Leave Request Form'!$R$8:$R$569, "&gt;="&amp;AG33)&gt;0, "A", IF(COUNTIFS('Leave Request Form'!$C$8:$C$507, $B39, 'Leave Request Form'!$D$8:$D$507, "&lt;="&amp;AG33, 'Leave Request Form'!$E$8:$E$507, "&gt;="&amp;AG33)&gt;0, "R", "")))))</f>
        <v/>
      </c>
      <c r="AH39" s="75"/>
    </row>
    <row r="40" spans="1:34" x14ac:dyDescent="0.25">
      <c r="A40" s="75"/>
      <c r="B40" s="10" t="str">
        <f>IF('Intro &amp; Setup'!$BC$10="", "", 'Intro &amp; Setup'!$BC$10)</f>
        <v>Andrea</v>
      </c>
      <c r="C40" s="42" t="str">
        <f>IF(OR($B40="", C33=""), "", IF(COUNTIFS('Leave Request Form'!$T$8:$T$507, C33, 'Leave Request Form'!$C$8:$C$507, $B40), "A2", IF(COUNTIFS('Leave Request Form'!$G$8:$G$507, C33, 'Leave Request Form'!$C$8:$C$507, $B40), "R2", IF(COUNTIFS('Leave Request Form'!$P$8:$P$569, $B40, 'Leave Request Form'!$Q$8:$Q$569, "&lt;="&amp;C33, 'Leave Request Form'!$R$8:$R$569, "&gt;="&amp;C33)&gt;0, "A", IF(COUNTIFS('Leave Request Form'!$C$8:$C$507, $B40, 'Leave Request Form'!$D$8:$D$507, "&lt;="&amp;C33, 'Leave Request Form'!$E$8:$E$507, "&gt;="&amp;C33)&gt;0, "R", "")))))</f>
        <v/>
      </c>
      <c r="D40" s="43" t="str">
        <f>IF(OR($B40="", D33=""), "", IF(COUNTIFS('Leave Request Form'!$T$8:$T$507, D33, 'Leave Request Form'!$C$8:$C$507, $B40), "A2", IF(COUNTIFS('Leave Request Form'!$G$8:$G$507, D33, 'Leave Request Form'!$C$8:$C$507, $B40), "R2", IF(COUNTIFS('Leave Request Form'!$P$8:$P$569, $B40, 'Leave Request Form'!$Q$8:$Q$569, "&lt;="&amp;D33, 'Leave Request Form'!$R$8:$R$569, "&gt;="&amp;D33)&gt;0, "A", IF(COUNTIFS('Leave Request Form'!$C$8:$C$507, $B40, 'Leave Request Form'!$D$8:$D$507, "&lt;="&amp;D33, 'Leave Request Form'!$E$8:$E$507, "&gt;="&amp;D33)&gt;0, "R", "")))))</f>
        <v/>
      </c>
      <c r="E40" s="43" t="str">
        <f>IF(OR($B40="", E33=""), "", IF(COUNTIFS('Leave Request Form'!$T$8:$T$507, E33, 'Leave Request Form'!$C$8:$C$507, $B40), "A2", IF(COUNTIFS('Leave Request Form'!$G$8:$G$507, E33, 'Leave Request Form'!$C$8:$C$507, $B40), "R2", IF(COUNTIFS('Leave Request Form'!$P$8:$P$569, $B40, 'Leave Request Form'!$Q$8:$Q$569, "&lt;="&amp;E33, 'Leave Request Form'!$R$8:$R$569, "&gt;="&amp;E33)&gt;0, "A", IF(COUNTIFS('Leave Request Form'!$C$8:$C$507, $B40, 'Leave Request Form'!$D$8:$D$507, "&lt;="&amp;E33, 'Leave Request Form'!$E$8:$E$507, "&gt;="&amp;E33)&gt;0, "R", "")))))</f>
        <v/>
      </c>
      <c r="F40" s="43" t="str">
        <f>IF(OR($B40="", F33=""), "", IF(COUNTIFS('Leave Request Form'!$T$8:$T$507, F33, 'Leave Request Form'!$C$8:$C$507, $B40), "A2", IF(COUNTIFS('Leave Request Form'!$G$8:$G$507, F33, 'Leave Request Form'!$C$8:$C$507, $B40), "R2", IF(COUNTIFS('Leave Request Form'!$P$8:$P$569, $B40, 'Leave Request Form'!$Q$8:$Q$569, "&lt;="&amp;F33, 'Leave Request Form'!$R$8:$R$569, "&gt;="&amp;F33)&gt;0, "A", IF(COUNTIFS('Leave Request Form'!$C$8:$C$507, $B40, 'Leave Request Form'!$D$8:$D$507, "&lt;="&amp;F33, 'Leave Request Form'!$E$8:$E$507, "&gt;="&amp;F33)&gt;0, "R", "")))))</f>
        <v/>
      </c>
      <c r="G40" s="43" t="str">
        <f>IF(OR($B40="", G33=""), "", IF(COUNTIFS('Leave Request Form'!$T$8:$T$507, G33, 'Leave Request Form'!$C$8:$C$507, $B40), "A2", IF(COUNTIFS('Leave Request Form'!$G$8:$G$507, G33, 'Leave Request Form'!$C$8:$C$507, $B40), "R2", IF(COUNTIFS('Leave Request Form'!$P$8:$P$569, $B40, 'Leave Request Form'!$Q$8:$Q$569, "&lt;="&amp;G33, 'Leave Request Form'!$R$8:$R$569, "&gt;="&amp;G33)&gt;0, "A", IF(COUNTIFS('Leave Request Form'!$C$8:$C$507, $B40, 'Leave Request Form'!$D$8:$D$507, "&lt;="&amp;G33, 'Leave Request Form'!$E$8:$E$507, "&gt;="&amp;G33)&gt;0, "R", "")))))</f>
        <v/>
      </c>
      <c r="H40" s="43" t="str">
        <f>IF(OR($B40="", H33=""), "", IF(COUNTIFS('Leave Request Form'!$T$8:$T$507, H33, 'Leave Request Form'!$C$8:$C$507, $B40), "A2", IF(COUNTIFS('Leave Request Form'!$G$8:$G$507, H33, 'Leave Request Form'!$C$8:$C$507, $B40), "R2", IF(COUNTIFS('Leave Request Form'!$P$8:$P$569, $B40, 'Leave Request Form'!$Q$8:$Q$569, "&lt;="&amp;H33, 'Leave Request Form'!$R$8:$R$569, "&gt;="&amp;H33)&gt;0, "A", IF(COUNTIFS('Leave Request Form'!$C$8:$C$507, $B40, 'Leave Request Form'!$D$8:$D$507, "&lt;="&amp;H33, 'Leave Request Form'!$E$8:$E$507, "&gt;="&amp;H33)&gt;0, "R", "")))))</f>
        <v/>
      </c>
      <c r="I40" s="43" t="str">
        <f>IF(OR($B40="", I33=""), "", IF(COUNTIFS('Leave Request Form'!$T$8:$T$507, I33, 'Leave Request Form'!$C$8:$C$507, $B40), "A2", IF(COUNTIFS('Leave Request Form'!$G$8:$G$507, I33, 'Leave Request Form'!$C$8:$C$507, $B40), "R2", IF(COUNTIFS('Leave Request Form'!$P$8:$P$569, $B40, 'Leave Request Form'!$Q$8:$Q$569, "&lt;="&amp;I33, 'Leave Request Form'!$R$8:$R$569, "&gt;="&amp;I33)&gt;0, "A", IF(COUNTIFS('Leave Request Form'!$C$8:$C$507, $B40, 'Leave Request Form'!$D$8:$D$507, "&lt;="&amp;I33, 'Leave Request Form'!$E$8:$E$507, "&gt;="&amp;I33)&gt;0, "R", "")))))</f>
        <v/>
      </c>
      <c r="J40" s="43" t="str">
        <f>IF(OR($B40="", J33=""), "", IF(COUNTIFS('Leave Request Form'!$T$8:$T$507, J33, 'Leave Request Form'!$C$8:$C$507, $B40), "A2", IF(COUNTIFS('Leave Request Form'!$G$8:$G$507, J33, 'Leave Request Form'!$C$8:$C$507, $B40), "R2", IF(COUNTIFS('Leave Request Form'!$P$8:$P$569, $B40, 'Leave Request Form'!$Q$8:$Q$569, "&lt;="&amp;J33, 'Leave Request Form'!$R$8:$R$569, "&gt;="&amp;J33)&gt;0, "A", IF(COUNTIFS('Leave Request Form'!$C$8:$C$507, $B40, 'Leave Request Form'!$D$8:$D$507, "&lt;="&amp;J33, 'Leave Request Form'!$E$8:$E$507, "&gt;="&amp;J33)&gt;0, "R", "")))))</f>
        <v/>
      </c>
      <c r="K40" s="43" t="str">
        <f>IF(OR($B40="", K33=""), "", IF(COUNTIFS('Leave Request Form'!$T$8:$T$507, K33, 'Leave Request Form'!$C$8:$C$507, $B40), "A2", IF(COUNTIFS('Leave Request Form'!$G$8:$G$507, K33, 'Leave Request Form'!$C$8:$C$507, $B40), "R2", IF(COUNTIFS('Leave Request Form'!$P$8:$P$569, $B40, 'Leave Request Form'!$Q$8:$Q$569, "&lt;="&amp;K33, 'Leave Request Form'!$R$8:$R$569, "&gt;="&amp;K33)&gt;0, "A", IF(COUNTIFS('Leave Request Form'!$C$8:$C$507, $B40, 'Leave Request Form'!$D$8:$D$507, "&lt;="&amp;K33, 'Leave Request Form'!$E$8:$E$507, "&gt;="&amp;K33)&gt;0, "R", "")))))</f>
        <v/>
      </c>
      <c r="L40" s="43" t="str">
        <f>IF(OR($B40="", L33=""), "", IF(COUNTIFS('Leave Request Form'!$T$8:$T$507, L33, 'Leave Request Form'!$C$8:$C$507, $B40), "A2", IF(COUNTIFS('Leave Request Form'!$G$8:$G$507, L33, 'Leave Request Form'!$C$8:$C$507, $B40), "R2", IF(COUNTIFS('Leave Request Form'!$P$8:$P$569, $B40, 'Leave Request Form'!$Q$8:$Q$569, "&lt;="&amp;L33, 'Leave Request Form'!$R$8:$R$569, "&gt;="&amp;L33)&gt;0, "A", IF(COUNTIFS('Leave Request Form'!$C$8:$C$507, $B40, 'Leave Request Form'!$D$8:$D$507, "&lt;="&amp;L33, 'Leave Request Form'!$E$8:$E$507, "&gt;="&amp;L33)&gt;0, "R", "")))))</f>
        <v/>
      </c>
      <c r="M40" s="43" t="str">
        <f>IF(OR($B40="", M33=""), "", IF(COUNTIFS('Leave Request Form'!$T$8:$T$507, M33, 'Leave Request Form'!$C$8:$C$507, $B40), "A2", IF(COUNTIFS('Leave Request Form'!$G$8:$G$507, M33, 'Leave Request Form'!$C$8:$C$507, $B40), "R2", IF(COUNTIFS('Leave Request Form'!$P$8:$P$569, $B40, 'Leave Request Form'!$Q$8:$Q$569, "&lt;="&amp;M33, 'Leave Request Form'!$R$8:$R$569, "&gt;="&amp;M33)&gt;0, "A", IF(COUNTIFS('Leave Request Form'!$C$8:$C$507, $B40, 'Leave Request Form'!$D$8:$D$507, "&lt;="&amp;M33, 'Leave Request Form'!$E$8:$E$507, "&gt;="&amp;M33)&gt;0, "R", "")))))</f>
        <v/>
      </c>
      <c r="N40" s="43" t="str">
        <f>IF(OR($B40="", N33=""), "", IF(COUNTIFS('Leave Request Form'!$T$8:$T$507, N33, 'Leave Request Form'!$C$8:$C$507, $B40), "A2", IF(COUNTIFS('Leave Request Form'!$G$8:$G$507, N33, 'Leave Request Form'!$C$8:$C$507, $B40), "R2", IF(COUNTIFS('Leave Request Form'!$P$8:$P$569, $B40, 'Leave Request Form'!$Q$8:$Q$569, "&lt;="&amp;N33, 'Leave Request Form'!$R$8:$R$569, "&gt;="&amp;N33)&gt;0, "A", IF(COUNTIFS('Leave Request Form'!$C$8:$C$507, $B40, 'Leave Request Form'!$D$8:$D$507, "&lt;="&amp;N33, 'Leave Request Form'!$E$8:$E$507, "&gt;="&amp;N33)&gt;0, "R", "")))))</f>
        <v/>
      </c>
      <c r="O40" s="43" t="str">
        <f>IF(OR($B40="", O33=""), "", IF(COUNTIFS('Leave Request Form'!$T$8:$T$507, O33, 'Leave Request Form'!$C$8:$C$507, $B40), "A2", IF(COUNTIFS('Leave Request Form'!$G$8:$G$507, O33, 'Leave Request Form'!$C$8:$C$507, $B40), "R2", IF(COUNTIFS('Leave Request Form'!$P$8:$P$569, $B40, 'Leave Request Form'!$Q$8:$Q$569, "&lt;="&amp;O33, 'Leave Request Form'!$R$8:$R$569, "&gt;="&amp;O33)&gt;0, "A", IF(COUNTIFS('Leave Request Form'!$C$8:$C$507, $B40, 'Leave Request Form'!$D$8:$D$507, "&lt;="&amp;O33, 'Leave Request Form'!$E$8:$E$507, "&gt;="&amp;O33)&gt;0, "R", "")))))</f>
        <v/>
      </c>
      <c r="P40" s="43" t="str">
        <f>IF(OR($B40="", P33=""), "", IF(COUNTIFS('Leave Request Form'!$T$8:$T$507, P33, 'Leave Request Form'!$C$8:$C$507, $B40), "A2", IF(COUNTIFS('Leave Request Form'!$G$8:$G$507, P33, 'Leave Request Form'!$C$8:$C$507, $B40), "R2", IF(COUNTIFS('Leave Request Form'!$P$8:$P$569, $B40, 'Leave Request Form'!$Q$8:$Q$569, "&lt;="&amp;P33, 'Leave Request Form'!$R$8:$R$569, "&gt;="&amp;P33)&gt;0, "A", IF(COUNTIFS('Leave Request Form'!$C$8:$C$507, $B40, 'Leave Request Form'!$D$8:$D$507, "&lt;="&amp;P33, 'Leave Request Form'!$E$8:$E$507, "&gt;="&amp;P33)&gt;0, "R", "")))))</f>
        <v/>
      </c>
      <c r="Q40" s="43" t="str">
        <f>IF(OR($B40="", Q33=""), "", IF(COUNTIFS('Leave Request Form'!$T$8:$T$507, Q33, 'Leave Request Form'!$C$8:$C$507, $B40), "A2", IF(COUNTIFS('Leave Request Form'!$G$8:$G$507, Q33, 'Leave Request Form'!$C$8:$C$507, $B40), "R2", IF(COUNTIFS('Leave Request Form'!$P$8:$P$569, $B40, 'Leave Request Form'!$Q$8:$Q$569, "&lt;="&amp;Q33, 'Leave Request Form'!$R$8:$R$569, "&gt;="&amp;Q33)&gt;0, "A", IF(COUNTIFS('Leave Request Form'!$C$8:$C$507, $B40, 'Leave Request Form'!$D$8:$D$507, "&lt;="&amp;Q33, 'Leave Request Form'!$E$8:$E$507, "&gt;="&amp;Q33)&gt;0, "R", "")))))</f>
        <v/>
      </c>
      <c r="R40" s="43" t="str">
        <f>IF(OR($B40="", R33=""), "", IF(COUNTIFS('Leave Request Form'!$T$8:$T$507, R33, 'Leave Request Form'!$C$8:$C$507, $B40), "A2", IF(COUNTIFS('Leave Request Form'!$G$8:$G$507, R33, 'Leave Request Form'!$C$8:$C$507, $B40), "R2", IF(COUNTIFS('Leave Request Form'!$P$8:$P$569, $B40, 'Leave Request Form'!$Q$8:$Q$569, "&lt;="&amp;R33, 'Leave Request Form'!$R$8:$R$569, "&gt;="&amp;R33)&gt;0, "A", IF(COUNTIFS('Leave Request Form'!$C$8:$C$507, $B40, 'Leave Request Form'!$D$8:$D$507, "&lt;="&amp;R33, 'Leave Request Form'!$E$8:$E$507, "&gt;="&amp;R33)&gt;0, "R", "")))))</f>
        <v/>
      </c>
      <c r="S40" s="43" t="str">
        <f>IF(OR($B40="", S33=""), "", IF(COUNTIFS('Leave Request Form'!$T$8:$T$507, S33, 'Leave Request Form'!$C$8:$C$507, $B40), "A2", IF(COUNTIFS('Leave Request Form'!$G$8:$G$507, S33, 'Leave Request Form'!$C$8:$C$507, $B40), "R2", IF(COUNTIFS('Leave Request Form'!$P$8:$P$569, $B40, 'Leave Request Form'!$Q$8:$Q$569, "&lt;="&amp;S33, 'Leave Request Form'!$R$8:$R$569, "&gt;="&amp;S33)&gt;0, "A", IF(COUNTIFS('Leave Request Form'!$C$8:$C$507, $B40, 'Leave Request Form'!$D$8:$D$507, "&lt;="&amp;S33, 'Leave Request Form'!$E$8:$E$507, "&gt;="&amp;S33)&gt;0, "R", "")))))</f>
        <v/>
      </c>
      <c r="T40" s="43" t="str">
        <f>IF(OR($B40="", T33=""), "", IF(COUNTIFS('Leave Request Form'!$T$8:$T$507, T33, 'Leave Request Form'!$C$8:$C$507, $B40), "A2", IF(COUNTIFS('Leave Request Form'!$G$8:$G$507, T33, 'Leave Request Form'!$C$8:$C$507, $B40), "R2", IF(COUNTIFS('Leave Request Form'!$P$8:$P$569, $B40, 'Leave Request Form'!$Q$8:$Q$569, "&lt;="&amp;T33, 'Leave Request Form'!$R$8:$R$569, "&gt;="&amp;T33)&gt;0, "A", IF(COUNTIFS('Leave Request Form'!$C$8:$C$507, $B40, 'Leave Request Form'!$D$8:$D$507, "&lt;="&amp;T33, 'Leave Request Form'!$E$8:$E$507, "&gt;="&amp;T33)&gt;0, "R", "")))))</f>
        <v/>
      </c>
      <c r="U40" s="43" t="str">
        <f>IF(OR($B40="", U33=""), "", IF(COUNTIFS('Leave Request Form'!$T$8:$T$507, U33, 'Leave Request Form'!$C$8:$C$507, $B40), "A2", IF(COUNTIFS('Leave Request Form'!$G$8:$G$507, U33, 'Leave Request Form'!$C$8:$C$507, $B40), "R2", IF(COUNTIFS('Leave Request Form'!$P$8:$P$569, $B40, 'Leave Request Form'!$Q$8:$Q$569, "&lt;="&amp;U33, 'Leave Request Form'!$R$8:$R$569, "&gt;="&amp;U33)&gt;0, "A", IF(COUNTIFS('Leave Request Form'!$C$8:$C$507, $B40, 'Leave Request Form'!$D$8:$D$507, "&lt;="&amp;U33, 'Leave Request Form'!$E$8:$E$507, "&gt;="&amp;U33)&gt;0, "R", "")))))</f>
        <v/>
      </c>
      <c r="V40" s="43" t="str">
        <f>IF(OR($B40="", V33=""), "", IF(COUNTIFS('Leave Request Form'!$T$8:$T$507, V33, 'Leave Request Form'!$C$8:$C$507, $B40), "A2", IF(COUNTIFS('Leave Request Form'!$G$8:$G$507, V33, 'Leave Request Form'!$C$8:$C$507, $B40), "R2", IF(COUNTIFS('Leave Request Form'!$P$8:$P$569, $B40, 'Leave Request Form'!$Q$8:$Q$569, "&lt;="&amp;V33, 'Leave Request Form'!$R$8:$R$569, "&gt;="&amp;V33)&gt;0, "A", IF(COUNTIFS('Leave Request Form'!$C$8:$C$507, $B40, 'Leave Request Form'!$D$8:$D$507, "&lt;="&amp;V33, 'Leave Request Form'!$E$8:$E$507, "&gt;="&amp;V33)&gt;0, "R", "")))))</f>
        <v/>
      </c>
      <c r="W40" s="43" t="str">
        <f>IF(OR($B40="", W33=""), "", IF(COUNTIFS('Leave Request Form'!$T$8:$T$507, W33, 'Leave Request Form'!$C$8:$C$507, $B40), "A2", IF(COUNTIFS('Leave Request Form'!$G$8:$G$507, W33, 'Leave Request Form'!$C$8:$C$507, $B40), "R2", IF(COUNTIFS('Leave Request Form'!$P$8:$P$569, $B40, 'Leave Request Form'!$Q$8:$Q$569, "&lt;="&amp;W33, 'Leave Request Form'!$R$8:$R$569, "&gt;="&amp;W33)&gt;0, "A", IF(COUNTIFS('Leave Request Form'!$C$8:$C$507, $B40, 'Leave Request Form'!$D$8:$D$507, "&lt;="&amp;W33, 'Leave Request Form'!$E$8:$E$507, "&gt;="&amp;W33)&gt;0, "R", "")))))</f>
        <v/>
      </c>
      <c r="X40" s="43" t="str">
        <f>IF(OR($B40="", X33=""), "", IF(COUNTIFS('Leave Request Form'!$T$8:$T$507, X33, 'Leave Request Form'!$C$8:$C$507, $B40), "A2", IF(COUNTIFS('Leave Request Form'!$G$8:$G$507, X33, 'Leave Request Form'!$C$8:$C$507, $B40), "R2", IF(COUNTIFS('Leave Request Form'!$P$8:$P$569, $B40, 'Leave Request Form'!$Q$8:$Q$569, "&lt;="&amp;X33, 'Leave Request Form'!$R$8:$R$569, "&gt;="&amp;X33)&gt;0, "A", IF(COUNTIFS('Leave Request Form'!$C$8:$C$507, $B40, 'Leave Request Form'!$D$8:$D$507, "&lt;="&amp;X33, 'Leave Request Form'!$E$8:$E$507, "&gt;="&amp;X33)&gt;0, "R", "")))))</f>
        <v/>
      </c>
      <c r="Y40" s="43" t="str">
        <f>IF(OR($B40="", Y33=""), "", IF(COUNTIFS('Leave Request Form'!$T$8:$T$507, Y33, 'Leave Request Form'!$C$8:$C$507, $B40), "A2", IF(COUNTIFS('Leave Request Form'!$G$8:$G$507, Y33, 'Leave Request Form'!$C$8:$C$507, $B40), "R2", IF(COUNTIFS('Leave Request Form'!$P$8:$P$569, $B40, 'Leave Request Form'!$Q$8:$Q$569, "&lt;="&amp;Y33, 'Leave Request Form'!$R$8:$R$569, "&gt;="&amp;Y33)&gt;0, "A", IF(COUNTIFS('Leave Request Form'!$C$8:$C$507, $B40, 'Leave Request Form'!$D$8:$D$507, "&lt;="&amp;Y33, 'Leave Request Form'!$E$8:$E$507, "&gt;="&amp;Y33)&gt;0, "R", "")))))</f>
        <v/>
      </c>
      <c r="Z40" s="43" t="str">
        <f>IF(OR($B40="", Z33=""), "", IF(COUNTIFS('Leave Request Form'!$T$8:$T$507, Z33, 'Leave Request Form'!$C$8:$C$507, $B40), "A2", IF(COUNTIFS('Leave Request Form'!$G$8:$G$507, Z33, 'Leave Request Form'!$C$8:$C$507, $B40), "R2", IF(COUNTIFS('Leave Request Form'!$P$8:$P$569, $B40, 'Leave Request Form'!$Q$8:$Q$569, "&lt;="&amp;Z33, 'Leave Request Form'!$R$8:$R$569, "&gt;="&amp;Z33)&gt;0, "A", IF(COUNTIFS('Leave Request Form'!$C$8:$C$507, $B40, 'Leave Request Form'!$D$8:$D$507, "&lt;="&amp;Z33, 'Leave Request Form'!$E$8:$E$507, "&gt;="&amp;Z33)&gt;0, "R", "")))))</f>
        <v/>
      </c>
      <c r="AA40" s="43" t="str">
        <f>IF(OR($B40="", AA33=""), "", IF(COUNTIFS('Leave Request Form'!$T$8:$T$507, AA33, 'Leave Request Form'!$C$8:$C$507, $B40), "A2", IF(COUNTIFS('Leave Request Form'!$G$8:$G$507, AA33, 'Leave Request Form'!$C$8:$C$507, $B40), "R2", IF(COUNTIFS('Leave Request Form'!$P$8:$P$569, $B40, 'Leave Request Form'!$Q$8:$Q$569, "&lt;="&amp;AA33, 'Leave Request Form'!$R$8:$R$569, "&gt;="&amp;AA33)&gt;0, "A", IF(COUNTIFS('Leave Request Form'!$C$8:$C$507, $B40, 'Leave Request Form'!$D$8:$D$507, "&lt;="&amp;AA33, 'Leave Request Form'!$E$8:$E$507, "&gt;="&amp;AA33)&gt;0, "R", "")))))</f>
        <v/>
      </c>
      <c r="AB40" s="43" t="str">
        <f>IF(OR($B40="", AB33=""), "", IF(COUNTIFS('Leave Request Form'!$T$8:$T$507, AB33, 'Leave Request Form'!$C$8:$C$507, $B40), "A2", IF(COUNTIFS('Leave Request Form'!$G$8:$G$507, AB33, 'Leave Request Form'!$C$8:$C$507, $B40), "R2", IF(COUNTIFS('Leave Request Form'!$P$8:$P$569, $B40, 'Leave Request Form'!$Q$8:$Q$569, "&lt;="&amp;AB33, 'Leave Request Form'!$R$8:$R$569, "&gt;="&amp;AB33)&gt;0, "A", IF(COUNTIFS('Leave Request Form'!$C$8:$C$507, $B40, 'Leave Request Form'!$D$8:$D$507, "&lt;="&amp;AB33, 'Leave Request Form'!$E$8:$E$507, "&gt;="&amp;AB33)&gt;0, "R", "")))))</f>
        <v/>
      </c>
      <c r="AC40" s="43" t="str">
        <f>IF(OR($B40="", AC33=""), "", IF(COUNTIFS('Leave Request Form'!$T$8:$T$507, AC33, 'Leave Request Form'!$C$8:$C$507, $B40), "A2", IF(COUNTIFS('Leave Request Form'!$G$8:$G$507, AC33, 'Leave Request Form'!$C$8:$C$507, $B40), "R2", IF(COUNTIFS('Leave Request Form'!$P$8:$P$569, $B40, 'Leave Request Form'!$Q$8:$Q$569, "&lt;="&amp;AC33, 'Leave Request Form'!$R$8:$R$569, "&gt;="&amp;AC33)&gt;0, "A", IF(COUNTIFS('Leave Request Form'!$C$8:$C$507, $B40, 'Leave Request Form'!$D$8:$D$507, "&lt;="&amp;AC33, 'Leave Request Form'!$E$8:$E$507, "&gt;="&amp;AC33)&gt;0, "R", "")))))</f>
        <v/>
      </c>
      <c r="AD40" s="43" t="str">
        <f>IF(OR($B40="", AD33=""), "", IF(COUNTIFS('Leave Request Form'!$T$8:$T$507, AD33, 'Leave Request Form'!$C$8:$C$507, $B40), "A2", IF(COUNTIFS('Leave Request Form'!$G$8:$G$507, AD33, 'Leave Request Form'!$C$8:$C$507, $B40), "R2", IF(COUNTIFS('Leave Request Form'!$P$8:$P$569, $B40, 'Leave Request Form'!$Q$8:$Q$569, "&lt;="&amp;AD33, 'Leave Request Form'!$R$8:$R$569, "&gt;="&amp;AD33)&gt;0, "A", IF(COUNTIFS('Leave Request Form'!$C$8:$C$507, $B40, 'Leave Request Form'!$D$8:$D$507, "&lt;="&amp;AD33, 'Leave Request Form'!$E$8:$E$507, "&gt;="&amp;AD33)&gt;0, "R", "")))))</f>
        <v/>
      </c>
      <c r="AE40" s="43" t="str">
        <f>IF(OR($B40="", AE33=""), "", IF(COUNTIFS('Leave Request Form'!$T$8:$T$507, AE33, 'Leave Request Form'!$C$8:$C$507, $B40), "A2", IF(COUNTIFS('Leave Request Form'!$G$8:$G$507, AE33, 'Leave Request Form'!$C$8:$C$507, $B40), "R2", IF(COUNTIFS('Leave Request Form'!$P$8:$P$569, $B40, 'Leave Request Form'!$Q$8:$Q$569, "&lt;="&amp;AE33, 'Leave Request Form'!$R$8:$R$569, "&gt;="&amp;AE33)&gt;0, "A", IF(COUNTIFS('Leave Request Form'!$C$8:$C$507, $B40, 'Leave Request Form'!$D$8:$D$507, "&lt;="&amp;AE33, 'Leave Request Form'!$E$8:$E$507, "&gt;="&amp;AE33)&gt;0, "R", "")))))</f>
        <v/>
      </c>
      <c r="AF40" s="43" t="str">
        <f>IF(OR($B40="", AF33=""), "", IF(COUNTIFS('Leave Request Form'!$T$8:$T$507, AF33, 'Leave Request Form'!$C$8:$C$507, $B40), "A2", IF(COUNTIFS('Leave Request Form'!$G$8:$G$507, AF33, 'Leave Request Form'!$C$8:$C$507, $B40), "R2", IF(COUNTIFS('Leave Request Form'!$P$8:$P$569, $B40, 'Leave Request Form'!$Q$8:$Q$569, "&lt;="&amp;AF33, 'Leave Request Form'!$R$8:$R$569, "&gt;="&amp;AF33)&gt;0, "A", IF(COUNTIFS('Leave Request Form'!$C$8:$C$507, $B40, 'Leave Request Form'!$D$8:$D$507, "&lt;="&amp;AF33, 'Leave Request Form'!$E$8:$E$507, "&gt;="&amp;AF33)&gt;0, "R", "")))))</f>
        <v/>
      </c>
      <c r="AG40" s="44" t="str">
        <f>IF(OR($B40="", AG33=""), "", IF(COUNTIFS('Leave Request Form'!$T$8:$T$507, AG33, 'Leave Request Form'!$C$8:$C$507, $B40), "A2", IF(COUNTIFS('Leave Request Form'!$G$8:$G$507, AG33, 'Leave Request Form'!$C$8:$C$507, $B40), "R2", IF(COUNTIFS('Leave Request Form'!$P$8:$P$569, $B40, 'Leave Request Form'!$Q$8:$Q$569, "&lt;="&amp;AG33, 'Leave Request Form'!$R$8:$R$569, "&gt;="&amp;AG33)&gt;0, "A", IF(COUNTIFS('Leave Request Form'!$C$8:$C$507, $B40, 'Leave Request Form'!$D$8:$D$507, "&lt;="&amp;AG33, 'Leave Request Form'!$E$8:$E$507, "&gt;="&amp;AG33)&gt;0, "R", "")))))</f>
        <v/>
      </c>
      <c r="AH40" s="75"/>
    </row>
    <row r="41" spans="1:34" x14ac:dyDescent="0.25">
      <c r="A41" s="75"/>
      <c r="B41" s="10" t="str">
        <f>IF('Intro &amp; Setup'!$BC$11="", "", 'Intro &amp; Setup'!$BC$11)</f>
        <v>Mark</v>
      </c>
      <c r="C41" s="42" t="str">
        <f>IF(OR($B41="", C33=""), "", IF(COUNTIFS('Leave Request Form'!$T$8:$T$507, C33, 'Leave Request Form'!$C$8:$C$507, $B41), "A2", IF(COUNTIFS('Leave Request Form'!$G$8:$G$507, C33, 'Leave Request Form'!$C$8:$C$507, $B41), "R2", IF(COUNTIFS('Leave Request Form'!$P$8:$P$569, $B41, 'Leave Request Form'!$Q$8:$Q$569, "&lt;="&amp;C33, 'Leave Request Form'!$R$8:$R$569, "&gt;="&amp;C33)&gt;0, "A", IF(COUNTIFS('Leave Request Form'!$C$8:$C$507, $B41, 'Leave Request Form'!$D$8:$D$507, "&lt;="&amp;C33, 'Leave Request Form'!$E$8:$E$507, "&gt;="&amp;C33)&gt;0, "R", "")))))</f>
        <v/>
      </c>
      <c r="D41" s="43" t="str">
        <f>IF(OR($B41="", D33=""), "", IF(COUNTIFS('Leave Request Form'!$T$8:$T$507, D33, 'Leave Request Form'!$C$8:$C$507, $B41), "A2", IF(COUNTIFS('Leave Request Form'!$G$8:$G$507, D33, 'Leave Request Form'!$C$8:$C$507, $B41), "R2", IF(COUNTIFS('Leave Request Form'!$P$8:$P$569, $B41, 'Leave Request Form'!$Q$8:$Q$569, "&lt;="&amp;D33, 'Leave Request Form'!$R$8:$R$569, "&gt;="&amp;D33)&gt;0, "A", IF(COUNTIFS('Leave Request Form'!$C$8:$C$507, $B41, 'Leave Request Form'!$D$8:$D$507, "&lt;="&amp;D33, 'Leave Request Form'!$E$8:$E$507, "&gt;="&amp;D33)&gt;0, "R", "")))))</f>
        <v/>
      </c>
      <c r="E41" s="43" t="str">
        <f>IF(OR($B41="", E33=""), "", IF(COUNTIFS('Leave Request Form'!$T$8:$T$507, E33, 'Leave Request Form'!$C$8:$C$507, $B41), "A2", IF(COUNTIFS('Leave Request Form'!$G$8:$G$507, E33, 'Leave Request Form'!$C$8:$C$507, $B41), "R2", IF(COUNTIFS('Leave Request Form'!$P$8:$P$569, $B41, 'Leave Request Form'!$Q$8:$Q$569, "&lt;="&amp;E33, 'Leave Request Form'!$R$8:$R$569, "&gt;="&amp;E33)&gt;0, "A", IF(COUNTIFS('Leave Request Form'!$C$8:$C$507, $B41, 'Leave Request Form'!$D$8:$D$507, "&lt;="&amp;E33, 'Leave Request Form'!$E$8:$E$507, "&gt;="&amp;E33)&gt;0, "R", "")))))</f>
        <v/>
      </c>
      <c r="F41" s="43" t="str">
        <f>IF(OR($B41="", F33=""), "", IF(COUNTIFS('Leave Request Form'!$T$8:$T$507, F33, 'Leave Request Form'!$C$8:$C$507, $B41), "A2", IF(COUNTIFS('Leave Request Form'!$G$8:$G$507, F33, 'Leave Request Form'!$C$8:$C$507, $B41), "R2", IF(COUNTIFS('Leave Request Form'!$P$8:$P$569, $B41, 'Leave Request Form'!$Q$8:$Q$569, "&lt;="&amp;F33, 'Leave Request Form'!$R$8:$R$569, "&gt;="&amp;F33)&gt;0, "A", IF(COUNTIFS('Leave Request Form'!$C$8:$C$507, $B41, 'Leave Request Form'!$D$8:$D$507, "&lt;="&amp;F33, 'Leave Request Form'!$E$8:$E$507, "&gt;="&amp;F33)&gt;0, "R", "")))))</f>
        <v/>
      </c>
      <c r="G41" s="43" t="str">
        <f>IF(OR($B41="", G33=""), "", IF(COUNTIFS('Leave Request Form'!$T$8:$T$507, G33, 'Leave Request Form'!$C$8:$C$507, $B41), "A2", IF(COUNTIFS('Leave Request Form'!$G$8:$G$507, G33, 'Leave Request Form'!$C$8:$C$507, $B41), "R2", IF(COUNTIFS('Leave Request Form'!$P$8:$P$569, $B41, 'Leave Request Form'!$Q$8:$Q$569, "&lt;="&amp;G33, 'Leave Request Form'!$R$8:$R$569, "&gt;="&amp;G33)&gt;0, "A", IF(COUNTIFS('Leave Request Form'!$C$8:$C$507, $B41, 'Leave Request Form'!$D$8:$D$507, "&lt;="&amp;G33, 'Leave Request Form'!$E$8:$E$507, "&gt;="&amp;G33)&gt;0, "R", "")))))</f>
        <v/>
      </c>
      <c r="H41" s="43" t="str">
        <f>IF(OR($B41="", H33=""), "", IF(COUNTIFS('Leave Request Form'!$T$8:$T$507, H33, 'Leave Request Form'!$C$8:$C$507, $B41), "A2", IF(COUNTIFS('Leave Request Form'!$G$8:$G$507, H33, 'Leave Request Form'!$C$8:$C$507, $B41), "R2", IF(COUNTIFS('Leave Request Form'!$P$8:$P$569, $B41, 'Leave Request Form'!$Q$8:$Q$569, "&lt;="&amp;H33, 'Leave Request Form'!$R$8:$R$569, "&gt;="&amp;H33)&gt;0, "A", IF(COUNTIFS('Leave Request Form'!$C$8:$C$507, $B41, 'Leave Request Form'!$D$8:$D$507, "&lt;="&amp;H33, 'Leave Request Form'!$E$8:$E$507, "&gt;="&amp;H33)&gt;0, "R", "")))))</f>
        <v/>
      </c>
      <c r="I41" s="43" t="str">
        <f>IF(OR($B41="", I33=""), "", IF(COUNTIFS('Leave Request Form'!$T$8:$T$507, I33, 'Leave Request Form'!$C$8:$C$507, $B41), "A2", IF(COUNTIFS('Leave Request Form'!$G$8:$G$507, I33, 'Leave Request Form'!$C$8:$C$507, $B41), "R2", IF(COUNTIFS('Leave Request Form'!$P$8:$P$569, $B41, 'Leave Request Form'!$Q$8:$Q$569, "&lt;="&amp;I33, 'Leave Request Form'!$R$8:$R$569, "&gt;="&amp;I33)&gt;0, "A", IF(COUNTIFS('Leave Request Form'!$C$8:$C$507, $B41, 'Leave Request Form'!$D$8:$D$507, "&lt;="&amp;I33, 'Leave Request Form'!$E$8:$E$507, "&gt;="&amp;I33)&gt;0, "R", "")))))</f>
        <v/>
      </c>
      <c r="J41" s="43" t="str">
        <f>IF(OR($B41="", J33=""), "", IF(COUNTIFS('Leave Request Form'!$T$8:$T$507, J33, 'Leave Request Form'!$C$8:$C$507, $B41), "A2", IF(COUNTIFS('Leave Request Form'!$G$8:$G$507, J33, 'Leave Request Form'!$C$8:$C$507, $B41), "R2", IF(COUNTIFS('Leave Request Form'!$P$8:$P$569, $B41, 'Leave Request Form'!$Q$8:$Q$569, "&lt;="&amp;J33, 'Leave Request Form'!$R$8:$R$569, "&gt;="&amp;J33)&gt;0, "A", IF(COUNTIFS('Leave Request Form'!$C$8:$C$507, $B41, 'Leave Request Form'!$D$8:$D$507, "&lt;="&amp;J33, 'Leave Request Form'!$E$8:$E$507, "&gt;="&amp;J33)&gt;0, "R", "")))))</f>
        <v/>
      </c>
      <c r="K41" s="43" t="str">
        <f>IF(OR($B41="", K33=""), "", IF(COUNTIFS('Leave Request Form'!$T$8:$T$507, K33, 'Leave Request Form'!$C$8:$C$507, $B41), "A2", IF(COUNTIFS('Leave Request Form'!$G$8:$G$507, K33, 'Leave Request Form'!$C$8:$C$507, $B41), "R2", IF(COUNTIFS('Leave Request Form'!$P$8:$P$569, $B41, 'Leave Request Form'!$Q$8:$Q$569, "&lt;="&amp;K33, 'Leave Request Form'!$R$8:$R$569, "&gt;="&amp;K33)&gt;0, "A", IF(COUNTIFS('Leave Request Form'!$C$8:$C$507, $B41, 'Leave Request Form'!$D$8:$D$507, "&lt;="&amp;K33, 'Leave Request Form'!$E$8:$E$507, "&gt;="&amp;K33)&gt;0, "R", "")))))</f>
        <v/>
      </c>
      <c r="L41" s="43" t="str">
        <f>IF(OR($B41="", L33=""), "", IF(COUNTIFS('Leave Request Form'!$T$8:$T$507, L33, 'Leave Request Form'!$C$8:$C$507, $B41), "A2", IF(COUNTIFS('Leave Request Form'!$G$8:$G$507, L33, 'Leave Request Form'!$C$8:$C$507, $B41), "R2", IF(COUNTIFS('Leave Request Form'!$P$8:$P$569, $B41, 'Leave Request Form'!$Q$8:$Q$569, "&lt;="&amp;L33, 'Leave Request Form'!$R$8:$R$569, "&gt;="&amp;L33)&gt;0, "A", IF(COUNTIFS('Leave Request Form'!$C$8:$C$507, $B41, 'Leave Request Form'!$D$8:$D$507, "&lt;="&amp;L33, 'Leave Request Form'!$E$8:$E$507, "&gt;="&amp;L33)&gt;0, "R", "")))))</f>
        <v/>
      </c>
      <c r="M41" s="43" t="str">
        <f>IF(OR($B41="", M33=""), "", IF(COUNTIFS('Leave Request Form'!$T$8:$T$507, M33, 'Leave Request Form'!$C$8:$C$507, $B41), "A2", IF(COUNTIFS('Leave Request Form'!$G$8:$G$507, M33, 'Leave Request Form'!$C$8:$C$507, $B41), "R2", IF(COUNTIFS('Leave Request Form'!$P$8:$P$569, $B41, 'Leave Request Form'!$Q$8:$Q$569, "&lt;="&amp;M33, 'Leave Request Form'!$R$8:$R$569, "&gt;="&amp;M33)&gt;0, "A", IF(COUNTIFS('Leave Request Form'!$C$8:$C$507, $B41, 'Leave Request Form'!$D$8:$D$507, "&lt;="&amp;M33, 'Leave Request Form'!$E$8:$E$507, "&gt;="&amp;M33)&gt;0, "R", "")))))</f>
        <v/>
      </c>
      <c r="N41" s="43" t="str">
        <f>IF(OR($B41="", N33=""), "", IF(COUNTIFS('Leave Request Form'!$T$8:$T$507, N33, 'Leave Request Form'!$C$8:$C$507, $B41), "A2", IF(COUNTIFS('Leave Request Form'!$G$8:$G$507, N33, 'Leave Request Form'!$C$8:$C$507, $B41), "R2", IF(COUNTIFS('Leave Request Form'!$P$8:$P$569, $B41, 'Leave Request Form'!$Q$8:$Q$569, "&lt;="&amp;N33, 'Leave Request Form'!$R$8:$R$569, "&gt;="&amp;N33)&gt;0, "A", IF(COUNTIFS('Leave Request Form'!$C$8:$C$507, $B41, 'Leave Request Form'!$D$8:$D$507, "&lt;="&amp;N33, 'Leave Request Form'!$E$8:$E$507, "&gt;="&amp;N33)&gt;0, "R", "")))))</f>
        <v/>
      </c>
      <c r="O41" s="43" t="str">
        <f>IF(OR($B41="", O33=""), "", IF(COUNTIFS('Leave Request Form'!$T$8:$T$507, O33, 'Leave Request Form'!$C$8:$C$507, $B41), "A2", IF(COUNTIFS('Leave Request Form'!$G$8:$G$507, O33, 'Leave Request Form'!$C$8:$C$507, $B41), "R2", IF(COUNTIFS('Leave Request Form'!$P$8:$P$569, $B41, 'Leave Request Form'!$Q$8:$Q$569, "&lt;="&amp;O33, 'Leave Request Form'!$R$8:$R$569, "&gt;="&amp;O33)&gt;0, "A", IF(COUNTIFS('Leave Request Form'!$C$8:$C$507, $B41, 'Leave Request Form'!$D$8:$D$507, "&lt;="&amp;O33, 'Leave Request Form'!$E$8:$E$507, "&gt;="&amp;O33)&gt;0, "R", "")))))</f>
        <v/>
      </c>
      <c r="P41" s="43" t="str">
        <f>IF(OR($B41="", P33=""), "", IF(COUNTIFS('Leave Request Form'!$T$8:$T$507, P33, 'Leave Request Form'!$C$8:$C$507, $B41), "A2", IF(COUNTIFS('Leave Request Form'!$G$8:$G$507, P33, 'Leave Request Form'!$C$8:$C$507, $B41), "R2", IF(COUNTIFS('Leave Request Form'!$P$8:$P$569, $B41, 'Leave Request Form'!$Q$8:$Q$569, "&lt;="&amp;P33, 'Leave Request Form'!$R$8:$R$569, "&gt;="&amp;P33)&gt;0, "A", IF(COUNTIFS('Leave Request Form'!$C$8:$C$507, $B41, 'Leave Request Form'!$D$8:$D$507, "&lt;="&amp;P33, 'Leave Request Form'!$E$8:$E$507, "&gt;="&amp;P33)&gt;0, "R", "")))))</f>
        <v/>
      </c>
      <c r="Q41" s="43" t="str">
        <f>IF(OR($B41="", Q33=""), "", IF(COUNTIFS('Leave Request Form'!$T$8:$T$507, Q33, 'Leave Request Form'!$C$8:$C$507, $B41), "A2", IF(COUNTIFS('Leave Request Form'!$G$8:$G$507, Q33, 'Leave Request Form'!$C$8:$C$507, $B41), "R2", IF(COUNTIFS('Leave Request Form'!$P$8:$P$569, $B41, 'Leave Request Form'!$Q$8:$Q$569, "&lt;="&amp;Q33, 'Leave Request Form'!$R$8:$R$569, "&gt;="&amp;Q33)&gt;0, "A", IF(COUNTIFS('Leave Request Form'!$C$8:$C$507, $B41, 'Leave Request Form'!$D$8:$D$507, "&lt;="&amp;Q33, 'Leave Request Form'!$E$8:$E$507, "&gt;="&amp;Q33)&gt;0, "R", "")))))</f>
        <v/>
      </c>
      <c r="R41" s="43" t="str">
        <f>IF(OR($B41="", R33=""), "", IF(COUNTIFS('Leave Request Form'!$T$8:$T$507, R33, 'Leave Request Form'!$C$8:$C$507, $B41), "A2", IF(COUNTIFS('Leave Request Form'!$G$8:$G$507, R33, 'Leave Request Form'!$C$8:$C$507, $B41), "R2", IF(COUNTIFS('Leave Request Form'!$P$8:$P$569, $B41, 'Leave Request Form'!$Q$8:$Q$569, "&lt;="&amp;R33, 'Leave Request Form'!$R$8:$R$569, "&gt;="&amp;R33)&gt;0, "A", IF(COUNTIFS('Leave Request Form'!$C$8:$C$507, $B41, 'Leave Request Form'!$D$8:$D$507, "&lt;="&amp;R33, 'Leave Request Form'!$E$8:$E$507, "&gt;="&amp;R33)&gt;0, "R", "")))))</f>
        <v/>
      </c>
      <c r="S41" s="43" t="str">
        <f>IF(OR($B41="", S33=""), "", IF(COUNTIFS('Leave Request Form'!$T$8:$T$507, S33, 'Leave Request Form'!$C$8:$C$507, $B41), "A2", IF(COUNTIFS('Leave Request Form'!$G$8:$G$507, S33, 'Leave Request Form'!$C$8:$C$507, $B41), "R2", IF(COUNTIFS('Leave Request Form'!$P$8:$P$569, $B41, 'Leave Request Form'!$Q$8:$Q$569, "&lt;="&amp;S33, 'Leave Request Form'!$R$8:$R$569, "&gt;="&amp;S33)&gt;0, "A", IF(COUNTIFS('Leave Request Form'!$C$8:$C$507, $B41, 'Leave Request Form'!$D$8:$D$507, "&lt;="&amp;S33, 'Leave Request Form'!$E$8:$E$507, "&gt;="&amp;S33)&gt;0, "R", "")))))</f>
        <v/>
      </c>
      <c r="T41" s="43" t="str">
        <f>IF(OR($B41="", T33=""), "", IF(COUNTIFS('Leave Request Form'!$T$8:$T$507, T33, 'Leave Request Form'!$C$8:$C$507, $B41), "A2", IF(COUNTIFS('Leave Request Form'!$G$8:$G$507, T33, 'Leave Request Form'!$C$8:$C$507, $B41), "R2", IF(COUNTIFS('Leave Request Form'!$P$8:$P$569, $B41, 'Leave Request Form'!$Q$8:$Q$569, "&lt;="&amp;T33, 'Leave Request Form'!$R$8:$R$569, "&gt;="&amp;T33)&gt;0, "A", IF(COUNTIFS('Leave Request Form'!$C$8:$C$507, $B41, 'Leave Request Form'!$D$8:$D$507, "&lt;="&amp;T33, 'Leave Request Form'!$E$8:$E$507, "&gt;="&amp;T33)&gt;0, "R", "")))))</f>
        <v/>
      </c>
      <c r="U41" s="43" t="str">
        <f>IF(OR($B41="", U33=""), "", IF(COUNTIFS('Leave Request Form'!$T$8:$T$507, U33, 'Leave Request Form'!$C$8:$C$507, $B41), "A2", IF(COUNTIFS('Leave Request Form'!$G$8:$G$507, U33, 'Leave Request Form'!$C$8:$C$507, $B41), "R2", IF(COUNTIFS('Leave Request Form'!$P$8:$P$569, $B41, 'Leave Request Form'!$Q$8:$Q$569, "&lt;="&amp;U33, 'Leave Request Form'!$R$8:$R$569, "&gt;="&amp;U33)&gt;0, "A", IF(COUNTIFS('Leave Request Form'!$C$8:$C$507, $B41, 'Leave Request Form'!$D$8:$D$507, "&lt;="&amp;U33, 'Leave Request Form'!$E$8:$E$507, "&gt;="&amp;U33)&gt;0, "R", "")))))</f>
        <v/>
      </c>
      <c r="V41" s="43" t="str">
        <f>IF(OR($B41="", V33=""), "", IF(COUNTIFS('Leave Request Form'!$T$8:$T$507, V33, 'Leave Request Form'!$C$8:$C$507, $B41), "A2", IF(COUNTIFS('Leave Request Form'!$G$8:$G$507, V33, 'Leave Request Form'!$C$8:$C$507, $B41), "R2", IF(COUNTIFS('Leave Request Form'!$P$8:$P$569, $B41, 'Leave Request Form'!$Q$8:$Q$569, "&lt;="&amp;V33, 'Leave Request Form'!$R$8:$R$569, "&gt;="&amp;V33)&gt;0, "A", IF(COUNTIFS('Leave Request Form'!$C$8:$C$507, $B41, 'Leave Request Form'!$D$8:$D$507, "&lt;="&amp;V33, 'Leave Request Form'!$E$8:$E$507, "&gt;="&amp;V33)&gt;0, "R", "")))))</f>
        <v/>
      </c>
      <c r="W41" s="43" t="str">
        <f>IF(OR($B41="", W33=""), "", IF(COUNTIFS('Leave Request Form'!$T$8:$T$507, W33, 'Leave Request Form'!$C$8:$C$507, $B41), "A2", IF(COUNTIFS('Leave Request Form'!$G$8:$G$507, W33, 'Leave Request Form'!$C$8:$C$507, $B41), "R2", IF(COUNTIFS('Leave Request Form'!$P$8:$P$569, $B41, 'Leave Request Form'!$Q$8:$Q$569, "&lt;="&amp;W33, 'Leave Request Form'!$R$8:$R$569, "&gt;="&amp;W33)&gt;0, "A", IF(COUNTIFS('Leave Request Form'!$C$8:$C$507, $B41, 'Leave Request Form'!$D$8:$D$507, "&lt;="&amp;W33, 'Leave Request Form'!$E$8:$E$507, "&gt;="&amp;W33)&gt;0, "R", "")))))</f>
        <v/>
      </c>
      <c r="X41" s="43" t="str">
        <f>IF(OR($B41="", X33=""), "", IF(COUNTIFS('Leave Request Form'!$T$8:$T$507, X33, 'Leave Request Form'!$C$8:$C$507, $B41), "A2", IF(COUNTIFS('Leave Request Form'!$G$8:$G$507, X33, 'Leave Request Form'!$C$8:$C$507, $B41), "R2", IF(COUNTIFS('Leave Request Form'!$P$8:$P$569, $B41, 'Leave Request Form'!$Q$8:$Q$569, "&lt;="&amp;X33, 'Leave Request Form'!$R$8:$R$569, "&gt;="&amp;X33)&gt;0, "A", IF(COUNTIFS('Leave Request Form'!$C$8:$C$507, $B41, 'Leave Request Form'!$D$8:$D$507, "&lt;="&amp;X33, 'Leave Request Form'!$E$8:$E$507, "&gt;="&amp;X33)&gt;0, "R", "")))))</f>
        <v/>
      </c>
      <c r="Y41" s="43" t="str">
        <f>IF(OR($B41="", Y33=""), "", IF(COUNTIFS('Leave Request Form'!$T$8:$T$507, Y33, 'Leave Request Form'!$C$8:$C$507, $B41), "A2", IF(COUNTIFS('Leave Request Form'!$G$8:$G$507, Y33, 'Leave Request Form'!$C$8:$C$507, $B41), "R2", IF(COUNTIFS('Leave Request Form'!$P$8:$P$569, $B41, 'Leave Request Form'!$Q$8:$Q$569, "&lt;="&amp;Y33, 'Leave Request Form'!$R$8:$R$569, "&gt;="&amp;Y33)&gt;0, "A", IF(COUNTIFS('Leave Request Form'!$C$8:$C$507, $B41, 'Leave Request Form'!$D$8:$D$507, "&lt;="&amp;Y33, 'Leave Request Form'!$E$8:$E$507, "&gt;="&amp;Y33)&gt;0, "R", "")))))</f>
        <v/>
      </c>
      <c r="Z41" s="43" t="str">
        <f>IF(OR($B41="", Z33=""), "", IF(COUNTIFS('Leave Request Form'!$T$8:$T$507, Z33, 'Leave Request Form'!$C$8:$C$507, $B41), "A2", IF(COUNTIFS('Leave Request Form'!$G$8:$G$507, Z33, 'Leave Request Form'!$C$8:$C$507, $B41), "R2", IF(COUNTIFS('Leave Request Form'!$P$8:$P$569, $B41, 'Leave Request Form'!$Q$8:$Q$569, "&lt;="&amp;Z33, 'Leave Request Form'!$R$8:$R$569, "&gt;="&amp;Z33)&gt;0, "A", IF(COUNTIFS('Leave Request Form'!$C$8:$C$507, $B41, 'Leave Request Form'!$D$8:$D$507, "&lt;="&amp;Z33, 'Leave Request Form'!$E$8:$E$507, "&gt;="&amp;Z33)&gt;0, "R", "")))))</f>
        <v/>
      </c>
      <c r="AA41" s="43" t="str">
        <f>IF(OR($B41="", AA33=""), "", IF(COUNTIFS('Leave Request Form'!$T$8:$T$507, AA33, 'Leave Request Form'!$C$8:$C$507, $B41), "A2", IF(COUNTIFS('Leave Request Form'!$G$8:$G$507, AA33, 'Leave Request Form'!$C$8:$C$507, $B41), "R2", IF(COUNTIFS('Leave Request Form'!$P$8:$P$569, $B41, 'Leave Request Form'!$Q$8:$Q$569, "&lt;="&amp;AA33, 'Leave Request Form'!$R$8:$R$569, "&gt;="&amp;AA33)&gt;0, "A", IF(COUNTIFS('Leave Request Form'!$C$8:$C$507, $B41, 'Leave Request Form'!$D$8:$D$507, "&lt;="&amp;AA33, 'Leave Request Form'!$E$8:$E$507, "&gt;="&amp;AA33)&gt;0, "R", "")))))</f>
        <v/>
      </c>
      <c r="AB41" s="43" t="str">
        <f>IF(OR($B41="", AB33=""), "", IF(COUNTIFS('Leave Request Form'!$T$8:$T$507, AB33, 'Leave Request Form'!$C$8:$C$507, $B41), "A2", IF(COUNTIFS('Leave Request Form'!$G$8:$G$507, AB33, 'Leave Request Form'!$C$8:$C$507, $B41), "R2", IF(COUNTIFS('Leave Request Form'!$P$8:$P$569, $B41, 'Leave Request Form'!$Q$8:$Q$569, "&lt;="&amp;AB33, 'Leave Request Form'!$R$8:$R$569, "&gt;="&amp;AB33)&gt;0, "A", IF(COUNTIFS('Leave Request Form'!$C$8:$C$507, $B41, 'Leave Request Form'!$D$8:$D$507, "&lt;="&amp;AB33, 'Leave Request Form'!$E$8:$E$507, "&gt;="&amp;AB33)&gt;0, "R", "")))))</f>
        <v/>
      </c>
      <c r="AC41" s="43" t="str">
        <f>IF(OR($B41="", AC33=""), "", IF(COUNTIFS('Leave Request Form'!$T$8:$T$507, AC33, 'Leave Request Form'!$C$8:$C$507, $B41), "A2", IF(COUNTIFS('Leave Request Form'!$G$8:$G$507, AC33, 'Leave Request Form'!$C$8:$C$507, $B41), "R2", IF(COUNTIFS('Leave Request Form'!$P$8:$P$569, $B41, 'Leave Request Form'!$Q$8:$Q$569, "&lt;="&amp;AC33, 'Leave Request Form'!$R$8:$R$569, "&gt;="&amp;AC33)&gt;0, "A", IF(COUNTIFS('Leave Request Form'!$C$8:$C$507, $B41, 'Leave Request Form'!$D$8:$D$507, "&lt;="&amp;AC33, 'Leave Request Form'!$E$8:$E$507, "&gt;="&amp;AC33)&gt;0, "R", "")))))</f>
        <v/>
      </c>
      <c r="AD41" s="43" t="str">
        <f>IF(OR($B41="", AD33=""), "", IF(COUNTIFS('Leave Request Form'!$T$8:$T$507, AD33, 'Leave Request Form'!$C$8:$C$507, $B41), "A2", IF(COUNTIFS('Leave Request Form'!$G$8:$G$507, AD33, 'Leave Request Form'!$C$8:$C$507, $B41), "R2", IF(COUNTIFS('Leave Request Form'!$P$8:$P$569, $B41, 'Leave Request Form'!$Q$8:$Q$569, "&lt;="&amp;AD33, 'Leave Request Form'!$R$8:$R$569, "&gt;="&amp;AD33)&gt;0, "A", IF(COUNTIFS('Leave Request Form'!$C$8:$C$507, $B41, 'Leave Request Form'!$D$8:$D$507, "&lt;="&amp;AD33, 'Leave Request Form'!$E$8:$E$507, "&gt;="&amp;AD33)&gt;0, "R", "")))))</f>
        <v/>
      </c>
      <c r="AE41" s="43" t="str">
        <f>IF(OR($B41="", AE33=""), "", IF(COUNTIFS('Leave Request Form'!$T$8:$T$507, AE33, 'Leave Request Form'!$C$8:$C$507, $B41), "A2", IF(COUNTIFS('Leave Request Form'!$G$8:$G$507, AE33, 'Leave Request Form'!$C$8:$C$507, $B41), "R2", IF(COUNTIFS('Leave Request Form'!$P$8:$P$569, $B41, 'Leave Request Form'!$Q$8:$Q$569, "&lt;="&amp;AE33, 'Leave Request Form'!$R$8:$R$569, "&gt;="&amp;AE33)&gt;0, "A", IF(COUNTIFS('Leave Request Form'!$C$8:$C$507, $B41, 'Leave Request Form'!$D$8:$D$507, "&lt;="&amp;AE33, 'Leave Request Form'!$E$8:$E$507, "&gt;="&amp;AE33)&gt;0, "R", "")))))</f>
        <v/>
      </c>
      <c r="AF41" s="43" t="str">
        <f>IF(OR($B41="", AF33=""), "", IF(COUNTIFS('Leave Request Form'!$T$8:$T$507, AF33, 'Leave Request Form'!$C$8:$C$507, $B41), "A2", IF(COUNTIFS('Leave Request Form'!$G$8:$G$507, AF33, 'Leave Request Form'!$C$8:$C$507, $B41), "R2", IF(COUNTIFS('Leave Request Form'!$P$8:$P$569, $B41, 'Leave Request Form'!$Q$8:$Q$569, "&lt;="&amp;AF33, 'Leave Request Form'!$R$8:$R$569, "&gt;="&amp;AF33)&gt;0, "A", IF(COUNTIFS('Leave Request Form'!$C$8:$C$507, $B41, 'Leave Request Form'!$D$8:$D$507, "&lt;="&amp;AF33, 'Leave Request Form'!$E$8:$E$507, "&gt;="&amp;AF33)&gt;0, "R", "")))))</f>
        <v/>
      </c>
      <c r="AG41" s="44" t="str">
        <f>IF(OR($B41="", AG33=""), "", IF(COUNTIFS('Leave Request Form'!$T$8:$T$507, AG33, 'Leave Request Form'!$C$8:$C$507, $B41), "A2", IF(COUNTIFS('Leave Request Form'!$G$8:$G$507, AG33, 'Leave Request Form'!$C$8:$C$507, $B41), "R2", IF(COUNTIFS('Leave Request Form'!$P$8:$P$569, $B41, 'Leave Request Form'!$Q$8:$Q$569, "&lt;="&amp;AG33, 'Leave Request Form'!$R$8:$R$569, "&gt;="&amp;AG33)&gt;0, "A", IF(COUNTIFS('Leave Request Form'!$C$8:$C$507, $B41, 'Leave Request Form'!$D$8:$D$507, "&lt;="&amp;AG33, 'Leave Request Form'!$E$8:$E$507, "&gt;="&amp;AG33)&gt;0, "R", "")))))</f>
        <v/>
      </c>
      <c r="AH41" s="75"/>
    </row>
    <row r="42" spans="1:34" x14ac:dyDescent="0.25">
      <c r="A42" s="75"/>
      <c r="B42" s="10" t="str">
        <f>IF('Intro &amp; Setup'!$BC$12="", "", 'Intro &amp; Setup'!$BC$12)</f>
        <v>Andrew</v>
      </c>
      <c r="C42" s="42" t="str">
        <f>IF(OR($B42="", C33=""), "", IF(COUNTIFS('Leave Request Form'!$T$8:$T$507, C33, 'Leave Request Form'!$C$8:$C$507, $B42), "A2", IF(COUNTIFS('Leave Request Form'!$G$8:$G$507, C33, 'Leave Request Form'!$C$8:$C$507, $B42), "R2", IF(COUNTIFS('Leave Request Form'!$P$8:$P$569, $B42, 'Leave Request Form'!$Q$8:$Q$569, "&lt;="&amp;C33, 'Leave Request Form'!$R$8:$R$569, "&gt;="&amp;C33)&gt;0, "A", IF(COUNTIFS('Leave Request Form'!$C$8:$C$507, $B42, 'Leave Request Form'!$D$8:$D$507, "&lt;="&amp;C33, 'Leave Request Form'!$E$8:$E$507, "&gt;="&amp;C33)&gt;0, "R", "")))))</f>
        <v/>
      </c>
      <c r="D42" s="43" t="str">
        <f>IF(OR($B42="", D33=""), "", IF(COUNTIFS('Leave Request Form'!$T$8:$T$507, D33, 'Leave Request Form'!$C$8:$C$507, $B42), "A2", IF(COUNTIFS('Leave Request Form'!$G$8:$G$507, D33, 'Leave Request Form'!$C$8:$C$507, $B42), "R2", IF(COUNTIFS('Leave Request Form'!$P$8:$P$569, $B42, 'Leave Request Form'!$Q$8:$Q$569, "&lt;="&amp;D33, 'Leave Request Form'!$R$8:$R$569, "&gt;="&amp;D33)&gt;0, "A", IF(COUNTIFS('Leave Request Form'!$C$8:$C$507, $B42, 'Leave Request Form'!$D$8:$D$507, "&lt;="&amp;D33, 'Leave Request Form'!$E$8:$E$507, "&gt;="&amp;D33)&gt;0, "R", "")))))</f>
        <v/>
      </c>
      <c r="E42" s="43" t="str">
        <f>IF(OR($B42="", E33=""), "", IF(COUNTIFS('Leave Request Form'!$T$8:$T$507, E33, 'Leave Request Form'!$C$8:$C$507, $B42), "A2", IF(COUNTIFS('Leave Request Form'!$G$8:$G$507, E33, 'Leave Request Form'!$C$8:$C$507, $B42), "R2", IF(COUNTIFS('Leave Request Form'!$P$8:$P$569, $B42, 'Leave Request Form'!$Q$8:$Q$569, "&lt;="&amp;E33, 'Leave Request Form'!$R$8:$R$569, "&gt;="&amp;E33)&gt;0, "A", IF(COUNTIFS('Leave Request Form'!$C$8:$C$507, $B42, 'Leave Request Form'!$D$8:$D$507, "&lt;="&amp;E33, 'Leave Request Form'!$E$8:$E$507, "&gt;="&amp;E33)&gt;0, "R", "")))))</f>
        <v/>
      </c>
      <c r="F42" s="43" t="str">
        <f>IF(OR($B42="", F33=""), "", IF(COUNTIFS('Leave Request Form'!$T$8:$T$507, F33, 'Leave Request Form'!$C$8:$C$507, $B42), "A2", IF(COUNTIFS('Leave Request Form'!$G$8:$G$507, F33, 'Leave Request Form'!$C$8:$C$507, $B42), "R2", IF(COUNTIFS('Leave Request Form'!$P$8:$P$569, $B42, 'Leave Request Form'!$Q$8:$Q$569, "&lt;="&amp;F33, 'Leave Request Form'!$R$8:$R$569, "&gt;="&amp;F33)&gt;0, "A", IF(COUNTIFS('Leave Request Form'!$C$8:$C$507, $B42, 'Leave Request Form'!$D$8:$D$507, "&lt;="&amp;F33, 'Leave Request Form'!$E$8:$E$507, "&gt;="&amp;F33)&gt;0, "R", "")))))</f>
        <v/>
      </c>
      <c r="G42" s="43" t="str">
        <f>IF(OR($B42="", G33=""), "", IF(COUNTIFS('Leave Request Form'!$T$8:$T$507, G33, 'Leave Request Form'!$C$8:$C$507, $B42), "A2", IF(COUNTIFS('Leave Request Form'!$G$8:$G$507, G33, 'Leave Request Form'!$C$8:$C$507, $B42), "R2", IF(COUNTIFS('Leave Request Form'!$P$8:$P$569, $B42, 'Leave Request Form'!$Q$8:$Q$569, "&lt;="&amp;G33, 'Leave Request Form'!$R$8:$R$569, "&gt;="&amp;G33)&gt;0, "A", IF(COUNTIFS('Leave Request Form'!$C$8:$C$507, $B42, 'Leave Request Form'!$D$8:$D$507, "&lt;="&amp;G33, 'Leave Request Form'!$E$8:$E$507, "&gt;="&amp;G33)&gt;0, "R", "")))))</f>
        <v/>
      </c>
      <c r="H42" s="43" t="str">
        <f>IF(OR($B42="", H33=""), "", IF(COUNTIFS('Leave Request Form'!$T$8:$T$507, H33, 'Leave Request Form'!$C$8:$C$507, $B42), "A2", IF(COUNTIFS('Leave Request Form'!$G$8:$G$507, H33, 'Leave Request Form'!$C$8:$C$507, $B42), "R2", IF(COUNTIFS('Leave Request Form'!$P$8:$P$569, $B42, 'Leave Request Form'!$Q$8:$Q$569, "&lt;="&amp;H33, 'Leave Request Form'!$R$8:$R$569, "&gt;="&amp;H33)&gt;0, "A", IF(COUNTIFS('Leave Request Form'!$C$8:$C$507, $B42, 'Leave Request Form'!$D$8:$D$507, "&lt;="&amp;H33, 'Leave Request Form'!$E$8:$E$507, "&gt;="&amp;H33)&gt;0, "R", "")))))</f>
        <v/>
      </c>
      <c r="I42" s="43" t="str">
        <f>IF(OR($B42="", I33=""), "", IF(COUNTIFS('Leave Request Form'!$T$8:$T$507, I33, 'Leave Request Form'!$C$8:$C$507, $B42), "A2", IF(COUNTIFS('Leave Request Form'!$G$8:$G$507, I33, 'Leave Request Form'!$C$8:$C$507, $B42), "R2", IF(COUNTIFS('Leave Request Form'!$P$8:$P$569, $B42, 'Leave Request Form'!$Q$8:$Q$569, "&lt;="&amp;I33, 'Leave Request Form'!$R$8:$R$569, "&gt;="&amp;I33)&gt;0, "A", IF(COUNTIFS('Leave Request Form'!$C$8:$C$507, $B42, 'Leave Request Form'!$D$8:$D$507, "&lt;="&amp;I33, 'Leave Request Form'!$E$8:$E$507, "&gt;="&amp;I33)&gt;0, "R", "")))))</f>
        <v/>
      </c>
      <c r="J42" s="43" t="str">
        <f>IF(OR($B42="", J33=""), "", IF(COUNTIFS('Leave Request Form'!$T$8:$T$507, J33, 'Leave Request Form'!$C$8:$C$507, $B42), "A2", IF(COUNTIFS('Leave Request Form'!$G$8:$G$507, J33, 'Leave Request Form'!$C$8:$C$507, $B42), "R2", IF(COUNTIFS('Leave Request Form'!$P$8:$P$569, $B42, 'Leave Request Form'!$Q$8:$Q$569, "&lt;="&amp;J33, 'Leave Request Form'!$R$8:$R$569, "&gt;="&amp;J33)&gt;0, "A", IF(COUNTIFS('Leave Request Form'!$C$8:$C$507, $B42, 'Leave Request Form'!$D$8:$D$507, "&lt;="&amp;J33, 'Leave Request Form'!$E$8:$E$507, "&gt;="&amp;J33)&gt;0, "R", "")))))</f>
        <v/>
      </c>
      <c r="K42" s="43" t="str">
        <f>IF(OR($B42="", K33=""), "", IF(COUNTIFS('Leave Request Form'!$T$8:$T$507, K33, 'Leave Request Form'!$C$8:$C$507, $B42), "A2", IF(COUNTIFS('Leave Request Form'!$G$8:$G$507, K33, 'Leave Request Form'!$C$8:$C$507, $B42), "R2", IF(COUNTIFS('Leave Request Form'!$P$8:$P$569, $B42, 'Leave Request Form'!$Q$8:$Q$569, "&lt;="&amp;K33, 'Leave Request Form'!$R$8:$R$569, "&gt;="&amp;K33)&gt;0, "A", IF(COUNTIFS('Leave Request Form'!$C$8:$C$507, $B42, 'Leave Request Form'!$D$8:$D$507, "&lt;="&amp;K33, 'Leave Request Form'!$E$8:$E$507, "&gt;="&amp;K33)&gt;0, "R", "")))))</f>
        <v/>
      </c>
      <c r="L42" s="43" t="str">
        <f>IF(OR($B42="", L33=""), "", IF(COUNTIFS('Leave Request Form'!$T$8:$T$507, L33, 'Leave Request Form'!$C$8:$C$507, $B42), "A2", IF(COUNTIFS('Leave Request Form'!$G$8:$G$507, L33, 'Leave Request Form'!$C$8:$C$507, $B42), "R2", IF(COUNTIFS('Leave Request Form'!$P$8:$P$569, $B42, 'Leave Request Form'!$Q$8:$Q$569, "&lt;="&amp;L33, 'Leave Request Form'!$R$8:$R$569, "&gt;="&amp;L33)&gt;0, "A", IF(COUNTIFS('Leave Request Form'!$C$8:$C$507, $B42, 'Leave Request Form'!$D$8:$D$507, "&lt;="&amp;L33, 'Leave Request Form'!$E$8:$E$507, "&gt;="&amp;L33)&gt;0, "R", "")))))</f>
        <v/>
      </c>
      <c r="M42" s="43" t="str">
        <f>IF(OR($B42="", M33=""), "", IF(COUNTIFS('Leave Request Form'!$T$8:$T$507, M33, 'Leave Request Form'!$C$8:$C$507, $B42), "A2", IF(COUNTIFS('Leave Request Form'!$G$8:$G$507, M33, 'Leave Request Form'!$C$8:$C$507, $B42), "R2", IF(COUNTIFS('Leave Request Form'!$P$8:$P$569, $B42, 'Leave Request Form'!$Q$8:$Q$569, "&lt;="&amp;M33, 'Leave Request Form'!$R$8:$R$569, "&gt;="&amp;M33)&gt;0, "A", IF(COUNTIFS('Leave Request Form'!$C$8:$C$507, $B42, 'Leave Request Form'!$D$8:$D$507, "&lt;="&amp;M33, 'Leave Request Form'!$E$8:$E$507, "&gt;="&amp;M33)&gt;0, "R", "")))))</f>
        <v/>
      </c>
      <c r="N42" s="43" t="str">
        <f>IF(OR($B42="", N33=""), "", IF(COUNTIFS('Leave Request Form'!$T$8:$T$507, N33, 'Leave Request Form'!$C$8:$C$507, $B42), "A2", IF(COUNTIFS('Leave Request Form'!$G$8:$G$507, N33, 'Leave Request Form'!$C$8:$C$507, $B42), "R2", IF(COUNTIFS('Leave Request Form'!$P$8:$P$569, $B42, 'Leave Request Form'!$Q$8:$Q$569, "&lt;="&amp;N33, 'Leave Request Form'!$R$8:$R$569, "&gt;="&amp;N33)&gt;0, "A", IF(COUNTIFS('Leave Request Form'!$C$8:$C$507, $B42, 'Leave Request Form'!$D$8:$D$507, "&lt;="&amp;N33, 'Leave Request Form'!$E$8:$E$507, "&gt;="&amp;N33)&gt;0, "R", "")))))</f>
        <v/>
      </c>
      <c r="O42" s="43" t="str">
        <f>IF(OR($B42="", O33=""), "", IF(COUNTIFS('Leave Request Form'!$T$8:$T$507, O33, 'Leave Request Form'!$C$8:$C$507, $B42), "A2", IF(COUNTIFS('Leave Request Form'!$G$8:$G$507, O33, 'Leave Request Form'!$C$8:$C$507, $B42), "R2", IF(COUNTIFS('Leave Request Form'!$P$8:$P$569, $B42, 'Leave Request Form'!$Q$8:$Q$569, "&lt;="&amp;O33, 'Leave Request Form'!$R$8:$R$569, "&gt;="&amp;O33)&gt;0, "A", IF(COUNTIFS('Leave Request Form'!$C$8:$C$507, $B42, 'Leave Request Form'!$D$8:$D$507, "&lt;="&amp;O33, 'Leave Request Form'!$E$8:$E$507, "&gt;="&amp;O33)&gt;0, "R", "")))))</f>
        <v/>
      </c>
      <c r="P42" s="43" t="str">
        <f>IF(OR($B42="", P33=""), "", IF(COUNTIFS('Leave Request Form'!$T$8:$T$507, P33, 'Leave Request Form'!$C$8:$C$507, $B42), "A2", IF(COUNTIFS('Leave Request Form'!$G$8:$G$507, P33, 'Leave Request Form'!$C$8:$C$507, $B42), "R2", IF(COUNTIFS('Leave Request Form'!$P$8:$P$569, $B42, 'Leave Request Form'!$Q$8:$Q$569, "&lt;="&amp;P33, 'Leave Request Form'!$R$8:$R$569, "&gt;="&amp;P33)&gt;0, "A", IF(COUNTIFS('Leave Request Form'!$C$8:$C$507, $B42, 'Leave Request Form'!$D$8:$D$507, "&lt;="&amp;P33, 'Leave Request Form'!$E$8:$E$507, "&gt;="&amp;P33)&gt;0, "R", "")))))</f>
        <v/>
      </c>
      <c r="Q42" s="43" t="str">
        <f>IF(OR($B42="", Q33=""), "", IF(COUNTIFS('Leave Request Form'!$T$8:$T$507, Q33, 'Leave Request Form'!$C$8:$C$507, $B42), "A2", IF(COUNTIFS('Leave Request Form'!$G$8:$G$507, Q33, 'Leave Request Form'!$C$8:$C$507, $B42), "R2", IF(COUNTIFS('Leave Request Form'!$P$8:$P$569, $B42, 'Leave Request Form'!$Q$8:$Q$569, "&lt;="&amp;Q33, 'Leave Request Form'!$R$8:$R$569, "&gt;="&amp;Q33)&gt;0, "A", IF(COUNTIFS('Leave Request Form'!$C$8:$C$507, $B42, 'Leave Request Form'!$D$8:$D$507, "&lt;="&amp;Q33, 'Leave Request Form'!$E$8:$E$507, "&gt;="&amp;Q33)&gt;0, "R", "")))))</f>
        <v/>
      </c>
      <c r="R42" s="43" t="str">
        <f>IF(OR($B42="", R33=""), "", IF(COUNTIFS('Leave Request Form'!$T$8:$T$507, R33, 'Leave Request Form'!$C$8:$C$507, $B42), "A2", IF(COUNTIFS('Leave Request Form'!$G$8:$G$507, R33, 'Leave Request Form'!$C$8:$C$507, $B42), "R2", IF(COUNTIFS('Leave Request Form'!$P$8:$P$569, $B42, 'Leave Request Form'!$Q$8:$Q$569, "&lt;="&amp;R33, 'Leave Request Form'!$R$8:$R$569, "&gt;="&amp;R33)&gt;0, "A", IF(COUNTIFS('Leave Request Form'!$C$8:$C$507, $B42, 'Leave Request Form'!$D$8:$D$507, "&lt;="&amp;R33, 'Leave Request Form'!$E$8:$E$507, "&gt;="&amp;R33)&gt;0, "R", "")))))</f>
        <v/>
      </c>
      <c r="S42" s="43" t="str">
        <f>IF(OR($B42="", S33=""), "", IF(COUNTIFS('Leave Request Form'!$T$8:$T$507, S33, 'Leave Request Form'!$C$8:$C$507, $B42), "A2", IF(COUNTIFS('Leave Request Form'!$G$8:$G$507, S33, 'Leave Request Form'!$C$8:$C$507, $B42), "R2", IF(COUNTIFS('Leave Request Form'!$P$8:$P$569, $B42, 'Leave Request Form'!$Q$8:$Q$569, "&lt;="&amp;S33, 'Leave Request Form'!$R$8:$R$569, "&gt;="&amp;S33)&gt;0, "A", IF(COUNTIFS('Leave Request Form'!$C$8:$C$507, $B42, 'Leave Request Form'!$D$8:$D$507, "&lt;="&amp;S33, 'Leave Request Form'!$E$8:$E$507, "&gt;="&amp;S33)&gt;0, "R", "")))))</f>
        <v/>
      </c>
      <c r="T42" s="43" t="str">
        <f>IF(OR($B42="", T33=""), "", IF(COUNTIFS('Leave Request Form'!$T$8:$T$507, T33, 'Leave Request Form'!$C$8:$C$507, $B42), "A2", IF(COUNTIFS('Leave Request Form'!$G$8:$G$507, T33, 'Leave Request Form'!$C$8:$C$507, $B42), "R2", IF(COUNTIFS('Leave Request Form'!$P$8:$P$569, $B42, 'Leave Request Form'!$Q$8:$Q$569, "&lt;="&amp;T33, 'Leave Request Form'!$R$8:$R$569, "&gt;="&amp;T33)&gt;0, "A", IF(COUNTIFS('Leave Request Form'!$C$8:$C$507, $B42, 'Leave Request Form'!$D$8:$D$507, "&lt;="&amp;T33, 'Leave Request Form'!$E$8:$E$507, "&gt;="&amp;T33)&gt;0, "R", "")))))</f>
        <v/>
      </c>
      <c r="U42" s="43" t="str">
        <f>IF(OR($B42="", U33=""), "", IF(COUNTIFS('Leave Request Form'!$T$8:$T$507, U33, 'Leave Request Form'!$C$8:$C$507, $B42), "A2", IF(COUNTIFS('Leave Request Form'!$G$8:$G$507, U33, 'Leave Request Form'!$C$8:$C$507, $B42), "R2", IF(COUNTIFS('Leave Request Form'!$P$8:$P$569, $B42, 'Leave Request Form'!$Q$8:$Q$569, "&lt;="&amp;U33, 'Leave Request Form'!$R$8:$R$569, "&gt;="&amp;U33)&gt;0, "A", IF(COUNTIFS('Leave Request Form'!$C$8:$C$507, $B42, 'Leave Request Form'!$D$8:$D$507, "&lt;="&amp;U33, 'Leave Request Form'!$E$8:$E$507, "&gt;="&amp;U33)&gt;0, "R", "")))))</f>
        <v/>
      </c>
      <c r="V42" s="43" t="str">
        <f>IF(OR($B42="", V33=""), "", IF(COUNTIFS('Leave Request Form'!$T$8:$T$507, V33, 'Leave Request Form'!$C$8:$C$507, $B42), "A2", IF(COUNTIFS('Leave Request Form'!$G$8:$G$507, V33, 'Leave Request Form'!$C$8:$C$507, $B42), "R2", IF(COUNTIFS('Leave Request Form'!$P$8:$P$569, $B42, 'Leave Request Form'!$Q$8:$Q$569, "&lt;="&amp;V33, 'Leave Request Form'!$R$8:$R$569, "&gt;="&amp;V33)&gt;0, "A", IF(COUNTIFS('Leave Request Form'!$C$8:$C$507, $B42, 'Leave Request Form'!$D$8:$D$507, "&lt;="&amp;V33, 'Leave Request Form'!$E$8:$E$507, "&gt;="&amp;V33)&gt;0, "R", "")))))</f>
        <v/>
      </c>
      <c r="W42" s="43" t="str">
        <f>IF(OR($B42="", W33=""), "", IF(COUNTIFS('Leave Request Form'!$T$8:$T$507, W33, 'Leave Request Form'!$C$8:$C$507, $B42), "A2", IF(COUNTIFS('Leave Request Form'!$G$8:$G$507, W33, 'Leave Request Form'!$C$8:$C$507, $B42), "R2", IF(COUNTIFS('Leave Request Form'!$P$8:$P$569, $B42, 'Leave Request Form'!$Q$8:$Q$569, "&lt;="&amp;W33, 'Leave Request Form'!$R$8:$R$569, "&gt;="&amp;W33)&gt;0, "A", IF(COUNTIFS('Leave Request Form'!$C$8:$C$507, $B42, 'Leave Request Form'!$D$8:$D$507, "&lt;="&amp;W33, 'Leave Request Form'!$E$8:$E$507, "&gt;="&amp;W33)&gt;0, "R", "")))))</f>
        <v/>
      </c>
      <c r="X42" s="43" t="str">
        <f>IF(OR($B42="", X33=""), "", IF(COUNTIFS('Leave Request Form'!$T$8:$T$507, X33, 'Leave Request Form'!$C$8:$C$507, $B42), "A2", IF(COUNTIFS('Leave Request Form'!$G$8:$G$507, X33, 'Leave Request Form'!$C$8:$C$507, $B42), "R2", IF(COUNTIFS('Leave Request Form'!$P$8:$P$569, $B42, 'Leave Request Form'!$Q$8:$Q$569, "&lt;="&amp;X33, 'Leave Request Form'!$R$8:$R$569, "&gt;="&amp;X33)&gt;0, "A", IF(COUNTIFS('Leave Request Form'!$C$8:$C$507, $B42, 'Leave Request Form'!$D$8:$D$507, "&lt;="&amp;X33, 'Leave Request Form'!$E$8:$E$507, "&gt;="&amp;X33)&gt;0, "R", "")))))</f>
        <v/>
      </c>
      <c r="Y42" s="43" t="str">
        <f>IF(OR($B42="", Y33=""), "", IF(COUNTIFS('Leave Request Form'!$T$8:$T$507, Y33, 'Leave Request Form'!$C$8:$C$507, $B42), "A2", IF(COUNTIFS('Leave Request Form'!$G$8:$G$507, Y33, 'Leave Request Form'!$C$8:$C$507, $B42), "R2", IF(COUNTIFS('Leave Request Form'!$P$8:$P$569, $B42, 'Leave Request Form'!$Q$8:$Q$569, "&lt;="&amp;Y33, 'Leave Request Form'!$R$8:$R$569, "&gt;="&amp;Y33)&gt;0, "A", IF(COUNTIFS('Leave Request Form'!$C$8:$C$507, $B42, 'Leave Request Form'!$D$8:$D$507, "&lt;="&amp;Y33, 'Leave Request Form'!$E$8:$E$507, "&gt;="&amp;Y33)&gt;0, "R", "")))))</f>
        <v/>
      </c>
      <c r="Z42" s="43" t="str">
        <f>IF(OR($B42="", Z33=""), "", IF(COUNTIFS('Leave Request Form'!$T$8:$T$507, Z33, 'Leave Request Form'!$C$8:$C$507, $B42), "A2", IF(COUNTIFS('Leave Request Form'!$G$8:$G$507, Z33, 'Leave Request Form'!$C$8:$C$507, $B42), "R2", IF(COUNTIFS('Leave Request Form'!$P$8:$P$569, $B42, 'Leave Request Form'!$Q$8:$Q$569, "&lt;="&amp;Z33, 'Leave Request Form'!$R$8:$R$569, "&gt;="&amp;Z33)&gt;0, "A", IF(COUNTIFS('Leave Request Form'!$C$8:$C$507, $B42, 'Leave Request Form'!$D$8:$D$507, "&lt;="&amp;Z33, 'Leave Request Form'!$E$8:$E$507, "&gt;="&amp;Z33)&gt;0, "R", "")))))</f>
        <v/>
      </c>
      <c r="AA42" s="43" t="str">
        <f>IF(OR($B42="", AA33=""), "", IF(COUNTIFS('Leave Request Form'!$T$8:$T$507, AA33, 'Leave Request Form'!$C$8:$C$507, $B42), "A2", IF(COUNTIFS('Leave Request Form'!$G$8:$G$507, AA33, 'Leave Request Form'!$C$8:$C$507, $B42), "R2", IF(COUNTIFS('Leave Request Form'!$P$8:$P$569, $B42, 'Leave Request Form'!$Q$8:$Q$569, "&lt;="&amp;AA33, 'Leave Request Form'!$R$8:$R$569, "&gt;="&amp;AA33)&gt;0, "A", IF(COUNTIFS('Leave Request Form'!$C$8:$C$507, $B42, 'Leave Request Form'!$D$8:$D$507, "&lt;="&amp;AA33, 'Leave Request Form'!$E$8:$E$507, "&gt;="&amp;AA33)&gt;0, "R", "")))))</f>
        <v/>
      </c>
      <c r="AB42" s="43" t="str">
        <f>IF(OR($B42="", AB33=""), "", IF(COUNTIFS('Leave Request Form'!$T$8:$T$507, AB33, 'Leave Request Form'!$C$8:$C$507, $B42), "A2", IF(COUNTIFS('Leave Request Form'!$G$8:$G$507, AB33, 'Leave Request Form'!$C$8:$C$507, $B42), "R2", IF(COUNTIFS('Leave Request Form'!$P$8:$P$569, $B42, 'Leave Request Form'!$Q$8:$Q$569, "&lt;="&amp;AB33, 'Leave Request Form'!$R$8:$R$569, "&gt;="&amp;AB33)&gt;0, "A", IF(COUNTIFS('Leave Request Form'!$C$8:$C$507, $B42, 'Leave Request Form'!$D$8:$D$507, "&lt;="&amp;AB33, 'Leave Request Form'!$E$8:$E$507, "&gt;="&amp;AB33)&gt;0, "R", "")))))</f>
        <v/>
      </c>
      <c r="AC42" s="43" t="str">
        <f>IF(OR($B42="", AC33=""), "", IF(COUNTIFS('Leave Request Form'!$T$8:$T$507, AC33, 'Leave Request Form'!$C$8:$C$507, $B42), "A2", IF(COUNTIFS('Leave Request Form'!$G$8:$G$507, AC33, 'Leave Request Form'!$C$8:$C$507, $B42), "R2", IF(COUNTIFS('Leave Request Form'!$P$8:$P$569, $B42, 'Leave Request Form'!$Q$8:$Q$569, "&lt;="&amp;AC33, 'Leave Request Form'!$R$8:$R$569, "&gt;="&amp;AC33)&gt;0, "A", IF(COUNTIFS('Leave Request Form'!$C$8:$C$507, $B42, 'Leave Request Form'!$D$8:$D$507, "&lt;="&amp;AC33, 'Leave Request Form'!$E$8:$E$507, "&gt;="&amp;AC33)&gt;0, "R", "")))))</f>
        <v/>
      </c>
      <c r="AD42" s="43" t="str">
        <f>IF(OR($B42="", AD33=""), "", IF(COUNTIFS('Leave Request Form'!$T$8:$T$507, AD33, 'Leave Request Form'!$C$8:$C$507, $B42), "A2", IF(COUNTIFS('Leave Request Form'!$G$8:$G$507, AD33, 'Leave Request Form'!$C$8:$C$507, $B42), "R2", IF(COUNTIFS('Leave Request Form'!$P$8:$P$569, $B42, 'Leave Request Form'!$Q$8:$Q$569, "&lt;="&amp;AD33, 'Leave Request Form'!$R$8:$R$569, "&gt;="&amp;AD33)&gt;0, "A", IF(COUNTIFS('Leave Request Form'!$C$8:$C$507, $B42, 'Leave Request Form'!$D$8:$D$507, "&lt;="&amp;AD33, 'Leave Request Form'!$E$8:$E$507, "&gt;="&amp;AD33)&gt;0, "R", "")))))</f>
        <v/>
      </c>
      <c r="AE42" s="43" t="str">
        <f>IF(OR($B42="", AE33=""), "", IF(COUNTIFS('Leave Request Form'!$T$8:$T$507, AE33, 'Leave Request Form'!$C$8:$C$507, $B42), "A2", IF(COUNTIFS('Leave Request Form'!$G$8:$G$507, AE33, 'Leave Request Form'!$C$8:$C$507, $B42), "R2", IF(COUNTIFS('Leave Request Form'!$P$8:$P$569, $B42, 'Leave Request Form'!$Q$8:$Q$569, "&lt;="&amp;AE33, 'Leave Request Form'!$R$8:$R$569, "&gt;="&amp;AE33)&gt;0, "A", IF(COUNTIFS('Leave Request Form'!$C$8:$C$507, $B42, 'Leave Request Form'!$D$8:$D$507, "&lt;="&amp;AE33, 'Leave Request Form'!$E$8:$E$507, "&gt;="&amp;AE33)&gt;0, "R", "")))))</f>
        <v/>
      </c>
      <c r="AF42" s="43" t="str">
        <f>IF(OR($B42="", AF33=""), "", IF(COUNTIFS('Leave Request Form'!$T$8:$T$507, AF33, 'Leave Request Form'!$C$8:$C$507, $B42), "A2", IF(COUNTIFS('Leave Request Form'!$G$8:$G$507, AF33, 'Leave Request Form'!$C$8:$C$507, $B42), "R2", IF(COUNTIFS('Leave Request Form'!$P$8:$P$569, $B42, 'Leave Request Form'!$Q$8:$Q$569, "&lt;="&amp;AF33, 'Leave Request Form'!$R$8:$R$569, "&gt;="&amp;AF33)&gt;0, "A", IF(COUNTIFS('Leave Request Form'!$C$8:$C$507, $B42, 'Leave Request Form'!$D$8:$D$507, "&lt;="&amp;AF33, 'Leave Request Form'!$E$8:$E$507, "&gt;="&amp;AF33)&gt;0, "R", "")))))</f>
        <v/>
      </c>
      <c r="AG42" s="44" t="str">
        <f>IF(OR($B42="", AG33=""), "", IF(COUNTIFS('Leave Request Form'!$T$8:$T$507, AG33, 'Leave Request Form'!$C$8:$C$507, $B42), "A2", IF(COUNTIFS('Leave Request Form'!$G$8:$G$507, AG33, 'Leave Request Form'!$C$8:$C$507, $B42), "R2", IF(COUNTIFS('Leave Request Form'!$P$8:$P$569, $B42, 'Leave Request Form'!$Q$8:$Q$569, "&lt;="&amp;AG33, 'Leave Request Form'!$R$8:$R$569, "&gt;="&amp;AG33)&gt;0, "A", IF(COUNTIFS('Leave Request Form'!$C$8:$C$507, $B42, 'Leave Request Form'!$D$8:$D$507, "&lt;="&amp;AG33, 'Leave Request Form'!$E$8:$E$507, "&gt;="&amp;AG33)&gt;0, "R", "")))))</f>
        <v/>
      </c>
      <c r="AH42" s="75"/>
    </row>
    <row r="43" spans="1:34" x14ac:dyDescent="0.25">
      <c r="A43" s="75"/>
      <c r="B43" s="10" t="str">
        <f>IF('Intro &amp; Setup'!$BC$13="", "", 'Intro &amp; Setup'!$BC$13)</f>
        <v>Colleen</v>
      </c>
      <c r="C43" s="42" t="str">
        <f>IF(OR($B43="", C33=""), "", IF(COUNTIFS('Leave Request Form'!$T$8:$T$507, C33, 'Leave Request Form'!$C$8:$C$507, $B43), "A2", IF(COUNTIFS('Leave Request Form'!$G$8:$G$507, C33, 'Leave Request Form'!$C$8:$C$507, $B43), "R2", IF(COUNTIFS('Leave Request Form'!$P$8:$P$569, $B43, 'Leave Request Form'!$Q$8:$Q$569, "&lt;="&amp;C33, 'Leave Request Form'!$R$8:$R$569, "&gt;="&amp;C33)&gt;0, "A", IF(COUNTIFS('Leave Request Form'!$C$8:$C$507, $B43, 'Leave Request Form'!$D$8:$D$507, "&lt;="&amp;C33, 'Leave Request Form'!$E$8:$E$507, "&gt;="&amp;C33)&gt;0, "R", "")))))</f>
        <v/>
      </c>
      <c r="D43" s="43" t="str">
        <f>IF(OR($B43="", D33=""), "", IF(COUNTIFS('Leave Request Form'!$T$8:$T$507, D33, 'Leave Request Form'!$C$8:$C$507, $B43), "A2", IF(COUNTIFS('Leave Request Form'!$G$8:$G$507, D33, 'Leave Request Form'!$C$8:$C$507, $B43), "R2", IF(COUNTIFS('Leave Request Form'!$P$8:$P$569, $B43, 'Leave Request Form'!$Q$8:$Q$569, "&lt;="&amp;D33, 'Leave Request Form'!$R$8:$R$569, "&gt;="&amp;D33)&gt;0, "A", IF(COUNTIFS('Leave Request Form'!$C$8:$C$507, $B43, 'Leave Request Form'!$D$8:$D$507, "&lt;="&amp;D33, 'Leave Request Form'!$E$8:$E$507, "&gt;="&amp;D33)&gt;0, "R", "")))))</f>
        <v/>
      </c>
      <c r="E43" s="43" t="str">
        <f>IF(OR($B43="", E33=""), "", IF(COUNTIFS('Leave Request Form'!$T$8:$T$507, E33, 'Leave Request Form'!$C$8:$C$507, $B43), "A2", IF(COUNTIFS('Leave Request Form'!$G$8:$G$507, E33, 'Leave Request Form'!$C$8:$C$507, $B43), "R2", IF(COUNTIFS('Leave Request Form'!$P$8:$P$569, $B43, 'Leave Request Form'!$Q$8:$Q$569, "&lt;="&amp;E33, 'Leave Request Form'!$R$8:$R$569, "&gt;="&amp;E33)&gt;0, "A", IF(COUNTIFS('Leave Request Form'!$C$8:$C$507, $B43, 'Leave Request Form'!$D$8:$D$507, "&lt;="&amp;E33, 'Leave Request Form'!$E$8:$E$507, "&gt;="&amp;E33)&gt;0, "R", "")))))</f>
        <v/>
      </c>
      <c r="F43" s="43" t="str">
        <f>IF(OR($B43="", F33=""), "", IF(COUNTIFS('Leave Request Form'!$T$8:$T$507, F33, 'Leave Request Form'!$C$8:$C$507, $B43), "A2", IF(COUNTIFS('Leave Request Form'!$G$8:$G$507, F33, 'Leave Request Form'!$C$8:$C$507, $B43), "R2", IF(COUNTIFS('Leave Request Form'!$P$8:$P$569, $B43, 'Leave Request Form'!$Q$8:$Q$569, "&lt;="&amp;F33, 'Leave Request Form'!$R$8:$R$569, "&gt;="&amp;F33)&gt;0, "A", IF(COUNTIFS('Leave Request Form'!$C$8:$C$507, $B43, 'Leave Request Form'!$D$8:$D$507, "&lt;="&amp;F33, 'Leave Request Form'!$E$8:$E$507, "&gt;="&amp;F33)&gt;0, "R", "")))))</f>
        <v/>
      </c>
      <c r="G43" s="43" t="str">
        <f>IF(OR($B43="", G33=""), "", IF(COUNTIFS('Leave Request Form'!$T$8:$T$507, G33, 'Leave Request Form'!$C$8:$C$507, $B43), "A2", IF(COUNTIFS('Leave Request Form'!$G$8:$G$507, G33, 'Leave Request Form'!$C$8:$C$507, $B43), "R2", IF(COUNTIFS('Leave Request Form'!$P$8:$P$569, $B43, 'Leave Request Form'!$Q$8:$Q$569, "&lt;="&amp;G33, 'Leave Request Form'!$R$8:$R$569, "&gt;="&amp;G33)&gt;0, "A", IF(COUNTIFS('Leave Request Form'!$C$8:$C$507, $B43, 'Leave Request Form'!$D$8:$D$507, "&lt;="&amp;G33, 'Leave Request Form'!$E$8:$E$507, "&gt;="&amp;G33)&gt;0, "R", "")))))</f>
        <v/>
      </c>
      <c r="H43" s="43" t="str">
        <f>IF(OR($B43="", H33=""), "", IF(COUNTIFS('Leave Request Form'!$T$8:$T$507, H33, 'Leave Request Form'!$C$8:$C$507, $B43), "A2", IF(COUNTIFS('Leave Request Form'!$G$8:$G$507, H33, 'Leave Request Form'!$C$8:$C$507, $B43), "R2", IF(COUNTIFS('Leave Request Form'!$P$8:$P$569, $B43, 'Leave Request Form'!$Q$8:$Q$569, "&lt;="&amp;H33, 'Leave Request Form'!$R$8:$R$569, "&gt;="&amp;H33)&gt;0, "A", IF(COUNTIFS('Leave Request Form'!$C$8:$C$507, $B43, 'Leave Request Form'!$D$8:$D$507, "&lt;="&amp;H33, 'Leave Request Form'!$E$8:$E$507, "&gt;="&amp;H33)&gt;0, "R", "")))))</f>
        <v/>
      </c>
      <c r="I43" s="43" t="str">
        <f>IF(OR($B43="", I33=""), "", IF(COUNTIFS('Leave Request Form'!$T$8:$T$507, I33, 'Leave Request Form'!$C$8:$C$507, $B43), "A2", IF(COUNTIFS('Leave Request Form'!$G$8:$G$507, I33, 'Leave Request Form'!$C$8:$C$507, $B43), "R2", IF(COUNTIFS('Leave Request Form'!$P$8:$P$569, $B43, 'Leave Request Form'!$Q$8:$Q$569, "&lt;="&amp;I33, 'Leave Request Form'!$R$8:$R$569, "&gt;="&amp;I33)&gt;0, "A", IF(COUNTIFS('Leave Request Form'!$C$8:$C$507, $B43, 'Leave Request Form'!$D$8:$D$507, "&lt;="&amp;I33, 'Leave Request Form'!$E$8:$E$507, "&gt;="&amp;I33)&gt;0, "R", "")))))</f>
        <v/>
      </c>
      <c r="J43" s="43" t="str">
        <f>IF(OR($B43="", J33=""), "", IF(COUNTIFS('Leave Request Form'!$T$8:$T$507, J33, 'Leave Request Form'!$C$8:$C$507, $B43), "A2", IF(COUNTIFS('Leave Request Form'!$G$8:$G$507, J33, 'Leave Request Form'!$C$8:$C$507, $B43), "R2", IF(COUNTIFS('Leave Request Form'!$P$8:$P$569, $B43, 'Leave Request Form'!$Q$8:$Q$569, "&lt;="&amp;J33, 'Leave Request Form'!$R$8:$R$569, "&gt;="&amp;J33)&gt;0, "A", IF(COUNTIFS('Leave Request Form'!$C$8:$C$507, $B43, 'Leave Request Form'!$D$8:$D$507, "&lt;="&amp;J33, 'Leave Request Form'!$E$8:$E$507, "&gt;="&amp;J33)&gt;0, "R", "")))))</f>
        <v/>
      </c>
      <c r="K43" s="43" t="str">
        <f>IF(OR($B43="", K33=""), "", IF(COUNTIFS('Leave Request Form'!$T$8:$T$507, K33, 'Leave Request Form'!$C$8:$C$507, $B43), "A2", IF(COUNTIFS('Leave Request Form'!$G$8:$G$507, K33, 'Leave Request Form'!$C$8:$C$507, $B43), "R2", IF(COUNTIFS('Leave Request Form'!$P$8:$P$569, $B43, 'Leave Request Form'!$Q$8:$Q$569, "&lt;="&amp;K33, 'Leave Request Form'!$R$8:$R$569, "&gt;="&amp;K33)&gt;0, "A", IF(COUNTIFS('Leave Request Form'!$C$8:$C$507, $B43, 'Leave Request Form'!$D$8:$D$507, "&lt;="&amp;K33, 'Leave Request Form'!$E$8:$E$507, "&gt;="&amp;K33)&gt;0, "R", "")))))</f>
        <v/>
      </c>
      <c r="L43" s="43" t="str">
        <f>IF(OR($B43="", L33=""), "", IF(COUNTIFS('Leave Request Form'!$T$8:$T$507, L33, 'Leave Request Form'!$C$8:$C$507, $B43), "A2", IF(COUNTIFS('Leave Request Form'!$G$8:$G$507, L33, 'Leave Request Form'!$C$8:$C$507, $B43), "R2", IF(COUNTIFS('Leave Request Form'!$P$8:$P$569, $B43, 'Leave Request Form'!$Q$8:$Q$569, "&lt;="&amp;L33, 'Leave Request Form'!$R$8:$R$569, "&gt;="&amp;L33)&gt;0, "A", IF(COUNTIFS('Leave Request Form'!$C$8:$C$507, $B43, 'Leave Request Form'!$D$8:$D$507, "&lt;="&amp;L33, 'Leave Request Form'!$E$8:$E$507, "&gt;="&amp;L33)&gt;0, "R", "")))))</f>
        <v/>
      </c>
      <c r="M43" s="43" t="str">
        <f>IF(OR($B43="", M33=""), "", IF(COUNTIFS('Leave Request Form'!$T$8:$T$507, M33, 'Leave Request Form'!$C$8:$C$507, $B43), "A2", IF(COUNTIFS('Leave Request Form'!$G$8:$G$507, M33, 'Leave Request Form'!$C$8:$C$507, $B43), "R2", IF(COUNTIFS('Leave Request Form'!$P$8:$P$569, $B43, 'Leave Request Form'!$Q$8:$Q$569, "&lt;="&amp;M33, 'Leave Request Form'!$R$8:$R$569, "&gt;="&amp;M33)&gt;0, "A", IF(COUNTIFS('Leave Request Form'!$C$8:$C$507, $B43, 'Leave Request Form'!$D$8:$D$507, "&lt;="&amp;M33, 'Leave Request Form'!$E$8:$E$507, "&gt;="&amp;M33)&gt;0, "R", "")))))</f>
        <v/>
      </c>
      <c r="N43" s="43" t="str">
        <f>IF(OR($B43="", N33=""), "", IF(COUNTIFS('Leave Request Form'!$T$8:$T$507, N33, 'Leave Request Form'!$C$8:$C$507, $B43), "A2", IF(COUNTIFS('Leave Request Form'!$G$8:$G$507, N33, 'Leave Request Form'!$C$8:$C$507, $B43), "R2", IF(COUNTIFS('Leave Request Form'!$P$8:$P$569, $B43, 'Leave Request Form'!$Q$8:$Q$569, "&lt;="&amp;N33, 'Leave Request Form'!$R$8:$R$569, "&gt;="&amp;N33)&gt;0, "A", IF(COUNTIFS('Leave Request Form'!$C$8:$C$507, $B43, 'Leave Request Form'!$D$8:$D$507, "&lt;="&amp;N33, 'Leave Request Form'!$E$8:$E$507, "&gt;="&amp;N33)&gt;0, "R", "")))))</f>
        <v/>
      </c>
      <c r="O43" s="43" t="str">
        <f>IF(OR($B43="", O33=""), "", IF(COUNTIFS('Leave Request Form'!$T$8:$T$507, O33, 'Leave Request Form'!$C$8:$C$507, $B43), "A2", IF(COUNTIFS('Leave Request Form'!$G$8:$G$507, O33, 'Leave Request Form'!$C$8:$C$507, $B43), "R2", IF(COUNTIFS('Leave Request Form'!$P$8:$P$569, $B43, 'Leave Request Form'!$Q$8:$Q$569, "&lt;="&amp;O33, 'Leave Request Form'!$R$8:$R$569, "&gt;="&amp;O33)&gt;0, "A", IF(COUNTIFS('Leave Request Form'!$C$8:$C$507, $B43, 'Leave Request Form'!$D$8:$D$507, "&lt;="&amp;O33, 'Leave Request Form'!$E$8:$E$507, "&gt;="&amp;O33)&gt;0, "R", "")))))</f>
        <v/>
      </c>
      <c r="P43" s="43" t="str">
        <f>IF(OR($B43="", P33=""), "", IF(COUNTIFS('Leave Request Form'!$T$8:$T$507, P33, 'Leave Request Form'!$C$8:$C$507, $B43), "A2", IF(COUNTIFS('Leave Request Form'!$G$8:$G$507, P33, 'Leave Request Form'!$C$8:$C$507, $B43), "R2", IF(COUNTIFS('Leave Request Form'!$P$8:$P$569, $B43, 'Leave Request Form'!$Q$8:$Q$569, "&lt;="&amp;P33, 'Leave Request Form'!$R$8:$R$569, "&gt;="&amp;P33)&gt;0, "A", IF(COUNTIFS('Leave Request Form'!$C$8:$C$507, $B43, 'Leave Request Form'!$D$8:$D$507, "&lt;="&amp;P33, 'Leave Request Form'!$E$8:$E$507, "&gt;="&amp;P33)&gt;0, "R", "")))))</f>
        <v/>
      </c>
      <c r="Q43" s="43" t="str">
        <f>IF(OR($B43="", Q33=""), "", IF(COUNTIFS('Leave Request Form'!$T$8:$T$507, Q33, 'Leave Request Form'!$C$8:$C$507, $B43), "A2", IF(COUNTIFS('Leave Request Form'!$G$8:$G$507, Q33, 'Leave Request Form'!$C$8:$C$507, $B43), "R2", IF(COUNTIFS('Leave Request Form'!$P$8:$P$569, $B43, 'Leave Request Form'!$Q$8:$Q$569, "&lt;="&amp;Q33, 'Leave Request Form'!$R$8:$R$569, "&gt;="&amp;Q33)&gt;0, "A", IF(COUNTIFS('Leave Request Form'!$C$8:$C$507, $B43, 'Leave Request Form'!$D$8:$D$507, "&lt;="&amp;Q33, 'Leave Request Form'!$E$8:$E$507, "&gt;="&amp;Q33)&gt;0, "R", "")))))</f>
        <v/>
      </c>
      <c r="R43" s="43" t="str">
        <f>IF(OR($B43="", R33=""), "", IF(COUNTIFS('Leave Request Form'!$T$8:$T$507, R33, 'Leave Request Form'!$C$8:$C$507, $B43), "A2", IF(COUNTIFS('Leave Request Form'!$G$8:$G$507, R33, 'Leave Request Form'!$C$8:$C$507, $B43), "R2", IF(COUNTIFS('Leave Request Form'!$P$8:$P$569, $B43, 'Leave Request Form'!$Q$8:$Q$569, "&lt;="&amp;R33, 'Leave Request Form'!$R$8:$R$569, "&gt;="&amp;R33)&gt;0, "A", IF(COUNTIFS('Leave Request Form'!$C$8:$C$507, $B43, 'Leave Request Form'!$D$8:$D$507, "&lt;="&amp;R33, 'Leave Request Form'!$E$8:$E$507, "&gt;="&amp;R33)&gt;0, "R", "")))))</f>
        <v/>
      </c>
      <c r="S43" s="43" t="str">
        <f>IF(OR($B43="", S33=""), "", IF(COUNTIFS('Leave Request Form'!$T$8:$T$507, S33, 'Leave Request Form'!$C$8:$C$507, $B43), "A2", IF(COUNTIFS('Leave Request Form'!$G$8:$G$507, S33, 'Leave Request Form'!$C$8:$C$507, $B43), "R2", IF(COUNTIFS('Leave Request Form'!$P$8:$P$569, $B43, 'Leave Request Form'!$Q$8:$Q$569, "&lt;="&amp;S33, 'Leave Request Form'!$R$8:$R$569, "&gt;="&amp;S33)&gt;0, "A", IF(COUNTIFS('Leave Request Form'!$C$8:$C$507, $B43, 'Leave Request Form'!$D$8:$D$507, "&lt;="&amp;S33, 'Leave Request Form'!$E$8:$E$507, "&gt;="&amp;S33)&gt;0, "R", "")))))</f>
        <v/>
      </c>
      <c r="T43" s="43" t="str">
        <f>IF(OR($B43="", T33=""), "", IF(COUNTIFS('Leave Request Form'!$T$8:$T$507, T33, 'Leave Request Form'!$C$8:$C$507, $B43), "A2", IF(COUNTIFS('Leave Request Form'!$G$8:$G$507, T33, 'Leave Request Form'!$C$8:$C$507, $B43), "R2", IF(COUNTIFS('Leave Request Form'!$P$8:$P$569, $B43, 'Leave Request Form'!$Q$8:$Q$569, "&lt;="&amp;T33, 'Leave Request Form'!$R$8:$R$569, "&gt;="&amp;T33)&gt;0, "A", IF(COUNTIFS('Leave Request Form'!$C$8:$C$507, $B43, 'Leave Request Form'!$D$8:$D$507, "&lt;="&amp;T33, 'Leave Request Form'!$E$8:$E$507, "&gt;="&amp;T33)&gt;0, "R", "")))))</f>
        <v/>
      </c>
      <c r="U43" s="43" t="str">
        <f>IF(OR($B43="", U33=""), "", IF(COUNTIFS('Leave Request Form'!$T$8:$T$507, U33, 'Leave Request Form'!$C$8:$C$507, $B43), "A2", IF(COUNTIFS('Leave Request Form'!$G$8:$G$507, U33, 'Leave Request Form'!$C$8:$C$507, $B43), "R2", IF(COUNTIFS('Leave Request Form'!$P$8:$P$569, $B43, 'Leave Request Form'!$Q$8:$Q$569, "&lt;="&amp;U33, 'Leave Request Form'!$R$8:$R$569, "&gt;="&amp;U33)&gt;0, "A", IF(COUNTIFS('Leave Request Form'!$C$8:$C$507, $B43, 'Leave Request Form'!$D$8:$D$507, "&lt;="&amp;U33, 'Leave Request Form'!$E$8:$E$507, "&gt;="&amp;U33)&gt;0, "R", "")))))</f>
        <v/>
      </c>
      <c r="V43" s="43" t="str">
        <f>IF(OR($B43="", V33=""), "", IF(COUNTIFS('Leave Request Form'!$T$8:$T$507, V33, 'Leave Request Form'!$C$8:$C$507, $B43), "A2", IF(COUNTIFS('Leave Request Form'!$G$8:$G$507, V33, 'Leave Request Form'!$C$8:$C$507, $B43), "R2", IF(COUNTIFS('Leave Request Form'!$P$8:$P$569, $B43, 'Leave Request Form'!$Q$8:$Q$569, "&lt;="&amp;V33, 'Leave Request Form'!$R$8:$R$569, "&gt;="&amp;V33)&gt;0, "A", IF(COUNTIFS('Leave Request Form'!$C$8:$C$507, $B43, 'Leave Request Form'!$D$8:$D$507, "&lt;="&amp;V33, 'Leave Request Form'!$E$8:$E$507, "&gt;="&amp;V33)&gt;0, "R", "")))))</f>
        <v/>
      </c>
      <c r="W43" s="43" t="str">
        <f>IF(OR($B43="", W33=""), "", IF(COUNTIFS('Leave Request Form'!$T$8:$T$507, W33, 'Leave Request Form'!$C$8:$C$507, $B43), "A2", IF(COUNTIFS('Leave Request Form'!$G$8:$G$507, W33, 'Leave Request Form'!$C$8:$C$507, $B43), "R2", IF(COUNTIFS('Leave Request Form'!$P$8:$P$569, $B43, 'Leave Request Form'!$Q$8:$Q$569, "&lt;="&amp;W33, 'Leave Request Form'!$R$8:$R$569, "&gt;="&amp;W33)&gt;0, "A", IF(COUNTIFS('Leave Request Form'!$C$8:$C$507, $B43, 'Leave Request Form'!$D$8:$D$507, "&lt;="&amp;W33, 'Leave Request Form'!$E$8:$E$507, "&gt;="&amp;W33)&gt;0, "R", "")))))</f>
        <v/>
      </c>
      <c r="X43" s="43" t="str">
        <f>IF(OR($B43="", X33=""), "", IF(COUNTIFS('Leave Request Form'!$T$8:$T$507, X33, 'Leave Request Form'!$C$8:$C$507, $B43), "A2", IF(COUNTIFS('Leave Request Form'!$G$8:$G$507, X33, 'Leave Request Form'!$C$8:$C$507, $B43), "R2", IF(COUNTIFS('Leave Request Form'!$P$8:$P$569, $B43, 'Leave Request Form'!$Q$8:$Q$569, "&lt;="&amp;X33, 'Leave Request Form'!$R$8:$R$569, "&gt;="&amp;X33)&gt;0, "A", IF(COUNTIFS('Leave Request Form'!$C$8:$C$507, $B43, 'Leave Request Form'!$D$8:$D$507, "&lt;="&amp;X33, 'Leave Request Form'!$E$8:$E$507, "&gt;="&amp;X33)&gt;0, "R", "")))))</f>
        <v/>
      </c>
      <c r="Y43" s="43" t="str">
        <f>IF(OR($B43="", Y33=""), "", IF(COUNTIFS('Leave Request Form'!$T$8:$T$507, Y33, 'Leave Request Form'!$C$8:$C$507, $B43), "A2", IF(COUNTIFS('Leave Request Form'!$G$8:$G$507, Y33, 'Leave Request Form'!$C$8:$C$507, $B43), "R2", IF(COUNTIFS('Leave Request Form'!$P$8:$P$569, $B43, 'Leave Request Form'!$Q$8:$Q$569, "&lt;="&amp;Y33, 'Leave Request Form'!$R$8:$R$569, "&gt;="&amp;Y33)&gt;0, "A", IF(COUNTIFS('Leave Request Form'!$C$8:$C$507, $B43, 'Leave Request Form'!$D$8:$D$507, "&lt;="&amp;Y33, 'Leave Request Form'!$E$8:$E$507, "&gt;="&amp;Y33)&gt;0, "R", "")))))</f>
        <v/>
      </c>
      <c r="Z43" s="43" t="str">
        <f>IF(OR($B43="", Z33=""), "", IF(COUNTIFS('Leave Request Form'!$T$8:$T$507, Z33, 'Leave Request Form'!$C$8:$C$507, $B43), "A2", IF(COUNTIFS('Leave Request Form'!$G$8:$G$507, Z33, 'Leave Request Form'!$C$8:$C$507, $B43), "R2", IF(COUNTIFS('Leave Request Form'!$P$8:$P$569, $B43, 'Leave Request Form'!$Q$8:$Q$569, "&lt;="&amp;Z33, 'Leave Request Form'!$R$8:$R$569, "&gt;="&amp;Z33)&gt;0, "A", IF(COUNTIFS('Leave Request Form'!$C$8:$C$507, $B43, 'Leave Request Form'!$D$8:$D$507, "&lt;="&amp;Z33, 'Leave Request Form'!$E$8:$E$507, "&gt;="&amp;Z33)&gt;0, "R", "")))))</f>
        <v/>
      </c>
      <c r="AA43" s="43" t="str">
        <f>IF(OR($B43="", AA33=""), "", IF(COUNTIFS('Leave Request Form'!$T$8:$T$507, AA33, 'Leave Request Form'!$C$8:$C$507, $B43), "A2", IF(COUNTIFS('Leave Request Form'!$G$8:$G$507, AA33, 'Leave Request Form'!$C$8:$C$507, $B43), "R2", IF(COUNTIFS('Leave Request Form'!$P$8:$P$569, $B43, 'Leave Request Form'!$Q$8:$Q$569, "&lt;="&amp;AA33, 'Leave Request Form'!$R$8:$R$569, "&gt;="&amp;AA33)&gt;0, "A", IF(COUNTIFS('Leave Request Form'!$C$8:$C$507, $B43, 'Leave Request Form'!$D$8:$D$507, "&lt;="&amp;AA33, 'Leave Request Form'!$E$8:$E$507, "&gt;="&amp;AA33)&gt;0, "R", "")))))</f>
        <v/>
      </c>
      <c r="AB43" s="43" t="str">
        <f>IF(OR($B43="", AB33=""), "", IF(COUNTIFS('Leave Request Form'!$T$8:$T$507, AB33, 'Leave Request Form'!$C$8:$C$507, $B43), "A2", IF(COUNTIFS('Leave Request Form'!$G$8:$G$507, AB33, 'Leave Request Form'!$C$8:$C$507, $B43), "R2", IF(COUNTIFS('Leave Request Form'!$P$8:$P$569, $B43, 'Leave Request Form'!$Q$8:$Q$569, "&lt;="&amp;AB33, 'Leave Request Form'!$R$8:$R$569, "&gt;="&amp;AB33)&gt;0, "A", IF(COUNTIFS('Leave Request Form'!$C$8:$C$507, $B43, 'Leave Request Form'!$D$8:$D$507, "&lt;="&amp;AB33, 'Leave Request Form'!$E$8:$E$507, "&gt;="&amp;AB33)&gt;0, "R", "")))))</f>
        <v/>
      </c>
      <c r="AC43" s="43" t="str">
        <f>IF(OR($B43="", AC33=""), "", IF(COUNTIFS('Leave Request Form'!$T$8:$T$507, AC33, 'Leave Request Form'!$C$8:$C$507, $B43), "A2", IF(COUNTIFS('Leave Request Form'!$G$8:$G$507, AC33, 'Leave Request Form'!$C$8:$C$507, $B43), "R2", IF(COUNTIFS('Leave Request Form'!$P$8:$P$569, $B43, 'Leave Request Form'!$Q$8:$Q$569, "&lt;="&amp;AC33, 'Leave Request Form'!$R$8:$R$569, "&gt;="&amp;AC33)&gt;0, "A", IF(COUNTIFS('Leave Request Form'!$C$8:$C$507, $B43, 'Leave Request Form'!$D$8:$D$507, "&lt;="&amp;AC33, 'Leave Request Form'!$E$8:$E$507, "&gt;="&amp;AC33)&gt;0, "R", "")))))</f>
        <v/>
      </c>
      <c r="AD43" s="43" t="str">
        <f>IF(OR($B43="", AD33=""), "", IF(COUNTIFS('Leave Request Form'!$T$8:$T$507, AD33, 'Leave Request Form'!$C$8:$C$507, $B43), "A2", IF(COUNTIFS('Leave Request Form'!$G$8:$G$507, AD33, 'Leave Request Form'!$C$8:$C$507, $B43), "R2", IF(COUNTIFS('Leave Request Form'!$P$8:$P$569, $B43, 'Leave Request Form'!$Q$8:$Q$569, "&lt;="&amp;AD33, 'Leave Request Form'!$R$8:$R$569, "&gt;="&amp;AD33)&gt;0, "A", IF(COUNTIFS('Leave Request Form'!$C$8:$C$507, $B43, 'Leave Request Form'!$D$8:$D$507, "&lt;="&amp;AD33, 'Leave Request Form'!$E$8:$E$507, "&gt;="&amp;AD33)&gt;0, "R", "")))))</f>
        <v/>
      </c>
      <c r="AE43" s="43" t="str">
        <f>IF(OR($B43="", AE33=""), "", IF(COUNTIFS('Leave Request Form'!$T$8:$T$507, AE33, 'Leave Request Form'!$C$8:$C$507, $B43), "A2", IF(COUNTIFS('Leave Request Form'!$G$8:$G$507, AE33, 'Leave Request Form'!$C$8:$C$507, $B43), "R2", IF(COUNTIFS('Leave Request Form'!$P$8:$P$569, $B43, 'Leave Request Form'!$Q$8:$Q$569, "&lt;="&amp;AE33, 'Leave Request Form'!$R$8:$R$569, "&gt;="&amp;AE33)&gt;0, "A", IF(COUNTIFS('Leave Request Form'!$C$8:$C$507, $B43, 'Leave Request Form'!$D$8:$D$507, "&lt;="&amp;AE33, 'Leave Request Form'!$E$8:$E$507, "&gt;="&amp;AE33)&gt;0, "R", "")))))</f>
        <v/>
      </c>
      <c r="AF43" s="43" t="str">
        <f>IF(OR($B43="", AF33=""), "", IF(COUNTIFS('Leave Request Form'!$T$8:$T$507, AF33, 'Leave Request Form'!$C$8:$C$507, $B43), "A2", IF(COUNTIFS('Leave Request Form'!$G$8:$G$507, AF33, 'Leave Request Form'!$C$8:$C$507, $B43), "R2", IF(COUNTIFS('Leave Request Form'!$P$8:$P$569, $B43, 'Leave Request Form'!$Q$8:$Q$569, "&lt;="&amp;AF33, 'Leave Request Form'!$R$8:$R$569, "&gt;="&amp;AF33)&gt;0, "A", IF(COUNTIFS('Leave Request Form'!$C$8:$C$507, $B43, 'Leave Request Form'!$D$8:$D$507, "&lt;="&amp;AF33, 'Leave Request Form'!$E$8:$E$507, "&gt;="&amp;AF33)&gt;0, "R", "")))))</f>
        <v/>
      </c>
      <c r="AG43" s="44" t="str">
        <f>IF(OR($B43="", AG33=""), "", IF(COUNTIFS('Leave Request Form'!$T$8:$T$507, AG33, 'Leave Request Form'!$C$8:$C$507, $B43), "A2", IF(COUNTIFS('Leave Request Form'!$G$8:$G$507, AG33, 'Leave Request Form'!$C$8:$C$507, $B43), "R2", IF(COUNTIFS('Leave Request Form'!$P$8:$P$569, $B43, 'Leave Request Form'!$Q$8:$Q$569, "&lt;="&amp;AG33, 'Leave Request Form'!$R$8:$R$569, "&gt;="&amp;AG33)&gt;0, "A", IF(COUNTIFS('Leave Request Form'!$C$8:$C$507, $B43, 'Leave Request Form'!$D$8:$D$507, "&lt;="&amp;AG33, 'Leave Request Form'!$E$8:$E$507, "&gt;="&amp;AG33)&gt;0, "R", "")))))</f>
        <v/>
      </c>
      <c r="AH43" s="75"/>
    </row>
    <row r="44" spans="1:34" x14ac:dyDescent="0.25">
      <c r="A44" s="75"/>
      <c r="B44" s="10" t="str">
        <f>IF('Intro &amp; Setup'!$BC$14="", "", 'Intro &amp; Setup'!$BC$14)</f>
        <v>Claire</v>
      </c>
      <c r="C44" s="42" t="str">
        <f>IF(OR($B44="", C33=""), "", IF(COUNTIFS('Leave Request Form'!$T$8:$T$507, C33, 'Leave Request Form'!$C$8:$C$507, $B44), "A2", IF(COUNTIFS('Leave Request Form'!$G$8:$G$507, C33, 'Leave Request Form'!$C$8:$C$507, $B44), "R2", IF(COUNTIFS('Leave Request Form'!$P$8:$P$569, $B44, 'Leave Request Form'!$Q$8:$Q$569, "&lt;="&amp;C33, 'Leave Request Form'!$R$8:$R$569, "&gt;="&amp;C33)&gt;0, "A", IF(COUNTIFS('Leave Request Form'!$C$8:$C$507, $B44, 'Leave Request Form'!$D$8:$D$507, "&lt;="&amp;C33, 'Leave Request Form'!$E$8:$E$507, "&gt;="&amp;C33)&gt;0, "R", "")))))</f>
        <v/>
      </c>
      <c r="D44" s="43" t="str">
        <f>IF(OR($B44="", D33=""), "", IF(COUNTIFS('Leave Request Form'!$T$8:$T$507, D33, 'Leave Request Form'!$C$8:$C$507, $B44), "A2", IF(COUNTIFS('Leave Request Form'!$G$8:$G$507, D33, 'Leave Request Form'!$C$8:$C$507, $B44), "R2", IF(COUNTIFS('Leave Request Form'!$P$8:$P$569, $B44, 'Leave Request Form'!$Q$8:$Q$569, "&lt;="&amp;D33, 'Leave Request Form'!$R$8:$R$569, "&gt;="&amp;D33)&gt;0, "A", IF(COUNTIFS('Leave Request Form'!$C$8:$C$507, $B44, 'Leave Request Form'!$D$8:$D$507, "&lt;="&amp;D33, 'Leave Request Form'!$E$8:$E$507, "&gt;="&amp;D33)&gt;0, "R", "")))))</f>
        <v/>
      </c>
      <c r="E44" s="43" t="str">
        <f>IF(OR($B44="", E33=""), "", IF(COUNTIFS('Leave Request Form'!$T$8:$T$507, E33, 'Leave Request Form'!$C$8:$C$507, $B44), "A2", IF(COUNTIFS('Leave Request Form'!$G$8:$G$507, E33, 'Leave Request Form'!$C$8:$C$507, $B44), "R2", IF(COUNTIFS('Leave Request Form'!$P$8:$P$569, $B44, 'Leave Request Form'!$Q$8:$Q$569, "&lt;="&amp;E33, 'Leave Request Form'!$R$8:$R$569, "&gt;="&amp;E33)&gt;0, "A", IF(COUNTIFS('Leave Request Form'!$C$8:$C$507, $B44, 'Leave Request Form'!$D$8:$D$507, "&lt;="&amp;E33, 'Leave Request Form'!$E$8:$E$507, "&gt;="&amp;E33)&gt;0, "R", "")))))</f>
        <v/>
      </c>
      <c r="F44" s="43" t="str">
        <f>IF(OR($B44="", F33=""), "", IF(COUNTIFS('Leave Request Form'!$T$8:$T$507, F33, 'Leave Request Form'!$C$8:$C$507, $B44), "A2", IF(COUNTIFS('Leave Request Form'!$G$8:$G$507, F33, 'Leave Request Form'!$C$8:$C$507, $B44), "R2", IF(COUNTIFS('Leave Request Form'!$P$8:$P$569, $B44, 'Leave Request Form'!$Q$8:$Q$569, "&lt;="&amp;F33, 'Leave Request Form'!$R$8:$R$569, "&gt;="&amp;F33)&gt;0, "A", IF(COUNTIFS('Leave Request Form'!$C$8:$C$507, $B44, 'Leave Request Form'!$D$8:$D$507, "&lt;="&amp;F33, 'Leave Request Form'!$E$8:$E$507, "&gt;="&amp;F33)&gt;0, "R", "")))))</f>
        <v/>
      </c>
      <c r="G44" s="43" t="str">
        <f>IF(OR($B44="", G33=""), "", IF(COUNTIFS('Leave Request Form'!$T$8:$T$507, G33, 'Leave Request Form'!$C$8:$C$507, $B44), "A2", IF(COUNTIFS('Leave Request Form'!$G$8:$G$507, G33, 'Leave Request Form'!$C$8:$C$507, $B44), "R2", IF(COUNTIFS('Leave Request Form'!$P$8:$P$569, $B44, 'Leave Request Form'!$Q$8:$Q$569, "&lt;="&amp;G33, 'Leave Request Form'!$R$8:$R$569, "&gt;="&amp;G33)&gt;0, "A", IF(COUNTIFS('Leave Request Form'!$C$8:$C$507, $B44, 'Leave Request Form'!$D$8:$D$507, "&lt;="&amp;G33, 'Leave Request Form'!$E$8:$E$507, "&gt;="&amp;G33)&gt;0, "R", "")))))</f>
        <v/>
      </c>
      <c r="H44" s="43" t="str">
        <f>IF(OR($B44="", H33=""), "", IF(COUNTIFS('Leave Request Form'!$T$8:$T$507, H33, 'Leave Request Form'!$C$8:$C$507, $B44), "A2", IF(COUNTIFS('Leave Request Form'!$G$8:$G$507, H33, 'Leave Request Form'!$C$8:$C$507, $B44), "R2", IF(COUNTIFS('Leave Request Form'!$P$8:$P$569, $B44, 'Leave Request Form'!$Q$8:$Q$569, "&lt;="&amp;H33, 'Leave Request Form'!$R$8:$R$569, "&gt;="&amp;H33)&gt;0, "A", IF(COUNTIFS('Leave Request Form'!$C$8:$C$507, $B44, 'Leave Request Form'!$D$8:$D$507, "&lt;="&amp;H33, 'Leave Request Form'!$E$8:$E$507, "&gt;="&amp;H33)&gt;0, "R", "")))))</f>
        <v/>
      </c>
      <c r="I44" s="43" t="str">
        <f>IF(OR($B44="", I33=""), "", IF(COUNTIFS('Leave Request Form'!$T$8:$T$507, I33, 'Leave Request Form'!$C$8:$C$507, $B44), "A2", IF(COUNTIFS('Leave Request Form'!$G$8:$G$507, I33, 'Leave Request Form'!$C$8:$C$507, $B44), "R2", IF(COUNTIFS('Leave Request Form'!$P$8:$P$569, $B44, 'Leave Request Form'!$Q$8:$Q$569, "&lt;="&amp;I33, 'Leave Request Form'!$R$8:$R$569, "&gt;="&amp;I33)&gt;0, "A", IF(COUNTIFS('Leave Request Form'!$C$8:$C$507, $B44, 'Leave Request Form'!$D$8:$D$507, "&lt;="&amp;I33, 'Leave Request Form'!$E$8:$E$507, "&gt;="&amp;I33)&gt;0, "R", "")))))</f>
        <v/>
      </c>
      <c r="J44" s="43" t="str">
        <f>IF(OR($B44="", J33=""), "", IF(COUNTIFS('Leave Request Form'!$T$8:$T$507, J33, 'Leave Request Form'!$C$8:$C$507, $B44), "A2", IF(COUNTIFS('Leave Request Form'!$G$8:$G$507, J33, 'Leave Request Form'!$C$8:$C$507, $B44), "R2", IF(COUNTIFS('Leave Request Form'!$P$8:$P$569, $B44, 'Leave Request Form'!$Q$8:$Q$569, "&lt;="&amp;J33, 'Leave Request Form'!$R$8:$R$569, "&gt;="&amp;J33)&gt;0, "A", IF(COUNTIFS('Leave Request Form'!$C$8:$C$507, $B44, 'Leave Request Form'!$D$8:$D$507, "&lt;="&amp;J33, 'Leave Request Form'!$E$8:$E$507, "&gt;="&amp;J33)&gt;0, "R", "")))))</f>
        <v/>
      </c>
      <c r="K44" s="43" t="str">
        <f>IF(OR($B44="", K33=""), "", IF(COUNTIFS('Leave Request Form'!$T$8:$T$507, K33, 'Leave Request Form'!$C$8:$C$507, $B44), "A2", IF(COUNTIFS('Leave Request Form'!$G$8:$G$507, K33, 'Leave Request Form'!$C$8:$C$507, $B44), "R2", IF(COUNTIFS('Leave Request Form'!$P$8:$P$569, $B44, 'Leave Request Form'!$Q$8:$Q$569, "&lt;="&amp;K33, 'Leave Request Form'!$R$8:$R$569, "&gt;="&amp;K33)&gt;0, "A", IF(COUNTIFS('Leave Request Form'!$C$8:$C$507, $B44, 'Leave Request Form'!$D$8:$D$507, "&lt;="&amp;K33, 'Leave Request Form'!$E$8:$E$507, "&gt;="&amp;K33)&gt;0, "R", "")))))</f>
        <v/>
      </c>
      <c r="L44" s="43" t="str">
        <f>IF(OR($B44="", L33=""), "", IF(COUNTIFS('Leave Request Form'!$T$8:$T$507, L33, 'Leave Request Form'!$C$8:$C$507, $B44), "A2", IF(COUNTIFS('Leave Request Form'!$G$8:$G$507, L33, 'Leave Request Form'!$C$8:$C$507, $B44), "R2", IF(COUNTIFS('Leave Request Form'!$P$8:$P$569, $B44, 'Leave Request Form'!$Q$8:$Q$569, "&lt;="&amp;L33, 'Leave Request Form'!$R$8:$R$569, "&gt;="&amp;L33)&gt;0, "A", IF(COUNTIFS('Leave Request Form'!$C$8:$C$507, $B44, 'Leave Request Form'!$D$8:$D$507, "&lt;="&amp;L33, 'Leave Request Form'!$E$8:$E$507, "&gt;="&amp;L33)&gt;0, "R", "")))))</f>
        <v/>
      </c>
      <c r="M44" s="43" t="str">
        <f>IF(OR($B44="", M33=""), "", IF(COUNTIFS('Leave Request Form'!$T$8:$T$507, M33, 'Leave Request Form'!$C$8:$C$507, $B44), "A2", IF(COUNTIFS('Leave Request Form'!$G$8:$G$507, M33, 'Leave Request Form'!$C$8:$C$507, $B44), "R2", IF(COUNTIFS('Leave Request Form'!$P$8:$P$569, $B44, 'Leave Request Form'!$Q$8:$Q$569, "&lt;="&amp;M33, 'Leave Request Form'!$R$8:$R$569, "&gt;="&amp;M33)&gt;0, "A", IF(COUNTIFS('Leave Request Form'!$C$8:$C$507, $B44, 'Leave Request Form'!$D$8:$D$507, "&lt;="&amp;M33, 'Leave Request Form'!$E$8:$E$507, "&gt;="&amp;M33)&gt;0, "R", "")))))</f>
        <v/>
      </c>
      <c r="N44" s="43" t="str">
        <f>IF(OR($B44="", N33=""), "", IF(COUNTIFS('Leave Request Form'!$T$8:$T$507, N33, 'Leave Request Form'!$C$8:$C$507, $B44), "A2", IF(COUNTIFS('Leave Request Form'!$G$8:$G$507, N33, 'Leave Request Form'!$C$8:$C$507, $B44), "R2", IF(COUNTIFS('Leave Request Form'!$P$8:$P$569, $B44, 'Leave Request Form'!$Q$8:$Q$569, "&lt;="&amp;N33, 'Leave Request Form'!$R$8:$R$569, "&gt;="&amp;N33)&gt;0, "A", IF(COUNTIFS('Leave Request Form'!$C$8:$C$507, $B44, 'Leave Request Form'!$D$8:$D$507, "&lt;="&amp;N33, 'Leave Request Form'!$E$8:$E$507, "&gt;="&amp;N33)&gt;0, "R", "")))))</f>
        <v/>
      </c>
      <c r="O44" s="43" t="str">
        <f>IF(OR($B44="", O33=""), "", IF(COUNTIFS('Leave Request Form'!$T$8:$T$507, O33, 'Leave Request Form'!$C$8:$C$507, $B44), "A2", IF(COUNTIFS('Leave Request Form'!$G$8:$G$507, O33, 'Leave Request Form'!$C$8:$C$507, $B44), "R2", IF(COUNTIFS('Leave Request Form'!$P$8:$P$569, $B44, 'Leave Request Form'!$Q$8:$Q$569, "&lt;="&amp;O33, 'Leave Request Form'!$R$8:$R$569, "&gt;="&amp;O33)&gt;0, "A", IF(COUNTIFS('Leave Request Form'!$C$8:$C$507, $B44, 'Leave Request Form'!$D$8:$D$507, "&lt;="&amp;O33, 'Leave Request Form'!$E$8:$E$507, "&gt;="&amp;O33)&gt;0, "R", "")))))</f>
        <v/>
      </c>
      <c r="P44" s="43" t="str">
        <f>IF(OR($B44="", P33=""), "", IF(COUNTIFS('Leave Request Form'!$T$8:$T$507, P33, 'Leave Request Form'!$C$8:$C$507, $B44), "A2", IF(COUNTIFS('Leave Request Form'!$G$8:$G$507, P33, 'Leave Request Form'!$C$8:$C$507, $B44), "R2", IF(COUNTIFS('Leave Request Form'!$P$8:$P$569, $B44, 'Leave Request Form'!$Q$8:$Q$569, "&lt;="&amp;P33, 'Leave Request Form'!$R$8:$R$569, "&gt;="&amp;P33)&gt;0, "A", IF(COUNTIFS('Leave Request Form'!$C$8:$C$507, $B44, 'Leave Request Form'!$D$8:$D$507, "&lt;="&amp;P33, 'Leave Request Form'!$E$8:$E$507, "&gt;="&amp;P33)&gt;0, "R", "")))))</f>
        <v/>
      </c>
      <c r="Q44" s="43" t="str">
        <f>IF(OR($B44="", Q33=""), "", IF(COUNTIFS('Leave Request Form'!$T$8:$T$507, Q33, 'Leave Request Form'!$C$8:$C$507, $B44), "A2", IF(COUNTIFS('Leave Request Form'!$G$8:$G$507, Q33, 'Leave Request Form'!$C$8:$C$507, $B44), "R2", IF(COUNTIFS('Leave Request Form'!$P$8:$P$569, $B44, 'Leave Request Form'!$Q$8:$Q$569, "&lt;="&amp;Q33, 'Leave Request Form'!$R$8:$R$569, "&gt;="&amp;Q33)&gt;0, "A", IF(COUNTIFS('Leave Request Form'!$C$8:$C$507, $B44, 'Leave Request Form'!$D$8:$D$507, "&lt;="&amp;Q33, 'Leave Request Form'!$E$8:$E$507, "&gt;="&amp;Q33)&gt;0, "R", "")))))</f>
        <v/>
      </c>
      <c r="R44" s="43" t="str">
        <f>IF(OR($B44="", R33=""), "", IF(COUNTIFS('Leave Request Form'!$T$8:$T$507, R33, 'Leave Request Form'!$C$8:$C$507, $B44), "A2", IF(COUNTIFS('Leave Request Form'!$G$8:$G$507, R33, 'Leave Request Form'!$C$8:$C$507, $B44), "R2", IF(COUNTIFS('Leave Request Form'!$P$8:$P$569, $B44, 'Leave Request Form'!$Q$8:$Q$569, "&lt;="&amp;R33, 'Leave Request Form'!$R$8:$R$569, "&gt;="&amp;R33)&gt;0, "A", IF(COUNTIFS('Leave Request Form'!$C$8:$C$507, $B44, 'Leave Request Form'!$D$8:$D$507, "&lt;="&amp;R33, 'Leave Request Form'!$E$8:$E$507, "&gt;="&amp;R33)&gt;0, "R", "")))))</f>
        <v/>
      </c>
      <c r="S44" s="43" t="str">
        <f>IF(OR($B44="", S33=""), "", IF(COUNTIFS('Leave Request Form'!$T$8:$T$507, S33, 'Leave Request Form'!$C$8:$C$507, $B44), "A2", IF(COUNTIFS('Leave Request Form'!$G$8:$G$507, S33, 'Leave Request Form'!$C$8:$C$507, $B44), "R2", IF(COUNTIFS('Leave Request Form'!$P$8:$P$569, $B44, 'Leave Request Form'!$Q$8:$Q$569, "&lt;="&amp;S33, 'Leave Request Form'!$R$8:$R$569, "&gt;="&amp;S33)&gt;0, "A", IF(COUNTIFS('Leave Request Form'!$C$8:$C$507, $B44, 'Leave Request Form'!$D$8:$D$507, "&lt;="&amp;S33, 'Leave Request Form'!$E$8:$E$507, "&gt;="&amp;S33)&gt;0, "R", "")))))</f>
        <v/>
      </c>
      <c r="T44" s="43" t="str">
        <f>IF(OR($B44="", T33=""), "", IF(COUNTIFS('Leave Request Form'!$T$8:$T$507, T33, 'Leave Request Form'!$C$8:$C$507, $B44), "A2", IF(COUNTIFS('Leave Request Form'!$G$8:$G$507, T33, 'Leave Request Form'!$C$8:$C$507, $B44), "R2", IF(COUNTIFS('Leave Request Form'!$P$8:$P$569, $B44, 'Leave Request Form'!$Q$8:$Q$569, "&lt;="&amp;T33, 'Leave Request Form'!$R$8:$R$569, "&gt;="&amp;T33)&gt;0, "A", IF(COUNTIFS('Leave Request Form'!$C$8:$C$507, $B44, 'Leave Request Form'!$D$8:$D$507, "&lt;="&amp;T33, 'Leave Request Form'!$E$8:$E$507, "&gt;="&amp;T33)&gt;0, "R", "")))))</f>
        <v/>
      </c>
      <c r="U44" s="43" t="str">
        <f>IF(OR($B44="", U33=""), "", IF(COUNTIFS('Leave Request Form'!$T$8:$T$507, U33, 'Leave Request Form'!$C$8:$C$507, $B44), "A2", IF(COUNTIFS('Leave Request Form'!$G$8:$G$507, U33, 'Leave Request Form'!$C$8:$C$507, $B44), "R2", IF(COUNTIFS('Leave Request Form'!$P$8:$P$569, $B44, 'Leave Request Form'!$Q$8:$Q$569, "&lt;="&amp;U33, 'Leave Request Form'!$R$8:$R$569, "&gt;="&amp;U33)&gt;0, "A", IF(COUNTIFS('Leave Request Form'!$C$8:$C$507, $B44, 'Leave Request Form'!$D$8:$D$507, "&lt;="&amp;U33, 'Leave Request Form'!$E$8:$E$507, "&gt;="&amp;U33)&gt;0, "R", "")))))</f>
        <v/>
      </c>
      <c r="V44" s="43" t="str">
        <f>IF(OR($B44="", V33=""), "", IF(COUNTIFS('Leave Request Form'!$T$8:$T$507, V33, 'Leave Request Form'!$C$8:$C$507, $B44), "A2", IF(COUNTIFS('Leave Request Form'!$G$8:$G$507, V33, 'Leave Request Form'!$C$8:$C$507, $B44), "R2", IF(COUNTIFS('Leave Request Form'!$P$8:$P$569, $B44, 'Leave Request Form'!$Q$8:$Q$569, "&lt;="&amp;V33, 'Leave Request Form'!$R$8:$R$569, "&gt;="&amp;V33)&gt;0, "A", IF(COUNTIFS('Leave Request Form'!$C$8:$C$507, $B44, 'Leave Request Form'!$D$8:$D$507, "&lt;="&amp;V33, 'Leave Request Form'!$E$8:$E$507, "&gt;="&amp;V33)&gt;0, "R", "")))))</f>
        <v/>
      </c>
      <c r="W44" s="43" t="str">
        <f>IF(OR($B44="", W33=""), "", IF(COUNTIFS('Leave Request Form'!$T$8:$T$507, W33, 'Leave Request Form'!$C$8:$C$507, $B44), "A2", IF(COUNTIFS('Leave Request Form'!$G$8:$G$507, W33, 'Leave Request Form'!$C$8:$C$507, $B44), "R2", IF(COUNTIFS('Leave Request Form'!$P$8:$P$569, $B44, 'Leave Request Form'!$Q$8:$Q$569, "&lt;="&amp;W33, 'Leave Request Form'!$R$8:$R$569, "&gt;="&amp;W33)&gt;0, "A", IF(COUNTIFS('Leave Request Form'!$C$8:$C$507, $B44, 'Leave Request Form'!$D$8:$D$507, "&lt;="&amp;W33, 'Leave Request Form'!$E$8:$E$507, "&gt;="&amp;W33)&gt;0, "R", "")))))</f>
        <v/>
      </c>
      <c r="X44" s="43" t="str">
        <f>IF(OR($B44="", X33=""), "", IF(COUNTIFS('Leave Request Form'!$T$8:$T$507, X33, 'Leave Request Form'!$C$8:$C$507, $B44), "A2", IF(COUNTIFS('Leave Request Form'!$G$8:$G$507, X33, 'Leave Request Form'!$C$8:$C$507, $B44), "R2", IF(COUNTIFS('Leave Request Form'!$P$8:$P$569, $B44, 'Leave Request Form'!$Q$8:$Q$569, "&lt;="&amp;X33, 'Leave Request Form'!$R$8:$R$569, "&gt;="&amp;X33)&gt;0, "A", IF(COUNTIFS('Leave Request Form'!$C$8:$C$507, $B44, 'Leave Request Form'!$D$8:$D$507, "&lt;="&amp;X33, 'Leave Request Form'!$E$8:$E$507, "&gt;="&amp;X33)&gt;0, "R", "")))))</f>
        <v/>
      </c>
      <c r="Y44" s="43" t="str">
        <f>IF(OR($B44="", Y33=""), "", IF(COUNTIFS('Leave Request Form'!$T$8:$T$507, Y33, 'Leave Request Form'!$C$8:$C$507, $B44), "A2", IF(COUNTIFS('Leave Request Form'!$G$8:$G$507, Y33, 'Leave Request Form'!$C$8:$C$507, $B44), "R2", IF(COUNTIFS('Leave Request Form'!$P$8:$P$569, $B44, 'Leave Request Form'!$Q$8:$Q$569, "&lt;="&amp;Y33, 'Leave Request Form'!$R$8:$R$569, "&gt;="&amp;Y33)&gt;0, "A", IF(COUNTIFS('Leave Request Form'!$C$8:$C$507, $B44, 'Leave Request Form'!$D$8:$D$507, "&lt;="&amp;Y33, 'Leave Request Form'!$E$8:$E$507, "&gt;="&amp;Y33)&gt;0, "R", "")))))</f>
        <v/>
      </c>
      <c r="Z44" s="43" t="str">
        <f>IF(OR($B44="", Z33=""), "", IF(COUNTIFS('Leave Request Form'!$T$8:$T$507, Z33, 'Leave Request Form'!$C$8:$C$507, $B44), "A2", IF(COUNTIFS('Leave Request Form'!$G$8:$G$507, Z33, 'Leave Request Form'!$C$8:$C$507, $B44), "R2", IF(COUNTIFS('Leave Request Form'!$P$8:$P$569, $B44, 'Leave Request Form'!$Q$8:$Q$569, "&lt;="&amp;Z33, 'Leave Request Form'!$R$8:$R$569, "&gt;="&amp;Z33)&gt;0, "A", IF(COUNTIFS('Leave Request Form'!$C$8:$C$507, $B44, 'Leave Request Form'!$D$8:$D$507, "&lt;="&amp;Z33, 'Leave Request Form'!$E$8:$E$507, "&gt;="&amp;Z33)&gt;0, "R", "")))))</f>
        <v/>
      </c>
      <c r="AA44" s="43" t="str">
        <f>IF(OR($B44="", AA33=""), "", IF(COUNTIFS('Leave Request Form'!$T$8:$T$507, AA33, 'Leave Request Form'!$C$8:$C$507, $B44), "A2", IF(COUNTIFS('Leave Request Form'!$G$8:$G$507, AA33, 'Leave Request Form'!$C$8:$C$507, $B44), "R2", IF(COUNTIFS('Leave Request Form'!$P$8:$P$569, $B44, 'Leave Request Form'!$Q$8:$Q$569, "&lt;="&amp;AA33, 'Leave Request Form'!$R$8:$R$569, "&gt;="&amp;AA33)&gt;0, "A", IF(COUNTIFS('Leave Request Form'!$C$8:$C$507, $B44, 'Leave Request Form'!$D$8:$D$507, "&lt;="&amp;AA33, 'Leave Request Form'!$E$8:$E$507, "&gt;="&amp;AA33)&gt;0, "R", "")))))</f>
        <v/>
      </c>
      <c r="AB44" s="43" t="str">
        <f>IF(OR($B44="", AB33=""), "", IF(COUNTIFS('Leave Request Form'!$T$8:$T$507, AB33, 'Leave Request Form'!$C$8:$C$507, $B44), "A2", IF(COUNTIFS('Leave Request Form'!$G$8:$G$507, AB33, 'Leave Request Form'!$C$8:$C$507, $B44), "R2", IF(COUNTIFS('Leave Request Form'!$P$8:$P$569, $B44, 'Leave Request Form'!$Q$8:$Q$569, "&lt;="&amp;AB33, 'Leave Request Form'!$R$8:$R$569, "&gt;="&amp;AB33)&gt;0, "A", IF(COUNTIFS('Leave Request Form'!$C$8:$C$507, $B44, 'Leave Request Form'!$D$8:$D$507, "&lt;="&amp;AB33, 'Leave Request Form'!$E$8:$E$507, "&gt;="&amp;AB33)&gt;0, "R", "")))))</f>
        <v/>
      </c>
      <c r="AC44" s="43" t="str">
        <f>IF(OR($B44="", AC33=""), "", IF(COUNTIFS('Leave Request Form'!$T$8:$T$507, AC33, 'Leave Request Form'!$C$8:$C$507, $B44), "A2", IF(COUNTIFS('Leave Request Form'!$G$8:$G$507, AC33, 'Leave Request Form'!$C$8:$C$507, $B44), "R2", IF(COUNTIFS('Leave Request Form'!$P$8:$P$569, $B44, 'Leave Request Form'!$Q$8:$Q$569, "&lt;="&amp;AC33, 'Leave Request Form'!$R$8:$R$569, "&gt;="&amp;AC33)&gt;0, "A", IF(COUNTIFS('Leave Request Form'!$C$8:$C$507, $B44, 'Leave Request Form'!$D$8:$D$507, "&lt;="&amp;AC33, 'Leave Request Form'!$E$8:$E$507, "&gt;="&amp;AC33)&gt;0, "R", "")))))</f>
        <v/>
      </c>
      <c r="AD44" s="43" t="str">
        <f>IF(OR($B44="", AD33=""), "", IF(COUNTIFS('Leave Request Form'!$T$8:$T$507, AD33, 'Leave Request Form'!$C$8:$C$507, $B44), "A2", IF(COUNTIFS('Leave Request Form'!$G$8:$G$507, AD33, 'Leave Request Form'!$C$8:$C$507, $B44), "R2", IF(COUNTIFS('Leave Request Form'!$P$8:$P$569, $B44, 'Leave Request Form'!$Q$8:$Q$569, "&lt;="&amp;AD33, 'Leave Request Form'!$R$8:$R$569, "&gt;="&amp;AD33)&gt;0, "A", IF(COUNTIFS('Leave Request Form'!$C$8:$C$507, $B44, 'Leave Request Form'!$D$8:$D$507, "&lt;="&amp;AD33, 'Leave Request Form'!$E$8:$E$507, "&gt;="&amp;AD33)&gt;0, "R", "")))))</f>
        <v/>
      </c>
      <c r="AE44" s="43" t="str">
        <f>IF(OR($B44="", AE33=""), "", IF(COUNTIFS('Leave Request Form'!$T$8:$T$507, AE33, 'Leave Request Form'!$C$8:$C$507, $B44), "A2", IF(COUNTIFS('Leave Request Form'!$G$8:$G$507, AE33, 'Leave Request Form'!$C$8:$C$507, $B44), "R2", IF(COUNTIFS('Leave Request Form'!$P$8:$P$569, $B44, 'Leave Request Form'!$Q$8:$Q$569, "&lt;="&amp;AE33, 'Leave Request Form'!$R$8:$R$569, "&gt;="&amp;AE33)&gt;0, "A", IF(COUNTIFS('Leave Request Form'!$C$8:$C$507, $B44, 'Leave Request Form'!$D$8:$D$507, "&lt;="&amp;AE33, 'Leave Request Form'!$E$8:$E$507, "&gt;="&amp;AE33)&gt;0, "R", "")))))</f>
        <v/>
      </c>
      <c r="AF44" s="43" t="str">
        <f>IF(OR($B44="", AF33=""), "", IF(COUNTIFS('Leave Request Form'!$T$8:$T$507, AF33, 'Leave Request Form'!$C$8:$C$507, $B44), "A2", IF(COUNTIFS('Leave Request Form'!$G$8:$G$507, AF33, 'Leave Request Form'!$C$8:$C$507, $B44), "R2", IF(COUNTIFS('Leave Request Form'!$P$8:$P$569, $B44, 'Leave Request Form'!$Q$8:$Q$569, "&lt;="&amp;AF33, 'Leave Request Form'!$R$8:$R$569, "&gt;="&amp;AF33)&gt;0, "A", IF(COUNTIFS('Leave Request Form'!$C$8:$C$507, $B44, 'Leave Request Form'!$D$8:$D$507, "&lt;="&amp;AF33, 'Leave Request Form'!$E$8:$E$507, "&gt;="&amp;AF33)&gt;0, "R", "")))))</f>
        <v/>
      </c>
      <c r="AG44" s="44" t="str">
        <f>IF(OR($B44="", AG33=""), "", IF(COUNTIFS('Leave Request Form'!$T$8:$T$507, AG33, 'Leave Request Form'!$C$8:$C$507, $B44), "A2", IF(COUNTIFS('Leave Request Form'!$G$8:$G$507, AG33, 'Leave Request Form'!$C$8:$C$507, $B44), "R2", IF(COUNTIFS('Leave Request Form'!$P$8:$P$569, $B44, 'Leave Request Form'!$Q$8:$Q$569, "&lt;="&amp;AG33, 'Leave Request Form'!$R$8:$R$569, "&gt;="&amp;AG33)&gt;0, "A", IF(COUNTIFS('Leave Request Form'!$C$8:$C$507, $B44, 'Leave Request Form'!$D$8:$D$507, "&lt;="&amp;AG33, 'Leave Request Form'!$E$8:$E$507, "&gt;="&amp;AG33)&gt;0, "R", "")))))</f>
        <v/>
      </c>
      <c r="AH44" s="75"/>
    </row>
    <row r="45" spans="1:34" x14ac:dyDescent="0.25">
      <c r="A45" s="75"/>
      <c r="B45" s="10" t="str">
        <f>IF('Intro &amp; Setup'!$BC$15="", "", 'Intro &amp; Setup'!$BC$15)</f>
        <v/>
      </c>
      <c r="C45" s="42" t="str">
        <f>IF(OR($B45="", C33=""), "", IF(COUNTIFS('Leave Request Form'!$T$8:$T$507, C33, 'Leave Request Form'!$C$8:$C$507, $B45), "A2", IF(COUNTIFS('Leave Request Form'!$G$8:$G$507, C33, 'Leave Request Form'!$C$8:$C$507, $B45), "R2", IF(COUNTIFS('Leave Request Form'!$P$8:$P$569, $B45, 'Leave Request Form'!$Q$8:$Q$569, "&lt;="&amp;C33, 'Leave Request Form'!$R$8:$R$569, "&gt;="&amp;C33)&gt;0, "A", IF(COUNTIFS('Leave Request Form'!$C$8:$C$507, $B45, 'Leave Request Form'!$D$8:$D$507, "&lt;="&amp;C33, 'Leave Request Form'!$E$8:$E$507, "&gt;="&amp;C33)&gt;0, "R", "")))))</f>
        <v/>
      </c>
      <c r="D45" s="43" t="str">
        <f>IF(OR($B45="", D33=""), "", IF(COUNTIFS('Leave Request Form'!$T$8:$T$507, D33, 'Leave Request Form'!$C$8:$C$507, $B45), "A2", IF(COUNTIFS('Leave Request Form'!$G$8:$G$507, D33, 'Leave Request Form'!$C$8:$C$507, $B45), "R2", IF(COUNTIFS('Leave Request Form'!$P$8:$P$569, $B45, 'Leave Request Form'!$Q$8:$Q$569, "&lt;="&amp;D33, 'Leave Request Form'!$R$8:$R$569, "&gt;="&amp;D33)&gt;0, "A", IF(COUNTIFS('Leave Request Form'!$C$8:$C$507, $B45, 'Leave Request Form'!$D$8:$D$507, "&lt;="&amp;D33, 'Leave Request Form'!$E$8:$E$507, "&gt;="&amp;D33)&gt;0, "R", "")))))</f>
        <v/>
      </c>
      <c r="E45" s="43" t="str">
        <f>IF(OR($B45="", E33=""), "", IF(COUNTIFS('Leave Request Form'!$T$8:$T$507, E33, 'Leave Request Form'!$C$8:$C$507, $B45), "A2", IF(COUNTIFS('Leave Request Form'!$G$8:$G$507, E33, 'Leave Request Form'!$C$8:$C$507, $B45), "R2", IF(COUNTIFS('Leave Request Form'!$P$8:$P$569, $B45, 'Leave Request Form'!$Q$8:$Q$569, "&lt;="&amp;E33, 'Leave Request Form'!$R$8:$R$569, "&gt;="&amp;E33)&gt;0, "A", IF(COUNTIFS('Leave Request Form'!$C$8:$C$507, $B45, 'Leave Request Form'!$D$8:$D$507, "&lt;="&amp;E33, 'Leave Request Form'!$E$8:$E$507, "&gt;="&amp;E33)&gt;0, "R", "")))))</f>
        <v/>
      </c>
      <c r="F45" s="43" t="str">
        <f>IF(OR($B45="", F33=""), "", IF(COUNTIFS('Leave Request Form'!$T$8:$T$507, F33, 'Leave Request Form'!$C$8:$C$507, $B45), "A2", IF(COUNTIFS('Leave Request Form'!$G$8:$G$507, F33, 'Leave Request Form'!$C$8:$C$507, $B45), "R2", IF(COUNTIFS('Leave Request Form'!$P$8:$P$569, $B45, 'Leave Request Form'!$Q$8:$Q$569, "&lt;="&amp;F33, 'Leave Request Form'!$R$8:$R$569, "&gt;="&amp;F33)&gt;0, "A", IF(COUNTIFS('Leave Request Form'!$C$8:$C$507, $B45, 'Leave Request Form'!$D$8:$D$507, "&lt;="&amp;F33, 'Leave Request Form'!$E$8:$E$507, "&gt;="&amp;F33)&gt;0, "R", "")))))</f>
        <v/>
      </c>
      <c r="G45" s="43" t="str">
        <f>IF(OR($B45="", G33=""), "", IF(COUNTIFS('Leave Request Form'!$T$8:$T$507, G33, 'Leave Request Form'!$C$8:$C$507, $B45), "A2", IF(COUNTIFS('Leave Request Form'!$G$8:$G$507, G33, 'Leave Request Form'!$C$8:$C$507, $B45), "R2", IF(COUNTIFS('Leave Request Form'!$P$8:$P$569, $B45, 'Leave Request Form'!$Q$8:$Q$569, "&lt;="&amp;G33, 'Leave Request Form'!$R$8:$R$569, "&gt;="&amp;G33)&gt;0, "A", IF(COUNTIFS('Leave Request Form'!$C$8:$C$507, $B45, 'Leave Request Form'!$D$8:$D$507, "&lt;="&amp;G33, 'Leave Request Form'!$E$8:$E$507, "&gt;="&amp;G33)&gt;0, "R", "")))))</f>
        <v/>
      </c>
      <c r="H45" s="43" t="str">
        <f>IF(OR($B45="", H33=""), "", IF(COUNTIFS('Leave Request Form'!$T$8:$T$507, H33, 'Leave Request Form'!$C$8:$C$507, $B45), "A2", IF(COUNTIFS('Leave Request Form'!$G$8:$G$507, H33, 'Leave Request Form'!$C$8:$C$507, $B45), "R2", IF(COUNTIFS('Leave Request Form'!$P$8:$P$569, $B45, 'Leave Request Form'!$Q$8:$Q$569, "&lt;="&amp;H33, 'Leave Request Form'!$R$8:$R$569, "&gt;="&amp;H33)&gt;0, "A", IF(COUNTIFS('Leave Request Form'!$C$8:$C$507, $B45, 'Leave Request Form'!$D$8:$D$507, "&lt;="&amp;H33, 'Leave Request Form'!$E$8:$E$507, "&gt;="&amp;H33)&gt;0, "R", "")))))</f>
        <v/>
      </c>
      <c r="I45" s="43" t="str">
        <f>IF(OR($B45="", I33=""), "", IF(COUNTIFS('Leave Request Form'!$T$8:$T$507, I33, 'Leave Request Form'!$C$8:$C$507, $B45), "A2", IF(COUNTIFS('Leave Request Form'!$G$8:$G$507, I33, 'Leave Request Form'!$C$8:$C$507, $B45), "R2", IF(COUNTIFS('Leave Request Form'!$P$8:$P$569, $B45, 'Leave Request Form'!$Q$8:$Q$569, "&lt;="&amp;I33, 'Leave Request Form'!$R$8:$R$569, "&gt;="&amp;I33)&gt;0, "A", IF(COUNTIFS('Leave Request Form'!$C$8:$C$507, $B45, 'Leave Request Form'!$D$8:$D$507, "&lt;="&amp;I33, 'Leave Request Form'!$E$8:$E$507, "&gt;="&amp;I33)&gt;0, "R", "")))))</f>
        <v/>
      </c>
      <c r="J45" s="43" t="str">
        <f>IF(OR($B45="", J33=""), "", IF(COUNTIFS('Leave Request Form'!$T$8:$T$507, J33, 'Leave Request Form'!$C$8:$C$507, $B45), "A2", IF(COUNTIFS('Leave Request Form'!$G$8:$G$507, J33, 'Leave Request Form'!$C$8:$C$507, $B45), "R2", IF(COUNTIFS('Leave Request Form'!$P$8:$P$569, $B45, 'Leave Request Form'!$Q$8:$Q$569, "&lt;="&amp;J33, 'Leave Request Form'!$R$8:$R$569, "&gt;="&amp;J33)&gt;0, "A", IF(COUNTIFS('Leave Request Form'!$C$8:$C$507, $B45, 'Leave Request Form'!$D$8:$D$507, "&lt;="&amp;J33, 'Leave Request Form'!$E$8:$E$507, "&gt;="&amp;J33)&gt;0, "R", "")))))</f>
        <v/>
      </c>
      <c r="K45" s="43" t="str">
        <f>IF(OR($B45="", K33=""), "", IF(COUNTIFS('Leave Request Form'!$T$8:$T$507, K33, 'Leave Request Form'!$C$8:$C$507, $B45), "A2", IF(COUNTIFS('Leave Request Form'!$G$8:$G$507, K33, 'Leave Request Form'!$C$8:$C$507, $B45), "R2", IF(COUNTIFS('Leave Request Form'!$P$8:$P$569, $B45, 'Leave Request Form'!$Q$8:$Q$569, "&lt;="&amp;K33, 'Leave Request Form'!$R$8:$R$569, "&gt;="&amp;K33)&gt;0, "A", IF(COUNTIFS('Leave Request Form'!$C$8:$C$507, $B45, 'Leave Request Form'!$D$8:$D$507, "&lt;="&amp;K33, 'Leave Request Form'!$E$8:$E$507, "&gt;="&amp;K33)&gt;0, "R", "")))))</f>
        <v/>
      </c>
      <c r="L45" s="43" t="str">
        <f>IF(OR($B45="", L33=""), "", IF(COUNTIFS('Leave Request Form'!$T$8:$T$507, L33, 'Leave Request Form'!$C$8:$C$507, $B45), "A2", IF(COUNTIFS('Leave Request Form'!$G$8:$G$507, L33, 'Leave Request Form'!$C$8:$C$507, $B45), "R2", IF(COUNTIFS('Leave Request Form'!$P$8:$P$569, $B45, 'Leave Request Form'!$Q$8:$Q$569, "&lt;="&amp;L33, 'Leave Request Form'!$R$8:$R$569, "&gt;="&amp;L33)&gt;0, "A", IF(COUNTIFS('Leave Request Form'!$C$8:$C$507, $B45, 'Leave Request Form'!$D$8:$D$507, "&lt;="&amp;L33, 'Leave Request Form'!$E$8:$E$507, "&gt;="&amp;L33)&gt;0, "R", "")))))</f>
        <v/>
      </c>
      <c r="M45" s="43" t="str">
        <f>IF(OR($B45="", M33=""), "", IF(COUNTIFS('Leave Request Form'!$T$8:$T$507, M33, 'Leave Request Form'!$C$8:$C$507, $B45), "A2", IF(COUNTIFS('Leave Request Form'!$G$8:$G$507, M33, 'Leave Request Form'!$C$8:$C$507, $B45), "R2", IF(COUNTIFS('Leave Request Form'!$P$8:$P$569, $B45, 'Leave Request Form'!$Q$8:$Q$569, "&lt;="&amp;M33, 'Leave Request Form'!$R$8:$R$569, "&gt;="&amp;M33)&gt;0, "A", IF(COUNTIFS('Leave Request Form'!$C$8:$C$507, $B45, 'Leave Request Form'!$D$8:$D$507, "&lt;="&amp;M33, 'Leave Request Form'!$E$8:$E$507, "&gt;="&amp;M33)&gt;0, "R", "")))))</f>
        <v/>
      </c>
      <c r="N45" s="43" t="str">
        <f>IF(OR($B45="", N33=""), "", IF(COUNTIFS('Leave Request Form'!$T$8:$T$507, N33, 'Leave Request Form'!$C$8:$C$507, $B45), "A2", IF(COUNTIFS('Leave Request Form'!$G$8:$G$507, N33, 'Leave Request Form'!$C$8:$C$507, $B45), "R2", IF(COUNTIFS('Leave Request Form'!$P$8:$P$569, $B45, 'Leave Request Form'!$Q$8:$Q$569, "&lt;="&amp;N33, 'Leave Request Form'!$R$8:$R$569, "&gt;="&amp;N33)&gt;0, "A", IF(COUNTIFS('Leave Request Form'!$C$8:$C$507, $B45, 'Leave Request Form'!$D$8:$D$507, "&lt;="&amp;N33, 'Leave Request Form'!$E$8:$E$507, "&gt;="&amp;N33)&gt;0, "R", "")))))</f>
        <v/>
      </c>
      <c r="O45" s="43" t="str">
        <f>IF(OR($B45="", O33=""), "", IF(COUNTIFS('Leave Request Form'!$T$8:$T$507, O33, 'Leave Request Form'!$C$8:$C$507, $B45), "A2", IF(COUNTIFS('Leave Request Form'!$G$8:$G$507, O33, 'Leave Request Form'!$C$8:$C$507, $B45), "R2", IF(COUNTIFS('Leave Request Form'!$P$8:$P$569, $B45, 'Leave Request Form'!$Q$8:$Q$569, "&lt;="&amp;O33, 'Leave Request Form'!$R$8:$R$569, "&gt;="&amp;O33)&gt;0, "A", IF(COUNTIFS('Leave Request Form'!$C$8:$C$507, $B45, 'Leave Request Form'!$D$8:$D$507, "&lt;="&amp;O33, 'Leave Request Form'!$E$8:$E$507, "&gt;="&amp;O33)&gt;0, "R", "")))))</f>
        <v/>
      </c>
      <c r="P45" s="43" t="str">
        <f>IF(OR($B45="", P33=""), "", IF(COUNTIFS('Leave Request Form'!$T$8:$T$507, P33, 'Leave Request Form'!$C$8:$C$507, $B45), "A2", IF(COUNTIFS('Leave Request Form'!$G$8:$G$507, P33, 'Leave Request Form'!$C$8:$C$507, $B45), "R2", IF(COUNTIFS('Leave Request Form'!$P$8:$P$569, $B45, 'Leave Request Form'!$Q$8:$Q$569, "&lt;="&amp;P33, 'Leave Request Form'!$R$8:$R$569, "&gt;="&amp;P33)&gt;0, "A", IF(COUNTIFS('Leave Request Form'!$C$8:$C$507, $B45, 'Leave Request Form'!$D$8:$D$507, "&lt;="&amp;P33, 'Leave Request Form'!$E$8:$E$507, "&gt;="&amp;P33)&gt;0, "R", "")))))</f>
        <v/>
      </c>
      <c r="Q45" s="43" t="str">
        <f>IF(OR($B45="", Q33=""), "", IF(COUNTIFS('Leave Request Form'!$T$8:$T$507, Q33, 'Leave Request Form'!$C$8:$C$507, $B45), "A2", IF(COUNTIFS('Leave Request Form'!$G$8:$G$507, Q33, 'Leave Request Form'!$C$8:$C$507, $B45), "R2", IF(COUNTIFS('Leave Request Form'!$P$8:$P$569, $B45, 'Leave Request Form'!$Q$8:$Q$569, "&lt;="&amp;Q33, 'Leave Request Form'!$R$8:$R$569, "&gt;="&amp;Q33)&gt;0, "A", IF(COUNTIFS('Leave Request Form'!$C$8:$C$507, $B45, 'Leave Request Form'!$D$8:$D$507, "&lt;="&amp;Q33, 'Leave Request Form'!$E$8:$E$507, "&gt;="&amp;Q33)&gt;0, "R", "")))))</f>
        <v/>
      </c>
      <c r="R45" s="43" t="str">
        <f>IF(OR($B45="", R33=""), "", IF(COUNTIFS('Leave Request Form'!$T$8:$T$507, R33, 'Leave Request Form'!$C$8:$C$507, $B45), "A2", IF(COUNTIFS('Leave Request Form'!$G$8:$G$507, R33, 'Leave Request Form'!$C$8:$C$507, $B45), "R2", IF(COUNTIFS('Leave Request Form'!$P$8:$P$569, $B45, 'Leave Request Form'!$Q$8:$Q$569, "&lt;="&amp;R33, 'Leave Request Form'!$R$8:$R$569, "&gt;="&amp;R33)&gt;0, "A", IF(COUNTIFS('Leave Request Form'!$C$8:$C$507, $B45, 'Leave Request Form'!$D$8:$D$507, "&lt;="&amp;R33, 'Leave Request Form'!$E$8:$E$507, "&gt;="&amp;R33)&gt;0, "R", "")))))</f>
        <v/>
      </c>
      <c r="S45" s="43" t="str">
        <f>IF(OR($B45="", S33=""), "", IF(COUNTIFS('Leave Request Form'!$T$8:$T$507, S33, 'Leave Request Form'!$C$8:$C$507, $B45), "A2", IF(COUNTIFS('Leave Request Form'!$G$8:$G$507, S33, 'Leave Request Form'!$C$8:$C$507, $B45), "R2", IF(COUNTIFS('Leave Request Form'!$P$8:$P$569, $B45, 'Leave Request Form'!$Q$8:$Q$569, "&lt;="&amp;S33, 'Leave Request Form'!$R$8:$R$569, "&gt;="&amp;S33)&gt;0, "A", IF(COUNTIFS('Leave Request Form'!$C$8:$C$507, $B45, 'Leave Request Form'!$D$8:$D$507, "&lt;="&amp;S33, 'Leave Request Form'!$E$8:$E$507, "&gt;="&amp;S33)&gt;0, "R", "")))))</f>
        <v/>
      </c>
      <c r="T45" s="43" t="str">
        <f>IF(OR($B45="", T33=""), "", IF(COUNTIFS('Leave Request Form'!$T$8:$T$507, T33, 'Leave Request Form'!$C$8:$C$507, $B45), "A2", IF(COUNTIFS('Leave Request Form'!$G$8:$G$507, T33, 'Leave Request Form'!$C$8:$C$507, $B45), "R2", IF(COUNTIFS('Leave Request Form'!$P$8:$P$569, $B45, 'Leave Request Form'!$Q$8:$Q$569, "&lt;="&amp;T33, 'Leave Request Form'!$R$8:$R$569, "&gt;="&amp;T33)&gt;0, "A", IF(COUNTIFS('Leave Request Form'!$C$8:$C$507, $B45, 'Leave Request Form'!$D$8:$D$507, "&lt;="&amp;T33, 'Leave Request Form'!$E$8:$E$507, "&gt;="&amp;T33)&gt;0, "R", "")))))</f>
        <v/>
      </c>
      <c r="U45" s="43" t="str">
        <f>IF(OR($B45="", U33=""), "", IF(COUNTIFS('Leave Request Form'!$T$8:$T$507, U33, 'Leave Request Form'!$C$8:$C$507, $B45), "A2", IF(COUNTIFS('Leave Request Form'!$G$8:$G$507, U33, 'Leave Request Form'!$C$8:$C$507, $B45), "R2", IF(COUNTIFS('Leave Request Form'!$P$8:$P$569, $B45, 'Leave Request Form'!$Q$8:$Q$569, "&lt;="&amp;U33, 'Leave Request Form'!$R$8:$R$569, "&gt;="&amp;U33)&gt;0, "A", IF(COUNTIFS('Leave Request Form'!$C$8:$C$507, $B45, 'Leave Request Form'!$D$8:$D$507, "&lt;="&amp;U33, 'Leave Request Form'!$E$8:$E$507, "&gt;="&amp;U33)&gt;0, "R", "")))))</f>
        <v/>
      </c>
      <c r="V45" s="43" t="str">
        <f>IF(OR($B45="", V33=""), "", IF(COUNTIFS('Leave Request Form'!$T$8:$T$507, V33, 'Leave Request Form'!$C$8:$C$507, $B45), "A2", IF(COUNTIFS('Leave Request Form'!$G$8:$G$507, V33, 'Leave Request Form'!$C$8:$C$507, $B45), "R2", IF(COUNTIFS('Leave Request Form'!$P$8:$P$569, $B45, 'Leave Request Form'!$Q$8:$Q$569, "&lt;="&amp;V33, 'Leave Request Form'!$R$8:$R$569, "&gt;="&amp;V33)&gt;0, "A", IF(COUNTIFS('Leave Request Form'!$C$8:$C$507, $B45, 'Leave Request Form'!$D$8:$D$507, "&lt;="&amp;V33, 'Leave Request Form'!$E$8:$E$507, "&gt;="&amp;V33)&gt;0, "R", "")))))</f>
        <v/>
      </c>
      <c r="W45" s="43" t="str">
        <f>IF(OR($B45="", W33=""), "", IF(COUNTIFS('Leave Request Form'!$T$8:$T$507, W33, 'Leave Request Form'!$C$8:$C$507, $B45), "A2", IF(COUNTIFS('Leave Request Form'!$G$8:$G$507, W33, 'Leave Request Form'!$C$8:$C$507, $B45), "R2", IF(COUNTIFS('Leave Request Form'!$P$8:$P$569, $B45, 'Leave Request Form'!$Q$8:$Q$569, "&lt;="&amp;W33, 'Leave Request Form'!$R$8:$R$569, "&gt;="&amp;W33)&gt;0, "A", IF(COUNTIFS('Leave Request Form'!$C$8:$C$507, $B45, 'Leave Request Form'!$D$8:$D$507, "&lt;="&amp;W33, 'Leave Request Form'!$E$8:$E$507, "&gt;="&amp;W33)&gt;0, "R", "")))))</f>
        <v/>
      </c>
      <c r="X45" s="43" t="str">
        <f>IF(OR($B45="", X33=""), "", IF(COUNTIFS('Leave Request Form'!$T$8:$T$507, X33, 'Leave Request Form'!$C$8:$C$507, $B45), "A2", IF(COUNTIFS('Leave Request Form'!$G$8:$G$507, X33, 'Leave Request Form'!$C$8:$C$507, $B45), "R2", IF(COUNTIFS('Leave Request Form'!$P$8:$P$569, $B45, 'Leave Request Form'!$Q$8:$Q$569, "&lt;="&amp;X33, 'Leave Request Form'!$R$8:$R$569, "&gt;="&amp;X33)&gt;0, "A", IF(COUNTIFS('Leave Request Form'!$C$8:$C$507, $B45, 'Leave Request Form'!$D$8:$D$507, "&lt;="&amp;X33, 'Leave Request Form'!$E$8:$E$507, "&gt;="&amp;X33)&gt;0, "R", "")))))</f>
        <v/>
      </c>
      <c r="Y45" s="43" t="str">
        <f>IF(OR($B45="", Y33=""), "", IF(COUNTIFS('Leave Request Form'!$T$8:$T$507, Y33, 'Leave Request Form'!$C$8:$C$507, $B45), "A2", IF(COUNTIFS('Leave Request Form'!$G$8:$G$507, Y33, 'Leave Request Form'!$C$8:$C$507, $B45), "R2", IF(COUNTIFS('Leave Request Form'!$P$8:$P$569, $B45, 'Leave Request Form'!$Q$8:$Q$569, "&lt;="&amp;Y33, 'Leave Request Form'!$R$8:$R$569, "&gt;="&amp;Y33)&gt;0, "A", IF(COUNTIFS('Leave Request Form'!$C$8:$C$507, $B45, 'Leave Request Form'!$D$8:$D$507, "&lt;="&amp;Y33, 'Leave Request Form'!$E$8:$E$507, "&gt;="&amp;Y33)&gt;0, "R", "")))))</f>
        <v/>
      </c>
      <c r="Z45" s="43" t="str">
        <f>IF(OR($B45="", Z33=""), "", IF(COUNTIFS('Leave Request Form'!$T$8:$T$507, Z33, 'Leave Request Form'!$C$8:$C$507, $B45), "A2", IF(COUNTIFS('Leave Request Form'!$G$8:$G$507, Z33, 'Leave Request Form'!$C$8:$C$507, $B45), "R2", IF(COUNTIFS('Leave Request Form'!$P$8:$P$569, $B45, 'Leave Request Form'!$Q$8:$Q$569, "&lt;="&amp;Z33, 'Leave Request Form'!$R$8:$R$569, "&gt;="&amp;Z33)&gt;0, "A", IF(COUNTIFS('Leave Request Form'!$C$8:$C$507, $B45, 'Leave Request Form'!$D$8:$D$507, "&lt;="&amp;Z33, 'Leave Request Form'!$E$8:$E$507, "&gt;="&amp;Z33)&gt;0, "R", "")))))</f>
        <v/>
      </c>
      <c r="AA45" s="43" t="str">
        <f>IF(OR($B45="", AA33=""), "", IF(COUNTIFS('Leave Request Form'!$T$8:$T$507, AA33, 'Leave Request Form'!$C$8:$C$507, $B45), "A2", IF(COUNTIFS('Leave Request Form'!$G$8:$G$507, AA33, 'Leave Request Form'!$C$8:$C$507, $B45), "R2", IF(COUNTIFS('Leave Request Form'!$P$8:$P$569, $B45, 'Leave Request Form'!$Q$8:$Q$569, "&lt;="&amp;AA33, 'Leave Request Form'!$R$8:$R$569, "&gt;="&amp;AA33)&gt;0, "A", IF(COUNTIFS('Leave Request Form'!$C$8:$C$507, $B45, 'Leave Request Form'!$D$8:$D$507, "&lt;="&amp;AA33, 'Leave Request Form'!$E$8:$E$507, "&gt;="&amp;AA33)&gt;0, "R", "")))))</f>
        <v/>
      </c>
      <c r="AB45" s="43" t="str">
        <f>IF(OR($B45="", AB33=""), "", IF(COUNTIFS('Leave Request Form'!$T$8:$T$507, AB33, 'Leave Request Form'!$C$8:$C$507, $B45), "A2", IF(COUNTIFS('Leave Request Form'!$G$8:$G$507, AB33, 'Leave Request Form'!$C$8:$C$507, $B45), "R2", IF(COUNTIFS('Leave Request Form'!$P$8:$P$569, $B45, 'Leave Request Form'!$Q$8:$Q$569, "&lt;="&amp;AB33, 'Leave Request Form'!$R$8:$R$569, "&gt;="&amp;AB33)&gt;0, "A", IF(COUNTIFS('Leave Request Form'!$C$8:$C$507, $B45, 'Leave Request Form'!$D$8:$D$507, "&lt;="&amp;AB33, 'Leave Request Form'!$E$8:$E$507, "&gt;="&amp;AB33)&gt;0, "R", "")))))</f>
        <v/>
      </c>
      <c r="AC45" s="43" t="str">
        <f>IF(OR($B45="", AC33=""), "", IF(COUNTIFS('Leave Request Form'!$T$8:$T$507, AC33, 'Leave Request Form'!$C$8:$C$507, $B45), "A2", IF(COUNTIFS('Leave Request Form'!$G$8:$G$507, AC33, 'Leave Request Form'!$C$8:$C$507, $B45), "R2", IF(COUNTIFS('Leave Request Form'!$P$8:$P$569, $B45, 'Leave Request Form'!$Q$8:$Q$569, "&lt;="&amp;AC33, 'Leave Request Form'!$R$8:$R$569, "&gt;="&amp;AC33)&gt;0, "A", IF(COUNTIFS('Leave Request Form'!$C$8:$C$507, $B45, 'Leave Request Form'!$D$8:$D$507, "&lt;="&amp;AC33, 'Leave Request Form'!$E$8:$E$507, "&gt;="&amp;AC33)&gt;0, "R", "")))))</f>
        <v/>
      </c>
      <c r="AD45" s="43" t="str">
        <f>IF(OR($B45="", AD33=""), "", IF(COUNTIFS('Leave Request Form'!$T$8:$T$507, AD33, 'Leave Request Form'!$C$8:$C$507, $B45), "A2", IF(COUNTIFS('Leave Request Form'!$G$8:$G$507, AD33, 'Leave Request Form'!$C$8:$C$507, $B45), "R2", IF(COUNTIFS('Leave Request Form'!$P$8:$P$569, $B45, 'Leave Request Form'!$Q$8:$Q$569, "&lt;="&amp;AD33, 'Leave Request Form'!$R$8:$R$569, "&gt;="&amp;AD33)&gt;0, "A", IF(COUNTIFS('Leave Request Form'!$C$8:$C$507, $B45, 'Leave Request Form'!$D$8:$D$507, "&lt;="&amp;AD33, 'Leave Request Form'!$E$8:$E$507, "&gt;="&amp;AD33)&gt;0, "R", "")))))</f>
        <v/>
      </c>
      <c r="AE45" s="43" t="str">
        <f>IF(OR($B45="", AE33=""), "", IF(COUNTIFS('Leave Request Form'!$T$8:$T$507, AE33, 'Leave Request Form'!$C$8:$C$507, $B45), "A2", IF(COUNTIFS('Leave Request Form'!$G$8:$G$507, AE33, 'Leave Request Form'!$C$8:$C$507, $B45), "R2", IF(COUNTIFS('Leave Request Form'!$P$8:$P$569, $B45, 'Leave Request Form'!$Q$8:$Q$569, "&lt;="&amp;AE33, 'Leave Request Form'!$R$8:$R$569, "&gt;="&amp;AE33)&gt;0, "A", IF(COUNTIFS('Leave Request Form'!$C$8:$C$507, $B45, 'Leave Request Form'!$D$8:$D$507, "&lt;="&amp;AE33, 'Leave Request Form'!$E$8:$E$507, "&gt;="&amp;AE33)&gt;0, "R", "")))))</f>
        <v/>
      </c>
      <c r="AF45" s="43" t="str">
        <f>IF(OR($B45="", AF33=""), "", IF(COUNTIFS('Leave Request Form'!$T$8:$T$507, AF33, 'Leave Request Form'!$C$8:$C$507, $B45), "A2", IF(COUNTIFS('Leave Request Form'!$G$8:$G$507, AF33, 'Leave Request Form'!$C$8:$C$507, $B45), "R2", IF(COUNTIFS('Leave Request Form'!$P$8:$P$569, $B45, 'Leave Request Form'!$Q$8:$Q$569, "&lt;="&amp;AF33, 'Leave Request Form'!$R$8:$R$569, "&gt;="&amp;AF33)&gt;0, "A", IF(COUNTIFS('Leave Request Form'!$C$8:$C$507, $B45, 'Leave Request Form'!$D$8:$D$507, "&lt;="&amp;AF33, 'Leave Request Form'!$E$8:$E$507, "&gt;="&amp;AF33)&gt;0, "R", "")))))</f>
        <v/>
      </c>
      <c r="AG45" s="44" t="str">
        <f>IF(OR($B45="", AG33=""), "", IF(COUNTIFS('Leave Request Form'!$T$8:$T$507, AG33, 'Leave Request Form'!$C$8:$C$507, $B45), "A2", IF(COUNTIFS('Leave Request Form'!$G$8:$G$507, AG33, 'Leave Request Form'!$C$8:$C$507, $B45), "R2", IF(COUNTIFS('Leave Request Form'!$P$8:$P$569, $B45, 'Leave Request Form'!$Q$8:$Q$569, "&lt;="&amp;AG33, 'Leave Request Form'!$R$8:$R$569, "&gt;="&amp;AG33)&gt;0, "A", IF(COUNTIFS('Leave Request Form'!$C$8:$C$507, $B45, 'Leave Request Form'!$D$8:$D$507, "&lt;="&amp;AG33, 'Leave Request Form'!$E$8:$E$507, "&gt;="&amp;AG33)&gt;0, "R", "")))))</f>
        <v/>
      </c>
      <c r="AH45" s="75"/>
    </row>
    <row r="46" spans="1:34" x14ac:dyDescent="0.25">
      <c r="A46" s="75"/>
      <c r="B46" s="10" t="str">
        <f>IF('Intro &amp; Setup'!$BC$16="", "", 'Intro &amp; Setup'!$BC$16)</f>
        <v/>
      </c>
      <c r="C46" s="42" t="str">
        <f>IF(OR($B46="", C33=""), "", IF(COUNTIFS('Leave Request Form'!$T$8:$T$507, C33, 'Leave Request Form'!$C$8:$C$507, $B46), "A2", IF(COUNTIFS('Leave Request Form'!$G$8:$G$507, C33, 'Leave Request Form'!$C$8:$C$507, $B46), "R2", IF(COUNTIFS('Leave Request Form'!$P$8:$P$569, $B46, 'Leave Request Form'!$Q$8:$Q$569, "&lt;="&amp;C33, 'Leave Request Form'!$R$8:$R$569, "&gt;="&amp;C33)&gt;0, "A", IF(COUNTIFS('Leave Request Form'!$C$8:$C$507, $B46, 'Leave Request Form'!$D$8:$D$507, "&lt;="&amp;C33, 'Leave Request Form'!$E$8:$E$507, "&gt;="&amp;C33)&gt;0, "R", "")))))</f>
        <v/>
      </c>
      <c r="D46" s="43" t="str">
        <f>IF(OR($B46="", D33=""), "", IF(COUNTIFS('Leave Request Form'!$T$8:$T$507, D33, 'Leave Request Form'!$C$8:$C$507, $B46), "A2", IF(COUNTIFS('Leave Request Form'!$G$8:$G$507, D33, 'Leave Request Form'!$C$8:$C$507, $B46), "R2", IF(COUNTIFS('Leave Request Form'!$P$8:$P$569, $B46, 'Leave Request Form'!$Q$8:$Q$569, "&lt;="&amp;D33, 'Leave Request Form'!$R$8:$R$569, "&gt;="&amp;D33)&gt;0, "A", IF(COUNTIFS('Leave Request Form'!$C$8:$C$507, $B46, 'Leave Request Form'!$D$8:$D$507, "&lt;="&amp;D33, 'Leave Request Form'!$E$8:$E$507, "&gt;="&amp;D33)&gt;0, "R", "")))))</f>
        <v/>
      </c>
      <c r="E46" s="43" t="str">
        <f>IF(OR($B46="", E33=""), "", IF(COUNTIFS('Leave Request Form'!$T$8:$T$507, E33, 'Leave Request Form'!$C$8:$C$507, $B46), "A2", IF(COUNTIFS('Leave Request Form'!$G$8:$G$507, E33, 'Leave Request Form'!$C$8:$C$507, $B46), "R2", IF(COUNTIFS('Leave Request Form'!$P$8:$P$569, $B46, 'Leave Request Form'!$Q$8:$Q$569, "&lt;="&amp;E33, 'Leave Request Form'!$R$8:$R$569, "&gt;="&amp;E33)&gt;0, "A", IF(COUNTIFS('Leave Request Form'!$C$8:$C$507, $B46, 'Leave Request Form'!$D$8:$D$507, "&lt;="&amp;E33, 'Leave Request Form'!$E$8:$E$507, "&gt;="&amp;E33)&gt;0, "R", "")))))</f>
        <v/>
      </c>
      <c r="F46" s="43" t="str">
        <f>IF(OR($B46="", F33=""), "", IF(COUNTIFS('Leave Request Form'!$T$8:$T$507, F33, 'Leave Request Form'!$C$8:$C$507, $B46), "A2", IF(COUNTIFS('Leave Request Form'!$G$8:$G$507, F33, 'Leave Request Form'!$C$8:$C$507, $B46), "R2", IF(COUNTIFS('Leave Request Form'!$P$8:$P$569, $B46, 'Leave Request Form'!$Q$8:$Q$569, "&lt;="&amp;F33, 'Leave Request Form'!$R$8:$R$569, "&gt;="&amp;F33)&gt;0, "A", IF(COUNTIFS('Leave Request Form'!$C$8:$C$507, $B46, 'Leave Request Form'!$D$8:$D$507, "&lt;="&amp;F33, 'Leave Request Form'!$E$8:$E$507, "&gt;="&amp;F33)&gt;0, "R", "")))))</f>
        <v/>
      </c>
      <c r="G46" s="43" t="str">
        <f>IF(OR($B46="", G33=""), "", IF(COUNTIFS('Leave Request Form'!$T$8:$T$507, G33, 'Leave Request Form'!$C$8:$C$507, $B46), "A2", IF(COUNTIFS('Leave Request Form'!$G$8:$G$507, G33, 'Leave Request Form'!$C$8:$C$507, $B46), "R2", IF(COUNTIFS('Leave Request Form'!$P$8:$P$569, $B46, 'Leave Request Form'!$Q$8:$Q$569, "&lt;="&amp;G33, 'Leave Request Form'!$R$8:$R$569, "&gt;="&amp;G33)&gt;0, "A", IF(COUNTIFS('Leave Request Form'!$C$8:$C$507, $B46, 'Leave Request Form'!$D$8:$D$507, "&lt;="&amp;G33, 'Leave Request Form'!$E$8:$E$507, "&gt;="&amp;G33)&gt;0, "R", "")))))</f>
        <v/>
      </c>
      <c r="H46" s="43" t="str">
        <f>IF(OR($B46="", H33=""), "", IF(COUNTIFS('Leave Request Form'!$T$8:$T$507, H33, 'Leave Request Form'!$C$8:$C$507, $B46), "A2", IF(COUNTIFS('Leave Request Form'!$G$8:$G$507, H33, 'Leave Request Form'!$C$8:$C$507, $B46), "R2", IF(COUNTIFS('Leave Request Form'!$P$8:$P$569, $B46, 'Leave Request Form'!$Q$8:$Q$569, "&lt;="&amp;H33, 'Leave Request Form'!$R$8:$R$569, "&gt;="&amp;H33)&gt;0, "A", IF(COUNTIFS('Leave Request Form'!$C$8:$C$507, $B46, 'Leave Request Form'!$D$8:$D$507, "&lt;="&amp;H33, 'Leave Request Form'!$E$8:$E$507, "&gt;="&amp;H33)&gt;0, "R", "")))))</f>
        <v/>
      </c>
      <c r="I46" s="43" t="str">
        <f>IF(OR($B46="", I33=""), "", IF(COUNTIFS('Leave Request Form'!$T$8:$T$507, I33, 'Leave Request Form'!$C$8:$C$507, $B46), "A2", IF(COUNTIFS('Leave Request Form'!$G$8:$G$507, I33, 'Leave Request Form'!$C$8:$C$507, $B46), "R2", IF(COUNTIFS('Leave Request Form'!$P$8:$P$569, $B46, 'Leave Request Form'!$Q$8:$Q$569, "&lt;="&amp;I33, 'Leave Request Form'!$R$8:$R$569, "&gt;="&amp;I33)&gt;0, "A", IF(COUNTIFS('Leave Request Form'!$C$8:$C$507, $B46, 'Leave Request Form'!$D$8:$D$507, "&lt;="&amp;I33, 'Leave Request Form'!$E$8:$E$507, "&gt;="&amp;I33)&gt;0, "R", "")))))</f>
        <v/>
      </c>
      <c r="J46" s="43" t="str">
        <f>IF(OR($B46="", J33=""), "", IF(COUNTIFS('Leave Request Form'!$T$8:$T$507, J33, 'Leave Request Form'!$C$8:$C$507, $B46), "A2", IF(COUNTIFS('Leave Request Form'!$G$8:$G$507, J33, 'Leave Request Form'!$C$8:$C$507, $B46), "R2", IF(COUNTIFS('Leave Request Form'!$P$8:$P$569, $B46, 'Leave Request Form'!$Q$8:$Q$569, "&lt;="&amp;J33, 'Leave Request Form'!$R$8:$R$569, "&gt;="&amp;J33)&gt;0, "A", IF(COUNTIFS('Leave Request Form'!$C$8:$C$507, $B46, 'Leave Request Form'!$D$8:$D$507, "&lt;="&amp;J33, 'Leave Request Form'!$E$8:$E$507, "&gt;="&amp;J33)&gt;0, "R", "")))))</f>
        <v/>
      </c>
      <c r="K46" s="43" t="str">
        <f>IF(OR($B46="", K33=""), "", IF(COUNTIFS('Leave Request Form'!$T$8:$T$507, K33, 'Leave Request Form'!$C$8:$C$507, $B46), "A2", IF(COUNTIFS('Leave Request Form'!$G$8:$G$507, K33, 'Leave Request Form'!$C$8:$C$507, $B46), "R2", IF(COUNTIFS('Leave Request Form'!$P$8:$P$569, $B46, 'Leave Request Form'!$Q$8:$Q$569, "&lt;="&amp;K33, 'Leave Request Form'!$R$8:$R$569, "&gt;="&amp;K33)&gt;0, "A", IF(COUNTIFS('Leave Request Form'!$C$8:$C$507, $B46, 'Leave Request Form'!$D$8:$D$507, "&lt;="&amp;K33, 'Leave Request Form'!$E$8:$E$507, "&gt;="&amp;K33)&gt;0, "R", "")))))</f>
        <v/>
      </c>
      <c r="L46" s="43" t="str">
        <f>IF(OR($B46="", L33=""), "", IF(COUNTIFS('Leave Request Form'!$T$8:$T$507, L33, 'Leave Request Form'!$C$8:$C$507, $B46), "A2", IF(COUNTIFS('Leave Request Form'!$G$8:$G$507, L33, 'Leave Request Form'!$C$8:$C$507, $B46), "R2", IF(COUNTIFS('Leave Request Form'!$P$8:$P$569, $B46, 'Leave Request Form'!$Q$8:$Q$569, "&lt;="&amp;L33, 'Leave Request Form'!$R$8:$R$569, "&gt;="&amp;L33)&gt;0, "A", IF(COUNTIFS('Leave Request Form'!$C$8:$C$507, $B46, 'Leave Request Form'!$D$8:$D$507, "&lt;="&amp;L33, 'Leave Request Form'!$E$8:$E$507, "&gt;="&amp;L33)&gt;0, "R", "")))))</f>
        <v/>
      </c>
      <c r="M46" s="43" t="str">
        <f>IF(OR($B46="", M33=""), "", IF(COUNTIFS('Leave Request Form'!$T$8:$T$507, M33, 'Leave Request Form'!$C$8:$C$507, $B46), "A2", IF(COUNTIFS('Leave Request Form'!$G$8:$G$507, M33, 'Leave Request Form'!$C$8:$C$507, $B46), "R2", IF(COUNTIFS('Leave Request Form'!$P$8:$P$569, $B46, 'Leave Request Form'!$Q$8:$Q$569, "&lt;="&amp;M33, 'Leave Request Form'!$R$8:$R$569, "&gt;="&amp;M33)&gt;0, "A", IF(COUNTIFS('Leave Request Form'!$C$8:$C$507, $B46, 'Leave Request Form'!$D$8:$D$507, "&lt;="&amp;M33, 'Leave Request Form'!$E$8:$E$507, "&gt;="&amp;M33)&gt;0, "R", "")))))</f>
        <v/>
      </c>
      <c r="N46" s="43" t="str">
        <f>IF(OR($B46="", N33=""), "", IF(COUNTIFS('Leave Request Form'!$T$8:$T$507, N33, 'Leave Request Form'!$C$8:$C$507, $B46), "A2", IF(COUNTIFS('Leave Request Form'!$G$8:$G$507, N33, 'Leave Request Form'!$C$8:$C$507, $B46), "R2", IF(COUNTIFS('Leave Request Form'!$P$8:$P$569, $B46, 'Leave Request Form'!$Q$8:$Q$569, "&lt;="&amp;N33, 'Leave Request Form'!$R$8:$R$569, "&gt;="&amp;N33)&gt;0, "A", IF(COUNTIFS('Leave Request Form'!$C$8:$C$507, $B46, 'Leave Request Form'!$D$8:$D$507, "&lt;="&amp;N33, 'Leave Request Form'!$E$8:$E$507, "&gt;="&amp;N33)&gt;0, "R", "")))))</f>
        <v/>
      </c>
      <c r="O46" s="43" t="str">
        <f>IF(OR($B46="", O33=""), "", IF(COUNTIFS('Leave Request Form'!$T$8:$T$507, O33, 'Leave Request Form'!$C$8:$C$507, $B46), "A2", IF(COUNTIFS('Leave Request Form'!$G$8:$G$507, O33, 'Leave Request Form'!$C$8:$C$507, $B46), "R2", IF(COUNTIFS('Leave Request Form'!$P$8:$P$569, $B46, 'Leave Request Form'!$Q$8:$Q$569, "&lt;="&amp;O33, 'Leave Request Form'!$R$8:$R$569, "&gt;="&amp;O33)&gt;0, "A", IF(COUNTIFS('Leave Request Form'!$C$8:$C$507, $B46, 'Leave Request Form'!$D$8:$D$507, "&lt;="&amp;O33, 'Leave Request Form'!$E$8:$E$507, "&gt;="&amp;O33)&gt;0, "R", "")))))</f>
        <v/>
      </c>
      <c r="P46" s="43" t="str">
        <f>IF(OR($B46="", P33=""), "", IF(COUNTIFS('Leave Request Form'!$T$8:$T$507, P33, 'Leave Request Form'!$C$8:$C$507, $B46), "A2", IF(COUNTIFS('Leave Request Form'!$G$8:$G$507, P33, 'Leave Request Form'!$C$8:$C$507, $B46), "R2", IF(COUNTIFS('Leave Request Form'!$P$8:$P$569, $B46, 'Leave Request Form'!$Q$8:$Q$569, "&lt;="&amp;P33, 'Leave Request Form'!$R$8:$R$569, "&gt;="&amp;P33)&gt;0, "A", IF(COUNTIFS('Leave Request Form'!$C$8:$C$507, $B46, 'Leave Request Form'!$D$8:$D$507, "&lt;="&amp;P33, 'Leave Request Form'!$E$8:$E$507, "&gt;="&amp;P33)&gt;0, "R", "")))))</f>
        <v/>
      </c>
      <c r="Q46" s="43" t="str">
        <f>IF(OR($B46="", Q33=""), "", IF(COUNTIFS('Leave Request Form'!$T$8:$T$507, Q33, 'Leave Request Form'!$C$8:$C$507, $B46), "A2", IF(COUNTIFS('Leave Request Form'!$G$8:$G$507, Q33, 'Leave Request Form'!$C$8:$C$507, $B46), "R2", IF(COUNTIFS('Leave Request Form'!$P$8:$P$569, $B46, 'Leave Request Form'!$Q$8:$Q$569, "&lt;="&amp;Q33, 'Leave Request Form'!$R$8:$R$569, "&gt;="&amp;Q33)&gt;0, "A", IF(COUNTIFS('Leave Request Form'!$C$8:$C$507, $B46, 'Leave Request Form'!$D$8:$D$507, "&lt;="&amp;Q33, 'Leave Request Form'!$E$8:$E$507, "&gt;="&amp;Q33)&gt;0, "R", "")))))</f>
        <v/>
      </c>
      <c r="R46" s="43" t="str">
        <f>IF(OR($B46="", R33=""), "", IF(COUNTIFS('Leave Request Form'!$T$8:$T$507, R33, 'Leave Request Form'!$C$8:$C$507, $B46), "A2", IF(COUNTIFS('Leave Request Form'!$G$8:$G$507, R33, 'Leave Request Form'!$C$8:$C$507, $B46), "R2", IF(COUNTIFS('Leave Request Form'!$P$8:$P$569, $B46, 'Leave Request Form'!$Q$8:$Q$569, "&lt;="&amp;R33, 'Leave Request Form'!$R$8:$R$569, "&gt;="&amp;R33)&gt;0, "A", IF(COUNTIFS('Leave Request Form'!$C$8:$C$507, $B46, 'Leave Request Form'!$D$8:$D$507, "&lt;="&amp;R33, 'Leave Request Form'!$E$8:$E$507, "&gt;="&amp;R33)&gt;0, "R", "")))))</f>
        <v/>
      </c>
      <c r="S46" s="43" t="str">
        <f>IF(OR($B46="", S33=""), "", IF(COUNTIFS('Leave Request Form'!$T$8:$T$507, S33, 'Leave Request Form'!$C$8:$C$507, $B46), "A2", IF(COUNTIFS('Leave Request Form'!$G$8:$G$507, S33, 'Leave Request Form'!$C$8:$C$507, $B46), "R2", IF(COUNTIFS('Leave Request Form'!$P$8:$P$569, $B46, 'Leave Request Form'!$Q$8:$Q$569, "&lt;="&amp;S33, 'Leave Request Form'!$R$8:$R$569, "&gt;="&amp;S33)&gt;0, "A", IF(COUNTIFS('Leave Request Form'!$C$8:$C$507, $B46, 'Leave Request Form'!$D$8:$D$507, "&lt;="&amp;S33, 'Leave Request Form'!$E$8:$E$507, "&gt;="&amp;S33)&gt;0, "R", "")))))</f>
        <v/>
      </c>
      <c r="T46" s="43" t="str">
        <f>IF(OR($B46="", T33=""), "", IF(COUNTIFS('Leave Request Form'!$T$8:$T$507, T33, 'Leave Request Form'!$C$8:$C$507, $B46), "A2", IF(COUNTIFS('Leave Request Form'!$G$8:$G$507, T33, 'Leave Request Form'!$C$8:$C$507, $B46), "R2", IF(COUNTIFS('Leave Request Form'!$P$8:$P$569, $B46, 'Leave Request Form'!$Q$8:$Q$569, "&lt;="&amp;T33, 'Leave Request Form'!$R$8:$R$569, "&gt;="&amp;T33)&gt;0, "A", IF(COUNTIFS('Leave Request Form'!$C$8:$C$507, $B46, 'Leave Request Form'!$D$8:$D$507, "&lt;="&amp;T33, 'Leave Request Form'!$E$8:$E$507, "&gt;="&amp;T33)&gt;0, "R", "")))))</f>
        <v/>
      </c>
      <c r="U46" s="43" t="str">
        <f>IF(OR($B46="", U33=""), "", IF(COUNTIFS('Leave Request Form'!$T$8:$T$507, U33, 'Leave Request Form'!$C$8:$C$507, $B46), "A2", IF(COUNTIFS('Leave Request Form'!$G$8:$G$507, U33, 'Leave Request Form'!$C$8:$C$507, $B46), "R2", IF(COUNTIFS('Leave Request Form'!$P$8:$P$569, $B46, 'Leave Request Form'!$Q$8:$Q$569, "&lt;="&amp;U33, 'Leave Request Form'!$R$8:$R$569, "&gt;="&amp;U33)&gt;0, "A", IF(COUNTIFS('Leave Request Form'!$C$8:$C$507, $B46, 'Leave Request Form'!$D$8:$D$507, "&lt;="&amp;U33, 'Leave Request Form'!$E$8:$E$507, "&gt;="&amp;U33)&gt;0, "R", "")))))</f>
        <v/>
      </c>
      <c r="V46" s="43" t="str">
        <f>IF(OR($B46="", V33=""), "", IF(COUNTIFS('Leave Request Form'!$T$8:$T$507, V33, 'Leave Request Form'!$C$8:$C$507, $B46), "A2", IF(COUNTIFS('Leave Request Form'!$G$8:$G$507, V33, 'Leave Request Form'!$C$8:$C$507, $B46), "R2", IF(COUNTIFS('Leave Request Form'!$P$8:$P$569, $B46, 'Leave Request Form'!$Q$8:$Q$569, "&lt;="&amp;V33, 'Leave Request Form'!$R$8:$R$569, "&gt;="&amp;V33)&gt;0, "A", IF(COUNTIFS('Leave Request Form'!$C$8:$C$507, $B46, 'Leave Request Form'!$D$8:$D$507, "&lt;="&amp;V33, 'Leave Request Form'!$E$8:$E$507, "&gt;="&amp;V33)&gt;0, "R", "")))))</f>
        <v/>
      </c>
      <c r="W46" s="43" t="str">
        <f>IF(OR($B46="", W33=""), "", IF(COUNTIFS('Leave Request Form'!$T$8:$T$507, W33, 'Leave Request Form'!$C$8:$C$507, $B46), "A2", IF(COUNTIFS('Leave Request Form'!$G$8:$G$507, W33, 'Leave Request Form'!$C$8:$C$507, $B46), "R2", IF(COUNTIFS('Leave Request Form'!$P$8:$P$569, $B46, 'Leave Request Form'!$Q$8:$Q$569, "&lt;="&amp;W33, 'Leave Request Form'!$R$8:$R$569, "&gt;="&amp;W33)&gt;0, "A", IF(COUNTIFS('Leave Request Form'!$C$8:$C$507, $B46, 'Leave Request Form'!$D$8:$D$507, "&lt;="&amp;W33, 'Leave Request Form'!$E$8:$E$507, "&gt;="&amp;W33)&gt;0, "R", "")))))</f>
        <v/>
      </c>
      <c r="X46" s="43" t="str">
        <f>IF(OR($B46="", X33=""), "", IF(COUNTIFS('Leave Request Form'!$T$8:$T$507, X33, 'Leave Request Form'!$C$8:$C$507, $B46), "A2", IF(COUNTIFS('Leave Request Form'!$G$8:$G$507, X33, 'Leave Request Form'!$C$8:$C$507, $B46), "R2", IF(COUNTIFS('Leave Request Form'!$P$8:$P$569, $B46, 'Leave Request Form'!$Q$8:$Q$569, "&lt;="&amp;X33, 'Leave Request Form'!$R$8:$R$569, "&gt;="&amp;X33)&gt;0, "A", IF(COUNTIFS('Leave Request Form'!$C$8:$C$507, $B46, 'Leave Request Form'!$D$8:$D$507, "&lt;="&amp;X33, 'Leave Request Form'!$E$8:$E$507, "&gt;="&amp;X33)&gt;0, "R", "")))))</f>
        <v/>
      </c>
      <c r="Y46" s="43" t="str">
        <f>IF(OR($B46="", Y33=""), "", IF(COUNTIFS('Leave Request Form'!$T$8:$T$507, Y33, 'Leave Request Form'!$C$8:$C$507, $B46), "A2", IF(COUNTIFS('Leave Request Form'!$G$8:$G$507, Y33, 'Leave Request Form'!$C$8:$C$507, $B46), "R2", IF(COUNTIFS('Leave Request Form'!$P$8:$P$569, $B46, 'Leave Request Form'!$Q$8:$Q$569, "&lt;="&amp;Y33, 'Leave Request Form'!$R$8:$R$569, "&gt;="&amp;Y33)&gt;0, "A", IF(COUNTIFS('Leave Request Form'!$C$8:$C$507, $B46, 'Leave Request Form'!$D$8:$D$507, "&lt;="&amp;Y33, 'Leave Request Form'!$E$8:$E$507, "&gt;="&amp;Y33)&gt;0, "R", "")))))</f>
        <v/>
      </c>
      <c r="Z46" s="43" t="str">
        <f>IF(OR($B46="", Z33=""), "", IF(COUNTIFS('Leave Request Form'!$T$8:$T$507, Z33, 'Leave Request Form'!$C$8:$C$507, $B46), "A2", IF(COUNTIFS('Leave Request Form'!$G$8:$G$507, Z33, 'Leave Request Form'!$C$8:$C$507, $B46), "R2", IF(COUNTIFS('Leave Request Form'!$P$8:$P$569, $B46, 'Leave Request Form'!$Q$8:$Q$569, "&lt;="&amp;Z33, 'Leave Request Form'!$R$8:$R$569, "&gt;="&amp;Z33)&gt;0, "A", IF(COUNTIFS('Leave Request Form'!$C$8:$C$507, $B46, 'Leave Request Form'!$D$8:$D$507, "&lt;="&amp;Z33, 'Leave Request Form'!$E$8:$E$507, "&gt;="&amp;Z33)&gt;0, "R", "")))))</f>
        <v/>
      </c>
      <c r="AA46" s="43" t="str">
        <f>IF(OR($B46="", AA33=""), "", IF(COUNTIFS('Leave Request Form'!$T$8:$T$507, AA33, 'Leave Request Form'!$C$8:$C$507, $B46), "A2", IF(COUNTIFS('Leave Request Form'!$G$8:$G$507, AA33, 'Leave Request Form'!$C$8:$C$507, $B46), "R2", IF(COUNTIFS('Leave Request Form'!$P$8:$P$569, $B46, 'Leave Request Form'!$Q$8:$Q$569, "&lt;="&amp;AA33, 'Leave Request Form'!$R$8:$R$569, "&gt;="&amp;AA33)&gt;0, "A", IF(COUNTIFS('Leave Request Form'!$C$8:$C$507, $B46, 'Leave Request Form'!$D$8:$D$507, "&lt;="&amp;AA33, 'Leave Request Form'!$E$8:$E$507, "&gt;="&amp;AA33)&gt;0, "R", "")))))</f>
        <v/>
      </c>
      <c r="AB46" s="43" t="str">
        <f>IF(OR($B46="", AB33=""), "", IF(COUNTIFS('Leave Request Form'!$T$8:$T$507, AB33, 'Leave Request Form'!$C$8:$C$507, $B46), "A2", IF(COUNTIFS('Leave Request Form'!$G$8:$G$507, AB33, 'Leave Request Form'!$C$8:$C$507, $B46), "R2", IF(COUNTIFS('Leave Request Form'!$P$8:$P$569, $B46, 'Leave Request Form'!$Q$8:$Q$569, "&lt;="&amp;AB33, 'Leave Request Form'!$R$8:$R$569, "&gt;="&amp;AB33)&gt;0, "A", IF(COUNTIFS('Leave Request Form'!$C$8:$C$507, $B46, 'Leave Request Form'!$D$8:$D$507, "&lt;="&amp;AB33, 'Leave Request Form'!$E$8:$E$507, "&gt;="&amp;AB33)&gt;0, "R", "")))))</f>
        <v/>
      </c>
      <c r="AC46" s="43" t="str">
        <f>IF(OR($B46="", AC33=""), "", IF(COUNTIFS('Leave Request Form'!$T$8:$T$507, AC33, 'Leave Request Form'!$C$8:$C$507, $B46), "A2", IF(COUNTIFS('Leave Request Form'!$G$8:$G$507, AC33, 'Leave Request Form'!$C$8:$C$507, $B46), "R2", IF(COUNTIFS('Leave Request Form'!$P$8:$P$569, $B46, 'Leave Request Form'!$Q$8:$Q$569, "&lt;="&amp;AC33, 'Leave Request Form'!$R$8:$R$569, "&gt;="&amp;AC33)&gt;0, "A", IF(COUNTIFS('Leave Request Form'!$C$8:$C$507, $B46, 'Leave Request Form'!$D$8:$D$507, "&lt;="&amp;AC33, 'Leave Request Form'!$E$8:$E$507, "&gt;="&amp;AC33)&gt;0, "R", "")))))</f>
        <v/>
      </c>
      <c r="AD46" s="43" t="str">
        <f>IF(OR($B46="", AD33=""), "", IF(COUNTIFS('Leave Request Form'!$T$8:$T$507, AD33, 'Leave Request Form'!$C$8:$C$507, $B46), "A2", IF(COUNTIFS('Leave Request Form'!$G$8:$G$507, AD33, 'Leave Request Form'!$C$8:$C$507, $B46), "R2", IF(COUNTIFS('Leave Request Form'!$P$8:$P$569, $B46, 'Leave Request Form'!$Q$8:$Q$569, "&lt;="&amp;AD33, 'Leave Request Form'!$R$8:$R$569, "&gt;="&amp;AD33)&gt;0, "A", IF(COUNTIFS('Leave Request Form'!$C$8:$C$507, $B46, 'Leave Request Form'!$D$8:$D$507, "&lt;="&amp;AD33, 'Leave Request Form'!$E$8:$E$507, "&gt;="&amp;AD33)&gt;0, "R", "")))))</f>
        <v/>
      </c>
      <c r="AE46" s="43" t="str">
        <f>IF(OR($B46="", AE33=""), "", IF(COUNTIFS('Leave Request Form'!$T$8:$T$507, AE33, 'Leave Request Form'!$C$8:$C$507, $B46), "A2", IF(COUNTIFS('Leave Request Form'!$G$8:$G$507, AE33, 'Leave Request Form'!$C$8:$C$507, $B46), "R2", IF(COUNTIFS('Leave Request Form'!$P$8:$P$569, $B46, 'Leave Request Form'!$Q$8:$Q$569, "&lt;="&amp;AE33, 'Leave Request Form'!$R$8:$R$569, "&gt;="&amp;AE33)&gt;0, "A", IF(COUNTIFS('Leave Request Form'!$C$8:$C$507, $B46, 'Leave Request Form'!$D$8:$D$507, "&lt;="&amp;AE33, 'Leave Request Form'!$E$8:$E$507, "&gt;="&amp;AE33)&gt;0, "R", "")))))</f>
        <v/>
      </c>
      <c r="AF46" s="43" t="str">
        <f>IF(OR($B46="", AF33=""), "", IF(COUNTIFS('Leave Request Form'!$T$8:$T$507, AF33, 'Leave Request Form'!$C$8:$C$507, $B46), "A2", IF(COUNTIFS('Leave Request Form'!$G$8:$G$507, AF33, 'Leave Request Form'!$C$8:$C$507, $B46), "R2", IF(COUNTIFS('Leave Request Form'!$P$8:$P$569, $B46, 'Leave Request Form'!$Q$8:$Q$569, "&lt;="&amp;AF33, 'Leave Request Form'!$R$8:$R$569, "&gt;="&amp;AF33)&gt;0, "A", IF(COUNTIFS('Leave Request Form'!$C$8:$C$507, $B46, 'Leave Request Form'!$D$8:$D$507, "&lt;="&amp;AF33, 'Leave Request Form'!$E$8:$E$507, "&gt;="&amp;AF33)&gt;0, "R", "")))))</f>
        <v/>
      </c>
      <c r="AG46" s="44" t="str">
        <f>IF(OR($B46="", AG33=""), "", IF(COUNTIFS('Leave Request Form'!$T$8:$T$507, AG33, 'Leave Request Form'!$C$8:$C$507, $B46), "A2", IF(COUNTIFS('Leave Request Form'!$G$8:$G$507, AG33, 'Leave Request Form'!$C$8:$C$507, $B46), "R2", IF(COUNTIFS('Leave Request Form'!$P$8:$P$569, $B46, 'Leave Request Form'!$Q$8:$Q$569, "&lt;="&amp;AG33, 'Leave Request Form'!$R$8:$R$569, "&gt;="&amp;AG33)&gt;0, "A", IF(COUNTIFS('Leave Request Form'!$C$8:$C$507, $B46, 'Leave Request Form'!$D$8:$D$507, "&lt;="&amp;AG33, 'Leave Request Form'!$E$8:$E$507, "&gt;="&amp;AG33)&gt;0, "R", "")))))</f>
        <v/>
      </c>
      <c r="AH46" s="75"/>
    </row>
    <row r="47" spans="1:34" x14ac:dyDescent="0.25">
      <c r="A47" s="75"/>
      <c r="B47" s="10" t="str">
        <f>IF('Intro &amp; Setup'!$BC$17="", "", 'Intro &amp; Setup'!$BC$17)</f>
        <v/>
      </c>
      <c r="C47" s="42" t="str">
        <f>IF(OR($B47="", C33=""), "", IF(COUNTIFS('Leave Request Form'!$T$8:$T$507, C33, 'Leave Request Form'!$C$8:$C$507, $B47), "A2", IF(COUNTIFS('Leave Request Form'!$G$8:$G$507, C33, 'Leave Request Form'!$C$8:$C$507, $B47), "R2", IF(COUNTIFS('Leave Request Form'!$P$8:$P$569, $B47, 'Leave Request Form'!$Q$8:$Q$569, "&lt;="&amp;C33, 'Leave Request Form'!$R$8:$R$569, "&gt;="&amp;C33)&gt;0, "A", IF(COUNTIFS('Leave Request Form'!$C$8:$C$507, $B47, 'Leave Request Form'!$D$8:$D$507, "&lt;="&amp;C33, 'Leave Request Form'!$E$8:$E$507, "&gt;="&amp;C33)&gt;0, "R", "")))))</f>
        <v/>
      </c>
      <c r="D47" s="43" t="str">
        <f>IF(OR($B47="", D33=""), "", IF(COUNTIFS('Leave Request Form'!$T$8:$T$507, D33, 'Leave Request Form'!$C$8:$C$507, $B47), "A2", IF(COUNTIFS('Leave Request Form'!$G$8:$G$507, D33, 'Leave Request Form'!$C$8:$C$507, $B47), "R2", IF(COUNTIFS('Leave Request Form'!$P$8:$P$569, $B47, 'Leave Request Form'!$Q$8:$Q$569, "&lt;="&amp;D33, 'Leave Request Form'!$R$8:$R$569, "&gt;="&amp;D33)&gt;0, "A", IF(COUNTIFS('Leave Request Form'!$C$8:$C$507, $B47, 'Leave Request Form'!$D$8:$D$507, "&lt;="&amp;D33, 'Leave Request Form'!$E$8:$E$507, "&gt;="&amp;D33)&gt;0, "R", "")))))</f>
        <v/>
      </c>
      <c r="E47" s="43" t="str">
        <f>IF(OR($B47="", E33=""), "", IF(COUNTIFS('Leave Request Form'!$T$8:$T$507, E33, 'Leave Request Form'!$C$8:$C$507, $B47), "A2", IF(COUNTIFS('Leave Request Form'!$G$8:$G$507, E33, 'Leave Request Form'!$C$8:$C$507, $B47), "R2", IF(COUNTIFS('Leave Request Form'!$P$8:$P$569, $B47, 'Leave Request Form'!$Q$8:$Q$569, "&lt;="&amp;E33, 'Leave Request Form'!$R$8:$R$569, "&gt;="&amp;E33)&gt;0, "A", IF(COUNTIFS('Leave Request Form'!$C$8:$C$507, $B47, 'Leave Request Form'!$D$8:$D$507, "&lt;="&amp;E33, 'Leave Request Form'!$E$8:$E$507, "&gt;="&amp;E33)&gt;0, "R", "")))))</f>
        <v/>
      </c>
      <c r="F47" s="43" t="str">
        <f>IF(OR($B47="", F33=""), "", IF(COUNTIFS('Leave Request Form'!$T$8:$T$507, F33, 'Leave Request Form'!$C$8:$C$507, $B47), "A2", IF(COUNTIFS('Leave Request Form'!$G$8:$G$507, F33, 'Leave Request Form'!$C$8:$C$507, $B47), "R2", IF(COUNTIFS('Leave Request Form'!$P$8:$P$569, $B47, 'Leave Request Form'!$Q$8:$Q$569, "&lt;="&amp;F33, 'Leave Request Form'!$R$8:$R$569, "&gt;="&amp;F33)&gt;0, "A", IF(COUNTIFS('Leave Request Form'!$C$8:$C$507, $B47, 'Leave Request Form'!$D$8:$D$507, "&lt;="&amp;F33, 'Leave Request Form'!$E$8:$E$507, "&gt;="&amp;F33)&gt;0, "R", "")))))</f>
        <v/>
      </c>
      <c r="G47" s="43" t="str">
        <f>IF(OR($B47="", G33=""), "", IF(COUNTIFS('Leave Request Form'!$T$8:$T$507, G33, 'Leave Request Form'!$C$8:$C$507, $B47), "A2", IF(COUNTIFS('Leave Request Form'!$G$8:$G$507, G33, 'Leave Request Form'!$C$8:$C$507, $B47), "R2", IF(COUNTIFS('Leave Request Form'!$P$8:$P$569, $B47, 'Leave Request Form'!$Q$8:$Q$569, "&lt;="&amp;G33, 'Leave Request Form'!$R$8:$R$569, "&gt;="&amp;G33)&gt;0, "A", IF(COUNTIFS('Leave Request Form'!$C$8:$C$507, $B47, 'Leave Request Form'!$D$8:$D$507, "&lt;="&amp;G33, 'Leave Request Form'!$E$8:$E$507, "&gt;="&amp;G33)&gt;0, "R", "")))))</f>
        <v/>
      </c>
      <c r="H47" s="43" t="str">
        <f>IF(OR($B47="", H33=""), "", IF(COUNTIFS('Leave Request Form'!$T$8:$T$507, H33, 'Leave Request Form'!$C$8:$C$507, $B47), "A2", IF(COUNTIFS('Leave Request Form'!$G$8:$G$507, H33, 'Leave Request Form'!$C$8:$C$507, $B47), "R2", IF(COUNTIFS('Leave Request Form'!$P$8:$P$569, $B47, 'Leave Request Form'!$Q$8:$Q$569, "&lt;="&amp;H33, 'Leave Request Form'!$R$8:$R$569, "&gt;="&amp;H33)&gt;0, "A", IF(COUNTIFS('Leave Request Form'!$C$8:$C$507, $B47, 'Leave Request Form'!$D$8:$D$507, "&lt;="&amp;H33, 'Leave Request Form'!$E$8:$E$507, "&gt;="&amp;H33)&gt;0, "R", "")))))</f>
        <v/>
      </c>
      <c r="I47" s="43" t="str">
        <f>IF(OR($B47="", I33=""), "", IF(COUNTIFS('Leave Request Form'!$T$8:$T$507, I33, 'Leave Request Form'!$C$8:$C$507, $B47), "A2", IF(COUNTIFS('Leave Request Form'!$G$8:$G$507, I33, 'Leave Request Form'!$C$8:$C$507, $B47), "R2", IF(COUNTIFS('Leave Request Form'!$P$8:$P$569, $B47, 'Leave Request Form'!$Q$8:$Q$569, "&lt;="&amp;I33, 'Leave Request Form'!$R$8:$R$569, "&gt;="&amp;I33)&gt;0, "A", IF(COUNTIFS('Leave Request Form'!$C$8:$C$507, $B47, 'Leave Request Form'!$D$8:$D$507, "&lt;="&amp;I33, 'Leave Request Form'!$E$8:$E$507, "&gt;="&amp;I33)&gt;0, "R", "")))))</f>
        <v/>
      </c>
      <c r="J47" s="43" t="str">
        <f>IF(OR($B47="", J33=""), "", IF(COUNTIFS('Leave Request Form'!$T$8:$T$507, J33, 'Leave Request Form'!$C$8:$C$507, $B47), "A2", IF(COUNTIFS('Leave Request Form'!$G$8:$G$507, J33, 'Leave Request Form'!$C$8:$C$507, $B47), "R2", IF(COUNTIFS('Leave Request Form'!$P$8:$P$569, $B47, 'Leave Request Form'!$Q$8:$Q$569, "&lt;="&amp;J33, 'Leave Request Form'!$R$8:$R$569, "&gt;="&amp;J33)&gt;0, "A", IF(COUNTIFS('Leave Request Form'!$C$8:$C$507, $B47, 'Leave Request Form'!$D$8:$D$507, "&lt;="&amp;J33, 'Leave Request Form'!$E$8:$E$507, "&gt;="&amp;J33)&gt;0, "R", "")))))</f>
        <v/>
      </c>
      <c r="K47" s="43" t="str">
        <f>IF(OR($B47="", K33=""), "", IF(COUNTIFS('Leave Request Form'!$T$8:$T$507, K33, 'Leave Request Form'!$C$8:$C$507, $B47), "A2", IF(COUNTIFS('Leave Request Form'!$G$8:$G$507, K33, 'Leave Request Form'!$C$8:$C$507, $B47), "R2", IF(COUNTIFS('Leave Request Form'!$P$8:$P$569, $B47, 'Leave Request Form'!$Q$8:$Q$569, "&lt;="&amp;K33, 'Leave Request Form'!$R$8:$R$569, "&gt;="&amp;K33)&gt;0, "A", IF(COUNTIFS('Leave Request Form'!$C$8:$C$507, $B47, 'Leave Request Form'!$D$8:$D$507, "&lt;="&amp;K33, 'Leave Request Form'!$E$8:$E$507, "&gt;="&amp;K33)&gt;0, "R", "")))))</f>
        <v/>
      </c>
      <c r="L47" s="43" t="str">
        <f>IF(OR($B47="", L33=""), "", IF(COUNTIFS('Leave Request Form'!$T$8:$T$507, L33, 'Leave Request Form'!$C$8:$C$507, $B47), "A2", IF(COUNTIFS('Leave Request Form'!$G$8:$G$507, L33, 'Leave Request Form'!$C$8:$C$507, $B47), "R2", IF(COUNTIFS('Leave Request Form'!$P$8:$P$569, $B47, 'Leave Request Form'!$Q$8:$Q$569, "&lt;="&amp;L33, 'Leave Request Form'!$R$8:$R$569, "&gt;="&amp;L33)&gt;0, "A", IF(COUNTIFS('Leave Request Form'!$C$8:$C$507, $B47, 'Leave Request Form'!$D$8:$D$507, "&lt;="&amp;L33, 'Leave Request Form'!$E$8:$E$507, "&gt;="&amp;L33)&gt;0, "R", "")))))</f>
        <v/>
      </c>
      <c r="M47" s="43" t="str">
        <f>IF(OR($B47="", M33=""), "", IF(COUNTIFS('Leave Request Form'!$T$8:$T$507, M33, 'Leave Request Form'!$C$8:$C$507, $B47), "A2", IF(COUNTIFS('Leave Request Form'!$G$8:$G$507, M33, 'Leave Request Form'!$C$8:$C$507, $B47), "R2", IF(COUNTIFS('Leave Request Form'!$P$8:$P$569, $B47, 'Leave Request Form'!$Q$8:$Q$569, "&lt;="&amp;M33, 'Leave Request Form'!$R$8:$R$569, "&gt;="&amp;M33)&gt;0, "A", IF(COUNTIFS('Leave Request Form'!$C$8:$C$507, $B47, 'Leave Request Form'!$D$8:$D$507, "&lt;="&amp;M33, 'Leave Request Form'!$E$8:$E$507, "&gt;="&amp;M33)&gt;0, "R", "")))))</f>
        <v/>
      </c>
      <c r="N47" s="43" t="str">
        <f>IF(OR($B47="", N33=""), "", IF(COUNTIFS('Leave Request Form'!$T$8:$T$507, N33, 'Leave Request Form'!$C$8:$C$507, $B47), "A2", IF(COUNTIFS('Leave Request Form'!$G$8:$G$507, N33, 'Leave Request Form'!$C$8:$C$507, $B47), "R2", IF(COUNTIFS('Leave Request Form'!$P$8:$P$569, $B47, 'Leave Request Form'!$Q$8:$Q$569, "&lt;="&amp;N33, 'Leave Request Form'!$R$8:$R$569, "&gt;="&amp;N33)&gt;0, "A", IF(COUNTIFS('Leave Request Form'!$C$8:$C$507, $B47, 'Leave Request Form'!$D$8:$D$507, "&lt;="&amp;N33, 'Leave Request Form'!$E$8:$E$507, "&gt;="&amp;N33)&gt;0, "R", "")))))</f>
        <v/>
      </c>
      <c r="O47" s="43" t="str">
        <f>IF(OR($B47="", O33=""), "", IF(COUNTIFS('Leave Request Form'!$T$8:$T$507, O33, 'Leave Request Form'!$C$8:$C$507, $B47), "A2", IF(COUNTIFS('Leave Request Form'!$G$8:$G$507, O33, 'Leave Request Form'!$C$8:$C$507, $B47), "R2", IF(COUNTIFS('Leave Request Form'!$P$8:$P$569, $B47, 'Leave Request Form'!$Q$8:$Q$569, "&lt;="&amp;O33, 'Leave Request Form'!$R$8:$R$569, "&gt;="&amp;O33)&gt;0, "A", IF(COUNTIFS('Leave Request Form'!$C$8:$C$507, $B47, 'Leave Request Form'!$D$8:$D$507, "&lt;="&amp;O33, 'Leave Request Form'!$E$8:$E$507, "&gt;="&amp;O33)&gt;0, "R", "")))))</f>
        <v/>
      </c>
      <c r="P47" s="43" t="str">
        <f>IF(OR($B47="", P33=""), "", IF(COUNTIFS('Leave Request Form'!$T$8:$T$507, P33, 'Leave Request Form'!$C$8:$C$507, $B47), "A2", IF(COUNTIFS('Leave Request Form'!$G$8:$G$507, P33, 'Leave Request Form'!$C$8:$C$507, $B47), "R2", IF(COUNTIFS('Leave Request Form'!$P$8:$P$569, $B47, 'Leave Request Form'!$Q$8:$Q$569, "&lt;="&amp;P33, 'Leave Request Form'!$R$8:$R$569, "&gt;="&amp;P33)&gt;0, "A", IF(COUNTIFS('Leave Request Form'!$C$8:$C$507, $B47, 'Leave Request Form'!$D$8:$D$507, "&lt;="&amp;P33, 'Leave Request Form'!$E$8:$E$507, "&gt;="&amp;P33)&gt;0, "R", "")))))</f>
        <v/>
      </c>
      <c r="Q47" s="43" t="str">
        <f>IF(OR($B47="", Q33=""), "", IF(COUNTIFS('Leave Request Form'!$T$8:$T$507, Q33, 'Leave Request Form'!$C$8:$C$507, $B47), "A2", IF(COUNTIFS('Leave Request Form'!$G$8:$G$507, Q33, 'Leave Request Form'!$C$8:$C$507, $B47), "R2", IF(COUNTIFS('Leave Request Form'!$P$8:$P$569, $B47, 'Leave Request Form'!$Q$8:$Q$569, "&lt;="&amp;Q33, 'Leave Request Form'!$R$8:$R$569, "&gt;="&amp;Q33)&gt;0, "A", IF(COUNTIFS('Leave Request Form'!$C$8:$C$507, $B47, 'Leave Request Form'!$D$8:$D$507, "&lt;="&amp;Q33, 'Leave Request Form'!$E$8:$E$507, "&gt;="&amp;Q33)&gt;0, "R", "")))))</f>
        <v/>
      </c>
      <c r="R47" s="43" t="str">
        <f>IF(OR($B47="", R33=""), "", IF(COUNTIFS('Leave Request Form'!$T$8:$T$507, R33, 'Leave Request Form'!$C$8:$C$507, $B47), "A2", IF(COUNTIFS('Leave Request Form'!$G$8:$G$507, R33, 'Leave Request Form'!$C$8:$C$507, $B47), "R2", IF(COUNTIFS('Leave Request Form'!$P$8:$P$569, $B47, 'Leave Request Form'!$Q$8:$Q$569, "&lt;="&amp;R33, 'Leave Request Form'!$R$8:$R$569, "&gt;="&amp;R33)&gt;0, "A", IF(COUNTIFS('Leave Request Form'!$C$8:$C$507, $B47, 'Leave Request Form'!$D$8:$D$507, "&lt;="&amp;R33, 'Leave Request Form'!$E$8:$E$507, "&gt;="&amp;R33)&gt;0, "R", "")))))</f>
        <v/>
      </c>
      <c r="S47" s="43" t="str">
        <f>IF(OR($B47="", S33=""), "", IF(COUNTIFS('Leave Request Form'!$T$8:$T$507, S33, 'Leave Request Form'!$C$8:$C$507, $B47), "A2", IF(COUNTIFS('Leave Request Form'!$G$8:$G$507, S33, 'Leave Request Form'!$C$8:$C$507, $B47), "R2", IF(COUNTIFS('Leave Request Form'!$P$8:$P$569, $B47, 'Leave Request Form'!$Q$8:$Q$569, "&lt;="&amp;S33, 'Leave Request Form'!$R$8:$R$569, "&gt;="&amp;S33)&gt;0, "A", IF(COUNTIFS('Leave Request Form'!$C$8:$C$507, $B47, 'Leave Request Form'!$D$8:$D$507, "&lt;="&amp;S33, 'Leave Request Form'!$E$8:$E$507, "&gt;="&amp;S33)&gt;0, "R", "")))))</f>
        <v/>
      </c>
      <c r="T47" s="43" t="str">
        <f>IF(OR($B47="", T33=""), "", IF(COUNTIFS('Leave Request Form'!$T$8:$T$507, T33, 'Leave Request Form'!$C$8:$C$507, $B47), "A2", IF(COUNTIFS('Leave Request Form'!$G$8:$G$507, T33, 'Leave Request Form'!$C$8:$C$507, $B47), "R2", IF(COUNTIFS('Leave Request Form'!$P$8:$P$569, $B47, 'Leave Request Form'!$Q$8:$Q$569, "&lt;="&amp;T33, 'Leave Request Form'!$R$8:$R$569, "&gt;="&amp;T33)&gt;0, "A", IF(COUNTIFS('Leave Request Form'!$C$8:$C$507, $B47, 'Leave Request Form'!$D$8:$D$507, "&lt;="&amp;T33, 'Leave Request Form'!$E$8:$E$507, "&gt;="&amp;T33)&gt;0, "R", "")))))</f>
        <v/>
      </c>
      <c r="U47" s="43" t="str">
        <f>IF(OR($B47="", U33=""), "", IF(COUNTIFS('Leave Request Form'!$T$8:$T$507, U33, 'Leave Request Form'!$C$8:$C$507, $B47), "A2", IF(COUNTIFS('Leave Request Form'!$G$8:$G$507, U33, 'Leave Request Form'!$C$8:$C$507, $B47), "R2", IF(COUNTIFS('Leave Request Form'!$P$8:$P$569, $B47, 'Leave Request Form'!$Q$8:$Q$569, "&lt;="&amp;U33, 'Leave Request Form'!$R$8:$R$569, "&gt;="&amp;U33)&gt;0, "A", IF(COUNTIFS('Leave Request Form'!$C$8:$C$507, $B47, 'Leave Request Form'!$D$8:$D$507, "&lt;="&amp;U33, 'Leave Request Form'!$E$8:$E$507, "&gt;="&amp;U33)&gt;0, "R", "")))))</f>
        <v/>
      </c>
      <c r="V47" s="43" t="str">
        <f>IF(OR($B47="", V33=""), "", IF(COUNTIFS('Leave Request Form'!$T$8:$T$507, V33, 'Leave Request Form'!$C$8:$C$507, $B47), "A2", IF(COUNTIFS('Leave Request Form'!$G$8:$G$507, V33, 'Leave Request Form'!$C$8:$C$507, $B47), "R2", IF(COUNTIFS('Leave Request Form'!$P$8:$P$569, $B47, 'Leave Request Form'!$Q$8:$Q$569, "&lt;="&amp;V33, 'Leave Request Form'!$R$8:$R$569, "&gt;="&amp;V33)&gt;0, "A", IF(COUNTIFS('Leave Request Form'!$C$8:$C$507, $B47, 'Leave Request Form'!$D$8:$D$507, "&lt;="&amp;V33, 'Leave Request Form'!$E$8:$E$507, "&gt;="&amp;V33)&gt;0, "R", "")))))</f>
        <v/>
      </c>
      <c r="W47" s="43" t="str">
        <f>IF(OR($B47="", W33=""), "", IF(COUNTIFS('Leave Request Form'!$T$8:$T$507, W33, 'Leave Request Form'!$C$8:$C$507, $B47), "A2", IF(COUNTIFS('Leave Request Form'!$G$8:$G$507, W33, 'Leave Request Form'!$C$8:$C$507, $B47), "R2", IF(COUNTIFS('Leave Request Form'!$P$8:$P$569, $B47, 'Leave Request Form'!$Q$8:$Q$569, "&lt;="&amp;W33, 'Leave Request Form'!$R$8:$R$569, "&gt;="&amp;W33)&gt;0, "A", IF(COUNTIFS('Leave Request Form'!$C$8:$C$507, $B47, 'Leave Request Form'!$D$8:$D$507, "&lt;="&amp;W33, 'Leave Request Form'!$E$8:$E$507, "&gt;="&amp;W33)&gt;0, "R", "")))))</f>
        <v/>
      </c>
      <c r="X47" s="43" t="str">
        <f>IF(OR($B47="", X33=""), "", IF(COUNTIFS('Leave Request Form'!$T$8:$T$507, X33, 'Leave Request Form'!$C$8:$C$507, $B47), "A2", IF(COUNTIFS('Leave Request Form'!$G$8:$G$507, X33, 'Leave Request Form'!$C$8:$C$507, $B47), "R2", IF(COUNTIFS('Leave Request Form'!$P$8:$P$569, $B47, 'Leave Request Form'!$Q$8:$Q$569, "&lt;="&amp;X33, 'Leave Request Form'!$R$8:$R$569, "&gt;="&amp;X33)&gt;0, "A", IF(COUNTIFS('Leave Request Form'!$C$8:$C$507, $B47, 'Leave Request Form'!$D$8:$D$507, "&lt;="&amp;X33, 'Leave Request Form'!$E$8:$E$507, "&gt;="&amp;X33)&gt;0, "R", "")))))</f>
        <v/>
      </c>
      <c r="Y47" s="43" t="str">
        <f>IF(OR($B47="", Y33=""), "", IF(COUNTIFS('Leave Request Form'!$T$8:$T$507, Y33, 'Leave Request Form'!$C$8:$C$507, $B47), "A2", IF(COUNTIFS('Leave Request Form'!$G$8:$G$507, Y33, 'Leave Request Form'!$C$8:$C$507, $B47), "R2", IF(COUNTIFS('Leave Request Form'!$P$8:$P$569, $B47, 'Leave Request Form'!$Q$8:$Q$569, "&lt;="&amp;Y33, 'Leave Request Form'!$R$8:$R$569, "&gt;="&amp;Y33)&gt;0, "A", IF(COUNTIFS('Leave Request Form'!$C$8:$C$507, $B47, 'Leave Request Form'!$D$8:$D$507, "&lt;="&amp;Y33, 'Leave Request Form'!$E$8:$E$507, "&gt;="&amp;Y33)&gt;0, "R", "")))))</f>
        <v/>
      </c>
      <c r="Z47" s="43" t="str">
        <f>IF(OR($B47="", Z33=""), "", IF(COUNTIFS('Leave Request Form'!$T$8:$T$507, Z33, 'Leave Request Form'!$C$8:$C$507, $B47), "A2", IF(COUNTIFS('Leave Request Form'!$G$8:$G$507, Z33, 'Leave Request Form'!$C$8:$C$507, $B47), "R2", IF(COUNTIFS('Leave Request Form'!$P$8:$P$569, $B47, 'Leave Request Form'!$Q$8:$Q$569, "&lt;="&amp;Z33, 'Leave Request Form'!$R$8:$R$569, "&gt;="&amp;Z33)&gt;0, "A", IF(COUNTIFS('Leave Request Form'!$C$8:$C$507, $B47, 'Leave Request Form'!$D$8:$D$507, "&lt;="&amp;Z33, 'Leave Request Form'!$E$8:$E$507, "&gt;="&amp;Z33)&gt;0, "R", "")))))</f>
        <v/>
      </c>
      <c r="AA47" s="43" t="str">
        <f>IF(OR($B47="", AA33=""), "", IF(COUNTIFS('Leave Request Form'!$T$8:$T$507, AA33, 'Leave Request Form'!$C$8:$C$507, $B47), "A2", IF(COUNTIFS('Leave Request Form'!$G$8:$G$507, AA33, 'Leave Request Form'!$C$8:$C$507, $B47), "R2", IF(COUNTIFS('Leave Request Form'!$P$8:$P$569, $B47, 'Leave Request Form'!$Q$8:$Q$569, "&lt;="&amp;AA33, 'Leave Request Form'!$R$8:$R$569, "&gt;="&amp;AA33)&gt;0, "A", IF(COUNTIFS('Leave Request Form'!$C$8:$C$507, $B47, 'Leave Request Form'!$D$8:$D$507, "&lt;="&amp;AA33, 'Leave Request Form'!$E$8:$E$507, "&gt;="&amp;AA33)&gt;0, "R", "")))))</f>
        <v/>
      </c>
      <c r="AB47" s="43" t="str">
        <f>IF(OR($B47="", AB33=""), "", IF(COUNTIFS('Leave Request Form'!$T$8:$T$507, AB33, 'Leave Request Form'!$C$8:$C$507, $B47), "A2", IF(COUNTIFS('Leave Request Form'!$G$8:$G$507, AB33, 'Leave Request Form'!$C$8:$C$507, $B47), "R2", IF(COUNTIFS('Leave Request Form'!$P$8:$P$569, $B47, 'Leave Request Form'!$Q$8:$Q$569, "&lt;="&amp;AB33, 'Leave Request Form'!$R$8:$R$569, "&gt;="&amp;AB33)&gt;0, "A", IF(COUNTIFS('Leave Request Form'!$C$8:$C$507, $B47, 'Leave Request Form'!$D$8:$D$507, "&lt;="&amp;AB33, 'Leave Request Form'!$E$8:$E$507, "&gt;="&amp;AB33)&gt;0, "R", "")))))</f>
        <v/>
      </c>
      <c r="AC47" s="43" t="str">
        <f>IF(OR($B47="", AC33=""), "", IF(COUNTIFS('Leave Request Form'!$T$8:$T$507, AC33, 'Leave Request Form'!$C$8:$C$507, $B47), "A2", IF(COUNTIFS('Leave Request Form'!$G$8:$G$507, AC33, 'Leave Request Form'!$C$8:$C$507, $B47), "R2", IF(COUNTIFS('Leave Request Form'!$P$8:$P$569, $B47, 'Leave Request Form'!$Q$8:$Q$569, "&lt;="&amp;AC33, 'Leave Request Form'!$R$8:$R$569, "&gt;="&amp;AC33)&gt;0, "A", IF(COUNTIFS('Leave Request Form'!$C$8:$C$507, $B47, 'Leave Request Form'!$D$8:$D$507, "&lt;="&amp;AC33, 'Leave Request Form'!$E$8:$E$507, "&gt;="&amp;AC33)&gt;0, "R", "")))))</f>
        <v/>
      </c>
      <c r="AD47" s="43" t="str">
        <f>IF(OR($B47="", AD33=""), "", IF(COUNTIFS('Leave Request Form'!$T$8:$T$507, AD33, 'Leave Request Form'!$C$8:$C$507, $B47), "A2", IF(COUNTIFS('Leave Request Form'!$G$8:$G$507, AD33, 'Leave Request Form'!$C$8:$C$507, $B47), "R2", IF(COUNTIFS('Leave Request Form'!$P$8:$P$569, $B47, 'Leave Request Form'!$Q$8:$Q$569, "&lt;="&amp;AD33, 'Leave Request Form'!$R$8:$R$569, "&gt;="&amp;AD33)&gt;0, "A", IF(COUNTIFS('Leave Request Form'!$C$8:$C$507, $B47, 'Leave Request Form'!$D$8:$D$507, "&lt;="&amp;AD33, 'Leave Request Form'!$E$8:$E$507, "&gt;="&amp;AD33)&gt;0, "R", "")))))</f>
        <v/>
      </c>
      <c r="AE47" s="43" t="str">
        <f>IF(OR($B47="", AE33=""), "", IF(COUNTIFS('Leave Request Form'!$T$8:$T$507, AE33, 'Leave Request Form'!$C$8:$C$507, $B47), "A2", IF(COUNTIFS('Leave Request Form'!$G$8:$G$507, AE33, 'Leave Request Form'!$C$8:$C$507, $B47), "R2", IF(COUNTIFS('Leave Request Form'!$P$8:$P$569, $B47, 'Leave Request Form'!$Q$8:$Q$569, "&lt;="&amp;AE33, 'Leave Request Form'!$R$8:$R$569, "&gt;="&amp;AE33)&gt;0, "A", IF(COUNTIFS('Leave Request Form'!$C$8:$C$507, $B47, 'Leave Request Form'!$D$8:$D$507, "&lt;="&amp;AE33, 'Leave Request Form'!$E$8:$E$507, "&gt;="&amp;AE33)&gt;0, "R", "")))))</f>
        <v/>
      </c>
      <c r="AF47" s="43" t="str">
        <f>IF(OR($B47="", AF33=""), "", IF(COUNTIFS('Leave Request Form'!$T$8:$T$507, AF33, 'Leave Request Form'!$C$8:$C$507, $B47), "A2", IF(COUNTIFS('Leave Request Form'!$G$8:$G$507, AF33, 'Leave Request Form'!$C$8:$C$507, $B47), "R2", IF(COUNTIFS('Leave Request Form'!$P$8:$P$569, $B47, 'Leave Request Form'!$Q$8:$Q$569, "&lt;="&amp;AF33, 'Leave Request Form'!$R$8:$R$569, "&gt;="&amp;AF33)&gt;0, "A", IF(COUNTIFS('Leave Request Form'!$C$8:$C$507, $B47, 'Leave Request Form'!$D$8:$D$507, "&lt;="&amp;AF33, 'Leave Request Form'!$E$8:$E$507, "&gt;="&amp;AF33)&gt;0, "R", "")))))</f>
        <v/>
      </c>
      <c r="AG47" s="44" t="str">
        <f>IF(OR($B47="", AG33=""), "", IF(COUNTIFS('Leave Request Form'!$T$8:$T$507, AG33, 'Leave Request Form'!$C$8:$C$507, $B47), "A2", IF(COUNTIFS('Leave Request Form'!$G$8:$G$507, AG33, 'Leave Request Form'!$C$8:$C$507, $B47), "R2", IF(COUNTIFS('Leave Request Form'!$P$8:$P$569, $B47, 'Leave Request Form'!$Q$8:$Q$569, "&lt;="&amp;AG33, 'Leave Request Form'!$R$8:$R$569, "&gt;="&amp;AG33)&gt;0, "A", IF(COUNTIFS('Leave Request Form'!$C$8:$C$507, $B47, 'Leave Request Form'!$D$8:$D$507, "&lt;="&amp;AG33, 'Leave Request Form'!$E$8:$E$507, "&gt;="&amp;AG33)&gt;0, "R", "")))))</f>
        <v/>
      </c>
      <c r="AH47" s="75"/>
    </row>
    <row r="48" spans="1:34" x14ac:dyDescent="0.25">
      <c r="A48" s="75"/>
      <c r="B48" s="10" t="str">
        <f>IF('Intro &amp; Setup'!$BC$18="", "", 'Intro &amp; Setup'!$BC$18)</f>
        <v/>
      </c>
      <c r="C48" s="42" t="str">
        <f>IF(OR($B48="", C33=""), "", IF(COUNTIFS('Leave Request Form'!$T$8:$T$507, C33, 'Leave Request Form'!$C$8:$C$507, $B48), "A2", IF(COUNTIFS('Leave Request Form'!$G$8:$G$507, C33, 'Leave Request Form'!$C$8:$C$507, $B48), "R2", IF(COUNTIFS('Leave Request Form'!$P$8:$P$569, $B48, 'Leave Request Form'!$Q$8:$Q$569, "&lt;="&amp;C33, 'Leave Request Form'!$R$8:$R$569, "&gt;="&amp;C33)&gt;0, "A", IF(COUNTIFS('Leave Request Form'!$C$8:$C$507, $B48, 'Leave Request Form'!$D$8:$D$507, "&lt;="&amp;C33, 'Leave Request Form'!$E$8:$E$507, "&gt;="&amp;C33)&gt;0, "R", "")))))</f>
        <v/>
      </c>
      <c r="D48" s="43" t="str">
        <f>IF(OR($B48="", D33=""), "", IF(COUNTIFS('Leave Request Form'!$T$8:$T$507, D33, 'Leave Request Form'!$C$8:$C$507, $B48), "A2", IF(COUNTIFS('Leave Request Form'!$G$8:$G$507, D33, 'Leave Request Form'!$C$8:$C$507, $B48), "R2", IF(COUNTIFS('Leave Request Form'!$P$8:$P$569, $B48, 'Leave Request Form'!$Q$8:$Q$569, "&lt;="&amp;D33, 'Leave Request Form'!$R$8:$R$569, "&gt;="&amp;D33)&gt;0, "A", IF(COUNTIFS('Leave Request Form'!$C$8:$C$507, $B48, 'Leave Request Form'!$D$8:$D$507, "&lt;="&amp;D33, 'Leave Request Form'!$E$8:$E$507, "&gt;="&amp;D33)&gt;0, "R", "")))))</f>
        <v/>
      </c>
      <c r="E48" s="43" t="str">
        <f>IF(OR($B48="", E33=""), "", IF(COUNTIFS('Leave Request Form'!$T$8:$T$507, E33, 'Leave Request Form'!$C$8:$C$507, $B48), "A2", IF(COUNTIFS('Leave Request Form'!$G$8:$G$507, E33, 'Leave Request Form'!$C$8:$C$507, $B48), "R2", IF(COUNTIFS('Leave Request Form'!$P$8:$P$569, $B48, 'Leave Request Form'!$Q$8:$Q$569, "&lt;="&amp;E33, 'Leave Request Form'!$R$8:$R$569, "&gt;="&amp;E33)&gt;0, "A", IF(COUNTIFS('Leave Request Form'!$C$8:$C$507, $B48, 'Leave Request Form'!$D$8:$D$507, "&lt;="&amp;E33, 'Leave Request Form'!$E$8:$E$507, "&gt;="&amp;E33)&gt;0, "R", "")))))</f>
        <v/>
      </c>
      <c r="F48" s="43" t="str">
        <f>IF(OR($B48="", F33=""), "", IF(COUNTIFS('Leave Request Form'!$T$8:$T$507, F33, 'Leave Request Form'!$C$8:$C$507, $B48), "A2", IF(COUNTIFS('Leave Request Form'!$G$8:$G$507, F33, 'Leave Request Form'!$C$8:$C$507, $B48), "R2", IF(COUNTIFS('Leave Request Form'!$P$8:$P$569, $B48, 'Leave Request Form'!$Q$8:$Q$569, "&lt;="&amp;F33, 'Leave Request Form'!$R$8:$R$569, "&gt;="&amp;F33)&gt;0, "A", IF(COUNTIFS('Leave Request Form'!$C$8:$C$507, $B48, 'Leave Request Form'!$D$8:$D$507, "&lt;="&amp;F33, 'Leave Request Form'!$E$8:$E$507, "&gt;="&amp;F33)&gt;0, "R", "")))))</f>
        <v/>
      </c>
      <c r="G48" s="43" t="str">
        <f>IF(OR($B48="", G33=""), "", IF(COUNTIFS('Leave Request Form'!$T$8:$T$507, G33, 'Leave Request Form'!$C$8:$C$507, $B48), "A2", IF(COUNTIFS('Leave Request Form'!$G$8:$G$507, G33, 'Leave Request Form'!$C$8:$C$507, $B48), "R2", IF(COUNTIFS('Leave Request Form'!$P$8:$P$569, $B48, 'Leave Request Form'!$Q$8:$Q$569, "&lt;="&amp;G33, 'Leave Request Form'!$R$8:$R$569, "&gt;="&amp;G33)&gt;0, "A", IF(COUNTIFS('Leave Request Form'!$C$8:$C$507, $B48, 'Leave Request Form'!$D$8:$D$507, "&lt;="&amp;G33, 'Leave Request Form'!$E$8:$E$507, "&gt;="&amp;G33)&gt;0, "R", "")))))</f>
        <v/>
      </c>
      <c r="H48" s="43" t="str">
        <f>IF(OR($B48="", H33=""), "", IF(COUNTIFS('Leave Request Form'!$T$8:$T$507, H33, 'Leave Request Form'!$C$8:$C$507, $B48), "A2", IF(COUNTIFS('Leave Request Form'!$G$8:$G$507, H33, 'Leave Request Form'!$C$8:$C$507, $B48), "R2", IF(COUNTIFS('Leave Request Form'!$P$8:$P$569, $B48, 'Leave Request Form'!$Q$8:$Q$569, "&lt;="&amp;H33, 'Leave Request Form'!$R$8:$R$569, "&gt;="&amp;H33)&gt;0, "A", IF(COUNTIFS('Leave Request Form'!$C$8:$C$507, $B48, 'Leave Request Form'!$D$8:$D$507, "&lt;="&amp;H33, 'Leave Request Form'!$E$8:$E$507, "&gt;="&amp;H33)&gt;0, "R", "")))))</f>
        <v/>
      </c>
      <c r="I48" s="43" t="str">
        <f>IF(OR($B48="", I33=""), "", IF(COUNTIFS('Leave Request Form'!$T$8:$T$507, I33, 'Leave Request Form'!$C$8:$C$507, $B48), "A2", IF(COUNTIFS('Leave Request Form'!$G$8:$G$507, I33, 'Leave Request Form'!$C$8:$C$507, $B48), "R2", IF(COUNTIFS('Leave Request Form'!$P$8:$P$569, $B48, 'Leave Request Form'!$Q$8:$Q$569, "&lt;="&amp;I33, 'Leave Request Form'!$R$8:$R$569, "&gt;="&amp;I33)&gt;0, "A", IF(COUNTIFS('Leave Request Form'!$C$8:$C$507, $B48, 'Leave Request Form'!$D$8:$D$507, "&lt;="&amp;I33, 'Leave Request Form'!$E$8:$E$507, "&gt;="&amp;I33)&gt;0, "R", "")))))</f>
        <v/>
      </c>
      <c r="J48" s="43" t="str">
        <f>IF(OR($B48="", J33=""), "", IF(COUNTIFS('Leave Request Form'!$T$8:$T$507, J33, 'Leave Request Form'!$C$8:$C$507, $B48), "A2", IF(COUNTIFS('Leave Request Form'!$G$8:$G$507, J33, 'Leave Request Form'!$C$8:$C$507, $B48), "R2", IF(COUNTIFS('Leave Request Form'!$P$8:$P$569, $B48, 'Leave Request Form'!$Q$8:$Q$569, "&lt;="&amp;J33, 'Leave Request Form'!$R$8:$R$569, "&gt;="&amp;J33)&gt;0, "A", IF(COUNTIFS('Leave Request Form'!$C$8:$C$507, $B48, 'Leave Request Form'!$D$8:$D$507, "&lt;="&amp;J33, 'Leave Request Form'!$E$8:$E$507, "&gt;="&amp;J33)&gt;0, "R", "")))))</f>
        <v/>
      </c>
      <c r="K48" s="43" t="str">
        <f>IF(OR($B48="", K33=""), "", IF(COUNTIFS('Leave Request Form'!$T$8:$T$507, K33, 'Leave Request Form'!$C$8:$C$507, $B48), "A2", IF(COUNTIFS('Leave Request Form'!$G$8:$G$507, K33, 'Leave Request Form'!$C$8:$C$507, $B48), "R2", IF(COUNTIFS('Leave Request Form'!$P$8:$P$569, $B48, 'Leave Request Form'!$Q$8:$Q$569, "&lt;="&amp;K33, 'Leave Request Form'!$R$8:$R$569, "&gt;="&amp;K33)&gt;0, "A", IF(COUNTIFS('Leave Request Form'!$C$8:$C$507, $B48, 'Leave Request Form'!$D$8:$D$507, "&lt;="&amp;K33, 'Leave Request Form'!$E$8:$E$507, "&gt;="&amp;K33)&gt;0, "R", "")))))</f>
        <v/>
      </c>
      <c r="L48" s="43" t="str">
        <f>IF(OR($B48="", L33=""), "", IF(COUNTIFS('Leave Request Form'!$T$8:$T$507, L33, 'Leave Request Form'!$C$8:$C$507, $B48), "A2", IF(COUNTIFS('Leave Request Form'!$G$8:$G$507, L33, 'Leave Request Form'!$C$8:$C$507, $B48), "R2", IF(COUNTIFS('Leave Request Form'!$P$8:$P$569, $B48, 'Leave Request Form'!$Q$8:$Q$569, "&lt;="&amp;L33, 'Leave Request Form'!$R$8:$R$569, "&gt;="&amp;L33)&gt;0, "A", IF(COUNTIFS('Leave Request Form'!$C$8:$C$507, $B48, 'Leave Request Form'!$D$8:$D$507, "&lt;="&amp;L33, 'Leave Request Form'!$E$8:$E$507, "&gt;="&amp;L33)&gt;0, "R", "")))))</f>
        <v/>
      </c>
      <c r="M48" s="43" t="str">
        <f>IF(OR($B48="", M33=""), "", IF(COUNTIFS('Leave Request Form'!$T$8:$T$507, M33, 'Leave Request Form'!$C$8:$C$507, $B48), "A2", IF(COUNTIFS('Leave Request Form'!$G$8:$G$507, M33, 'Leave Request Form'!$C$8:$C$507, $B48), "R2", IF(COUNTIFS('Leave Request Form'!$P$8:$P$569, $B48, 'Leave Request Form'!$Q$8:$Q$569, "&lt;="&amp;M33, 'Leave Request Form'!$R$8:$R$569, "&gt;="&amp;M33)&gt;0, "A", IF(COUNTIFS('Leave Request Form'!$C$8:$C$507, $B48, 'Leave Request Form'!$D$8:$D$507, "&lt;="&amp;M33, 'Leave Request Form'!$E$8:$E$507, "&gt;="&amp;M33)&gt;0, "R", "")))))</f>
        <v/>
      </c>
      <c r="N48" s="43" t="str">
        <f>IF(OR($B48="", N33=""), "", IF(COUNTIFS('Leave Request Form'!$T$8:$T$507, N33, 'Leave Request Form'!$C$8:$C$507, $B48), "A2", IF(COUNTIFS('Leave Request Form'!$G$8:$G$507, N33, 'Leave Request Form'!$C$8:$C$507, $B48), "R2", IF(COUNTIFS('Leave Request Form'!$P$8:$P$569, $B48, 'Leave Request Form'!$Q$8:$Q$569, "&lt;="&amp;N33, 'Leave Request Form'!$R$8:$R$569, "&gt;="&amp;N33)&gt;0, "A", IF(COUNTIFS('Leave Request Form'!$C$8:$C$507, $B48, 'Leave Request Form'!$D$8:$D$507, "&lt;="&amp;N33, 'Leave Request Form'!$E$8:$E$507, "&gt;="&amp;N33)&gt;0, "R", "")))))</f>
        <v/>
      </c>
      <c r="O48" s="43" t="str">
        <f>IF(OR($B48="", O33=""), "", IF(COUNTIFS('Leave Request Form'!$T$8:$T$507, O33, 'Leave Request Form'!$C$8:$C$507, $B48), "A2", IF(COUNTIFS('Leave Request Form'!$G$8:$G$507, O33, 'Leave Request Form'!$C$8:$C$507, $B48), "R2", IF(COUNTIFS('Leave Request Form'!$P$8:$P$569, $B48, 'Leave Request Form'!$Q$8:$Q$569, "&lt;="&amp;O33, 'Leave Request Form'!$R$8:$R$569, "&gt;="&amp;O33)&gt;0, "A", IF(COUNTIFS('Leave Request Form'!$C$8:$C$507, $B48, 'Leave Request Form'!$D$8:$D$507, "&lt;="&amp;O33, 'Leave Request Form'!$E$8:$E$507, "&gt;="&amp;O33)&gt;0, "R", "")))))</f>
        <v/>
      </c>
      <c r="P48" s="43" t="str">
        <f>IF(OR($B48="", P33=""), "", IF(COUNTIFS('Leave Request Form'!$T$8:$T$507, P33, 'Leave Request Form'!$C$8:$C$507, $B48), "A2", IF(COUNTIFS('Leave Request Form'!$G$8:$G$507, P33, 'Leave Request Form'!$C$8:$C$507, $B48), "R2", IF(COUNTIFS('Leave Request Form'!$P$8:$P$569, $B48, 'Leave Request Form'!$Q$8:$Q$569, "&lt;="&amp;P33, 'Leave Request Form'!$R$8:$R$569, "&gt;="&amp;P33)&gt;0, "A", IF(COUNTIFS('Leave Request Form'!$C$8:$C$507, $B48, 'Leave Request Form'!$D$8:$D$507, "&lt;="&amp;P33, 'Leave Request Form'!$E$8:$E$507, "&gt;="&amp;P33)&gt;0, "R", "")))))</f>
        <v/>
      </c>
      <c r="Q48" s="43" t="str">
        <f>IF(OR($B48="", Q33=""), "", IF(COUNTIFS('Leave Request Form'!$T$8:$T$507, Q33, 'Leave Request Form'!$C$8:$C$507, $B48), "A2", IF(COUNTIFS('Leave Request Form'!$G$8:$G$507, Q33, 'Leave Request Form'!$C$8:$C$507, $B48), "R2", IF(COUNTIFS('Leave Request Form'!$P$8:$P$569, $B48, 'Leave Request Form'!$Q$8:$Q$569, "&lt;="&amp;Q33, 'Leave Request Form'!$R$8:$R$569, "&gt;="&amp;Q33)&gt;0, "A", IF(COUNTIFS('Leave Request Form'!$C$8:$C$507, $B48, 'Leave Request Form'!$D$8:$D$507, "&lt;="&amp;Q33, 'Leave Request Form'!$E$8:$E$507, "&gt;="&amp;Q33)&gt;0, "R", "")))))</f>
        <v/>
      </c>
      <c r="R48" s="43" t="str">
        <f>IF(OR($B48="", R33=""), "", IF(COUNTIFS('Leave Request Form'!$T$8:$T$507, R33, 'Leave Request Form'!$C$8:$C$507, $B48), "A2", IF(COUNTIFS('Leave Request Form'!$G$8:$G$507, R33, 'Leave Request Form'!$C$8:$C$507, $B48), "R2", IF(COUNTIFS('Leave Request Form'!$P$8:$P$569, $B48, 'Leave Request Form'!$Q$8:$Q$569, "&lt;="&amp;R33, 'Leave Request Form'!$R$8:$R$569, "&gt;="&amp;R33)&gt;0, "A", IF(COUNTIFS('Leave Request Form'!$C$8:$C$507, $B48, 'Leave Request Form'!$D$8:$D$507, "&lt;="&amp;R33, 'Leave Request Form'!$E$8:$E$507, "&gt;="&amp;R33)&gt;0, "R", "")))))</f>
        <v/>
      </c>
      <c r="S48" s="43" t="str">
        <f>IF(OR($B48="", S33=""), "", IF(COUNTIFS('Leave Request Form'!$T$8:$T$507, S33, 'Leave Request Form'!$C$8:$C$507, $B48), "A2", IF(COUNTIFS('Leave Request Form'!$G$8:$G$507, S33, 'Leave Request Form'!$C$8:$C$507, $B48), "R2", IF(COUNTIFS('Leave Request Form'!$P$8:$P$569, $B48, 'Leave Request Form'!$Q$8:$Q$569, "&lt;="&amp;S33, 'Leave Request Form'!$R$8:$R$569, "&gt;="&amp;S33)&gt;0, "A", IF(COUNTIFS('Leave Request Form'!$C$8:$C$507, $B48, 'Leave Request Form'!$D$8:$D$507, "&lt;="&amp;S33, 'Leave Request Form'!$E$8:$E$507, "&gt;="&amp;S33)&gt;0, "R", "")))))</f>
        <v/>
      </c>
      <c r="T48" s="43" t="str">
        <f>IF(OR($B48="", T33=""), "", IF(COUNTIFS('Leave Request Form'!$T$8:$T$507, T33, 'Leave Request Form'!$C$8:$C$507, $B48), "A2", IF(COUNTIFS('Leave Request Form'!$G$8:$G$507, T33, 'Leave Request Form'!$C$8:$C$507, $B48), "R2", IF(COUNTIFS('Leave Request Form'!$P$8:$P$569, $B48, 'Leave Request Form'!$Q$8:$Q$569, "&lt;="&amp;T33, 'Leave Request Form'!$R$8:$R$569, "&gt;="&amp;T33)&gt;0, "A", IF(COUNTIFS('Leave Request Form'!$C$8:$C$507, $B48, 'Leave Request Form'!$D$8:$D$507, "&lt;="&amp;T33, 'Leave Request Form'!$E$8:$E$507, "&gt;="&amp;T33)&gt;0, "R", "")))))</f>
        <v/>
      </c>
      <c r="U48" s="43" t="str">
        <f>IF(OR($B48="", U33=""), "", IF(COUNTIFS('Leave Request Form'!$T$8:$T$507, U33, 'Leave Request Form'!$C$8:$C$507, $B48), "A2", IF(COUNTIFS('Leave Request Form'!$G$8:$G$507, U33, 'Leave Request Form'!$C$8:$C$507, $B48), "R2", IF(COUNTIFS('Leave Request Form'!$P$8:$P$569, $B48, 'Leave Request Form'!$Q$8:$Q$569, "&lt;="&amp;U33, 'Leave Request Form'!$R$8:$R$569, "&gt;="&amp;U33)&gt;0, "A", IF(COUNTIFS('Leave Request Form'!$C$8:$C$507, $B48, 'Leave Request Form'!$D$8:$D$507, "&lt;="&amp;U33, 'Leave Request Form'!$E$8:$E$507, "&gt;="&amp;U33)&gt;0, "R", "")))))</f>
        <v/>
      </c>
      <c r="V48" s="43" t="str">
        <f>IF(OR($B48="", V33=""), "", IF(COUNTIFS('Leave Request Form'!$T$8:$T$507, V33, 'Leave Request Form'!$C$8:$C$507, $B48), "A2", IF(COUNTIFS('Leave Request Form'!$G$8:$G$507, V33, 'Leave Request Form'!$C$8:$C$507, $B48), "R2", IF(COUNTIFS('Leave Request Form'!$P$8:$P$569, $B48, 'Leave Request Form'!$Q$8:$Q$569, "&lt;="&amp;V33, 'Leave Request Form'!$R$8:$R$569, "&gt;="&amp;V33)&gt;0, "A", IF(COUNTIFS('Leave Request Form'!$C$8:$C$507, $B48, 'Leave Request Form'!$D$8:$D$507, "&lt;="&amp;V33, 'Leave Request Form'!$E$8:$E$507, "&gt;="&amp;V33)&gt;0, "R", "")))))</f>
        <v/>
      </c>
      <c r="W48" s="43" t="str">
        <f>IF(OR($B48="", W33=""), "", IF(COUNTIFS('Leave Request Form'!$T$8:$T$507, W33, 'Leave Request Form'!$C$8:$C$507, $B48), "A2", IF(COUNTIFS('Leave Request Form'!$G$8:$G$507, W33, 'Leave Request Form'!$C$8:$C$507, $B48), "R2", IF(COUNTIFS('Leave Request Form'!$P$8:$P$569, $B48, 'Leave Request Form'!$Q$8:$Q$569, "&lt;="&amp;W33, 'Leave Request Form'!$R$8:$R$569, "&gt;="&amp;W33)&gt;0, "A", IF(COUNTIFS('Leave Request Form'!$C$8:$C$507, $B48, 'Leave Request Form'!$D$8:$D$507, "&lt;="&amp;W33, 'Leave Request Form'!$E$8:$E$507, "&gt;="&amp;W33)&gt;0, "R", "")))))</f>
        <v/>
      </c>
      <c r="X48" s="43" t="str">
        <f>IF(OR($B48="", X33=""), "", IF(COUNTIFS('Leave Request Form'!$T$8:$T$507, X33, 'Leave Request Form'!$C$8:$C$507, $B48), "A2", IF(COUNTIFS('Leave Request Form'!$G$8:$G$507, X33, 'Leave Request Form'!$C$8:$C$507, $B48), "R2", IF(COUNTIFS('Leave Request Form'!$P$8:$P$569, $B48, 'Leave Request Form'!$Q$8:$Q$569, "&lt;="&amp;X33, 'Leave Request Form'!$R$8:$R$569, "&gt;="&amp;X33)&gt;0, "A", IF(COUNTIFS('Leave Request Form'!$C$8:$C$507, $B48, 'Leave Request Form'!$D$8:$D$507, "&lt;="&amp;X33, 'Leave Request Form'!$E$8:$E$507, "&gt;="&amp;X33)&gt;0, "R", "")))))</f>
        <v/>
      </c>
      <c r="Y48" s="43" t="str">
        <f>IF(OR($B48="", Y33=""), "", IF(COUNTIFS('Leave Request Form'!$T$8:$T$507, Y33, 'Leave Request Form'!$C$8:$C$507, $B48), "A2", IF(COUNTIFS('Leave Request Form'!$G$8:$G$507, Y33, 'Leave Request Form'!$C$8:$C$507, $B48), "R2", IF(COUNTIFS('Leave Request Form'!$P$8:$P$569, $B48, 'Leave Request Form'!$Q$8:$Q$569, "&lt;="&amp;Y33, 'Leave Request Form'!$R$8:$R$569, "&gt;="&amp;Y33)&gt;0, "A", IF(COUNTIFS('Leave Request Form'!$C$8:$C$507, $B48, 'Leave Request Form'!$D$8:$D$507, "&lt;="&amp;Y33, 'Leave Request Form'!$E$8:$E$507, "&gt;="&amp;Y33)&gt;0, "R", "")))))</f>
        <v/>
      </c>
      <c r="Z48" s="43" t="str">
        <f>IF(OR($B48="", Z33=""), "", IF(COUNTIFS('Leave Request Form'!$T$8:$T$507, Z33, 'Leave Request Form'!$C$8:$C$507, $B48), "A2", IF(COUNTIFS('Leave Request Form'!$G$8:$G$507, Z33, 'Leave Request Form'!$C$8:$C$507, $B48), "R2", IF(COUNTIFS('Leave Request Form'!$P$8:$P$569, $B48, 'Leave Request Form'!$Q$8:$Q$569, "&lt;="&amp;Z33, 'Leave Request Form'!$R$8:$R$569, "&gt;="&amp;Z33)&gt;0, "A", IF(COUNTIFS('Leave Request Form'!$C$8:$C$507, $B48, 'Leave Request Form'!$D$8:$D$507, "&lt;="&amp;Z33, 'Leave Request Form'!$E$8:$E$507, "&gt;="&amp;Z33)&gt;0, "R", "")))))</f>
        <v/>
      </c>
      <c r="AA48" s="43" t="str">
        <f>IF(OR($B48="", AA33=""), "", IF(COUNTIFS('Leave Request Form'!$T$8:$T$507, AA33, 'Leave Request Form'!$C$8:$C$507, $B48), "A2", IF(COUNTIFS('Leave Request Form'!$G$8:$G$507, AA33, 'Leave Request Form'!$C$8:$C$507, $B48), "R2", IF(COUNTIFS('Leave Request Form'!$P$8:$P$569, $B48, 'Leave Request Form'!$Q$8:$Q$569, "&lt;="&amp;AA33, 'Leave Request Form'!$R$8:$R$569, "&gt;="&amp;AA33)&gt;0, "A", IF(COUNTIFS('Leave Request Form'!$C$8:$C$507, $B48, 'Leave Request Form'!$D$8:$D$507, "&lt;="&amp;AA33, 'Leave Request Form'!$E$8:$E$507, "&gt;="&amp;AA33)&gt;0, "R", "")))))</f>
        <v/>
      </c>
      <c r="AB48" s="43" t="str">
        <f>IF(OR($B48="", AB33=""), "", IF(COUNTIFS('Leave Request Form'!$T$8:$T$507, AB33, 'Leave Request Form'!$C$8:$C$507, $B48), "A2", IF(COUNTIFS('Leave Request Form'!$G$8:$G$507, AB33, 'Leave Request Form'!$C$8:$C$507, $B48), "R2", IF(COUNTIFS('Leave Request Form'!$P$8:$P$569, $B48, 'Leave Request Form'!$Q$8:$Q$569, "&lt;="&amp;AB33, 'Leave Request Form'!$R$8:$R$569, "&gt;="&amp;AB33)&gt;0, "A", IF(COUNTIFS('Leave Request Form'!$C$8:$C$507, $B48, 'Leave Request Form'!$D$8:$D$507, "&lt;="&amp;AB33, 'Leave Request Form'!$E$8:$E$507, "&gt;="&amp;AB33)&gt;0, "R", "")))))</f>
        <v/>
      </c>
      <c r="AC48" s="43" t="str">
        <f>IF(OR($B48="", AC33=""), "", IF(COUNTIFS('Leave Request Form'!$T$8:$T$507, AC33, 'Leave Request Form'!$C$8:$C$507, $B48), "A2", IF(COUNTIFS('Leave Request Form'!$G$8:$G$507, AC33, 'Leave Request Form'!$C$8:$C$507, $B48), "R2", IF(COUNTIFS('Leave Request Form'!$P$8:$P$569, $B48, 'Leave Request Form'!$Q$8:$Q$569, "&lt;="&amp;AC33, 'Leave Request Form'!$R$8:$R$569, "&gt;="&amp;AC33)&gt;0, "A", IF(COUNTIFS('Leave Request Form'!$C$8:$C$507, $B48, 'Leave Request Form'!$D$8:$D$507, "&lt;="&amp;AC33, 'Leave Request Form'!$E$8:$E$507, "&gt;="&amp;AC33)&gt;0, "R", "")))))</f>
        <v/>
      </c>
      <c r="AD48" s="43" t="str">
        <f>IF(OR($B48="", AD33=""), "", IF(COUNTIFS('Leave Request Form'!$T$8:$T$507, AD33, 'Leave Request Form'!$C$8:$C$507, $B48), "A2", IF(COUNTIFS('Leave Request Form'!$G$8:$G$507, AD33, 'Leave Request Form'!$C$8:$C$507, $B48), "R2", IF(COUNTIFS('Leave Request Form'!$P$8:$P$569, $B48, 'Leave Request Form'!$Q$8:$Q$569, "&lt;="&amp;AD33, 'Leave Request Form'!$R$8:$R$569, "&gt;="&amp;AD33)&gt;0, "A", IF(COUNTIFS('Leave Request Form'!$C$8:$C$507, $B48, 'Leave Request Form'!$D$8:$D$507, "&lt;="&amp;AD33, 'Leave Request Form'!$E$8:$E$507, "&gt;="&amp;AD33)&gt;0, "R", "")))))</f>
        <v/>
      </c>
      <c r="AE48" s="43" t="str">
        <f>IF(OR($B48="", AE33=""), "", IF(COUNTIFS('Leave Request Form'!$T$8:$T$507, AE33, 'Leave Request Form'!$C$8:$C$507, $B48), "A2", IF(COUNTIFS('Leave Request Form'!$G$8:$G$507, AE33, 'Leave Request Form'!$C$8:$C$507, $B48), "R2", IF(COUNTIFS('Leave Request Form'!$P$8:$P$569, $B48, 'Leave Request Form'!$Q$8:$Q$569, "&lt;="&amp;AE33, 'Leave Request Form'!$R$8:$R$569, "&gt;="&amp;AE33)&gt;0, "A", IF(COUNTIFS('Leave Request Form'!$C$8:$C$507, $B48, 'Leave Request Form'!$D$8:$D$507, "&lt;="&amp;AE33, 'Leave Request Form'!$E$8:$E$507, "&gt;="&amp;AE33)&gt;0, "R", "")))))</f>
        <v/>
      </c>
      <c r="AF48" s="43" t="str">
        <f>IF(OR($B48="", AF33=""), "", IF(COUNTIFS('Leave Request Form'!$T$8:$T$507, AF33, 'Leave Request Form'!$C$8:$C$507, $B48), "A2", IF(COUNTIFS('Leave Request Form'!$G$8:$G$507, AF33, 'Leave Request Form'!$C$8:$C$507, $B48), "R2", IF(COUNTIFS('Leave Request Form'!$P$8:$P$569, $B48, 'Leave Request Form'!$Q$8:$Q$569, "&lt;="&amp;AF33, 'Leave Request Form'!$R$8:$R$569, "&gt;="&amp;AF33)&gt;0, "A", IF(COUNTIFS('Leave Request Form'!$C$8:$C$507, $B48, 'Leave Request Form'!$D$8:$D$507, "&lt;="&amp;AF33, 'Leave Request Form'!$E$8:$E$507, "&gt;="&amp;AF33)&gt;0, "R", "")))))</f>
        <v/>
      </c>
      <c r="AG48" s="44" t="str">
        <f>IF(OR($B48="", AG33=""), "", IF(COUNTIFS('Leave Request Form'!$T$8:$T$507, AG33, 'Leave Request Form'!$C$8:$C$507, $B48), "A2", IF(COUNTIFS('Leave Request Form'!$G$8:$G$507, AG33, 'Leave Request Form'!$C$8:$C$507, $B48), "R2", IF(COUNTIFS('Leave Request Form'!$P$8:$P$569, $B48, 'Leave Request Form'!$Q$8:$Q$569, "&lt;="&amp;AG33, 'Leave Request Form'!$R$8:$R$569, "&gt;="&amp;AG33)&gt;0, "A", IF(COUNTIFS('Leave Request Form'!$C$8:$C$507, $B48, 'Leave Request Form'!$D$8:$D$507, "&lt;="&amp;AG33, 'Leave Request Form'!$E$8:$E$507, "&gt;="&amp;AG33)&gt;0, "R", "")))))</f>
        <v/>
      </c>
      <c r="AH48" s="75"/>
    </row>
    <row r="49" spans="1:34" x14ac:dyDescent="0.25">
      <c r="A49" s="75"/>
      <c r="B49" s="10" t="str">
        <f>IF('Intro &amp; Setup'!$BC$19="", "", 'Intro &amp; Setup'!$BC$19)</f>
        <v/>
      </c>
      <c r="C49" s="42" t="str">
        <f>IF(OR($B49="", C33=""), "", IF(COUNTIFS('Leave Request Form'!$T$8:$T$507, C33, 'Leave Request Form'!$C$8:$C$507, $B49), "A2", IF(COUNTIFS('Leave Request Form'!$G$8:$G$507, C33, 'Leave Request Form'!$C$8:$C$507, $B49), "R2", IF(COUNTIFS('Leave Request Form'!$P$8:$P$569, $B49, 'Leave Request Form'!$Q$8:$Q$569, "&lt;="&amp;C33, 'Leave Request Form'!$R$8:$R$569, "&gt;="&amp;C33)&gt;0, "A", IF(COUNTIFS('Leave Request Form'!$C$8:$C$507, $B49, 'Leave Request Form'!$D$8:$D$507, "&lt;="&amp;C33, 'Leave Request Form'!$E$8:$E$507, "&gt;="&amp;C33)&gt;0, "R", "")))))</f>
        <v/>
      </c>
      <c r="D49" s="43" t="str">
        <f>IF(OR($B49="", D33=""), "", IF(COUNTIFS('Leave Request Form'!$T$8:$T$507, D33, 'Leave Request Form'!$C$8:$C$507, $B49), "A2", IF(COUNTIFS('Leave Request Form'!$G$8:$G$507, D33, 'Leave Request Form'!$C$8:$C$507, $B49), "R2", IF(COUNTIFS('Leave Request Form'!$P$8:$P$569, $B49, 'Leave Request Form'!$Q$8:$Q$569, "&lt;="&amp;D33, 'Leave Request Form'!$R$8:$R$569, "&gt;="&amp;D33)&gt;0, "A", IF(COUNTIFS('Leave Request Form'!$C$8:$C$507, $B49, 'Leave Request Form'!$D$8:$D$507, "&lt;="&amp;D33, 'Leave Request Form'!$E$8:$E$507, "&gt;="&amp;D33)&gt;0, "R", "")))))</f>
        <v/>
      </c>
      <c r="E49" s="43" t="str">
        <f>IF(OR($B49="", E33=""), "", IF(COUNTIFS('Leave Request Form'!$T$8:$T$507, E33, 'Leave Request Form'!$C$8:$C$507, $B49), "A2", IF(COUNTIFS('Leave Request Form'!$G$8:$G$507, E33, 'Leave Request Form'!$C$8:$C$507, $B49), "R2", IF(COUNTIFS('Leave Request Form'!$P$8:$P$569, $B49, 'Leave Request Form'!$Q$8:$Q$569, "&lt;="&amp;E33, 'Leave Request Form'!$R$8:$R$569, "&gt;="&amp;E33)&gt;0, "A", IF(COUNTIFS('Leave Request Form'!$C$8:$C$507, $B49, 'Leave Request Form'!$D$8:$D$507, "&lt;="&amp;E33, 'Leave Request Form'!$E$8:$E$507, "&gt;="&amp;E33)&gt;0, "R", "")))))</f>
        <v/>
      </c>
      <c r="F49" s="43" t="str">
        <f>IF(OR($B49="", F33=""), "", IF(COUNTIFS('Leave Request Form'!$T$8:$T$507, F33, 'Leave Request Form'!$C$8:$C$507, $B49), "A2", IF(COUNTIFS('Leave Request Form'!$G$8:$G$507, F33, 'Leave Request Form'!$C$8:$C$507, $B49), "R2", IF(COUNTIFS('Leave Request Form'!$P$8:$P$569, $B49, 'Leave Request Form'!$Q$8:$Q$569, "&lt;="&amp;F33, 'Leave Request Form'!$R$8:$R$569, "&gt;="&amp;F33)&gt;0, "A", IF(COUNTIFS('Leave Request Form'!$C$8:$C$507, $B49, 'Leave Request Form'!$D$8:$D$507, "&lt;="&amp;F33, 'Leave Request Form'!$E$8:$E$507, "&gt;="&amp;F33)&gt;0, "R", "")))))</f>
        <v/>
      </c>
      <c r="G49" s="43" t="str">
        <f>IF(OR($B49="", G33=""), "", IF(COUNTIFS('Leave Request Form'!$T$8:$T$507, G33, 'Leave Request Form'!$C$8:$C$507, $B49), "A2", IF(COUNTIFS('Leave Request Form'!$G$8:$G$507, G33, 'Leave Request Form'!$C$8:$C$507, $B49), "R2", IF(COUNTIFS('Leave Request Form'!$P$8:$P$569, $B49, 'Leave Request Form'!$Q$8:$Q$569, "&lt;="&amp;G33, 'Leave Request Form'!$R$8:$R$569, "&gt;="&amp;G33)&gt;0, "A", IF(COUNTIFS('Leave Request Form'!$C$8:$C$507, $B49, 'Leave Request Form'!$D$8:$D$507, "&lt;="&amp;G33, 'Leave Request Form'!$E$8:$E$507, "&gt;="&amp;G33)&gt;0, "R", "")))))</f>
        <v/>
      </c>
      <c r="H49" s="43" t="str">
        <f>IF(OR($B49="", H33=""), "", IF(COUNTIFS('Leave Request Form'!$T$8:$T$507, H33, 'Leave Request Form'!$C$8:$C$507, $B49), "A2", IF(COUNTIFS('Leave Request Form'!$G$8:$G$507, H33, 'Leave Request Form'!$C$8:$C$507, $B49), "R2", IF(COUNTIFS('Leave Request Form'!$P$8:$P$569, $B49, 'Leave Request Form'!$Q$8:$Q$569, "&lt;="&amp;H33, 'Leave Request Form'!$R$8:$R$569, "&gt;="&amp;H33)&gt;0, "A", IF(COUNTIFS('Leave Request Form'!$C$8:$C$507, $B49, 'Leave Request Form'!$D$8:$D$507, "&lt;="&amp;H33, 'Leave Request Form'!$E$8:$E$507, "&gt;="&amp;H33)&gt;0, "R", "")))))</f>
        <v/>
      </c>
      <c r="I49" s="43" t="str">
        <f>IF(OR($B49="", I33=""), "", IF(COUNTIFS('Leave Request Form'!$T$8:$T$507, I33, 'Leave Request Form'!$C$8:$C$507, $B49), "A2", IF(COUNTIFS('Leave Request Form'!$G$8:$G$507, I33, 'Leave Request Form'!$C$8:$C$507, $B49), "R2", IF(COUNTIFS('Leave Request Form'!$P$8:$P$569, $B49, 'Leave Request Form'!$Q$8:$Q$569, "&lt;="&amp;I33, 'Leave Request Form'!$R$8:$R$569, "&gt;="&amp;I33)&gt;0, "A", IF(COUNTIFS('Leave Request Form'!$C$8:$C$507, $B49, 'Leave Request Form'!$D$8:$D$507, "&lt;="&amp;I33, 'Leave Request Form'!$E$8:$E$507, "&gt;="&amp;I33)&gt;0, "R", "")))))</f>
        <v/>
      </c>
      <c r="J49" s="43" t="str">
        <f>IF(OR($B49="", J33=""), "", IF(COUNTIFS('Leave Request Form'!$T$8:$T$507, J33, 'Leave Request Form'!$C$8:$C$507, $B49), "A2", IF(COUNTIFS('Leave Request Form'!$G$8:$G$507, J33, 'Leave Request Form'!$C$8:$C$507, $B49), "R2", IF(COUNTIFS('Leave Request Form'!$P$8:$P$569, $B49, 'Leave Request Form'!$Q$8:$Q$569, "&lt;="&amp;J33, 'Leave Request Form'!$R$8:$R$569, "&gt;="&amp;J33)&gt;0, "A", IF(COUNTIFS('Leave Request Form'!$C$8:$C$507, $B49, 'Leave Request Form'!$D$8:$D$507, "&lt;="&amp;J33, 'Leave Request Form'!$E$8:$E$507, "&gt;="&amp;J33)&gt;0, "R", "")))))</f>
        <v/>
      </c>
      <c r="K49" s="43" t="str">
        <f>IF(OR($B49="", K33=""), "", IF(COUNTIFS('Leave Request Form'!$T$8:$T$507, K33, 'Leave Request Form'!$C$8:$C$507, $B49), "A2", IF(COUNTIFS('Leave Request Form'!$G$8:$G$507, K33, 'Leave Request Form'!$C$8:$C$507, $B49), "R2", IF(COUNTIFS('Leave Request Form'!$P$8:$P$569, $B49, 'Leave Request Form'!$Q$8:$Q$569, "&lt;="&amp;K33, 'Leave Request Form'!$R$8:$R$569, "&gt;="&amp;K33)&gt;0, "A", IF(COUNTIFS('Leave Request Form'!$C$8:$C$507, $B49, 'Leave Request Form'!$D$8:$D$507, "&lt;="&amp;K33, 'Leave Request Form'!$E$8:$E$507, "&gt;="&amp;K33)&gt;0, "R", "")))))</f>
        <v/>
      </c>
      <c r="L49" s="43" t="str">
        <f>IF(OR($B49="", L33=""), "", IF(COUNTIFS('Leave Request Form'!$T$8:$T$507, L33, 'Leave Request Form'!$C$8:$C$507, $B49), "A2", IF(COUNTIFS('Leave Request Form'!$G$8:$G$507, L33, 'Leave Request Form'!$C$8:$C$507, $B49), "R2", IF(COUNTIFS('Leave Request Form'!$P$8:$P$569, $B49, 'Leave Request Form'!$Q$8:$Q$569, "&lt;="&amp;L33, 'Leave Request Form'!$R$8:$R$569, "&gt;="&amp;L33)&gt;0, "A", IF(COUNTIFS('Leave Request Form'!$C$8:$C$507, $B49, 'Leave Request Form'!$D$8:$D$507, "&lt;="&amp;L33, 'Leave Request Form'!$E$8:$E$507, "&gt;="&amp;L33)&gt;0, "R", "")))))</f>
        <v/>
      </c>
      <c r="M49" s="43" t="str">
        <f>IF(OR($B49="", M33=""), "", IF(COUNTIFS('Leave Request Form'!$T$8:$T$507, M33, 'Leave Request Form'!$C$8:$C$507, $B49), "A2", IF(COUNTIFS('Leave Request Form'!$G$8:$G$507, M33, 'Leave Request Form'!$C$8:$C$507, $B49), "R2", IF(COUNTIFS('Leave Request Form'!$P$8:$P$569, $B49, 'Leave Request Form'!$Q$8:$Q$569, "&lt;="&amp;M33, 'Leave Request Form'!$R$8:$R$569, "&gt;="&amp;M33)&gt;0, "A", IF(COUNTIFS('Leave Request Form'!$C$8:$C$507, $B49, 'Leave Request Form'!$D$8:$D$507, "&lt;="&amp;M33, 'Leave Request Form'!$E$8:$E$507, "&gt;="&amp;M33)&gt;0, "R", "")))))</f>
        <v/>
      </c>
      <c r="N49" s="43" t="str">
        <f>IF(OR($B49="", N33=""), "", IF(COUNTIFS('Leave Request Form'!$T$8:$T$507, N33, 'Leave Request Form'!$C$8:$C$507, $B49), "A2", IF(COUNTIFS('Leave Request Form'!$G$8:$G$507, N33, 'Leave Request Form'!$C$8:$C$507, $B49), "R2", IF(COUNTIFS('Leave Request Form'!$P$8:$P$569, $B49, 'Leave Request Form'!$Q$8:$Q$569, "&lt;="&amp;N33, 'Leave Request Form'!$R$8:$R$569, "&gt;="&amp;N33)&gt;0, "A", IF(COUNTIFS('Leave Request Form'!$C$8:$C$507, $B49, 'Leave Request Form'!$D$8:$D$507, "&lt;="&amp;N33, 'Leave Request Form'!$E$8:$E$507, "&gt;="&amp;N33)&gt;0, "R", "")))))</f>
        <v/>
      </c>
      <c r="O49" s="43" t="str">
        <f>IF(OR($B49="", O33=""), "", IF(COUNTIFS('Leave Request Form'!$T$8:$T$507, O33, 'Leave Request Form'!$C$8:$C$507, $B49), "A2", IF(COUNTIFS('Leave Request Form'!$G$8:$G$507, O33, 'Leave Request Form'!$C$8:$C$507, $B49), "R2", IF(COUNTIFS('Leave Request Form'!$P$8:$P$569, $B49, 'Leave Request Form'!$Q$8:$Q$569, "&lt;="&amp;O33, 'Leave Request Form'!$R$8:$R$569, "&gt;="&amp;O33)&gt;0, "A", IF(COUNTIFS('Leave Request Form'!$C$8:$C$507, $B49, 'Leave Request Form'!$D$8:$D$507, "&lt;="&amp;O33, 'Leave Request Form'!$E$8:$E$507, "&gt;="&amp;O33)&gt;0, "R", "")))))</f>
        <v/>
      </c>
      <c r="P49" s="43" t="str">
        <f>IF(OR($B49="", P33=""), "", IF(COUNTIFS('Leave Request Form'!$T$8:$T$507, P33, 'Leave Request Form'!$C$8:$C$507, $B49), "A2", IF(COUNTIFS('Leave Request Form'!$G$8:$G$507, P33, 'Leave Request Form'!$C$8:$C$507, $B49), "R2", IF(COUNTIFS('Leave Request Form'!$P$8:$P$569, $B49, 'Leave Request Form'!$Q$8:$Q$569, "&lt;="&amp;P33, 'Leave Request Form'!$R$8:$R$569, "&gt;="&amp;P33)&gt;0, "A", IF(COUNTIFS('Leave Request Form'!$C$8:$C$507, $B49, 'Leave Request Form'!$D$8:$D$507, "&lt;="&amp;P33, 'Leave Request Form'!$E$8:$E$507, "&gt;="&amp;P33)&gt;0, "R", "")))))</f>
        <v/>
      </c>
      <c r="Q49" s="43" t="str">
        <f>IF(OR($B49="", Q33=""), "", IF(COUNTIFS('Leave Request Form'!$T$8:$T$507, Q33, 'Leave Request Form'!$C$8:$C$507, $B49), "A2", IF(COUNTIFS('Leave Request Form'!$G$8:$G$507, Q33, 'Leave Request Form'!$C$8:$C$507, $B49), "R2", IF(COUNTIFS('Leave Request Form'!$P$8:$P$569, $B49, 'Leave Request Form'!$Q$8:$Q$569, "&lt;="&amp;Q33, 'Leave Request Form'!$R$8:$R$569, "&gt;="&amp;Q33)&gt;0, "A", IF(COUNTIFS('Leave Request Form'!$C$8:$C$507, $B49, 'Leave Request Form'!$D$8:$D$507, "&lt;="&amp;Q33, 'Leave Request Form'!$E$8:$E$507, "&gt;="&amp;Q33)&gt;0, "R", "")))))</f>
        <v/>
      </c>
      <c r="R49" s="43" t="str">
        <f>IF(OR($B49="", R33=""), "", IF(COUNTIFS('Leave Request Form'!$T$8:$T$507, R33, 'Leave Request Form'!$C$8:$C$507, $B49), "A2", IF(COUNTIFS('Leave Request Form'!$G$8:$G$507, R33, 'Leave Request Form'!$C$8:$C$507, $B49), "R2", IF(COUNTIFS('Leave Request Form'!$P$8:$P$569, $B49, 'Leave Request Form'!$Q$8:$Q$569, "&lt;="&amp;R33, 'Leave Request Form'!$R$8:$R$569, "&gt;="&amp;R33)&gt;0, "A", IF(COUNTIFS('Leave Request Form'!$C$8:$C$507, $B49, 'Leave Request Form'!$D$8:$D$507, "&lt;="&amp;R33, 'Leave Request Form'!$E$8:$E$507, "&gt;="&amp;R33)&gt;0, "R", "")))))</f>
        <v/>
      </c>
      <c r="S49" s="43" t="str">
        <f>IF(OR($B49="", S33=""), "", IF(COUNTIFS('Leave Request Form'!$T$8:$T$507, S33, 'Leave Request Form'!$C$8:$C$507, $B49), "A2", IF(COUNTIFS('Leave Request Form'!$G$8:$G$507, S33, 'Leave Request Form'!$C$8:$C$507, $B49), "R2", IF(COUNTIFS('Leave Request Form'!$P$8:$P$569, $B49, 'Leave Request Form'!$Q$8:$Q$569, "&lt;="&amp;S33, 'Leave Request Form'!$R$8:$R$569, "&gt;="&amp;S33)&gt;0, "A", IF(COUNTIFS('Leave Request Form'!$C$8:$C$507, $B49, 'Leave Request Form'!$D$8:$D$507, "&lt;="&amp;S33, 'Leave Request Form'!$E$8:$E$507, "&gt;="&amp;S33)&gt;0, "R", "")))))</f>
        <v/>
      </c>
      <c r="T49" s="43" t="str">
        <f>IF(OR($B49="", T33=""), "", IF(COUNTIFS('Leave Request Form'!$T$8:$T$507, T33, 'Leave Request Form'!$C$8:$C$507, $B49), "A2", IF(COUNTIFS('Leave Request Form'!$G$8:$G$507, T33, 'Leave Request Form'!$C$8:$C$507, $B49), "R2", IF(COUNTIFS('Leave Request Form'!$P$8:$P$569, $B49, 'Leave Request Form'!$Q$8:$Q$569, "&lt;="&amp;T33, 'Leave Request Form'!$R$8:$R$569, "&gt;="&amp;T33)&gt;0, "A", IF(COUNTIFS('Leave Request Form'!$C$8:$C$507, $B49, 'Leave Request Form'!$D$8:$D$507, "&lt;="&amp;T33, 'Leave Request Form'!$E$8:$E$507, "&gt;="&amp;T33)&gt;0, "R", "")))))</f>
        <v/>
      </c>
      <c r="U49" s="43" t="str">
        <f>IF(OR($B49="", U33=""), "", IF(COUNTIFS('Leave Request Form'!$T$8:$T$507, U33, 'Leave Request Form'!$C$8:$C$507, $B49), "A2", IF(COUNTIFS('Leave Request Form'!$G$8:$G$507, U33, 'Leave Request Form'!$C$8:$C$507, $B49), "R2", IF(COUNTIFS('Leave Request Form'!$P$8:$P$569, $B49, 'Leave Request Form'!$Q$8:$Q$569, "&lt;="&amp;U33, 'Leave Request Form'!$R$8:$R$569, "&gt;="&amp;U33)&gt;0, "A", IF(COUNTIFS('Leave Request Form'!$C$8:$C$507, $B49, 'Leave Request Form'!$D$8:$D$507, "&lt;="&amp;U33, 'Leave Request Form'!$E$8:$E$507, "&gt;="&amp;U33)&gt;0, "R", "")))))</f>
        <v/>
      </c>
      <c r="V49" s="43" t="str">
        <f>IF(OR($B49="", V33=""), "", IF(COUNTIFS('Leave Request Form'!$T$8:$T$507, V33, 'Leave Request Form'!$C$8:$C$507, $B49), "A2", IF(COUNTIFS('Leave Request Form'!$G$8:$G$507, V33, 'Leave Request Form'!$C$8:$C$507, $B49), "R2", IF(COUNTIFS('Leave Request Form'!$P$8:$P$569, $B49, 'Leave Request Form'!$Q$8:$Q$569, "&lt;="&amp;V33, 'Leave Request Form'!$R$8:$R$569, "&gt;="&amp;V33)&gt;0, "A", IF(COUNTIFS('Leave Request Form'!$C$8:$C$507, $B49, 'Leave Request Form'!$D$8:$D$507, "&lt;="&amp;V33, 'Leave Request Form'!$E$8:$E$507, "&gt;="&amp;V33)&gt;0, "R", "")))))</f>
        <v/>
      </c>
      <c r="W49" s="43" t="str">
        <f>IF(OR($B49="", W33=""), "", IF(COUNTIFS('Leave Request Form'!$T$8:$T$507, W33, 'Leave Request Form'!$C$8:$C$507, $B49), "A2", IF(COUNTIFS('Leave Request Form'!$G$8:$G$507, W33, 'Leave Request Form'!$C$8:$C$507, $B49), "R2", IF(COUNTIFS('Leave Request Form'!$P$8:$P$569, $B49, 'Leave Request Form'!$Q$8:$Q$569, "&lt;="&amp;W33, 'Leave Request Form'!$R$8:$R$569, "&gt;="&amp;W33)&gt;0, "A", IF(COUNTIFS('Leave Request Form'!$C$8:$C$507, $B49, 'Leave Request Form'!$D$8:$D$507, "&lt;="&amp;W33, 'Leave Request Form'!$E$8:$E$507, "&gt;="&amp;W33)&gt;0, "R", "")))))</f>
        <v/>
      </c>
      <c r="X49" s="43" t="str">
        <f>IF(OR($B49="", X33=""), "", IF(COUNTIFS('Leave Request Form'!$T$8:$T$507, X33, 'Leave Request Form'!$C$8:$C$507, $B49), "A2", IF(COUNTIFS('Leave Request Form'!$G$8:$G$507, X33, 'Leave Request Form'!$C$8:$C$507, $B49), "R2", IF(COUNTIFS('Leave Request Form'!$P$8:$P$569, $B49, 'Leave Request Form'!$Q$8:$Q$569, "&lt;="&amp;X33, 'Leave Request Form'!$R$8:$R$569, "&gt;="&amp;X33)&gt;0, "A", IF(COUNTIFS('Leave Request Form'!$C$8:$C$507, $B49, 'Leave Request Form'!$D$8:$D$507, "&lt;="&amp;X33, 'Leave Request Form'!$E$8:$E$507, "&gt;="&amp;X33)&gt;0, "R", "")))))</f>
        <v/>
      </c>
      <c r="Y49" s="43" t="str">
        <f>IF(OR($B49="", Y33=""), "", IF(COUNTIFS('Leave Request Form'!$T$8:$T$507, Y33, 'Leave Request Form'!$C$8:$C$507, $B49), "A2", IF(COUNTIFS('Leave Request Form'!$G$8:$G$507, Y33, 'Leave Request Form'!$C$8:$C$507, $B49), "R2", IF(COUNTIFS('Leave Request Form'!$P$8:$P$569, $B49, 'Leave Request Form'!$Q$8:$Q$569, "&lt;="&amp;Y33, 'Leave Request Form'!$R$8:$R$569, "&gt;="&amp;Y33)&gt;0, "A", IF(COUNTIFS('Leave Request Form'!$C$8:$C$507, $B49, 'Leave Request Form'!$D$8:$D$507, "&lt;="&amp;Y33, 'Leave Request Form'!$E$8:$E$507, "&gt;="&amp;Y33)&gt;0, "R", "")))))</f>
        <v/>
      </c>
      <c r="Z49" s="43" t="str">
        <f>IF(OR($B49="", Z33=""), "", IF(COUNTIFS('Leave Request Form'!$T$8:$T$507, Z33, 'Leave Request Form'!$C$8:$C$507, $B49), "A2", IF(COUNTIFS('Leave Request Form'!$G$8:$G$507, Z33, 'Leave Request Form'!$C$8:$C$507, $B49), "R2", IF(COUNTIFS('Leave Request Form'!$P$8:$P$569, $B49, 'Leave Request Form'!$Q$8:$Q$569, "&lt;="&amp;Z33, 'Leave Request Form'!$R$8:$R$569, "&gt;="&amp;Z33)&gt;0, "A", IF(COUNTIFS('Leave Request Form'!$C$8:$C$507, $B49, 'Leave Request Form'!$D$8:$D$507, "&lt;="&amp;Z33, 'Leave Request Form'!$E$8:$E$507, "&gt;="&amp;Z33)&gt;0, "R", "")))))</f>
        <v/>
      </c>
      <c r="AA49" s="43" t="str">
        <f>IF(OR($B49="", AA33=""), "", IF(COUNTIFS('Leave Request Form'!$T$8:$T$507, AA33, 'Leave Request Form'!$C$8:$C$507, $B49), "A2", IF(COUNTIFS('Leave Request Form'!$G$8:$G$507, AA33, 'Leave Request Form'!$C$8:$C$507, $B49), "R2", IF(COUNTIFS('Leave Request Form'!$P$8:$P$569, $B49, 'Leave Request Form'!$Q$8:$Q$569, "&lt;="&amp;AA33, 'Leave Request Form'!$R$8:$R$569, "&gt;="&amp;AA33)&gt;0, "A", IF(COUNTIFS('Leave Request Form'!$C$8:$C$507, $B49, 'Leave Request Form'!$D$8:$D$507, "&lt;="&amp;AA33, 'Leave Request Form'!$E$8:$E$507, "&gt;="&amp;AA33)&gt;0, "R", "")))))</f>
        <v/>
      </c>
      <c r="AB49" s="43" t="str">
        <f>IF(OR($B49="", AB33=""), "", IF(COUNTIFS('Leave Request Form'!$T$8:$T$507, AB33, 'Leave Request Form'!$C$8:$C$507, $B49), "A2", IF(COUNTIFS('Leave Request Form'!$G$8:$G$507, AB33, 'Leave Request Form'!$C$8:$C$507, $B49), "R2", IF(COUNTIFS('Leave Request Form'!$P$8:$P$569, $B49, 'Leave Request Form'!$Q$8:$Q$569, "&lt;="&amp;AB33, 'Leave Request Form'!$R$8:$R$569, "&gt;="&amp;AB33)&gt;0, "A", IF(COUNTIFS('Leave Request Form'!$C$8:$C$507, $B49, 'Leave Request Form'!$D$8:$D$507, "&lt;="&amp;AB33, 'Leave Request Form'!$E$8:$E$507, "&gt;="&amp;AB33)&gt;0, "R", "")))))</f>
        <v/>
      </c>
      <c r="AC49" s="43" t="str">
        <f>IF(OR($B49="", AC33=""), "", IF(COUNTIFS('Leave Request Form'!$T$8:$T$507, AC33, 'Leave Request Form'!$C$8:$C$507, $B49), "A2", IF(COUNTIFS('Leave Request Form'!$G$8:$G$507, AC33, 'Leave Request Form'!$C$8:$C$507, $B49), "R2", IF(COUNTIFS('Leave Request Form'!$P$8:$P$569, $B49, 'Leave Request Form'!$Q$8:$Q$569, "&lt;="&amp;AC33, 'Leave Request Form'!$R$8:$R$569, "&gt;="&amp;AC33)&gt;0, "A", IF(COUNTIFS('Leave Request Form'!$C$8:$C$507, $B49, 'Leave Request Form'!$D$8:$D$507, "&lt;="&amp;AC33, 'Leave Request Form'!$E$8:$E$507, "&gt;="&amp;AC33)&gt;0, "R", "")))))</f>
        <v/>
      </c>
      <c r="AD49" s="43" t="str">
        <f>IF(OR($B49="", AD33=""), "", IF(COUNTIFS('Leave Request Form'!$T$8:$T$507, AD33, 'Leave Request Form'!$C$8:$C$507, $B49), "A2", IF(COUNTIFS('Leave Request Form'!$G$8:$G$507, AD33, 'Leave Request Form'!$C$8:$C$507, $B49), "R2", IF(COUNTIFS('Leave Request Form'!$P$8:$P$569, $B49, 'Leave Request Form'!$Q$8:$Q$569, "&lt;="&amp;AD33, 'Leave Request Form'!$R$8:$R$569, "&gt;="&amp;AD33)&gt;0, "A", IF(COUNTIFS('Leave Request Form'!$C$8:$C$507, $B49, 'Leave Request Form'!$D$8:$D$507, "&lt;="&amp;AD33, 'Leave Request Form'!$E$8:$E$507, "&gt;="&amp;AD33)&gt;0, "R", "")))))</f>
        <v/>
      </c>
      <c r="AE49" s="43" t="str">
        <f>IF(OR($B49="", AE33=""), "", IF(COUNTIFS('Leave Request Form'!$T$8:$T$507, AE33, 'Leave Request Form'!$C$8:$C$507, $B49), "A2", IF(COUNTIFS('Leave Request Form'!$G$8:$G$507, AE33, 'Leave Request Form'!$C$8:$C$507, $B49), "R2", IF(COUNTIFS('Leave Request Form'!$P$8:$P$569, $B49, 'Leave Request Form'!$Q$8:$Q$569, "&lt;="&amp;AE33, 'Leave Request Form'!$R$8:$R$569, "&gt;="&amp;AE33)&gt;0, "A", IF(COUNTIFS('Leave Request Form'!$C$8:$C$507, $B49, 'Leave Request Form'!$D$8:$D$507, "&lt;="&amp;AE33, 'Leave Request Form'!$E$8:$E$507, "&gt;="&amp;AE33)&gt;0, "R", "")))))</f>
        <v/>
      </c>
      <c r="AF49" s="43" t="str">
        <f>IF(OR($B49="", AF33=""), "", IF(COUNTIFS('Leave Request Form'!$T$8:$T$507, AF33, 'Leave Request Form'!$C$8:$C$507, $B49), "A2", IF(COUNTIFS('Leave Request Form'!$G$8:$G$507, AF33, 'Leave Request Form'!$C$8:$C$507, $B49), "R2", IF(COUNTIFS('Leave Request Form'!$P$8:$P$569, $B49, 'Leave Request Form'!$Q$8:$Q$569, "&lt;="&amp;AF33, 'Leave Request Form'!$R$8:$R$569, "&gt;="&amp;AF33)&gt;0, "A", IF(COUNTIFS('Leave Request Form'!$C$8:$C$507, $B49, 'Leave Request Form'!$D$8:$D$507, "&lt;="&amp;AF33, 'Leave Request Form'!$E$8:$E$507, "&gt;="&amp;AF33)&gt;0, "R", "")))))</f>
        <v/>
      </c>
      <c r="AG49" s="44" t="str">
        <f>IF(OR($B49="", AG33=""), "", IF(COUNTIFS('Leave Request Form'!$T$8:$T$507, AG33, 'Leave Request Form'!$C$8:$C$507, $B49), "A2", IF(COUNTIFS('Leave Request Form'!$G$8:$G$507, AG33, 'Leave Request Form'!$C$8:$C$507, $B49), "R2", IF(COUNTIFS('Leave Request Form'!$P$8:$P$569, $B49, 'Leave Request Form'!$Q$8:$Q$569, "&lt;="&amp;AG33, 'Leave Request Form'!$R$8:$R$569, "&gt;="&amp;AG33)&gt;0, "A", IF(COUNTIFS('Leave Request Form'!$C$8:$C$507, $B49, 'Leave Request Form'!$D$8:$D$507, "&lt;="&amp;AG33, 'Leave Request Form'!$E$8:$E$507, "&gt;="&amp;AG33)&gt;0, "R", "")))))</f>
        <v/>
      </c>
      <c r="AH49" s="75"/>
    </row>
    <row r="50" spans="1:34" x14ac:dyDescent="0.25">
      <c r="A50" s="75"/>
      <c r="B50" s="10" t="str">
        <f>IF('Intro &amp; Setup'!$BC$20="", "", 'Intro &amp; Setup'!$BC$20)</f>
        <v/>
      </c>
      <c r="C50" s="42" t="str">
        <f>IF(OR($B50="", C33=""), "", IF(COUNTIFS('Leave Request Form'!$T$8:$T$507, C33, 'Leave Request Form'!$C$8:$C$507, $B50), "A2", IF(COUNTIFS('Leave Request Form'!$G$8:$G$507, C33, 'Leave Request Form'!$C$8:$C$507, $B50), "R2", IF(COUNTIFS('Leave Request Form'!$P$8:$P$569, $B50, 'Leave Request Form'!$Q$8:$Q$569, "&lt;="&amp;C33, 'Leave Request Form'!$R$8:$R$569, "&gt;="&amp;C33)&gt;0, "A", IF(COUNTIFS('Leave Request Form'!$C$8:$C$507, $B50, 'Leave Request Form'!$D$8:$D$507, "&lt;="&amp;C33, 'Leave Request Form'!$E$8:$E$507, "&gt;="&amp;C33)&gt;0, "R", "")))))</f>
        <v/>
      </c>
      <c r="D50" s="43" t="str">
        <f>IF(OR($B50="", D33=""), "", IF(COUNTIFS('Leave Request Form'!$T$8:$T$507, D33, 'Leave Request Form'!$C$8:$C$507, $B50), "A2", IF(COUNTIFS('Leave Request Form'!$G$8:$G$507, D33, 'Leave Request Form'!$C$8:$C$507, $B50), "R2", IF(COUNTIFS('Leave Request Form'!$P$8:$P$569, $B50, 'Leave Request Form'!$Q$8:$Q$569, "&lt;="&amp;D33, 'Leave Request Form'!$R$8:$R$569, "&gt;="&amp;D33)&gt;0, "A", IF(COUNTIFS('Leave Request Form'!$C$8:$C$507, $B50, 'Leave Request Form'!$D$8:$D$507, "&lt;="&amp;D33, 'Leave Request Form'!$E$8:$E$507, "&gt;="&amp;D33)&gt;0, "R", "")))))</f>
        <v/>
      </c>
      <c r="E50" s="43" t="str">
        <f>IF(OR($B50="", E33=""), "", IF(COUNTIFS('Leave Request Form'!$T$8:$T$507, E33, 'Leave Request Form'!$C$8:$C$507, $B50), "A2", IF(COUNTIFS('Leave Request Form'!$G$8:$G$507, E33, 'Leave Request Form'!$C$8:$C$507, $B50), "R2", IF(COUNTIFS('Leave Request Form'!$P$8:$P$569, $B50, 'Leave Request Form'!$Q$8:$Q$569, "&lt;="&amp;E33, 'Leave Request Form'!$R$8:$R$569, "&gt;="&amp;E33)&gt;0, "A", IF(COUNTIFS('Leave Request Form'!$C$8:$C$507, $B50, 'Leave Request Form'!$D$8:$D$507, "&lt;="&amp;E33, 'Leave Request Form'!$E$8:$E$507, "&gt;="&amp;E33)&gt;0, "R", "")))))</f>
        <v/>
      </c>
      <c r="F50" s="43" t="str">
        <f>IF(OR($B50="", F33=""), "", IF(COUNTIFS('Leave Request Form'!$T$8:$T$507, F33, 'Leave Request Form'!$C$8:$C$507, $B50), "A2", IF(COUNTIFS('Leave Request Form'!$G$8:$G$507, F33, 'Leave Request Form'!$C$8:$C$507, $B50), "R2", IF(COUNTIFS('Leave Request Form'!$P$8:$P$569, $B50, 'Leave Request Form'!$Q$8:$Q$569, "&lt;="&amp;F33, 'Leave Request Form'!$R$8:$R$569, "&gt;="&amp;F33)&gt;0, "A", IF(COUNTIFS('Leave Request Form'!$C$8:$C$507, $B50, 'Leave Request Form'!$D$8:$D$507, "&lt;="&amp;F33, 'Leave Request Form'!$E$8:$E$507, "&gt;="&amp;F33)&gt;0, "R", "")))))</f>
        <v/>
      </c>
      <c r="G50" s="43" t="str">
        <f>IF(OR($B50="", G33=""), "", IF(COUNTIFS('Leave Request Form'!$T$8:$T$507, G33, 'Leave Request Form'!$C$8:$C$507, $B50), "A2", IF(COUNTIFS('Leave Request Form'!$G$8:$G$507, G33, 'Leave Request Form'!$C$8:$C$507, $B50), "R2", IF(COUNTIFS('Leave Request Form'!$P$8:$P$569, $B50, 'Leave Request Form'!$Q$8:$Q$569, "&lt;="&amp;G33, 'Leave Request Form'!$R$8:$R$569, "&gt;="&amp;G33)&gt;0, "A", IF(COUNTIFS('Leave Request Form'!$C$8:$C$507, $B50, 'Leave Request Form'!$D$8:$D$507, "&lt;="&amp;G33, 'Leave Request Form'!$E$8:$E$507, "&gt;="&amp;G33)&gt;0, "R", "")))))</f>
        <v/>
      </c>
      <c r="H50" s="43" t="str">
        <f>IF(OR($B50="", H33=""), "", IF(COUNTIFS('Leave Request Form'!$T$8:$T$507, H33, 'Leave Request Form'!$C$8:$C$507, $B50), "A2", IF(COUNTIFS('Leave Request Form'!$G$8:$G$507, H33, 'Leave Request Form'!$C$8:$C$507, $B50), "R2", IF(COUNTIFS('Leave Request Form'!$P$8:$P$569, $B50, 'Leave Request Form'!$Q$8:$Q$569, "&lt;="&amp;H33, 'Leave Request Form'!$R$8:$R$569, "&gt;="&amp;H33)&gt;0, "A", IF(COUNTIFS('Leave Request Form'!$C$8:$C$507, $B50, 'Leave Request Form'!$D$8:$D$507, "&lt;="&amp;H33, 'Leave Request Form'!$E$8:$E$507, "&gt;="&amp;H33)&gt;0, "R", "")))))</f>
        <v/>
      </c>
      <c r="I50" s="43" t="str">
        <f>IF(OR($B50="", I33=""), "", IF(COUNTIFS('Leave Request Form'!$T$8:$T$507, I33, 'Leave Request Form'!$C$8:$C$507, $B50), "A2", IF(COUNTIFS('Leave Request Form'!$G$8:$G$507, I33, 'Leave Request Form'!$C$8:$C$507, $B50), "R2", IF(COUNTIFS('Leave Request Form'!$P$8:$P$569, $B50, 'Leave Request Form'!$Q$8:$Q$569, "&lt;="&amp;I33, 'Leave Request Form'!$R$8:$R$569, "&gt;="&amp;I33)&gt;0, "A", IF(COUNTIFS('Leave Request Form'!$C$8:$C$507, $B50, 'Leave Request Form'!$D$8:$D$507, "&lt;="&amp;I33, 'Leave Request Form'!$E$8:$E$507, "&gt;="&amp;I33)&gt;0, "R", "")))))</f>
        <v/>
      </c>
      <c r="J50" s="43" t="str">
        <f>IF(OR($B50="", J33=""), "", IF(COUNTIFS('Leave Request Form'!$T$8:$T$507, J33, 'Leave Request Form'!$C$8:$C$507, $B50), "A2", IF(COUNTIFS('Leave Request Form'!$G$8:$G$507, J33, 'Leave Request Form'!$C$8:$C$507, $B50), "R2", IF(COUNTIFS('Leave Request Form'!$P$8:$P$569, $B50, 'Leave Request Form'!$Q$8:$Q$569, "&lt;="&amp;J33, 'Leave Request Form'!$R$8:$R$569, "&gt;="&amp;J33)&gt;0, "A", IF(COUNTIFS('Leave Request Form'!$C$8:$C$507, $B50, 'Leave Request Form'!$D$8:$D$507, "&lt;="&amp;J33, 'Leave Request Form'!$E$8:$E$507, "&gt;="&amp;J33)&gt;0, "R", "")))))</f>
        <v/>
      </c>
      <c r="K50" s="43" t="str">
        <f>IF(OR($B50="", K33=""), "", IF(COUNTIFS('Leave Request Form'!$T$8:$T$507, K33, 'Leave Request Form'!$C$8:$C$507, $B50), "A2", IF(COUNTIFS('Leave Request Form'!$G$8:$G$507, K33, 'Leave Request Form'!$C$8:$C$507, $B50), "R2", IF(COUNTIFS('Leave Request Form'!$P$8:$P$569, $B50, 'Leave Request Form'!$Q$8:$Q$569, "&lt;="&amp;K33, 'Leave Request Form'!$R$8:$R$569, "&gt;="&amp;K33)&gt;0, "A", IF(COUNTIFS('Leave Request Form'!$C$8:$C$507, $B50, 'Leave Request Form'!$D$8:$D$507, "&lt;="&amp;K33, 'Leave Request Form'!$E$8:$E$507, "&gt;="&amp;K33)&gt;0, "R", "")))))</f>
        <v/>
      </c>
      <c r="L50" s="43" t="str">
        <f>IF(OR($B50="", L33=""), "", IF(COUNTIFS('Leave Request Form'!$T$8:$T$507, L33, 'Leave Request Form'!$C$8:$C$507, $B50), "A2", IF(COUNTIFS('Leave Request Form'!$G$8:$G$507, L33, 'Leave Request Form'!$C$8:$C$507, $B50), "R2", IF(COUNTIFS('Leave Request Form'!$P$8:$P$569, $B50, 'Leave Request Form'!$Q$8:$Q$569, "&lt;="&amp;L33, 'Leave Request Form'!$R$8:$R$569, "&gt;="&amp;L33)&gt;0, "A", IF(COUNTIFS('Leave Request Form'!$C$8:$C$507, $B50, 'Leave Request Form'!$D$8:$D$507, "&lt;="&amp;L33, 'Leave Request Form'!$E$8:$E$507, "&gt;="&amp;L33)&gt;0, "R", "")))))</f>
        <v/>
      </c>
      <c r="M50" s="43" t="str">
        <f>IF(OR($B50="", M33=""), "", IF(COUNTIFS('Leave Request Form'!$T$8:$T$507, M33, 'Leave Request Form'!$C$8:$C$507, $B50), "A2", IF(COUNTIFS('Leave Request Form'!$G$8:$G$507, M33, 'Leave Request Form'!$C$8:$C$507, $B50), "R2", IF(COUNTIFS('Leave Request Form'!$P$8:$P$569, $B50, 'Leave Request Form'!$Q$8:$Q$569, "&lt;="&amp;M33, 'Leave Request Form'!$R$8:$R$569, "&gt;="&amp;M33)&gt;0, "A", IF(COUNTIFS('Leave Request Form'!$C$8:$C$507, $B50, 'Leave Request Form'!$D$8:$D$507, "&lt;="&amp;M33, 'Leave Request Form'!$E$8:$E$507, "&gt;="&amp;M33)&gt;0, "R", "")))))</f>
        <v/>
      </c>
      <c r="N50" s="43" t="str">
        <f>IF(OR($B50="", N33=""), "", IF(COUNTIFS('Leave Request Form'!$T$8:$T$507, N33, 'Leave Request Form'!$C$8:$C$507, $B50), "A2", IF(COUNTIFS('Leave Request Form'!$G$8:$G$507, N33, 'Leave Request Form'!$C$8:$C$507, $B50), "R2", IF(COUNTIFS('Leave Request Form'!$P$8:$P$569, $B50, 'Leave Request Form'!$Q$8:$Q$569, "&lt;="&amp;N33, 'Leave Request Form'!$R$8:$R$569, "&gt;="&amp;N33)&gt;0, "A", IF(COUNTIFS('Leave Request Form'!$C$8:$C$507, $B50, 'Leave Request Form'!$D$8:$D$507, "&lt;="&amp;N33, 'Leave Request Form'!$E$8:$E$507, "&gt;="&amp;N33)&gt;0, "R", "")))))</f>
        <v/>
      </c>
      <c r="O50" s="43" t="str">
        <f>IF(OR($B50="", O33=""), "", IF(COUNTIFS('Leave Request Form'!$T$8:$T$507, O33, 'Leave Request Form'!$C$8:$C$507, $B50), "A2", IF(COUNTIFS('Leave Request Form'!$G$8:$G$507, O33, 'Leave Request Form'!$C$8:$C$507, $B50), "R2", IF(COUNTIFS('Leave Request Form'!$P$8:$P$569, $B50, 'Leave Request Form'!$Q$8:$Q$569, "&lt;="&amp;O33, 'Leave Request Form'!$R$8:$R$569, "&gt;="&amp;O33)&gt;0, "A", IF(COUNTIFS('Leave Request Form'!$C$8:$C$507, $B50, 'Leave Request Form'!$D$8:$D$507, "&lt;="&amp;O33, 'Leave Request Form'!$E$8:$E$507, "&gt;="&amp;O33)&gt;0, "R", "")))))</f>
        <v/>
      </c>
      <c r="P50" s="43" t="str">
        <f>IF(OR($B50="", P33=""), "", IF(COUNTIFS('Leave Request Form'!$T$8:$T$507, P33, 'Leave Request Form'!$C$8:$C$507, $B50), "A2", IF(COUNTIFS('Leave Request Form'!$G$8:$G$507, P33, 'Leave Request Form'!$C$8:$C$507, $B50), "R2", IF(COUNTIFS('Leave Request Form'!$P$8:$P$569, $B50, 'Leave Request Form'!$Q$8:$Q$569, "&lt;="&amp;P33, 'Leave Request Form'!$R$8:$R$569, "&gt;="&amp;P33)&gt;0, "A", IF(COUNTIFS('Leave Request Form'!$C$8:$C$507, $B50, 'Leave Request Form'!$D$8:$D$507, "&lt;="&amp;P33, 'Leave Request Form'!$E$8:$E$507, "&gt;="&amp;P33)&gt;0, "R", "")))))</f>
        <v/>
      </c>
      <c r="Q50" s="43" t="str">
        <f>IF(OR($B50="", Q33=""), "", IF(COUNTIFS('Leave Request Form'!$T$8:$T$507, Q33, 'Leave Request Form'!$C$8:$C$507, $B50), "A2", IF(COUNTIFS('Leave Request Form'!$G$8:$G$507, Q33, 'Leave Request Form'!$C$8:$C$507, $B50), "R2", IF(COUNTIFS('Leave Request Form'!$P$8:$P$569, $B50, 'Leave Request Form'!$Q$8:$Q$569, "&lt;="&amp;Q33, 'Leave Request Form'!$R$8:$R$569, "&gt;="&amp;Q33)&gt;0, "A", IF(COUNTIFS('Leave Request Form'!$C$8:$C$507, $B50, 'Leave Request Form'!$D$8:$D$507, "&lt;="&amp;Q33, 'Leave Request Form'!$E$8:$E$507, "&gt;="&amp;Q33)&gt;0, "R", "")))))</f>
        <v/>
      </c>
      <c r="R50" s="43" t="str">
        <f>IF(OR($B50="", R33=""), "", IF(COUNTIFS('Leave Request Form'!$T$8:$T$507, R33, 'Leave Request Form'!$C$8:$C$507, $B50), "A2", IF(COUNTIFS('Leave Request Form'!$G$8:$G$507, R33, 'Leave Request Form'!$C$8:$C$507, $B50), "R2", IF(COUNTIFS('Leave Request Form'!$P$8:$P$569, $B50, 'Leave Request Form'!$Q$8:$Q$569, "&lt;="&amp;R33, 'Leave Request Form'!$R$8:$R$569, "&gt;="&amp;R33)&gt;0, "A", IF(COUNTIFS('Leave Request Form'!$C$8:$C$507, $B50, 'Leave Request Form'!$D$8:$D$507, "&lt;="&amp;R33, 'Leave Request Form'!$E$8:$E$507, "&gt;="&amp;R33)&gt;0, "R", "")))))</f>
        <v/>
      </c>
      <c r="S50" s="43" t="str">
        <f>IF(OR($B50="", S33=""), "", IF(COUNTIFS('Leave Request Form'!$T$8:$T$507, S33, 'Leave Request Form'!$C$8:$C$507, $B50), "A2", IF(COUNTIFS('Leave Request Form'!$G$8:$G$507, S33, 'Leave Request Form'!$C$8:$C$507, $B50), "R2", IF(COUNTIFS('Leave Request Form'!$P$8:$P$569, $B50, 'Leave Request Form'!$Q$8:$Q$569, "&lt;="&amp;S33, 'Leave Request Form'!$R$8:$R$569, "&gt;="&amp;S33)&gt;0, "A", IF(COUNTIFS('Leave Request Form'!$C$8:$C$507, $B50, 'Leave Request Form'!$D$8:$D$507, "&lt;="&amp;S33, 'Leave Request Form'!$E$8:$E$507, "&gt;="&amp;S33)&gt;0, "R", "")))))</f>
        <v/>
      </c>
      <c r="T50" s="43" t="str">
        <f>IF(OR($B50="", T33=""), "", IF(COUNTIFS('Leave Request Form'!$T$8:$T$507, T33, 'Leave Request Form'!$C$8:$C$507, $B50), "A2", IF(COUNTIFS('Leave Request Form'!$G$8:$G$507, T33, 'Leave Request Form'!$C$8:$C$507, $B50), "R2", IF(COUNTIFS('Leave Request Form'!$P$8:$P$569, $B50, 'Leave Request Form'!$Q$8:$Q$569, "&lt;="&amp;T33, 'Leave Request Form'!$R$8:$R$569, "&gt;="&amp;T33)&gt;0, "A", IF(COUNTIFS('Leave Request Form'!$C$8:$C$507, $B50, 'Leave Request Form'!$D$8:$D$507, "&lt;="&amp;T33, 'Leave Request Form'!$E$8:$E$507, "&gt;="&amp;T33)&gt;0, "R", "")))))</f>
        <v/>
      </c>
      <c r="U50" s="43" t="str">
        <f>IF(OR($B50="", U33=""), "", IF(COUNTIFS('Leave Request Form'!$T$8:$T$507, U33, 'Leave Request Form'!$C$8:$C$507, $B50), "A2", IF(COUNTIFS('Leave Request Form'!$G$8:$G$507, U33, 'Leave Request Form'!$C$8:$C$507, $B50), "R2", IF(COUNTIFS('Leave Request Form'!$P$8:$P$569, $B50, 'Leave Request Form'!$Q$8:$Q$569, "&lt;="&amp;U33, 'Leave Request Form'!$R$8:$R$569, "&gt;="&amp;U33)&gt;0, "A", IF(COUNTIFS('Leave Request Form'!$C$8:$C$507, $B50, 'Leave Request Form'!$D$8:$D$507, "&lt;="&amp;U33, 'Leave Request Form'!$E$8:$E$507, "&gt;="&amp;U33)&gt;0, "R", "")))))</f>
        <v/>
      </c>
      <c r="V50" s="43" t="str">
        <f>IF(OR($B50="", V33=""), "", IF(COUNTIFS('Leave Request Form'!$T$8:$T$507, V33, 'Leave Request Form'!$C$8:$C$507, $B50), "A2", IF(COUNTIFS('Leave Request Form'!$G$8:$G$507, V33, 'Leave Request Form'!$C$8:$C$507, $B50), "R2", IF(COUNTIFS('Leave Request Form'!$P$8:$P$569, $B50, 'Leave Request Form'!$Q$8:$Q$569, "&lt;="&amp;V33, 'Leave Request Form'!$R$8:$R$569, "&gt;="&amp;V33)&gt;0, "A", IF(COUNTIFS('Leave Request Form'!$C$8:$C$507, $B50, 'Leave Request Form'!$D$8:$D$507, "&lt;="&amp;V33, 'Leave Request Form'!$E$8:$E$507, "&gt;="&amp;V33)&gt;0, "R", "")))))</f>
        <v/>
      </c>
      <c r="W50" s="43" t="str">
        <f>IF(OR($B50="", W33=""), "", IF(COUNTIFS('Leave Request Form'!$T$8:$T$507, W33, 'Leave Request Form'!$C$8:$C$507, $B50), "A2", IF(COUNTIFS('Leave Request Form'!$G$8:$G$507, W33, 'Leave Request Form'!$C$8:$C$507, $B50), "R2", IF(COUNTIFS('Leave Request Form'!$P$8:$P$569, $B50, 'Leave Request Form'!$Q$8:$Q$569, "&lt;="&amp;W33, 'Leave Request Form'!$R$8:$R$569, "&gt;="&amp;W33)&gt;0, "A", IF(COUNTIFS('Leave Request Form'!$C$8:$C$507, $B50, 'Leave Request Form'!$D$8:$D$507, "&lt;="&amp;W33, 'Leave Request Form'!$E$8:$E$507, "&gt;="&amp;W33)&gt;0, "R", "")))))</f>
        <v/>
      </c>
      <c r="X50" s="43" t="str">
        <f>IF(OR($B50="", X33=""), "", IF(COUNTIFS('Leave Request Form'!$T$8:$T$507, X33, 'Leave Request Form'!$C$8:$C$507, $B50), "A2", IF(COUNTIFS('Leave Request Form'!$G$8:$G$507, X33, 'Leave Request Form'!$C$8:$C$507, $B50), "R2", IF(COUNTIFS('Leave Request Form'!$P$8:$P$569, $B50, 'Leave Request Form'!$Q$8:$Q$569, "&lt;="&amp;X33, 'Leave Request Form'!$R$8:$R$569, "&gt;="&amp;X33)&gt;0, "A", IF(COUNTIFS('Leave Request Form'!$C$8:$C$507, $B50, 'Leave Request Form'!$D$8:$D$507, "&lt;="&amp;X33, 'Leave Request Form'!$E$8:$E$507, "&gt;="&amp;X33)&gt;0, "R", "")))))</f>
        <v/>
      </c>
      <c r="Y50" s="43" t="str">
        <f>IF(OR($B50="", Y33=""), "", IF(COUNTIFS('Leave Request Form'!$T$8:$T$507, Y33, 'Leave Request Form'!$C$8:$C$507, $B50), "A2", IF(COUNTIFS('Leave Request Form'!$G$8:$G$507, Y33, 'Leave Request Form'!$C$8:$C$507, $B50), "R2", IF(COUNTIFS('Leave Request Form'!$P$8:$P$569, $B50, 'Leave Request Form'!$Q$8:$Q$569, "&lt;="&amp;Y33, 'Leave Request Form'!$R$8:$R$569, "&gt;="&amp;Y33)&gt;0, "A", IF(COUNTIFS('Leave Request Form'!$C$8:$C$507, $B50, 'Leave Request Form'!$D$8:$D$507, "&lt;="&amp;Y33, 'Leave Request Form'!$E$8:$E$507, "&gt;="&amp;Y33)&gt;0, "R", "")))))</f>
        <v/>
      </c>
      <c r="Z50" s="43" t="str">
        <f>IF(OR($B50="", Z33=""), "", IF(COUNTIFS('Leave Request Form'!$T$8:$T$507, Z33, 'Leave Request Form'!$C$8:$C$507, $B50), "A2", IF(COUNTIFS('Leave Request Form'!$G$8:$G$507, Z33, 'Leave Request Form'!$C$8:$C$507, $B50), "R2", IF(COUNTIFS('Leave Request Form'!$P$8:$P$569, $B50, 'Leave Request Form'!$Q$8:$Q$569, "&lt;="&amp;Z33, 'Leave Request Form'!$R$8:$R$569, "&gt;="&amp;Z33)&gt;0, "A", IF(COUNTIFS('Leave Request Form'!$C$8:$C$507, $B50, 'Leave Request Form'!$D$8:$D$507, "&lt;="&amp;Z33, 'Leave Request Form'!$E$8:$E$507, "&gt;="&amp;Z33)&gt;0, "R", "")))))</f>
        <v/>
      </c>
      <c r="AA50" s="43" t="str">
        <f>IF(OR($B50="", AA33=""), "", IF(COUNTIFS('Leave Request Form'!$T$8:$T$507, AA33, 'Leave Request Form'!$C$8:$C$507, $B50), "A2", IF(COUNTIFS('Leave Request Form'!$G$8:$G$507, AA33, 'Leave Request Form'!$C$8:$C$507, $B50), "R2", IF(COUNTIFS('Leave Request Form'!$P$8:$P$569, $B50, 'Leave Request Form'!$Q$8:$Q$569, "&lt;="&amp;AA33, 'Leave Request Form'!$R$8:$R$569, "&gt;="&amp;AA33)&gt;0, "A", IF(COUNTIFS('Leave Request Form'!$C$8:$C$507, $B50, 'Leave Request Form'!$D$8:$D$507, "&lt;="&amp;AA33, 'Leave Request Form'!$E$8:$E$507, "&gt;="&amp;AA33)&gt;0, "R", "")))))</f>
        <v/>
      </c>
      <c r="AB50" s="43" t="str">
        <f>IF(OR($B50="", AB33=""), "", IF(COUNTIFS('Leave Request Form'!$T$8:$T$507, AB33, 'Leave Request Form'!$C$8:$C$507, $B50), "A2", IF(COUNTIFS('Leave Request Form'!$G$8:$G$507, AB33, 'Leave Request Form'!$C$8:$C$507, $B50), "R2", IF(COUNTIFS('Leave Request Form'!$P$8:$P$569, $B50, 'Leave Request Form'!$Q$8:$Q$569, "&lt;="&amp;AB33, 'Leave Request Form'!$R$8:$R$569, "&gt;="&amp;AB33)&gt;0, "A", IF(COUNTIFS('Leave Request Form'!$C$8:$C$507, $B50, 'Leave Request Form'!$D$8:$D$507, "&lt;="&amp;AB33, 'Leave Request Form'!$E$8:$E$507, "&gt;="&amp;AB33)&gt;0, "R", "")))))</f>
        <v/>
      </c>
      <c r="AC50" s="43" t="str">
        <f>IF(OR($B50="", AC33=""), "", IF(COUNTIFS('Leave Request Form'!$T$8:$T$507, AC33, 'Leave Request Form'!$C$8:$C$507, $B50), "A2", IF(COUNTIFS('Leave Request Form'!$G$8:$G$507, AC33, 'Leave Request Form'!$C$8:$C$507, $B50), "R2", IF(COUNTIFS('Leave Request Form'!$P$8:$P$569, $B50, 'Leave Request Form'!$Q$8:$Q$569, "&lt;="&amp;AC33, 'Leave Request Form'!$R$8:$R$569, "&gt;="&amp;AC33)&gt;0, "A", IF(COUNTIFS('Leave Request Form'!$C$8:$C$507, $B50, 'Leave Request Form'!$D$8:$D$507, "&lt;="&amp;AC33, 'Leave Request Form'!$E$8:$E$507, "&gt;="&amp;AC33)&gt;0, "R", "")))))</f>
        <v/>
      </c>
      <c r="AD50" s="43" t="str">
        <f>IF(OR($B50="", AD33=""), "", IF(COUNTIFS('Leave Request Form'!$T$8:$T$507, AD33, 'Leave Request Form'!$C$8:$C$507, $B50), "A2", IF(COUNTIFS('Leave Request Form'!$G$8:$G$507, AD33, 'Leave Request Form'!$C$8:$C$507, $B50), "R2", IF(COUNTIFS('Leave Request Form'!$P$8:$P$569, $B50, 'Leave Request Form'!$Q$8:$Q$569, "&lt;="&amp;AD33, 'Leave Request Form'!$R$8:$R$569, "&gt;="&amp;AD33)&gt;0, "A", IF(COUNTIFS('Leave Request Form'!$C$8:$C$507, $B50, 'Leave Request Form'!$D$8:$D$507, "&lt;="&amp;AD33, 'Leave Request Form'!$E$8:$E$507, "&gt;="&amp;AD33)&gt;0, "R", "")))))</f>
        <v/>
      </c>
      <c r="AE50" s="43" t="str">
        <f>IF(OR($B50="", AE33=""), "", IF(COUNTIFS('Leave Request Form'!$T$8:$T$507, AE33, 'Leave Request Form'!$C$8:$C$507, $B50), "A2", IF(COUNTIFS('Leave Request Form'!$G$8:$G$507, AE33, 'Leave Request Form'!$C$8:$C$507, $B50), "R2", IF(COUNTIFS('Leave Request Form'!$P$8:$P$569, $B50, 'Leave Request Form'!$Q$8:$Q$569, "&lt;="&amp;AE33, 'Leave Request Form'!$R$8:$R$569, "&gt;="&amp;AE33)&gt;0, "A", IF(COUNTIFS('Leave Request Form'!$C$8:$C$507, $B50, 'Leave Request Form'!$D$8:$D$507, "&lt;="&amp;AE33, 'Leave Request Form'!$E$8:$E$507, "&gt;="&amp;AE33)&gt;0, "R", "")))))</f>
        <v/>
      </c>
      <c r="AF50" s="43" t="str">
        <f>IF(OR($B50="", AF33=""), "", IF(COUNTIFS('Leave Request Form'!$T$8:$T$507, AF33, 'Leave Request Form'!$C$8:$C$507, $B50), "A2", IF(COUNTIFS('Leave Request Form'!$G$8:$G$507, AF33, 'Leave Request Form'!$C$8:$C$507, $B50), "R2", IF(COUNTIFS('Leave Request Form'!$P$8:$P$569, $B50, 'Leave Request Form'!$Q$8:$Q$569, "&lt;="&amp;AF33, 'Leave Request Form'!$R$8:$R$569, "&gt;="&amp;AF33)&gt;0, "A", IF(COUNTIFS('Leave Request Form'!$C$8:$C$507, $B50, 'Leave Request Form'!$D$8:$D$507, "&lt;="&amp;AF33, 'Leave Request Form'!$E$8:$E$507, "&gt;="&amp;AF33)&gt;0, "R", "")))))</f>
        <v/>
      </c>
      <c r="AG50" s="44" t="str">
        <f>IF(OR($B50="", AG33=""), "", IF(COUNTIFS('Leave Request Form'!$T$8:$T$507, AG33, 'Leave Request Form'!$C$8:$C$507, $B50), "A2", IF(COUNTIFS('Leave Request Form'!$G$8:$G$507, AG33, 'Leave Request Form'!$C$8:$C$507, $B50), "R2", IF(COUNTIFS('Leave Request Form'!$P$8:$P$569, $B50, 'Leave Request Form'!$Q$8:$Q$569, "&lt;="&amp;AG33, 'Leave Request Form'!$R$8:$R$569, "&gt;="&amp;AG33)&gt;0, "A", IF(COUNTIFS('Leave Request Form'!$C$8:$C$507, $B50, 'Leave Request Form'!$D$8:$D$507, "&lt;="&amp;AG33, 'Leave Request Form'!$E$8:$E$507, "&gt;="&amp;AG33)&gt;0, "R", "")))))</f>
        <v/>
      </c>
      <c r="AH50" s="75"/>
    </row>
    <row r="51" spans="1:34" x14ac:dyDescent="0.25">
      <c r="A51" s="75"/>
      <c r="B51" s="10" t="str">
        <f>IF('Intro &amp; Setup'!$BC$21="", "", 'Intro &amp; Setup'!$BC$21)</f>
        <v/>
      </c>
      <c r="C51" s="42" t="str">
        <f>IF(OR($B51="", C33=""), "", IF(COUNTIFS('Leave Request Form'!$T$8:$T$507, C33, 'Leave Request Form'!$C$8:$C$507, $B51), "A2", IF(COUNTIFS('Leave Request Form'!$G$8:$G$507, C33, 'Leave Request Form'!$C$8:$C$507, $B51), "R2", IF(COUNTIFS('Leave Request Form'!$P$8:$P$569, $B51, 'Leave Request Form'!$Q$8:$Q$569, "&lt;="&amp;C33, 'Leave Request Form'!$R$8:$R$569, "&gt;="&amp;C33)&gt;0, "A", IF(COUNTIFS('Leave Request Form'!$C$8:$C$507, $B51, 'Leave Request Form'!$D$8:$D$507, "&lt;="&amp;C33, 'Leave Request Form'!$E$8:$E$507, "&gt;="&amp;C33)&gt;0, "R", "")))))</f>
        <v/>
      </c>
      <c r="D51" s="43" t="str">
        <f>IF(OR($B51="", D33=""), "", IF(COUNTIFS('Leave Request Form'!$T$8:$T$507, D33, 'Leave Request Form'!$C$8:$C$507, $B51), "A2", IF(COUNTIFS('Leave Request Form'!$G$8:$G$507, D33, 'Leave Request Form'!$C$8:$C$507, $B51), "R2", IF(COUNTIFS('Leave Request Form'!$P$8:$P$569, $B51, 'Leave Request Form'!$Q$8:$Q$569, "&lt;="&amp;D33, 'Leave Request Form'!$R$8:$R$569, "&gt;="&amp;D33)&gt;0, "A", IF(COUNTIFS('Leave Request Form'!$C$8:$C$507, $B51, 'Leave Request Form'!$D$8:$D$507, "&lt;="&amp;D33, 'Leave Request Form'!$E$8:$E$507, "&gt;="&amp;D33)&gt;0, "R", "")))))</f>
        <v/>
      </c>
      <c r="E51" s="43" t="str">
        <f>IF(OR($B51="", E33=""), "", IF(COUNTIFS('Leave Request Form'!$T$8:$T$507, E33, 'Leave Request Form'!$C$8:$C$507, $B51), "A2", IF(COUNTIFS('Leave Request Form'!$G$8:$G$507, E33, 'Leave Request Form'!$C$8:$C$507, $B51), "R2", IF(COUNTIFS('Leave Request Form'!$P$8:$P$569, $B51, 'Leave Request Form'!$Q$8:$Q$569, "&lt;="&amp;E33, 'Leave Request Form'!$R$8:$R$569, "&gt;="&amp;E33)&gt;0, "A", IF(COUNTIFS('Leave Request Form'!$C$8:$C$507, $B51, 'Leave Request Form'!$D$8:$D$507, "&lt;="&amp;E33, 'Leave Request Form'!$E$8:$E$507, "&gt;="&amp;E33)&gt;0, "R", "")))))</f>
        <v/>
      </c>
      <c r="F51" s="43" t="str">
        <f>IF(OR($B51="", F33=""), "", IF(COUNTIFS('Leave Request Form'!$T$8:$T$507, F33, 'Leave Request Form'!$C$8:$C$507, $B51), "A2", IF(COUNTIFS('Leave Request Form'!$G$8:$G$507, F33, 'Leave Request Form'!$C$8:$C$507, $B51), "R2", IF(COUNTIFS('Leave Request Form'!$P$8:$P$569, $B51, 'Leave Request Form'!$Q$8:$Q$569, "&lt;="&amp;F33, 'Leave Request Form'!$R$8:$R$569, "&gt;="&amp;F33)&gt;0, "A", IF(COUNTIFS('Leave Request Form'!$C$8:$C$507, $B51, 'Leave Request Form'!$D$8:$D$507, "&lt;="&amp;F33, 'Leave Request Form'!$E$8:$E$507, "&gt;="&amp;F33)&gt;0, "R", "")))))</f>
        <v/>
      </c>
      <c r="G51" s="43" t="str">
        <f>IF(OR($B51="", G33=""), "", IF(COUNTIFS('Leave Request Form'!$T$8:$T$507, G33, 'Leave Request Form'!$C$8:$C$507, $B51), "A2", IF(COUNTIFS('Leave Request Form'!$G$8:$G$507, G33, 'Leave Request Form'!$C$8:$C$507, $B51), "R2", IF(COUNTIFS('Leave Request Form'!$P$8:$P$569, $B51, 'Leave Request Form'!$Q$8:$Q$569, "&lt;="&amp;G33, 'Leave Request Form'!$R$8:$R$569, "&gt;="&amp;G33)&gt;0, "A", IF(COUNTIFS('Leave Request Form'!$C$8:$C$507, $B51, 'Leave Request Form'!$D$8:$D$507, "&lt;="&amp;G33, 'Leave Request Form'!$E$8:$E$507, "&gt;="&amp;G33)&gt;0, "R", "")))))</f>
        <v/>
      </c>
      <c r="H51" s="43" t="str">
        <f>IF(OR($B51="", H33=""), "", IF(COUNTIFS('Leave Request Form'!$T$8:$T$507, H33, 'Leave Request Form'!$C$8:$C$507, $B51), "A2", IF(COUNTIFS('Leave Request Form'!$G$8:$G$507, H33, 'Leave Request Form'!$C$8:$C$507, $B51), "R2", IF(COUNTIFS('Leave Request Form'!$P$8:$P$569, $B51, 'Leave Request Form'!$Q$8:$Q$569, "&lt;="&amp;H33, 'Leave Request Form'!$R$8:$R$569, "&gt;="&amp;H33)&gt;0, "A", IF(COUNTIFS('Leave Request Form'!$C$8:$C$507, $B51, 'Leave Request Form'!$D$8:$D$507, "&lt;="&amp;H33, 'Leave Request Form'!$E$8:$E$507, "&gt;="&amp;H33)&gt;0, "R", "")))))</f>
        <v/>
      </c>
      <c r="I51" s="43" t="str">
        <f>IF(OR($B51="", I33=""), "", IF(COUNTIFS('Leave Request Form'!$T$8:$T$507, I33, 'Leave Request Form'!$C$8:$C$507, $B51), "A2", IF(COUNTIFS('Leave Request Form'!$G$8:$G$507, I33, 'Leave Request Form'!$C$8:$C$507, $B51), "R2", IF(COUNTIFS('Leave Request Form'!$P$8:$P$569, $B51, 'Leave Request Form'!$Q$8:$Q$569, "&lt;="&amp;I33, 'Leave Request Form'!$R$8:$R$569, "&gt;="&amp;I33)&gt;0, "A", IF(COUNTIFS('Leave Request Form'!$C$8:$C$507, $B51, 'Leave Request Form'!$D$8:$D$507, "&lt;="&amp;I33, 'Leave Request Form'!$E$8:$E$507, "&gt;="&amp;I33)&gt;0, "R", "")))))</f>
        <v/>
      </c>
      <c r="J51" s="43" t="str">
        <f>IF(OR($B51="", J33=""), "", IF(COUNTIFS('Leave Request Form'!$T$8:$T$507, J33, 'Leave Request Form'!$C$8:$C$507, $B51), "A2", IF(COUNTIFS('Leave Request Form'!$G$8:$G$507, J33, 'Leave Request Form'!$C$8:$C$507, $B51), "R2", IF(COUNTIFS('Leave Request Form'!$P$8:$P$569, $B51, 'Leave Request Form'!$Q$8:$Q$569, "&lt;="&amp;J33, 'Leave Request Form'!$R$8:$R$569, "&gt;="&amp;J33)&gt;0, "A", IF(COUNTIFS('Leave Request Form'!$C$8:$C$507, $B51, 'Leave Request Form'!$D$8:$D$507, "&lt;="&amp;J33, 'Leave Request Form'!$E$8:$E$507, "&gt;="&amp;J33)&gt;0, "R", "")))))</f>
        <v/>
      </c>
      <c r="K51" s="43" t="str">
        <f>IF(OR($B51="", K33=""), "", IF(COUNTIFS('Leave Request Form'!$T$8:$T$507, K33, 'Leave Request Form'!$C$8:$C$507, $B51), "A2", IF(COUNTIFS('Leave Request Form'!$G$8:$G$507, K33, 'Leave Request Form'!$C$8:$C$507, $B51), "R2", IF(COUNTIFS('Leave Request Form'!$P$8:$P$569, $B51, 'Leave Request Form'!$Q$8:$Q$569, "&lt;="&amp;K33, 'Leave Request Form'!$R$8:$R$569, "&gt;="&amp;K33)&gt;0, "A", IF(COUNTIFS('Leave Request Form'!$C$8:$C$507, $B51, 'Leave Request Form'!$D$8:$D$507, "&lt;="&amp;K33, 'Leave Request Form'!$E$8:$E$507, "&gt;="&amp;K33)&gt;0, "R", "")))))</f>
        <v/>
      </c>
      <c r="L51" s="43" t="str">
        <f>IF(OR($B51="", L33=""), "", IF(COUNTIFS('Leave Request Form'!$T$8:$T$507, L33, 'Leave Request Form'!$C$8:$C$507, $B51), "A2", IF(COUNTIFS('Leave Request Form'!$G$8:$G$507, L33, 'Leave Request Form'!$C$8:$C$507, $B51), "R2", IF(COUNTIFS('Leave Request Form'!$P$8:$P$569, $B51, 'Leave Request Form'!$Q$8:$Q$569, "&lt;="&amp;L33, 'Leave Request Form'!$R$8:$R$569, "&gt;="&amp;L33)&gt;0, "A", IF(COUNTIFS('Leave Request Form'!$C$8:$C$507, $B51, 'Leave Request Form'!$D$8:$D$507, "&lt;="&amp;L33, 'Leave Request Form'!$E$8:$E$507, "&gt;="&amp;L33)&gt;0, "R", "")))))</f>
        <v/>
      </c>
      <c r="M51" s="43" t="str">
        <f>IF(OR($B51="", M33=""), "", IF(COUNTIFS('Leave Request Form'!$T$8:$T$507, M33, 'Leave Request Form'!$C$8:$C$507, $B51), "A2", IF(COUNTIFS('Leave Request Form'!$G$8:$G$507, M33, 'Leave Request Form'!$C$8:$C$507, $B51), "R2", IF(COUNTIFS('Leave Request Form'!$P$8:$P$569, $B51, 'Leave Request Form'!$Q$8:$Q$569, "&lt;="&amp;M33, 'Leave Request Form'!$R$8:$R$569, "&gt;="&amp;M33)&gt;0, "A", IF(COUNTIFS('Leave Request Form'!$C$8:$C$507, $B51, 'Leave Request Form'!$D$8:$D$507, "&lt;="&amp;M33, 'Leave Request Form'!$E$8:$E$507, "&gt;="&amp;M33)&gt;0, "R", "")))))</f>
        <v/>
      </c>
      <c r="N51" s="43" t="str">
        <f>IF(OR($B51="", N33=""), "", IF(COUNTIFS('Leave Request Form'!$T$8:$T$507, N33, 'Leave Request Form'!$C$8:$C$507, $B51), "A2", IF(COUNTIFS('Leave Request Form'!$G$8:$G$507, N33, 'Leave Request Form'!$C$8:$C$507, $B51), "R2", IF(COUNTIFS('Leave Request Form'!$P$8:$P$569, $B51, 'Leave Request Form'!$Q$8:$Q$569, "&lt;="&amp;N33, 'Leave Request Form'!$R$8:$R$569, "&gt;="&amp;N33)&gt;0, "A", IF(COUNTIFS('Leave Request Form'!$C$8:$C$507, $B51, 'Leave Request Form'!$D$8:$D$507, "&lt;="&amp;N33, 'Leave Request Form'!$E$8:$E$507, "&gt;="&amp;N33)&gt;0, "R", "")))))</f>
        <v/>
      </c>
      <c r="O51" s="43" t="str">
        <f>IF(OR($B51="", O33=""), "", IF(COUNTIFS('Leave Request Form'!$T$8:$T$507, O33, 'Leave Request Form'!$C$8:$C$507, $B51), "A2", IF(COUNTIFS('Leave Request Form'!$G$8:$G$507, O33, 'Leave Request Form'!$C$8:$C$507, $B51), "R2", IF(COUNTIFS('Leave Request Form'!$P$8:$P$569, $B51, 'Leave Request Form'!$Q$8:$Q$569, "&lt;="&amp;O33, 'Leave Request Form'!$R$8:$R$569, "&gt;="&amp;O33)&gt;0, "A", IF(COUNTIFS('Leave Request Form'!$C$8:$C$507, $B51, 'Leave Request Form'!$D$8:$D$507, "&lt;="&amp;O33, 'Leave Request Form'!$E$8:$E$507, "&gt;="&amp;O33)&gt;0, "R", "")))))</f>
        <v/>
      </c>
      <c r="P51" s="43" t="str">
        <f>IF(OR($B51="", P33=""), "", IF(COUNTIFS('Leave Request Form'!$T$8:$T$507, P33, 'Leave Request Form'!$C$8:$C$507, $B51), "A2", IF(COUNTIFS('Leave Request Form'!$G$8:$G$507, P33, 'Leave Request Form'!$C$8:$C$507, $B51), "R2", IF(COUNTIFS('Leave Request Form'!$P$8:$P$569, $B51, 'Leave Request Form'!$Q$8:$Q$569, "&lt;="&amp;P33, 'Leave Request Form'!$R$8:$R$569, "&gt;="&amp;P33)&gt;0, "A", IF(COUNTIFS('Leave Request Form'!$C$8:$C$507, $B51, 'Leave Request Form'!$D$8:$D$507, "&lt;="&amp;P33, 'Leave Request Form'!$E$8:$E$507, "&gt;="&amp;P33)&gt;0, "R", "")))))</f>
        <v/>
      </c>
      <c r="Q51" s="43" t="str">
        <f>IF(OR($B51="", Q33=""), "", IF(COUNTIFS('Leave Request Form'!$T$8:$T$507, Q33, 'Leave Request Form'!$C$8:$C$507, $B51), "A2", IF(COUNTIFS('Leave Request Form'!$G$8:$G$507, Q33, 'Leave Request Form'!$C$8:$C$507, $B51), "R2", IF(COUNTIFS('Leave Request Form'!$P$8:$P$569, $B51, 'Leave Request Form'!$Q$8:$Q$569, "&lt;="&amp;Q33, 'Leave Request Form'!$R$8:$R$569, "&gt;="&amp;Q33)&gt;0, "A", IF(COUNTIFS('Leave Request Form'!$C$8:$C$507, $B51, 'Leave Request Form'!$D$8:$D$507, "&lt;="&amp;Q33, 'Leave Request Form'!$E$8:$E$507, "&gt;="&amp;Q33)&gt;0, "R", "")))))</f>
        <v/>
      </c>
      <c r="R51" s="43" t="str">
        <f>IF(OR($B51="", R33=""), "", IF(COUNTIFS('Leave Request Form'!$T$8:$T$507, R33, 'Leave Request Form'!$C$8:$C$507, $B51), "A2", IF(COUNTIFS('Leave Request Form'!$G$8:$G$507, R33, 'Leave Request Form'!$C$8:$C$507, $B51), "R2", IF(COUNTIFS('Leave Request Form'!$P$8:$P$569, $B51, 'Leave Request Form'!$Q$8:$Q$569, "&lt;="&amp;R33, 'Leave Request Form'!$R$8:$R$569, "&gt;="&amp;R33)&gt;0, "A", IF(COUNTIFS('Leave Request Form'!$C$8:$C$507, $B51, 'Leave Request Form'!$D$8:$D$507, "&lt;="&amp;R33, 'Leave Request Form'!$E$8:$E$507, "&gt;="&amp;R33)&gt;0, "R", "")))))</f>
        <v/>
      </c>
      <c r="S51" s="43" t="str">
        <f>IF(OR($B51="", S33=""), "", IF(COUNTIFS('Leave Request Form'!$T$8:$T$507, S33, 'Leave Request Form'!$C$8:$C$507, $B51), "A2", IF(COUNTIFS('Leave Request Form'!$G$8:$G$507, S33, 'Leave Request Form'!$C$8:$C$507, $B51), "R2", IF(COUNTIFS('Leave Request Form'!$P$8:$P$569, $B51, 'Leave Request Form'!$Q$8:$Q$569, "&lt;="&amp;S33, 'Leave Request Form'!$R$8:$R$569, "&gt;="&amp;S33)&gt;0, "A", IF(COUNTIFS('Leave Request Form'!$C$8:$C$507, $B51, 'Leave Request Form'!$D$8:$D$507, "&lt;="&amp;S33, 'Leave Request Form'!$E$8:$E$507, "&gt;="&amp;S33)&gt;0, "R", "")))))</f>
        <v/>
      </c>
      <c r="T51" s="43" t="str">
        <f>IF(OR($B51="", T33=""), "", IF(COUNTIFS('Leave Request Form'!$T$8:$T$507, T33, 'Leave Request Form'!$C$8:$C$507, $B51), "A2", IF(COUNTIFS('Leave Request Form'!$G$8:$G$507, T33, 'Leave Request Form'!$C$8:$C$507, $B51), "R2", IF(COUNTIFS('Leave Request Form'!$P$8:$P$569, $B51, 'Leave Request Form'!$Q$8:$Q$569, "&lt;="&amp;T33, 'Leave Request Form'!$R$8:$R$569, "&gt;="&amp;T33)&gt;0, "A", IF(COUNTIFS('Leave Request Form'!$C$8:$C$507, $B51, 'Leave Request Form'!$D$8:$D$507, "&lt;="&amp;T33, 'Leave Request Form'!$E$8:$E$507, "&gt;="&amp;T33)&gt;0, "R", "")))))</f>
        <v/>
      </c>
      <c r="U51" s="43" t="str">
        <f>IF(OR($B51="", U33=""), "", IF(COUNTIFS('Leave Request Form'!$T$8:$T$507, U33, 'Leave Request Form'!$C$8:$C$507, $B51), "A2", IF(COUNTIFS('Leave Request Form'!$G$8:$G$507, U33, 'Leave Request Form'!$C$8:$C$507, $B51), "R2", IF(COUNTIFS('Leave Request Form'!$P$8:$P$569, $B51, 'Leave Request Form'!$Q$8:$Q$569, "&lt;="&amp;U33, 'Leave Request Form'!$R$8:$R$569, "&gt;="&amp;U33)&gt;0, "A", IF(COUNTIFS('Leave Request Form'!$C$8:$C$507, $B51, 'Leave Request Form'!$D$8:$D$507, "&lt;="&amp;U33, 'Leave Request Form'!$E$8:$E$507, "&gt;="&amp;U33)&gt;0, "R", "")))))</f>
        <v/>
      </c>
      <c r="V51" s="43" t="str">
        <f>IF(OR($B51="", V33=""), "", IF(COUNTIFS('Leave Request Form'!$T$8:$T$507, V33, 'Leave Request Form'!$C$8:$C$507, $B51), "A2", IF(COUNTIFS('Leave Request Form'!$G$8:$G$507, V33, 'Leave Request Form'!$C$8:$C$507, $B51), "R2", IF(COUNTIFS('Leave Request Form'!$P$8:$P$569, $B51, 'Leave Request Form'!$Q$8:$Q$569, "&lt;="&amp;V33, 'Leave Request Form'!$R$8:$R$569, "&gt;="&amp;V33)&gt;0, "A", IF(COUNTIFS('Leave Request Form'!$C$8:$C$507, $B51, 'Leave Request Form'!$D$8:$D$507, "&lt;="&amp;V33, 'Leave Request Form'!$E$8:$E$507, "&gt;="&amp;V33)&gt;0, "R", "")))))</f>
        <v/>
      </c>
      <c r="W51" s="43" t="str">
        <f>IF(OR($B51="", W33=""), "", IF(COUNTIFS('Leave Request Form'!$T$8:$T$507, W33, 'Leave Request Form'!$C$8:$C$507, $B51), "A2", IF(COUNTIFS('Leave Request Form'!$G$8:$G$507, W33, 'Leave Request Form'!$C$8:$C$507, $B51), "R2", IF(COUNTIFS('Leave Request Form'!$P$8:$P$569, $B51, 'Leave Request Form'!$Q$8:$Q$569, "&lt;="&amp;W33, 'Leave Request Form'!$R$8:$R$569, "&gt;="&amp;W33)&gt;0, "A", IF(COUNTIFS('Leave Request Form'!$C$8:$C$507, $B51, 'Leave Request Form'!$D$8:$D$507, "&lt;="&amp;W33, 'Leave Request Form'!$E$8:$E$507, "&gt;="&amp;W33)&gt;0, "R", "")))))</f>
        <v/>
      </c>
      <c r="X51" s="43" t="str">
        <f>IF(OR($B51="", X33=""), "", IF(COUNTIFS('Leave Request Form'!$T$8:$T$507, X33, 'Leave Request Form'!$C$8:$C$507, $B51), "A2", IF(COUNTIFS('Leave Request Form'!$G$8:$G$507, X33, 'Leave Request Form'!$C$8:$C$507, $B51), "R2", IF(COUNTIFS('Leave Request Form'!$P$8:$P$569, $B51, 'Leave Request Form'!$Q$8:$Q$569, "&lt;="&amp;X33, 'Leave Request Form'!$R$8:$R$569, "&gt;="&amp;X33)&gt;0, "A", IF(COUNTIFS('Leave Request Form'!$C$8:$C$507, $B51, 'Leave Request Form'!$D$8:$D$507, "&lt;="&amp;X33, 'Leave Request Form'!$E$8:$E$507, "&gt;="&amp;X33)&gt;0, "R", "")))))</f>
        <v/>
      </c>
      <c r="Y51" s="43" t="str">
        <f>IF(OR($B51="", Y33=""), "", IF(COUNTIFS('Leave Request Form'!$T$8:$T$507, Y33, 'Leave Request Form'!$C$8:$C$507, $B51), "A2", IF(COUNTIFS('Leave Request Form'!$G$8:$G$507, Y33, 'Leave Request Form'!$C$8:$C$507, $B51), "R2", IF(COUNTIFS('Leave Request Form'!$P$8:$P$569, $B51, 'Leave Request Form'!$Q$8:$Q$569, "&lt;="&amp;Y33, 'Leave Request Form'!$R$8:$R$569, "&gt;="&amp;Y33)&gt;0, "A", IF(COUNTIFS('Leave Request Form'!$C$8:$C$507, $B51, 'Leave Request Form'!$D$8:$D$507, "&lt;="&amp;Y33, 'Leave Request Form'!$E$8:$E$507, "&gt;="&amp;Y33)&gt;0, "R", "")))))</f>
        <v/>
      </c>
      <c r="Z51" s="43" t="str">
        <f>IF(OR($B51="", Z33=""), "", IF(COUNTIFS('Leave Request Form'!$T$8:$T$507, Z33, 'Leave Request Form'!$C$8:$C$507, $B51), "A2", IF(COUNTIFS('Leave Request Form'!$G$8:$G$507, Z33, 'Leave Request Form'!$C$8:$C$507, $B51), "R2", IF(COUNTIFS('Leave Request Form'!$P$8:$P$569, $B51, 'Leave Request Form'!$Q$8:$Q$569, "&lt;="&amp;Z33, 'Leave Request Form'!$R$8:$R$569, "&gt;="&amp;Z33)&gt;0, "A", IF(COUNTIFS('Leave Request Form'!$C$8:$C$507, $B51, 'Leave Request Form'!$D$8:$D$507, "&lt;="&amp;Z33, 'Leave Request Form'!$E$8:$E$507, "&gt;="&amp;Z33)&gt;0, "R", "")))))</f>
        <v/>
      </c>
      <c r="AA51" s="43" t="str">
        <f>IF(OR($B51="", AA33=""), "", IF(COUNTIFS('Leave Request Form'!$T$8:$T$507, AA33, 'Leave Request Form'!$C$8:$C$507, $B51), "A2", IF(COUNTIFS('Leave Request Form'!$G$8:$G$507, AA33, 'Leave Request Form'!$C$8:$C$507, $B51), "R2", IF(COUNTIFS('Leave Request Form'!$P$8:$P$569, $B51, 'Leave Request Form'!$Q$8:$Q$569, "&lt;="&amp;AA33, 'Leave Request Form'!$R$8:$R$569, "&gt;="&amp;AA33)&gt;0, "A", IF(COUNTIFS('Leave Request Form'!$C$8:$C$507, $B51, 'Leave Request Form'!$D$8:$D$507, "&lt;="&amp;AA33, 'Leave Request Form'!$E$8:$E$507, "&gt;="&amp;AA33)&gt;0, "R", "")))))</f>
        <v/>
      </c>
      <c r="AB51" s="43" t="str">
        <f>IF(OR($B51="", AB33=""), "", IF(COUNTIFS('Leave Request Form'!$T$8:$T$507, AB33, 'Leave Request Form'!$C$8:$C$507, $B51), "A2", IF(COUNTIFS('Leave Request Form'!$G$8:$G$507, AB33, 'Leave Request Form'!$C$8:$C$507, $B51), "R2", IF(COUNTIFS('Leave Request Form'!$P$8:$P$569, $B51, 'Leave Request Form'!$Q$8:$Q$569, "&lt;="&amp;AB33, 'Leave Request Form'!$R$8:$R$569, "&gt;="&amp;AB33)&gt;0, "A", IF(COUNTIFS('Leave Request Form'!$C$8:$C$507, $B51, 'Leave Request Form'!$D$8:$D$507, "&lt;="&amp;AB33, 'Leave Request Form'!$E$8:$E$507, "&gt;="&amp;AB33)&gt;0, "R", "")))))</f>
        <v/>
      </c>
      <c r="AC51" s="43" t="str">
        <f>IF(OR($B51="", AC33=""), "", IF(COUNTIFS('Leave Request Form'!$T$8:$T$507, AC33, 'Leave Request Form'!$C$8:$C$507, $B51), "A2", IF(COUNTIFS('Leave Request Form'!$G$8:$G$507, AC33, 'Leave Request Form'!$C$8:$C$507, $B51), "R2", IF(COUNTIFS('Leave Request Form'!$P$8:$P$569, $B51, 'Leave Request Form'!$Q$8:$Q$569, "&lt;="&amp;AC33, 'Leave Request Form'!$R$8:$R$569, "&gt;="&amp;AC33)&gt;0, "A", IF(COUNTIFS('Leave Request Form'!$C$8:$C$507, $B51, 'Leave Request Form'!$D$8:$D$507, "&lt;="&amp;AC33, 'Leave Request Form'!$E$8:$E$507, "&gt;="&amp;AC33)&gt;0, "R", "")))))</f>
        <v/>
      </c>
      <c r="AD51" s="43" t="str">
        <f>IF(OR($B51="", AD33=""), "", IF(COUNTIFS('Leave Request Form'!$T$8:$T$507, AD33, 'Leave Request Form'!$C$8:$C$507, $B51), "A2", IF(COUNTIFS('Leave Request Form'!$G$8:$G$507, AD33, 'Leave Request Form'!$C$8:$C$507, $B51), "R2", IF(COUNTIFS('Leave Request Form'!$P$8:$P$569, $B51, 'Leave Request Form'!$Q$8:$Q$569, "&lt;="&amp;AD33, 'Leave Request Form'!$R$8:$R$569, "&gt;="&amp;AD33)&gt;0, "A", IF(COUNTIFS('Leave Request Form'!$C$8:$C$507, $B51, 'Leave Request Form'!$D$8:$D$507, "&lt;="&amp;AD33, 'Leave Request Form'!$E$8:$E$507, "&gt;="&amp;AD33)&gt;0, "R", "")))))</f>
        <v/>
      </c>
      <c r="AE51" s="43" t="str">
        <f>IF(OR($B51="", AE33=""), "", IF(COUNTIFS('Leave Request Form'!$T$8:$T$507, AE33, 'Leave Request Form'!$C$8:$C$507, $B51), "A2", IF(COUNTIFS('Leave Request Form'!$G$8:$G$507, AE33, 'Leave Request Form'!$C$8:$C$507, $B51), "R2", IF(COUNTIFS('Leave Request Form'!$P$8:$P$569, $B51, 'Leave Request Form'!$Q$8:$Q$569, "&lt;="&amp;AE33, 'Leave Request Form'!$R$8:$R$569, "&gt;="&amp;AE33)&gt;0, "A", IF(COUNTIFS('Leave Request Form'!$C$8:$C$507, $B51, 'Leave Request Form'!$D$8:$D$507, "&lt;="&amp;AE33, 'Leave Request Form'!$E$8:$E$507, "&gt;="&amp;AE33)&gt;0, "R", "")))))</f>
        <v/>
      </c>
      <c r="AF51" s="43" t="str">
        <f>IF(OR($B51="", AF33=""), "", IF(COUNTIFS('Leave Request Form'!$T$8:$T$507, AF33, 'Leave Request Form'!$C$8:$C$507, $B51), "A2", IF(COUNTIFS('Leave Request Form'!$G$8:$G$507, AF33, 'Leave Request Form'!$C$8:$C$507, $B51), "R2", IF(COUNTIFS('Leave Request Form'!$P$8:$P$569, $B51, 'Leave Request Form'!$Q$8:$Q$569, "&lt;="&amp;AF33, 'Leave Request Form'!$R$8:$R$569, "&gt;="&amp;AF33)&gt;0, "A", IF(COUNTIFS('Leave Request Form'!$C$8:$C$507, $B51, 'Leave Request Form'!$D$8:$D$507, "&lt;="&amp;AF33, 'Leave Request Form'!$E$8:$E$507, "&gt;="&amp;AF33)&gt;0, "R", "")))))</f>
        <v/>
      </c>
      <c r="AG51" s="44" t="str">
        <f>IF(OR($B51="", AG33=""), "", IF(COUNTIFS('Leave Request Form'!$T$8:$T$507, AG33, 'Leave Request Form'!$C$8:$C$507, $B51), "A2", IF(COUNTIFS('Leave Request Form'!$G$8:$G$507, AG33, 'Leave Request Form'!$C$8:$C$507, $B51), "R2", IF(COUNTIFS('Leave Request Form'!$P$8:$P$569, $B51, 'Leave Request Form'!$Q$8:$Q$569, "&lt;="&amp;AG33, 'Leave Request Form'!$R$8:$R$569, "&gt;="&amp;AG33)&gt;0, "A", IF(COUNTIFS('Leave Request Form'!$C$8:$C$507, $B51, 'Leave Request Form'!$D$8:$D$507, "&lt;="&amp;AG33, 'Leave Request Form'!$E$8:$E$507, "&gt;="&amp;AG33)&gt;0, "R", "")))))</f>
        <v/>
      </c>
      <c r="AH51" s="75"/>
    </row>
    <row r="52" spans="1:34" x14ac:dyDescent="0.25">
      <c r="A52" s="75"/>
      <c r="B52" s="10" t="str">
        <f>IF('Intro &amp; Setup'!$BC$22="", "", 'Intro &amp; Setup'!$BC$22)</f>
        <v/>
      </c>
      <c r="C52" s="42" t="str">
        <f>IF(OR($B52="", C33=""), "", IF(COUNTIFS('Leave Request Form'!$T$8:$T$507, C33, 'Leave Request Form'!$C$8:$C$507, $B52), "A2", IF(COUNTIFS('Leave Request Form'!$G$8:$G$507, C33, 'Leave Request Form'!$C$8:$C$507, $B52), "R2", IF(COUNTIFS('Leave Request Form'!$P$8:$P$569, $B52, 'Leave Request Form'!$Q$8:$Q$569, "&lt;="&amp;C33, 'Leave Request Form'!$R$8:$R$569, "&gt;="&amp;C33)&gt;0, "A", IF(COUNTIFS('Leave Request Form'!$C$8:$C$507, $B52, 'Leave Request Form'!$D$8:$D$507, "&lt;="&amp;C33, 'Leave Request Form'!$E$8:$E$507, "&gt;="&amp;C33)&gt;0, "R", "")))))</f>
        <v/>
      </c>
      <c r="D52" s="43" t="str">
        <f>IF(OR($B52="", D33=""), "", IF(COUNTIFS('Leave Request Form'!$T$8:$T$507, D33, 'Leave Request Form'!$C$8:$C$507, $B52), "A2", IF(COUNTIFS('Leave Request Form'!$G$8:$G$507, D33, 'Leave Request Form'!$C$8:$C$507, $B52), "R2", IF(COUNTIFS('Leave Request Form'!$P$8:$P$569, $B52, 'Leave Request Form'!$Q$8:$Q$569, "&lt;="&amp;D33, 'Leave Request Form'!$R$8:$R$569, "&gt;="&amp;D33)&gt;0, "A", IF(COUNTIFS('Leave Request Form'!$C$8:$C$507, $B52, 'Leave Request Form'!$D$8:$D$507, "&lt;="&amp;D33, 'Leave Request Form'!$E$8:$E$507, "&gt;="&amp;D33)&gt;0, "R", "")))))</f>
        <v/>
      </c>
      <c r="E52" s="43" t="str">
        <f>IF(OR($B52="", E33=""), "", IF(COUNTIFS('Leave Request Form'!$T$8:$T$507, E33, 'Leave Request Form'!$C$8:$C$507, $B52), "A2", IF(COUNTIFS('Leave Request Form'!$G$8:$G$507, E33, 'Leave Request Form'!$C$8:$C$507, $B52), "R2", IF(COUNTIFS('Leave Request Form'!$P$8:$P$569, $B52, 'Leave Request Form'!$Q$8:$Q$569, "&lt;="&amp;E33, 'Leave Request Form'!$R$8:$R$569, "&gt;="&amp;E33)&gt;0, "A", IF(COUNTIFS('Leave Request Form'!$C$8:$C$507, $B52, 'Leave Request Form'!$D$8:$D$507, "&lt;="&amp;E33, 'Leave Request Form'!$E$8:$E$507, "&gt;="&amp;E33)&gt;0, "R", "")))))</f>
        <v/>
      </c>
      <c r="F52" s="43" t="str">
        <f>IF(OR($B52="", F33=""), "", IF(COUNTIFS('Leave Request Form'!$T$8:$T$507, F33, 'Leave Request Form'!$C$8:$C$507, $B52), "A2", IF(COUNTIFS('Leave Request Form'!$G$8:$G$507, F33, 'Leave Request Form'!$C$8:$C$507, $B52), "R2", IF(COUNTIFS('Leave Request Form'!$P$8:$P$569, $B52, 'Leave Request Form'!$Q$8:$Q$569, "&lt;="&amp;F33, 'Leave Request Form'!$R$8:$R$569, "&gt;="&amp;F33)&gt;0, "A", IF(COUNTIFS('Leave Request Form'!$C$8:$C$507, $B52, 'Leave Request Form'!$D$8:$D$507, "&lt;="&amp;F33, 'Leave Request Form'!$E$8:$E$507, "&gt;="&amp;F33)&gt;0, "R", "")))))</f>
        <v/>
      </c>
      <c r="G52" s="43" t="str">
        <f>IF(OR($B52="", G33=""), "", IF(COUNTIFS('Leave Request Form'!$T$8:$T$507, G33, 'Leave Request Form'!$C$8:$C$507, $B52), "A2", IF(COUNTIFS('Leave Request Form'!$G$8:$G$507, G33, 'Leave Request Form'!$C$8:$C$507, $B52), "R2", IF(COUNTIFS('Leave Request Form'!$P$8:$P$569, $B52, 'Leave Request Form'!$Q$8:$Q$569, "&lt;="&amp;G33, 'Leave Request Form'!$R$8:$R$569, "&gt;="&amp;G33)&gt;0, "A", IF(COUNTIFS('Leave Request Form'!$C$8:$C$507, $B52, 'Leave Request Form'!$D$8:$D$507, "&lt;="&amp;G33, 'Leave Request Form'!$E$8:$E$507, "&gt;="&amp;G33)&gt;0, "R", "")))))</f>
        <v/>
      </c>
      <c r="H52" s="43" t="str">
        <f>IF(OR($B52="", H33=""), "", IF(COUNTIFS('Leave Request Form'!$T$8:$T$507, H33, 'Leave Request Form'!$C$8:$C$507, $B52), "A2", IF(COUNTIFS('Leave Request Form'!$G$8:$G$507, H33, 'Leave Request Form'!$C$8:$C$507, $B52), "R2", IF(COUNTIFS('Leave Request Form'!$P$8:$P$569, $B52, 'Leave Request Form'!$Q$8:$Q$569, "&lt;="&amp;H33, 'Leave Request Form'!$R$8:$R$569, "&gt;="&amp;H33)&gt;0, "A", IF(COUNTIFS('Leave Request Form'!$C$8:$C$507, $B52, 'Leave Request Form'!$D$8:$D$507, "&lt;="&amp;H33, 'Leave Request Form'!$E$8:$E$507, "&gt;="&amp;H33)&gt;0, "R", "")))))</f>
        <v/>
      </c>
      <c r="I52" s="43" t="str">
        <f>IF(OR($B52="", I33=""), "", IF(COUNTIFS('Leave Request Form'!$T$8:$T$507, I33, 'Leave Request Form'!$C$8:$C$507, $B52), "A2", IF(COUNTIFS('Leave Request Form'!$G$8:$G$507, I33, 'Leave Request Form'!$C$8:$C$507, $B52), "R2", IF(COUNTIFS('Leave Request Form'!$P$8:$P$569, $B52, 'Leave Request Form'!$Q$8:$Q$569, "&lt;="&amp;I33, 'Leave Request Form'!$R$8:$R$569, "&gt;="&amp;I33)&gt;0, "A", IF(COUNTIFS('Leave Request Form'!$C$8:$C$507, $B52, 'Leave Request Form'!$D$8:$D$507, "&lt;="&amp;I33, 'Leave Request Form'!$E$8:$E$507, "&gt;="&amp;I33)&gt;0, "R", "")))))</f>
        <v/>
      </c>
      <c r="J52" s="43" t="str">
        <f>IF(OR($B52="", J33=""), "", IF(COUNTIFS('Leave Request Form'!$T$8:$T$507, J33, 'Leave Request Form'!$C$8:$C$507, $B52), "A2", IF(COUNTIFS('Leave Request Form'!$G$8:$G$507, J33, 'Leave Request Form'!$C$8:$C$507, $B52), "R2", IF(COUNTIFS('Leave Request Form'!$P$8:$P$569, $B52, 'Leave Request Form'!$Q$8:$Q$569, "&lt;="&amp;J33, 'Leave Request Form'!$R$8:$R$569, "&gt;="&amp;J33)&gt;0, "A", IF(COUNTIFS('Leave Request Form'!$C$8:$C$507, $B52, 'Leave Request Form'!$D$8:$D$507, "&lt;="&amp;J33, 'Leave Request Form'!$E$8:$E$507, "&gt;="&amp;J33)&gt;0, "R", "")))))</f>
        <v/>
      </c>
      <c r="K52" s="43" t="str">
        <f>IF(OR($B52="", K33=""), "", IF(COUNTIFS('Leave Request Form'!$T$8:$T$507, K33, 'Leave Request Form'!$C$8:$C$507, $B52), "A2", IF(COUNTIFS('Leave Request Form'!$G$8:$G$507, K33, 'Leave Request Form'!$C$8:$C$507, $B52), "R2", IF(COUNTIFS('Leave Request Form'!$P$8:$P$569, $B52, 'Leave Request Form'!$Q$8:$Q$569, "&lt;="&amp;K33, 'Leave Request Form'!$R$8:$R$569, "&gt;="&amp;K33)&gt;0, "A", IF(COUNTIFS('Leave Request Form'!$C$8:$C$507, $B52, 'Leave Request Form'!$D$8:$D$507, "&lt;="&amp;K33, 'Leave Request Form'!$E$8:$E$507, "&gt;="&amp;K33)&gt;0, "R", "")))))</f>
        <v/>
      </c>
      <c r="L52" s="43" t="str">
        <f>IF(OR($B52="", L33=""), "", IF(COUNTIFS('Leave Request Form'!$T$8:$T$507, L33, 'Leave Request Form'!$C$8:$C$507, $B52), "A2", IF(COUNTIFS('Leave Request Form'!$G$8:$G$507, L33, 'Leave Request Form'!$C$8:$C$507, $B52), "R2", IF(COUNTIFS('Leave Request Form'!$P$8:$P$569, $B52, 'Leave Request Form'!$Q$8:$Q$569, "&lt;="&amp;L33, 'Leave Request Form'!$R$8:$R$569, "&gt;="&amp;L33)&gt;0, "A", IF(COUNTIFS('Leave Request Form'!$C$8:$C$507, $B52, 'Leave Request Form'!$D$8:$D$507, "&lt;="&amp;L33, 'Leave Request Form'!$E$8:$E$507, "&gt;="&amp;L33)&gt;0, "R", "")))))</f>
        <v/>
      </c>
      <c r="M52" s="43" t="str">
        <f>IF(OR($B52="", M33=""), "", IF(COUNTIFS('Leave Request Form'!$T$8:$T$507, M33, 'Leave Request Form'!$C$8:$C$507, $B52), "A2", IF(COUNTIFS('Leave Request Form'!$G$8:$G$507, M33, 'Leave Request Form'!$C$8:$C$507, $B52), "R2", IF(COUNTIFS('Leave Request Form'!$P$8:$P$569, $B52, 'Leave Request Form'!$Q$8:$Q$569, "&lt;="&amp;M33, 'Leave Request Form'!$R$8:$R$569, "&gt;="&amp;M33)&gt;0, "A", IF(COUNTIFS('Leave Request Form'!$C$8:$C$507, $B52, 'Leave Request Form'!$D$8:$D$507, "&lt;="&amp;M33, 'Leave Request Form'!$E$8:$E$507, "&gt;="&amp;M33)&gt;0, "R", "")))))</f>
        <v/>
      </c>
      <c r="N52" s="43" t="str">
        <f>IF(OR($B52="", N33=""), "", IF(COUNTIFS('Leave Request Form'!$T$8:$T$507, N33, 'Leave Request Form'!$C$8:$C$507, $B52), "A2", IF(COUNTIFS('Leave Request Form'!$G$8:$G$507, N33, 'Leave Request Form'!$C$8:$C$507, $B52), "R2", IF(COUNTIFS('Leave Request Form'!$P$8:$P$569, $B52, 'Leave Request Form'!$Q$8:$Q$569, "&lt;="&amp;N33, 'Leave Request Form'!$R$8:$R$569, "&gt;="&amp;N33)&gt;0, "A", IF(COUNTIFS('Leave Request Form'!$C$8:$C$507, $B52, 'Leave Request Form'!$D$8:$D$507, "&lt;="&amp;N33, 'Leave Request Form'!$E$8:$E$507, "&gt;="&amp;N33)&gt;0, "R", "")))))</f>
        <v/>
      </c>
      <c r="O52" s="43" t="str">
        <f>IF(OR($B52="", O33=""), "", IF(COUNTIFS('Leave Request Form'!$T$8:$T$507, O33, 'Leave Request Form'!$C$8:$C$507, $B52), "A2", IF(COUNTIFS('Leave Request Form'!$G$8:$G$507, O33, 'Leave Request Form'!$C$8:$C$507, $B52), "R2", IF(COUNTIFS('Leave Request Form'!$P$8:$P$569, $B52, 'Leave Request Form'!$Q$8:$Q$569, "&lt;="&amp;O33, 'Leave Request Form'!$R$8:$R$569, "&gt;="&amp;O33)&gt;0, "A", IF(COUNTIFS('Leave Request Form'!$C$8:$C$507, $B52, 'Leave Request Form'!$D$8:$D$507, "&lt;="&amp;O33, 'Leave Request Form'!$E$8:$E$507, "&gt;="&amp;O33)&gt;0, "R", "")))))</f>
        <v/>
      </c>
      <c r="P52" s="43" t="str">
        <f>IF(OR($B52="", P33=""), "", IF(COUNTIFS('Leave Request Form'!$T$8:$T$507, P33, 'Leave Request Form'!$C$8:$C$507, $B52), "A2", IF(COUNTIFS('Leave Request Form'!$G$8:$G$507, P33, 'Leave Request Form'!$C$8:$C$507, $B52), "R2", IF(COUNTIFS('Leave Request Form'!$P$8:$P$569, $B52, 'Leave Request Form'!$Q$8:$Q$569, "&lt;="&amp;P33, 'Leave Request Form'!$R$8:$R$569, "&gt;="&amp;P33)&gt;0, "A", IF(COUNTIFS('Leave Request Form'!$C$8:$C$507, $B52, 'Leave Request Form'!$D$8:$D$507, "&lt;="&amp;P33, 'Leave Request Form'!$E$8:$E$507, "&gt;="&amp;P33)&gt;0, "R", "")))))</f>
        <v/>
      </c>
      <c r="Q52" s="43" t="str">
        <f>IF(OR($B52="", Q33=""), "", IF(COUNTIFS('Leave Request Form'!$T$8:$T$507, Q33, 'Leave Request Form'!$C$8:$C$507, $B52), "A2", IF(COUNTIFS('Leave Request Form'!$G$8:$G$507, Q33, 'Leave Request Form'!$C$8:$C$507, $B52), "R2", IF(COUNTIFS('Leave Request Form'!$P$8:$P$569, $B52, 'Leave Request Form'!$Q$8:$Q$569, "&lt;="&amp;Q33, 'Leave Request Form'!$R$8:$R$569, "&gt;="&amp;Q33)&gt;0, "A", IF(COUNTIFS('Leave Request Form'!$C$8:$C$507, $B52, 'Leave Request Form'!$D$8:$D$507, "&lt;="&amp;Q33, 'Leave Request Form'!$E$8:$E$507, "&gt;="&amp;Q33)&gt;0, "R", "")))))</f>
        <v/>
      </c>
      <c r="R52" s="43" t="str">
        <f>IF(OR($B52="", R33=""), "", IF(COUNTIFS('Leave Request Form'!$T$8:$T$507, R33, 'Leave Request Form'!$C$8:$C$507, $B52), "A2", IF(COUNTIFS('Leave Request Form'!$G$8:$G$507, R33, 'Leave Request Form'!$C$8:$C$507, $B52), "R2", IF(COUNTIFS('Leave Request Form'!$P$8:$P$569, $B52, 'Leave Request Form'!$Q$8:$Q$569, "&lt;="&amp;R33, 'Leave Request Form'!$R$8:$R$569, "&gt;="&amp;R33)&gt;0, "A", IF(COUNTIFS('Leave Request Form'!$C$8:$C$507, $B52, 'Leave Request Form'!$D$8:$D$507, "&lt;="&amp;R33, 'Leave Request Form'!$E$8:$E$507, "&gt;="&amp;R33)&gt;0, "R", "")))))</f>
        <v/>
      </c>
      <c r="S52" s="43" t="str">
        <f>IF(OR($B52="", S33=""), "", IF(COUNTIFS('Leave Request Form'!$T$8:$T$507, S33, 'Leave Request Form'!$C$8:$C$507, $B52), "A2", IF(COUNTIFS('Leave Request Form'!$G$8:$G$507, S33, 'Leave Request Form'!$C$8:$C$507, $B52), "R2", IF(COUNTIFS('Leave Request Form'!$P$8:$P$569, $B52, 'Leave Request Form'!$Q$8:$Q$569, "&lt;="&amp;S33, 'Leave Request Form'!$R$8:$R$569, "&gt;="&amp;S33)&gt;0, "A", IF(COUNTIFS('Leave Request Form'!$C$8:$C$507, $B52, 'Leave Request Form'!$D$8:$D$507, "&lt;="&amp;S33, 'Leave Request Form'!$E$8:$E$507, "&gt;="&amp;S33)&gt;0, "R", "")))))</f>
        <v/>
      </c>
      <c r="T52" s="43" t="str">
        <f>IF(OR($B52="", T33=""), "", IF(COUNTIFS('Leave Request Form'!$T$8:$T$507, T33, 'Leave Request Form'!$C$8:$C$507, $B52), "A2", IF(COUNTIFS('Leave Request Form'!$G$8:$G$507, T33, 'Leave Request Form'!$C$8:$C$507, $B52), "R2", IF(COUNTIFS('Leave Request Form'!$P$8:$P$569, $B52, 'Leave Request Form'!$Q$8:$Q$569, "&lt;="&amp;T33, 'Leave Request Form'!$R$8:$R$569, "&gt;="&amp;T33)&gt;0, "A", IF(COUNTIFS('Leave Request Form'!$C$8:$C$507, $B52, 'Leave Request Form'!$D$8:$D$507, "&lt;="&amp;T33, 'Leave Request Form'!$E$8:$E$507, "&gt;="&amp;T33)&gt;0, "R", "")))))</f>
        <v/>
      </c>
      <c r="U52" s="43" t="str">
        <f>IF(OR($B52="", U33=""), "", IF(COUNTIFS('Leave Request Form'!$T$8:$T$507, U33, 'Leave Request Form'!$C$8:$C$507, $B52), "A2", IF(COUNTIFS('Leave Request Form'!$G$8:$G$507, U33, 'Leave Request Form'!$C$8:$C$507, $B52), "R2", IF(COUNTIFS('Leave Request Form'!$P$8:$P$569, $B52, 'Leave Request Form'!$Q$8:$Q$569, "&lt;="&amp;U33, 'Leave Request Form'!$R$8:$R$569, "&gt;="&amp;U33)&gt;0, "A", IF(COUNTIFS('Leave Request Form'!$C$8:$C$507, $B52, 'Leave Request Form'!$D$8:$D$507, "&lt;="&amp;U33, 'Leave Request Form'!$E$8:$E$507, "&gt;="&amp;U33)&gt;0, "R", "")))))</f>
        <v/>
      </c>
      <c r="V52" s="43" t="str">
        <f>IF(OR($B52="", V33=""), "", IF(COUNTIFS('Leave Request Form'!$T$8:$T$507, V33, 'Leave Request Form'!$C$8:$C$507, $B52), "A2", IF(COUNTIFS('Leave Request Form'!$G$8:$G$507, V33, 'Leave Request Form'!$C$8:$C$507, $B52), "R2", IF(COUNTIFS('Leave Request Form'!$P$8:$P$569, $B52, 'Leave Request Form'!$Q$8:$Q$569, "&lt;="&amp;V33, 'Leave Request Form'!$R$8:$R$569, "&gt;="&amp;V33)&gt;0, "A", IF(COUNTIFS('Leave Request Form'!$C$8:$C$507, $B52, 'Leave Request Form'!$D$8:$D$507, "&lt;="&amp;V33, 'Leave Request Form'!$E$8:$E$507, "&gt;="&amp;V33)&gt;0, "R", "")))))</f>
        <v/>
      </c>
      <c r="W52" s="43" t="str">
        <f>IF(OR($B52="", W33=""), "", IF(COUNTIFS('Leave Request Form'!$T$8:$T$507, W33, 'Leave Request Form'!$C$8:$C$507, $B52), "A2", IF(COUNTIFS('Leave Request Form'!$G$8:$G$507, W33, 'Leave Request Form'!$C$8:$C$507, $B52), "R2", IF(COUNTIFS('Leave Request Form'!$P$8:$P$569, $B52, 'Leave Request Form'!$Q$8:$Q$569, "&lt;="&amp;W33, 'Leave Request Form'!$R$8:$R$569, "&gt;="&amp;W33)&gt;0, "A", IF(COUNTIFS('Leave Request Form'!$C$8:$C$507, $B52, 'Leave Request Form'!$D$8:$D$507, "&lt;="&amp;W33, 'Leave Request Form'!$E$8:$E$507, "&gt;="&amp;W33)&gt;0, "R", "")))))</f>
        <v/>
      </c>
      <c r="X52" s="43" t="str">
        <f>IF(OR($B52="", X33=""), "", IF(COUNTIFS('Leave Request Form'!$T$8:$T$507, X33, 'Leave Request Form'!$C$8:$C$507, $B52), "A2", IF(COUNTIFS('Leave Request Form'!$G$8:$G$507, X33, 'Leave Request Form'!$C$8:$C$507, $B52), "R2", IF(COUNTIFS('Leave Request Form'!$P$8:$P$569, $B52, 'Leave Request Form'!$Q$8:$Q$569, "&lt;="&amp;X33, 'Leave Request Form'!$R$8:$R$569, "&gt;="&amp;X33)&gt;0, "A", IF(COUNTIFS('Leave Request Form'!$C$8:$C$507, $B52, 'Leave Request Form'!$D$8:$D$507, "&lt;="&amp;X33, 'Leave Request Form'!$E$8:$E$507, "&gt;="&amp;X33)&gt;0, "R", "")))))</f>
        <v/>
      </c>
      <c r="Y52" s="43" t="str">
        <f>IF(OR($B52="", Y33=""), "", IF(COUNTIFS('Leave Request Form'!$T$8:$T$507, Y33, 'Leave Request Form'!$C$8:$C$507, $B52), "A2", IF(COUNTIFS('Leave Request Form'!$G$8:$G$507, Y33, 'Leave Request Form'!$C$8:$C$507, $B52), "R2", IF(COUNTIFS('Leave Request Form'!$P$8:$P$569, $B52, 'Leave Request Form'!$Q$8:$Q$569, "&lt;="&amp;Y33, 'Leave Request Form'!$R$8:$R$569, "&gt;="&amp;Y33)&gt;0, "A", IF(COUNTIFS('Leave Request Form'!$C$8:$C$507, $B52, 'Leave Request Form'!$D$8:$D$507, "&lt;="&amp;Y33, 'Leave Request Form'!$E$8:$E$507, "&gt;="&amp;Y33)&gt;0, "R", "")))))</f>
        <v/>
      </c>
      <c r="Z52" s="43" t="str">
        <f>IF(OR($B52="", Z33=""), "", IF(COUNTIFS('Leave Request Form'!$T$8:$T$507, Z33, 'Leave Request Form'!$C$8:$C$507, $B52), "A2", IF(COUNTIFS('Leave Request Form'!$G$8:$G$507, Z33, 'Leave Request Form'!$C$8:$C$507, $B52), "R2", IF(COUNTIFS('Leave Request Form'!$P$8:$P$569, $B52, 'Leave Request Form'!$Q$8:$Q$569, "&lt;="&amp;Z33, 'Leave Request Form'!$R$8:$R$569, "&gt;="&amp;Z33)&gt;0, "A", IF(COUNTIFS('Leave Request Form'!$C$8:$C$507, $B52, 'Leave Request Form'!$D$8:$D$507, "&lt;="&amp;Z33, 'Leave Request Form'!$E$8:$E$507, "&gt;="&amp;Z33)&gt;0, "R", "")))))</f>
        <v/>
      </c>
      <c r="AA52" s="43" t="str">
        <f>IF(OR($B52="", AA33=""), "", IF(COUNTIFS('Leave Request Form'!$T$8:$T$507, AA33, 'Leave Request Form'!$C$8:$C$507, $B52), "A2", IF(COUNTIFS('Leave Request Form'!$G$8:$G$507, AA33, 'Leave Request Form'!$C$8:$C$507, $B52), "R2", IF(COUNTIFS('Leave Request Form'!$P$8:$P$569, $B52, 'Leave Request Form'!$Q$8:$Q$569, "&lt;="&amp;AA33, 'Leave Request Form'!$R$8:$R$569, "&gt;="&amp;AA33)&gt;0, "A", IF(COUNTIFS('Leave Request Form'!$C$8:$C$507, $B52, 'Leave Request Form'!$D$8:$D$507, "&lt;="&amp;AA33, 'Leave Request Form'!$E$8:$E$507, "&gt;="&amp;AA33)&gt;0, "R", "")))))</f>
        <v/>
      </c>
      <c r="AB52" s="43" t="str">
        <f>IF(OR($B52="", AB33=""), "", IF(COUNTIFS('Leave Request Form'!$T$8:$T$507, AB33, 'Leave Request Form'!$C$8:$C$507, $B52), "A2", IF(COUNTIFS('Leave Request Form'!$G$8:$G$507, AB33, 'Leave Request Form'!$C$8:$C$507, $B52), "R2", IF(COUNTIFS('Leave Request Form'!$P$8:$P$569, $B52, 'Leave Request Form'!$Q$8:$Q$569, "&lt;="&amp;AB33, 'Leave Request Form'!$R$8:$R$569, "&gt;="&amp;AB33)&gt;0, "A", IF(COUNTIFS('Leave Request Form'!$C$8:$C$507, $B52, 'Leave Request Form'!$D$8:$D$507, "&lt;="&amp;AB33, 'Leave Request Form'!$E$8:$E$507, "&gt;="&amp;AB33)&gt;0, "R", "")))))</f>
        <v/>
      </c>
      <c r="AC52" s="43" t="str">
        <f>IF(OR($B52="", AC33=""), "", IF(COUNTIFS('Leave Request Form'!$T$8:$T$507, AC33, 'Leave Request Form'!$C$8:$C$507, $B52), "A2", IF(COUNTIFS('Leave Request Form'!$G$8:$G$507, AC33, 'Leave Request Form'!$C$8:$C$507, $B52), "R2", IF(COUNTIFS('Leave Request Form'!$P$8:$P$569, $B52, 'Leave Request Form'!$Q$8:$Q$569, "&lt;="&amp;AC33, 'Leave Request Form'!$R$8:$R$569, "&gt;="&amp;AC33)&gt;0, "A", IF(COUNTIFS('Leave Request Form'!$C$8:$C$507, $B52, 'Leave Request Form'!$D$8:$D$507, "&lt;="&amp;AC33, 'Leave Request Form'!$E$8:$E$507, "&gt;="&amp;AC33)&gt;0, "R", "")))))</f>
        <v/>
      </c>
      <c r="AD52" s="43" t="str">
        <f>IF(OR($B52="", AD33=""), "", IF(COUNTIFS('Leave Request Form'!$T$8:$T$507, AD33, 'Leave Request Form'!$C$8:$C$507, $B52), "A2", IF(COUNTIFS('Leave Request Form'!$G$8:$G$507, AD33, 'Leave Request Form'!$C$8:$C$507, $B52), "R2", IF(COUNTIFS('Leave Request Form'!$P$8:$P$569, $B52, 'Leave Request Form'!$Q$8:$Q$569, "&lt;="&amp;AD33, 'Leave Request Form'!$R$8:$R$569, "&gt;="&amp;AD33)&gt;0, "A", IF(COUNTIFS('Leave Request Form'!$C$8:$C$507, $B52, 'Leave Request Form'!$D$8:$D$507, "&lt;="&amp;AD33, 'Leave Request Form'!$E$8:$E$507, "&gt;="&amp;AD33)&gt;0, "R", "")))))</f>
        <v/>
      </c>
      <c r="AE52" s="43" t="str">
        <f>IF(OR($B52="", AE33=""), "", IF(COUNTIFS('Leave Request Form'!$T$8:$T$507, AE33, 'Leave Request Form'!$C$8:$C$507, $B52), "A2", IF(COUNTIFS('Leave Request Form'!$G$8:$G$507, AE33, 'Leave Request Form'!$C$8:$C$507, $B52), "R2", IF(COUNTIFS('Leave Request Form'!$P$8:$P$569, $B52, 'Leave Request Form'!$Q$8:$Q$569, "&lt;="&amp;AE33, 'Leave Request Form'!$R$8:$R$569, "&gt;="&amp;AE33)&gt;0, "A", IF(COUNTIFS('Leave Request Form'!$C$8:$C$507, $B52, 'Leave Request Form'!$D$8:$D$507, "&lt;="&amp;AE33, 'Leave Request Form'!$E$8:$E$507, "&gt;="&amp;AE33)&gt;0, "R", "")))))</f>
        <v/>
      </c>
      <c r="AF52" s="43" t="str">
        <f>IF(OR($B52="", AF33=""), "", IF(COUNTIFS('Leave Request Form'!$T$8:$T$507, AF33, 'Leave Request Form'!$C$8:$C$507, $B52), "A2", IF(COUNTIFS('Leave Request Form'!$G$8:$G$507, AF33, 'Leave Request Form'!$C$8:$C$507, $B52), "R2", IF(COUNTIFS('Leave Request Form'!$P$8:$P$569, $B52, 'Leave Request Form'!$Q$8:$Q$569, "&lt;="&amp;AF33, 'Leave Request Form'!$R$8:$R$569, "&gt;="&amp;AF33)&gt;0, "A", IF(COUNTIFS('Leave Request Form'!$C$8:$C$507, $B52, 'Leave Request Form'!$D$8:$D$507, "&lt;="&amp;AF33, 'Leave Request Form'!$E$8:$E$507, "&gt;="&amp;AF33)&gt;0, "R", "")))))</f>
        <v/>
      </c>
      <c r="AG52" s="44" t="str">
        <f>IF(OR($B52="", AG33=""), "", IF(COUNTIFS('Leave Request Form'!$T$8:$T$507, AG33, 'Leave Request Form'!$C$8:$C$507, $B52), "A2", IF(COUNTIFS('Leave Request Form'!$G$8:$G$507, AG33, 'Leave Request Form'!$C$8:$C$507, $B52), "R2", IF(COUNTIFS('Leave Request Form'!$P$8:$P$569, $B52, 'Leave Request Form'!$Q$8:$Q$569, "&lt;="&amp;AG33, 'Leave Request Form'!$R$8:$R$569, "&gt;="&amp;AG33)&gt;0, "A", IF(COUNTIFS('Leave Request Form'!$C$8:$C$507, $B52, 'Leave Request Form'!$D$8:$D$507, "&lt;="&amp;AG33, 'Leave Request Form'!$E$8:$E$507, "&gt;="&amp;AG33)&gt;0, "R", "")))))</f>
        <v/>
      </c>
      <c r="AH52" s="75"/>
    </row>
    <row r="53" spans="1:34" x14ac:dyDescent="0.25">
      <c r="A53" s="75"/>
      <c r="B53" s="6" t="str">
        <f>IF('Intro &amp; Setup'!$BC$23="", "", 'Intro &amp; Setup'!$BC$23)</f>
        <v/>
      </c>
      <c r="C53" s="27" t="str">
        <f>IF(OR($B53="", C33=""), "", IF(COUNTIFS('Leave Request Form'!$T$8:$T$507, C33, 'Leave Request Form'!$C$8:$C$507, $B53), "A2", IF(COUNTIFS('Leave Request Form'!$G$8:$G$507, C33, 'Leave Request Form'!$C$8:$C$507, $B53), "R2", IF(COUNTIFS('Leave Request Form'!$P$8:$P$569, $B53, 'Leave Request Form'!$Q$8:$Q$569, "&lt;="&amp;C33, 'Leave Request Form'!$R$8:$R$569, "&gt;="&amp;C33)&gt;0, "A", IF(COUNTIFS('Leave Request Form'!$C$8:$C$507, $B53, 'Leave Request Form'!$D$8:$D$507, "&lt;="&amp;C33, 'Leave Request Form'!$E$8:$E$507, "&gt;="&amp;C33)&gt;0, "R", "")))))</f>
        <v/>
      </c>
      <c r="D53" s="34" t="str">
        <f>IF(OR($B53="", D33=""), "", IF(COUNTIFS('Leave Request Form'!$T$8:$T$507, D33, 'Leave Request Form'!$C$8:$C$507, $B53), "A2", IF(COUNTIFS('Leave Request Form'!$G$8:$G$507, D33, 'Leave Request Form'!$C$8:$C$507, $B53), "R2", IF(COUNTIFS('Leave Request Form'!$P$8:$P$569, $B53, 'Leave Request Form'!$Q$8:$Q$569, "&lt;="&amp;D33, 'Leave Request Form'!$R$8:$R$569, "&gt;="&amp;D33)&gt;0, "A", IF(COUNTIFS('Leave Request Form'!$C$8:$C$507, $B53, 'Leave Request Form'!$D$8:$D$507, "&lt;="&amp;D33, 'Leave Request Form'!$E$8:$E$507, "&gt;="&amp;D33)&gt;0, "R", "")))))</f>
        <v/>
      </c>
      <c r="E53" s="34" t="str">
        <f>IF(OR($B53="", E33=""), "", IF(COUNTIFS('Leave Request Form'!$T$8:$T$507, E33, 'Leave Request Form'!$C$8:$C$507, $B53), "A2", IF(COUNTIFS('Leave Request Form'!$G$8:$G$507, E33, 'Leave Request Form'!$C$8:$C$507, $B53), "R2", IF(COUNTIFS('Leave Request Form'!$P$8:$P$569, $B53, 'Leave Request Form'!$Q$8:$Q$569, "&lt;="&amp;E33, 'Leave Request Form'!$R$8:$R$569, "&gt;="&amp;E33)&gt;0, "A", IF(COUNTIFS('Leave Request Form'!$C$8:$C$507, $B53, 'Leave Request Form'!$D$8:$D$507, "&lt;="&amp;E33, 'Leave Request Form'!$E$8:$E$507, "&gt;="&amp;E33)&gt;0, "R", "")))))</f>
        <v/>
      </c>
      <c r="F53" s="34" t="str">
        <f>IF(OR($B53="", F33=""), "", IF(COUNTIFS('Leave Request Form'!$T$8:$T$507, F33, 'Leave Request Form'!$C$8:$C$507, $B53), "A2", IF(COUNTIFS('Leave Request Form'!$G$8:$G$507, F33, 'Leave Request Form'!$C$8:$C$507, $B53), "R2", IF(COUNTIFS('Leave Request Form'!$P$8:$P$569, $B53, 'Leave Request Form'!$Q$8:$Q$569, "&lt;="&amp;F33, 'Leave Request Form'!$R$8:$R$569, "&gt;="&amp;F33)&gt;0, "A", IF(COUNTIFS('Leave Request Form'!$C$8:$C$507, $B53, 'Leave Request Form'!$D$8:$D$507, "&lt;="&amp;F33, 'Leave Request Form'!$E$8:$E$507, "&gt;="&amp;F33)&gt;0, "R", "")))))</f>
        <v/>
      </c>
      <c r="G53" s="34" t="str">
        <f>IF(OR($B53="", G33=""), "", IF(COUNTIFS('Leave Request Form'!$T$8:$T$507, G33, 'Leave Request Form'!$C$8:$C$507, $B53), "A2", IF(COUNTIFS('Leave Request Form'!$G$8:$G$507, G33, 'Leave Request Form'!$C$8:$C$507, $B53), "R2", IF(COUNTIFS('Leave Request Form'!$P$8:$P$569, $B53, 'Leave Request Form'!$Q$8:$Q$569, "&lt;="&amp;G33, 'Leave Request Form'!$R$8:$R$569, "&gt;="&amp;G33)&gt;0, "A", IF(COUNTIFS('Leave Request Form'!$C$8:$C$507, $B53, 'Leave Request Form'!$D$8:$D$507, "&lt;="&amp;G33, 'Leave Request Form'!$E$8:$E$507, "&gt;="&amp;G33)&gt;0, "R", "")))))</f>
        <v/>
      </c>
      <c r="H53" s="34" t="str">
        <f>IF(OR($B53="", H33=""), "", IF(COUNTIFS('Leave Request Form'!$T$8:$T$507, H33, 'Leave Request Form'!$C$8:$C$507, $B53), "A2", IF(COUNTIFS('Leave Request Form'!$G$8:$G$507, H33, 'Leave Request Form'!$C$8:$C$507, $B53), "R2", IF(COUNTIFS('Leave Request Form'!$P$8:$P$569, $B53, 'Leave Request Form'!$Q$8:$Q$569, "&lt;="&amp;H33, 'Leave Request Form'!$R$8:$R$569, "&gt;="&amp;H33)&gt;0, "A", IF(COUNTIFS('Leave Request Form'!$C$8:$C$507, $B53, 'Leave Request Form'!$D$8:$D$507, "&lt;="&amp;H33, 'Leave Request Form'!$E$8:$E$507, "&gt;="&amp;H33)&gt;0, "R", "")))))</f>
        <v/>
      </c>
      <c r="I53" s="34" t="str">
        <f>IF(OR($B53="", I33=""), "", IF(COUNTIFS('Leave Request Form'!$T$8:$T$507, I33, 'Leave Request Form'!$C$8:$C$507, $B53), "A2", IF(COUNTIFS('Leave Request Form'!$G$8:$G$507, I33, 'Leave Request Form'!$C$8:$C$507, $B53), "R2", IF(COUNTIFS('Leave Request Form'!$P$8:$P$569, $B53, 'Leave Request Form'!$Q$8:$Q$569, "&lt;="&amp;I33, 'Leave Request Form'!$R$8:$R$569, "&gt;="&amp;I33)&gt;0, "A", IF(COUNTIFS('Leave Request Form'!$C$8:$C$507, $B53, 'Leave Request Form'!$D$8:$D$507, "&lt;="&amp;I33, 'Leave Request Form'!$E$8:$E$507, "&gt;="&amp;I33)&gt;0, "R", "")))))</f>
        <v/>
      </c>
      <c r="J53" s="34" t="str">
        <f>IF(OR($B53="", J33=""), "", IF(COUNTIFS('Leave Request Form'!$T$8:$T$507, J33, 'Leave Request Form'!$C$8:$C$507, $B53), "A2", IF(COUNTIFS('Leave Request Form'!$G$8:$G$507, J33, 'Leave Request Form'!$C$8:$C$507, $B53), "R2", IF(COUNTIFS('Leave Request Form'!$P$8:$P$569, $B53, 'Leave Request Form'!$Q$8:$Q$569, "&lt;="&amp;J33, 'Leave Request Form'!$R$8:$R$569, "&gt;="&amp;J33)&gt;0, "A", IF(COUNTIFS('Leave Request Form'!$C$8:$C$507, $B53, 'Leave Request Form'!$D$8:$D$507, "&lt;="&amp;J33, 'Leave Request Form'!$E$8:$E$507, "&gt;="&amp;J33)&gt;0, "R", "")))))</f>
        <v/>
      </c>
      <c r="K53" s="34" t="str">
        <f>IF(OR($B53="", K33=""), "", IF(COUNTIFS('Leave Request Form'!$T$8:$T$507, K33, 'Leave Request Form'!$C$8:$C$507, $B53), "A2", IF(COUNTIFS('Leave Request Form'!$G$8:$G$507, K33, 'Leave Request Form'!$C$8:$C$507, $B53), "R2", IF(COUNTIFS('Leave Request Form'!$P$8:$P$569, $B53, 'Leave Request Form'!$Q$8:$Q$569, "&lt;="&amp;K33, 'Leave Request Form'!$R$8:$R$569, "&gt;="&amp;K33)&gt;0, "A", IF(COUNTIFS('Leave Request Form'!$C$8:$C$507, $B53, 'Leave Request Form'!$D$8:$D$507, "&lt;="&amp;K33, 'Leave Request Form'!$E$8:$E$507, "&gt;="&amp;K33)&gt;0, "R", "")))))</f>
        <v/>
      </c>
      <c r="L53" s="34" t="str">
        <f>IF(OR($B53="", L33=""), "", IF(COUNTIFS('Leave Request Form'!$T$8:$T$507, L33, 'Leave Request Form'!$C$8:$C$507, $B53), "A2", IF(COUNTIFS('Leave Request Form'!$G$8:$G$507, L33, 'Leave Request Form'!$C$8:$C$507, $B53), "R2", IF(COUNTIFS('Leave Request Form'!$P$8:$P$569, $B53, 'Leave Request Form'!$Q$8:$Q$569, "&lt;="&amp;L33, 'Leave Request Form'!$R$8:$R$569, "&gt;="&amp;L33)&gt;0, "A", IF(COUNTIFS('Leave Request Form'!$C$8:$C$507, $B53, 'Leave Request Form'!$D$8:$D$507, "&lt;="&amp;L33, 'Leave Request Form'!$E$8:$E$507, "&gt;="&amp;L33)&gt;0, "R", "")))))</f>
        <v/>
      </c>
      <c r="M53" s="34" t="str">
        <f>IF(OR($B53="", M33=""), "", IF(COUNTIFS('Leave Request Form'!$T$8:$T$507, M33, 'Leave Request Form'!$C$8:$C$507, $B53), "A2", IF(COUNTIFS('Leave Request Form'!$G$8:$G$507, M33, 'Leave Request Form'!$C$8:$C$507, $B53), "R2", IF(COUNTIFS('Leave Request Form'!$P$8:$P$569, $B53, 'Leave Request Form'!$Q$8:$Q$569, "&lt;="&amp;M33, 'Leave Request Form'!$R$8:$R$569, "&gt;="&amp;M33)&gt;0, "A", IF(COUNTIFS('Leave Request Form'!$C$8:$C$507, $B53, 'Leave Request Form'!$D$8:$D$507, "&lt;="&amp;M33, 'Leave Request Form'!$E$8:$E$507, "&gt;="&amp;M33)&gt;0, "R", "")))))</f>
        <v/>
      </c>
      <c r="N53" s="34" t="str">
        <f>IF(OR($B53="", N33=""), "", IF(COUNTIFS('Leave Request Form'!$T$8:$T$507, N33, 'Leave Request Form'!$C$8:$C$507, $B53), "A2", IF(COUNTIFS('Leave Request Form'!$G$8:$G$507, N33, 'Leave Request Form'!$C$8:$C$507, $B53), "R2", IF(COUNTIFS('Leave Request Form'!$P$8:$P$569, $B53, 'Leave Request Form'!$Q$8:$Q$569, "&lt;="&amp;N33, 'Leave Request Form'!$R$8:$R$569, "&gt;="&amp;N33)&gt;0, "A", IF(COUNTIFS('Leave Request Form'!$C$8:$C$507, $B53, 'Leave Request Form'!$D$8:$D$507, "&lt;="&amp;N33, 'Leave Request Form'!$E$8:$E$507, "&gt;="&amp;N33)&gt;0, "R", "")))))</f>
        <v/>
      </c>
      <c r="O53" s="34" t="str">
        <f>IF(OR($B53="", O33=""), "", IF(COUNTIFS('Leave Request Form'!$T$8:$T$507, O33, 'Leave Request Form'!$C$8:$C$507, $B53), "A2", IF(COUNTIFS('Leave Request Form'!$G$8:$G$507, O33, 'Leave Request Form'!$C$8:$C$507, $B53), "R2", IF(COUNTIFS('Leave Request Form'!$P$8:$P$569, $B53, 'Leave Request Form'!$Q$8:$Q$569, "&lt;="&amp;O33, 'Leave Request Form'!$R$8:$R$569, "&gt;="&amp;O33)&gt;0, "A", IF(COUNTIFS('Leave Request Form'!$C$8:$C$507, $B53, 'Leave Request Form'!$D$8:$D$507, "&lt;="&amp;O33, 'Leave Request Form'!$E$8:$E$507, "&gt;="&amp;O33)&gt;0, "R", "")))))</f>
        <v/>
      </c>
      <c r="P53" s="34" t="str">
        <f>IF(OR($B53="", P33=""), "", IF(COUNTIFS('Leave Request Form'!$T$8:$T$507, P33, 'Leave Request Form'!$C$8:$C$507, $B53), "A2", IF(COUNTIFS('Leave Request Form'!$G$8:$G$507, P33, 'Leave Request Form'!$C$8:$C$507, $B53), "R2", IF(COUNTIFS('Leave Request Form'!$P$8:$P$569, $B53, 'Leave Request Form'!$Q$8:$Q$569, "&lt;="&amp;P33, 'Leave Request Form'!$R$8:$R$569, "&gt;="&amp;P33)&gt;0, "A", IF(COUNTIFS('Leave Request Form'!$C$8:$C$507, $B53, 'Leave Request Form'!$D$8:$D$507, "&lt;="&amp;P33, 'Leave Request Form'!$E$8:$E$507, "&gt;="&amp;P33)&gt;0, "R", "")))))</f>
        <v/>
      </c>
      <c r="Q53" s="34" t="str">
        <f>IF(OR($B53="", Q33=""), "", IF(COUNTIFS('Leave Request Form'!$T$8:$T$507, Q33, 'Leave Request Form'!$C$8:$C$507, $B53), "A2", IF(COUNTIFS('Leave Request Form'!$G$8:$G$507, Q33, 'Leave Request Form'!$C$8:$C$507, $B53), "R2", IF(COUNTIFS('Leave Request Form'!$P$8:$P$569, $B53, 'Leave Request Form'!$Q$8:$Q$569, "&lt;="&amp;Q33, 'Leave Request Form'!$R$8:$R$569, "&gt;="&amp;Q33)&gt;0, "A", IF(COUNTIFS('Leave Request Form'!$C$8:$C$507, $B53, 'Leave Request Form'!$D$8:$D$507, "&lt;="&amp;Q33, 'Leave Request Form'!$E$8:$E$507, "&gt;="&amp;Q33)&gt;0, "R", "")))))</f>
        <v/>
      </c>
      <c r="R53" s="34" t="str">
        <f>IF(OR($B53="", R33=""), "", IF(COUNTIFS('Leave Request Form'!$T$8:$T$507, R33, 'Leave Request Form'!$C$8:$C$507, $B53), "A2", IF(COUNTIFS('Leave Request Form'!$G$8:$G$507, R33, 'Leave Request Form'!$C$8:$C$507, $B53), "R2", IF(COUNTIFS('Leave Request Form'!$P$8:$P$569, $B53, 'Leave Request Form'!$Q$8:$Q$569, "&lt;="&amp;R33, 'Leave Request Form'!$R$8:$R$569, "&gt;="&amp;R33)&gt;0, "A", IF(COUNTIFS('Leave Request Form'!$C$8:$C$507, $B53, 'Leave Request Form'!$D$8:$D$507, "&lt;="&amp;R33, 'Leave Request Form'!$E$8:$E$507, "&gt;="&amp;R33)&gt;0, "R", "")))))</f>
        <v/>
      </c>
      <c r="S53" s="34" t="str">
        <f>IF(OR($B53="", S33=""), "", IF(COUNTIFS('Leave Request Form'!$T$8:$T$507, S33, 'Leave Request Form'!$C$8:$C$507, $B53), "A2", IF(COUNTIFS('Leave Request Form'!$G$8:$G$507, S33, 'Leave Request Form'!$C$8:$C$507, $B53), "R2", IF(COUNTIFS('Leave Request Form'!$P$8:$P$569, $B53, 'Leave Request Form'!$Q$8:$Q$569, "&lt;="&amp;S33, 'Leave Request Form'!$R$8:$R$569, "&gt;="&amp;S33)&gt;0, "A", IF(COUNTIFS('Leave Request Form'!$C$8:$C$507, $B53, 'Leave Request Form'!$D$8:$D$507, "&lt;="&amp;S33, 'Leave Request Form'!$E$8:$E$507, "&gt;="&amp;S33)&gt;0, "R", "")))))</f>
        <v/>
      </c>
      <c r="T53" s="34" t="str">
        <f>IF(OR($B53="", T33=""), "", IF(COUNTIFS('Leave Request Form'!$T$8:$T$507, T33, 'Leave Request Form'!$C$8:$C$507, $B53), "A2", IF(COUNTIFS('Leave Request Form'!$G$8:$G$507, T33, 'Leave Request Form'!$C$8:$C$507, $B53), "R2", IF(COUNTIFS('Leave Request Form'!$P$8:$P$569, $B53, 'Leave Request Form'!$Q$8:$Q$569, "&lt;="&amp;T33, 'Leave Request Form'!$R$8:$R$569, "&gt;="&amp;T33)&gt;0, "A", IF(COUNTIFS('Leave Request Form'!$C$8:$C$507, $B53, 'Leave Request Form'!$D$8:$D$507, "&lt;="&amp;T33, 'Leave Request Form'!$E$8:$E$507, "&gt;="&amp;T33)&gt;0, "R", "")))))</f>
        <v/>
      </c>
      <c r="U53" s="34" t="str">
        <f>IF(OR($B53="", U33=""), "", IF(COUNTIFS('Leave Request Form'!$T$8:$T$507, U33, 'Leave Request Form'!$C$8:$C$507, $B53), "A2", IF(COUNTIFS('Leave Request Form'!$G$8:$G$507, U33, 'Leave Request Form'!$C$8:$C$507, $B53), "R2", IF(COUNTIFS('Leave Request Form'!$P$8:$P$569, $B53, 'Leave Request Form'!$Q$8:$Q$569, "&lt;="&amp;U33, 'Leave Request Form'!$R$8:$R$569, "&gt;="&amp;U33)&gt;0, "A", IF(COUNTIFS('Leave Request Form'!$C$8:$C$507, $B53, 'Leave Request Form'!$D$8:$D$507, "&lt;="&amp;U33, 'Leave Request Form'!$E$8:$E$507, "&gt;="&amp;U33)&gt;0, "R", "")))))</f>
        <v/>
      </c>
      <c r="V53" s="34" t="str">
        <f>IF(OR($B53="", V33=""), "", IF(COUNTIFS('Leave Request Form'!$T$8:$T$507, V33, 'Leave Request Form'!$C$8:$C$507, $B53), "A2", IF(COUNTIFS('Leave Request Form'!$G$8:$G$507, V33, 'Leave Request Form'!$C$8:$C$507, $B53), "R2", IF(COUNTIFS('Leave Request Form'!$P$8:$P$569, $B53, 'Leave Request Form'!$Q$8:$Q$569, "&lt;="&amp;V33, 'Leave Request Form'!$R$8:$R$569, "&gt;="&amp;V33)&gt;0, "A", IF(COUNTIFS('Leave Request Form'!$C$8:$C$507, $B53, 'Leave Request Form'!$D$8:$D$507, "&lt;="&amp;V33, 'Leave Request Form'!$E$8:$E$507, "&gt;="&amp;V33)&gt;0, "R", "")))))</f>
        <v/>
      </c>
      <c r="W53" s="34" t="str">
        <f>IF(OR($B53="", W33=""), "", IF(COUNTIFS('Leave Request Form'!$T$8:$T$507, W33, 'Leave Request Form'!$C$8:$C$507, $B53), "A2", IF(COUNTIFS('Leave Request Form'!$G$8:$G$507, W33, 'Leave Request Form'!$C$8:$C$507, $B53), "R2", IF(COUNTIFS('Leave Request Form'!$P$8:$P$569, $B53, 'Leave Request Form'!$Q$8:$Q$569, "&lt;="&amp;W33, 'Leave Request Form'!$R$8:$R$569, "&gt;="&amp;W33)&gt;0, "A", IF(COUNTIFS('Leave Request Form'!$C$8:$C$507, $B53, 'Leave Request Form'!$D$8:$D$507, "&lt;="&amp;W33, 'Leave Request Form'!$E$8:$E$507, "&gt;="&amp;W33)&gt;0, "R", "")))))</f>
        <v/>
      </c>
      <c r="X53" s="34" t="str">
        <f>IF(OR($B53="", X33=""), "", IF(COUNTIFS('Leave Request Form'!$T$8:$T$507, X33, 'Leave Request Form'!$C$8:$C$507, $B53), "A2", IF(COUNTIFS('Leave Request Form'!$G$8:$G$507, X33, 'Leave Request Form'!$C$8:$C$507, $B53), "R2", IF(COUNTIFS('Leave Request Form'!$P$8:$P$569, $B53, 'Leave Request Form'!$Q$8:$Q$569, "&lt;="&amp;X33, 'Leave Request Form'!$R$8:$R$569, "&gt;="&amp;X33)&gt;0, "A", IF(COUNTIFS('Leave Request Form'!$C$8:$C$507, $B53, 'Leave Request Form'!$D$8:$D$507, "&lt;="&amp;X33, 'Leave Request Form'!$E$8:$E$507, "&gt;="&amp;X33)&gt;0, "R", "")))))</f>
        <v/>
      </c>
      <c r="Y53" s="34" t="str">
        <f>IF(OR($B53="", Y33=""), "", IF(COUNTIFS('Leave Request Form'!$T$8:$T$507, Y33, 'Leave Request Form'!$C$8:$C$507, $B53), "A2", IF(COUNTIFS('Leave Request Form'!$G$8:$G$507, Y33, 'Leave Request Form'!$C$8:$C$507, $B53), "R2", IF(COUNTIFS('Leave Request Form'!$P$8:$P$569, $B53, 'Leave Request Form'!$Q$8:$Q$569, "&lt;="&amp;Y33, 'Leave Request Form'!$R$8:$R$569, "&gt;="&amp;Y33)&gt;0, "A", IF(COUNTIFS('Leave Request Form'!$C$8:$C$507, $B53, 'Leave Request Form'!$D$8:$D$507, "&lt;="&amp;Y33, 'Leave Request Form'!$E$8:$E$507, "&gt;="&amp;Y33)&gt;0, "R", "")))))</f>
        <v/>
      </c>
      <c r="Z53" s="34" t="str">
        <f>IF(OR($B53="", Z33=""), "", IF(COUNTIFS('Leave Request Form'!$T$8:$T$507, Z33, 'Leave Request Form'!$C$8:$C$507, $B53), "A2", IF(COUNTIFS('Leave Request Form'!$G$8:$G$507, Z33, 'Leave Request Form'!$C$8:$C$507, $B53), "R2", IF(COUNTIFS('Leave Request Form'!$P$8:$P$569, $B53, 'Leave Request Form'!$Q$8:$Q$569, "&lt;="&amp;Z33, 'Leave Request Form'!$R$8:$R$569, "&gt;="&amp;Z33)&gt;0, "A", IF(COUNTIFS('Leave Request Form'!$C$8:$C$507, $B53, 'Leave Request Form'!$D$8:$D$507, "&lt;="&amp;Z33, 'Leave Request Form'!$E$8:$E$507, "&gt;="&amp;Z33)&gt;0, "R", "")))))</f>
        <v/>
      </c>
      <c r="AA53" s="34" t="str">
        <f>IF(OR($B53="", AA33=""), "", IF(COUNTIFS('Leave Request Form'!$T$8:$T$507, AA33, 'Leave Request Form'!$C$8:$C$507, $B53), "A2", IF(COUNTIFS('Leave Request Form'!$G$8:$G$507, AA33, 'Leave Request Form'!$C$8:$C$507, $B53), "R2", IF(COUNTIFS('Leave Request Form'!$P$8:$P$569, $B53, 'Leave Request Form'!$Q$8:$Q$569, "&lt;="&amp;AA33, 'Leave Request Form'!$R$8:$R$569, "&gt;="&amp;AA33)&gt;0, "A", IF(COUNTIFS('Leave Request Form'!$C$8:$C$507, $B53, 'Leave Request Form'!$D$8:$D$507, "&lt;="&amp;AA33, 'Leave Request Form'!$E$8:$E$507, "&gt;="&amp;AA33)&gt;0, "R", "")))))</f>
        <v/>
      </c>
      <c r="AB53" s="34" t="str">
        <f>IF(OR($B53="", AB33=""), "", IF(COUNTIFS('Leave Request Form'!$T$8:$T$507, AB33, 'Leave Request Form'!$C$8:$C$507, $B53), "A2", IF(COUNTIFS('Leave Request Form'!$G$8:$G$507, AB33, 'Leave Request Form'!$C$8:$C$507, $B53), "R2", IF(COUNTIFS('Leave Request Form'!$P$8:$P$569, $B53, 'Leave Request Form'!$Q$8:$Q$569, "&lt;="&amp;AB33, 'Leave Request Form'!$R$8:$R$569, "&gt;="&amp;AB33)&gt;0, "A", IF(COUNTIFS('Leave Request Form'!$C$8:$C$507, $B53, 'Leave Request Form'!$D$8:$D$507, "&lt;="&amp;AB33, 'Leave Request Form'!$E$8:$E$507, "&gt;="&amp;AB33)&gt;0, "R", "")))))</f>
        <v/>
      </c>
      <c r="AC53" s="34" t="str">
        <f>IF(OR($B53="", AC33=""), "", IF(COUNTIFS('Leave Request Form'!$T$8:$T$507, AC33, 'Leave Request Form'!$C$8:$C$507, $B53), "A2", IF(COUNTIFS('Leave Request Form'!$G$8:$G$507, AC33, 'Leave Request Form'!$C$8:$C$507, $B53), "R2", IF(COUNTIFS('Leave Request Form'!$P$8:$P$569, $B53, 'Leave Request Form'!$Q$8:$Q$569, "&lt;="&amp;AC33, 'Leave Request Form'!$R$8:$R$569, "&gt;="&amp;AC33)&gt;0, "A", IF(COUNTIFS('Leave Request Form'!$C$8:$C$507, $B53, 'Leave Request Form'!$D$8:$D$507, "&lt;="&amp;AC33, 'Leave Request Form'!$E$8:$E$507, "&gt;="&amp;AC33)&gt;0, "R", "")))))</f>
        <v/>
      </c>
      <c r="AD53" s="34" t="str">
        <f>IF(OR($B53="", AD33=""), "", IF(COUNTIFS('Leave Request Form'!$T$8:$T$507, AD33, 'Leave Request Form'!$C$8:$C$507, $B53), "A2", IF(COUNTIFS('Leave Request Form'!$G$8:$G$507, AD33, 'Leave Request Form'!$C$8:$C$507, $B53), "R2", IF(COUNTIFS('Leave Request Form'!$P$8:$P$569, $B53, 'Leave Request Form'!$Q$8:$Q$569, "&lt;="&amp;AD33, 'Leave Request Form'!$R$8:$R$569, "&gt;="&amp;AD33)&gt;0, "A", IF(COUNTIFS('Leave Request Form'!$C$8:$C$507, $B53, 'Leave Request Form'!$D$8:$D$507, "&lt;="&amp;AD33, 'Leave Request Form'!$E$8:$E$507, "&gt;="&amp;AD33)&gt;0, "R", "")))))</f>
        <v/>
      </c>
      <c r="AE53" s="34" t="str">
        <f>IF(OR($B53="", AE33=""), "", IF(COUNTIFS('Leave Request Form'!$T$8:$T$507, AE33, 'Leave Request Form'!$C$8:$C$507, $B53), "A2", IF(COUNTIFS('Leave Request Form'!$G$8:$G$507, AE33, 'Leave Request Form'!$C$8:$C$507, $B53), "R2", IF(COUNTIFS('Leave Request Form'!$P$8:$P$569, $B53, 'Leave Request Form'!$Q$8:$Q$569, "&lt;="&amp;AE33, 'Leave Request Form'!$R$8:$R$569, "&gt;="&amp;AE33)&gt;0, "A", IF(COUNTIFS('Leave Request Form'!$C$8:$C$507, $B53, 'Leave Request Form'!$D$8:$D$507, "&lt;="&amp;AE33, 'Leave Request Form'!$E$8:$E$507, "&gt;="&amp;AE33)&gt;0, "R", "")))))</f>
        <v/>
      </c>
      <c r="AF53" s="34" t="str">
        <f>IF(OR($B53="", AF33=""), "", IF(COUNTIFS('Leave Request Form'!$T$8:$T$507, AF33, 'Leave Request Form'!$C$8:$C$507, $B53), "A2", IF(COUNTIFS('Leave Request Form'!$G$8:$G$507, AF33, 'Leave Request Form'!$C$8:$C$507, $B53), "R2", IF(COUNTIFS('Leave Request Form'!$P$8:$P$569, $B53, 'Leave Request Form'!$Q$8:$Q$569, "&lt;="&amp;AF33, 'Leave Request Form'!$R$8:$R$569, "&gt;="&amp;AF33)&gt;0, "A", IF(COUNTIFS('Leave Request Form'!$C$8:$C$507, $B53, 'Leave Request Form'!$D$8:$D$507, "&lt;="&amp;AF33, 'Leave Request Form'!$E$8:$E$507, "&gt;="&amp;AF33)&gt;0, "R", "")))))</f>
        <v/>
      </c>
      <c r="AG53" s="28" t="str">
        <f>IF(OR($B53="", AG33=""), "", IF(COUNTIFS('Leave Request Form'!$T$8:$T$507, AG33, 'Leave Request Form'!$C$8:$C$507, $B53), "A2", IF(COUNTIFS('Leave Request Form'!$G$8:$G$507, AG33, 'Leave Request Form'!$C$8:$C$507, $B53), "R2", IF(COUNTIFS('Leave Request Form'!$P$8:$P$569, $B53, 'Leave Request Form'!$Q$8:$Q$569, "&lt;="&amp;AG33, 'Leave Request Form'!$R$8:$R$569, "&gt;="&amp;AG33)&gt;0, "A", IF(COUNTIFS('Leave Request Form'!$C$8:$C$507, $B53, 'Leave Request Form'!$D$8:$D$507, "&lt;="&amp;AG33, 'Leave Request Form'!$E$8:$E$507, "&gt;="&amp;AG33)&gt;0, "R", "")))))</f>
        <v/>
      </c>
      <c r="AH53" s="75"/>
    </row>
    <row r="54" spans="1:34" x14ac:dyDescent="0.25">
      <c r="A54" s="75"/>
      <c r="B54" s="75"/>
      <c r="C54" s="75"/>
      <c r="D54" s="75"/>
      <c r="E54" s="75"/>
      <c r="F54" s="75"/>
      <c r="G54" s="75"/>
      <c r="H54" s="75"/>
      <c r="I54" s="75"/>
      <c r="J54" s="75"/>
      <c r="K54" s="75"/>
      <c r="L54" s="75"/>
      <c r="M54" s="75"/>
      <c r="N54" s="75"/>
      <c r="O54" s="75"/>
      <c r="P54" s="75"/>
      <c r="Q54" s="75"/>
      <c r="R54" s="75"/>
      <c r="S54" s="75"/>
      <c r="T54" s="75"/>
      <c r="U54" s="75"/>
      <c r="V54" s="75"/>
      <c r="W54" s="75"/>
      <c r="X54" s="75"/>
      <c r="Y54" s="75"/>
      <c r="Z54" s="75"/>
      <c r="AA54" s="75"/>
      <c r="AB54" s="75"/>
      <c r="AC54" s="75"/>
      <c r="AD54" s="75"/>
      <c r="AE54" s="75"/>
      <c r="AF54" s="75"/>
      <c r="AG54" s="75"/>
      <c r="AH54" s="75"/>
    </row>
    <row r="55" spans="1:34" x14ac:dyDescent="0.25">
      <c r="A55" s="75"/>
      <c r="B55" s="75"/>
      <c r="C55" s="117" t="str">
        <f>IF(IF(COUNTIF('Intro &amp; Setup'!$CA$4:$CA$23, C56)&gt;0, 1, 0)+IF(COUNTIF('Intro &amp; Setup'!$CB$4:$CB$23, C56)&gt;0, 2, 0)=0, "", IF(IF(COUNTIF('Intro &amp; Setup'!$CA$4:$CA$23, C56)&gt;0, 1, 0)+IF(COUNTIF('Intro &amp; Setup'!$CB$4:$CB$23, C56)&gt;0, 2, 0)=1, "UK", IF(IF(COUNTIF('Intro &amp; Setup'!$CA$4:$CA$23, C56)&gt;0, 1, 0)+IF(COUNTIF('Intro &amp; Setup'!$CB$4:$CB$23, C56)&gt;0, 2, 0)=2, LEFT('Intro &amp; Setup'!$BA$9, 3), IF(IF(COUNTIF('Intro &amp; Setup'!$CA$4:$CA$23, C56)&gt;0, 1, 0)+IF(COUNTIF('Intro &amp; Setup'!$CB$4:$CB$23, C56)&gt;0, 2, 0)=3, "Both", ""))))</f>
        <v/>
      </c>
      <c r="D55" s="117" t="str">
        <f>IF(IF(COUNTIF('Intro &amp; Setup'!$CA$4:$CA$23, D56)&gt;0, 1, 0)+IF(COUNTIF('Intro &amp; Setup'!$CB$4:$CB$23, D56)&gt;0, 2, 0)=0, "", IF(IF(COUNTIF('Intro &amp; Setup'!$CA$4:$CA$23, D56)&gt;0, 1, 0)+IF(COUNTIF('Intro &amp; Setup'!$CB$4:$CB$23, D56)&gt;0, 2, 0)=1, "UK", IF(IF(COUNTIF('Intro &amp; Setup'!$CA$4:$CA$23, D56)&gt;0, 1, 0)+IF(COUNTIF('Intro &amp; Setup'!$CB$4:$CB$23, D56)&gt;0, 2, 0)=2, LEFT('Intro &amp; Setup'!$BA$9, 3), IF(IF(COUNTIF('Intro &amp; Setup'!$CA$4:$CA$23, D56)&gt;0, 1, 0)+IF(COUNTIF('Intro &amp; Setup'!$CB$4:$CB$23, D56)&gt;0, 2, 0)=3, "Both", ""))))</f>
        <v/>
      </c>
      <c r="E55" s="117" t="str">
        <f>IF(IF(COUNTIF('Intro &amp; Setup'!$CA$4:$CA$23, E56)&gt;0, 1, 0)+IF(COUNTIF('Intro &amp; Setup'!$CB$4:$CB$23, E56)&gt;0, 2, 0)=0, "", IF(IF(COUNTIF('Intro &amp; Setup'!$CA$4:$CA$23, E56)&gt;0, 1, 0)+IF(COUNTIF('Intro &amp; Setup'!$CB$4:$CB$23, E56)&gt;0, 2, 0)=1, "UK", IF(IF(COUNTIF('Intro &amp; Setup'!$CA$4:$CA$23, E56)&gt;0, 1, 0)+IF(COUNTIF('Intro &amp; Setup'!$CB$4:$CB$23, E56)&gt;0, 2, 0)=2, LEFT('Intro &amp; Setup'!$BA$9, 3), IF(IF(COUNTIF('Intro &amp; Setup'!$CA$4:$CA$23, E56)&gt;0, 1, 0)+IF(COUNTIF('Intro &amp; Setup'!$CB$4:$CB$23, E56)&gt;0, 2, 0)=3, "Both", ""))))</f>
        <v/>
      </c>
      <c r="F55" s="117" t="str">
        <f>IF(IF(COUNTIF('Intro &amp; Setup'!$CA$4:$CA$23, F56)&gt;0, 1, 0)+IF(COUNTIF('Intro &amp; Setup'!$CB$4:$CB$23, F56)&gt;0, 2, 0)=0, "", IF(IF(COUNTIF('Intro &amp; Setup'!$CA$4:$CA$23, F56)&gt;0, 1, 0)+IF(COUNTIF('Intro &amp; Setup'!$CB$4:$CB$23, F56)&gt;0, 2, 0)=1, "UK", IF(IF(COUNTIF('Intro &amp; Setup'!$CA$4:$CA$23, F56)&gt;0, 1, 0)+IF(COUNTIF('Intro &amp; Setup'!$CB$4:$CB$23, F56)&gt;0, 2, 0)=2, LEFT('Intro &amp; Setup'!$BA$9, 3), IF(IF(COUNTIF('Intro &amp; Setup'!$CA$4:$CA$23, F56)&gt;0, 1, 0)+IF(COUNTIF('Intro &amp; Setup'!$CB$4:$CB$23, F56)&gt;0, 2, 0)=3, "Both", ""))))</f>
        <v/>
      </c>
      <c r="G55" s="117" t="str">
        <f>IF(IF(COUNTIF('Intro &amp; Setup'!$CA$4:$CA$23, G56)&gt;0, 1, 0)+IF(COUNTIF('Intro &amp; Setup'!$CB$4:$CB$23, G56)&gt;0, 2, 0)=0, "", IF(IF(COUNTIF('Intro &amp; Setup'!$CA$4:$CA$23, G56)&gt;0, 1, 0)+IF(COUNTIF('Intro &amp; Setup'!$CB$4:$CB$23, G56)&gt;0, 2, 0)=1, "UK", IF(IF(COUNTIF('Intro &amp; Setup'!$CA$4:$CA$23, G56)&gt;0, 1, 0)+IF(COUNTIF('Intro &amp; Setup'!$CB$4:$CB$23, G56)&gt;0, 2, 0)=2, LEFT('Intro &amp; Setup'!$BA$9, 3), IF(IF(COUNTIF('Intro &amp; Setup'!$CA$4:$CA$23, G56)&gt;0, 1, 0)+IF(COUNTIF('Intro &amp; Setup'!$CB$4:$CB$23, G56)&gt;0, 2, 0)=3, "Both", ""))))</f>
        <v/>
      </c>
      <c r="H55" s="117" t="str">
        <f>IF(IF(COUNTIF('Intro &amp; Setup'!$CA$4:$CA$23, H56)&gt;0, 1, 0)+IF(COUNTIF('Intro &amp; Setup'!$CB$4:$CB$23, H56)&gt;0, 2, 0)=0, "", IF(IF(COUNTIF('Intro &amp; Setup'!$CA$4:$CA$23, H56)&gt;0, 1, 0)+IF(COUNTIF('Intro &amp; Setup'!$CB$4:$CB$23, H56)&gt;0, 2, 0)=1, "UK", IF(IF(COUNTIF('Intro &amp; Setup'!$CA$4:$CA$23, H56)&gt;0, 1, 0)+IF(COUNTIF('Intro &amp; Setup'!$CB$4:$CB$23, H56)&gt;0, 2, 0)=2, LEFT('Intro &amp; Setup'!$BA$9, 3), IF(IF(COUNTIF('Intro &amp; Setup'!$CA$4:$CA$23, H56)&gt;0, 1, 0)+IF(COUNTIF('Intro &amp; Setup'!$CB$4:$CB$23, H56)&gt;0, 2, 0)=3, "Both", ""))))</f>
        <v/>
      </c>
      <c r="I55" s="117" t="str">
        <f>IF(IF(COUNTIF('Intro &amp; Setup'!$CA$4:$CA$23, I56)&gt;0, 1, 0)+IF(COUNTIF('Intro &amp; Setup'!$CB$4:$CB$23, I56)&gt;0, 2, 0)=0, "", IF(IF(COUNTIF('Intro &amp; Setup'!$CA$4:$CA$23, I56)&gt;0, 1, 0)+IF(COUNTIF('Intro &amp; Setup'!$CB$4:$CB$23, I56)&gt;0, 2, 0)=1, "UK", IF(IF(COUNTIF('Intro &amp; Setup'!$CA$4:$CA$23, I56)&gt;0, 1, 0)+IF(COUNTIF('Intro &amp; Setup'!$CB$4:$CB$23, I56)&gt;0, 2, 0)=2, LEFT('Intro &amp; Setup'!$BA$9, 3), IF(IF(COUNTIF('Intro &amp; Setup'!$CA$4:$CA$23, I56)&gt;0, 1, 0)+IF(COUNTIF('Intro &amp; Setup'!$CB$4:$CB$23, I56)&gt;0, 2, 0)=3, "Both", ""))))</f>
        <v/>
      </c>
      <c r="J55" s="117" t="str">
        <f>IF(IF(COUNTIF('Intro &amp; Setup'!$CA$4:$CA$23, J56)&gt;0, 1, 0)+IF(COUNTIF('Intro &amp; Setup'!$CB$4:$CB$23, J56)&gt;0, 2, 0)=0, "", IF(IF(COUNTIF('Intro &amp; Setup'!$CA$4:$CA$23, J56)&gt;0, 1, 0)+IF(COUNTIF('Intro &amp; Setup'!$CB$4:$CB$23, J56)&gt;0, 2, 0)=1, "UK", IF(IF(COUNTIF('Intro &amp; Setup'!$CA$4:$CA$23, J56)&gt;0, 1, 0)+IF(COUNTIF('Intro &amp; Setup'!$CB$4:$CB$23, J56)&gt;0, 2, 0)=2, LEFT('Intro &amp; Setup'!$BA$9, 3), IF(IF(COUNTIF('Intro &amp; Setup'!$CA$4:$CA$23, J56)&gt;0, 1, 0)+IF(COUNTIF('Intro &amp; Setup'!$CB$4:$CB$23, J56)&gt;0, 2, 0)=3, "Both", ""))))</f>
        <v/>
      </c>
      <c r="K55" s="117" t="str">
        <f>IF(IF(COUNTIF('Intro &amp; Setup'!$CA$4:$CA$23, K56)&gt;0, 1, 0)+IF(COUNTIF('Intro &amp; Setup'!$CB$4:$CB$23, K56)&gt;0, 2, 0)=0, "", IF(IF(COUNTIF('Intro &amp; Setup'!$CA$4:$CA$23, K56)&gt;0, 1, 0)+IF(COUNTIF('Intro &amp; Setup'!$CB$4:$CB$23, K56)&gt;0, 2, 0)=1, "UK", IF(IF(COUNTIF('Intro &amp; Setup'!$CA$4:$CA$23, K56)&gt;0, 1, 0)+IF(COUNTIF('Intro &amp; Setup'!$CB$4:$CB$23, K56)&gt;0, 2, 0)=2, LEFT('Intro &amp; Setup'!$BA$9, 3), IF(IF(COUNTIF('Intro &amp; Setup'!$CA$4:$CA$23, K56)&gt;0, 1, 0)+IF(COUNTIF('Intro &amp; Setup'!$CB$4:$CB$23, K56)&gt;0, 2, 0)=3, "Both", ""))))</f>
        <v/>
      </c>
      <c r="L55" s="117" t="str">
        <f>IF(IF(COUNTIF('Intro &amp; Setup'!$CA$4:$CA$23, L56)&gt;0, 1, 0)+IF(COUNTIF('Intro &amp; Setup'!$CB$4:$CB$23, L56)&gt;0, 2, 0)=0, "", IF(IF(COUNTIF('Intro &amp; Setup'!$CA$4:$CA$23, L56)&gt;0, 1, 0)+IF(COUNTIF('Intro &amp; Setup'!$CB$4:$CB$23, L56)&gt;0, 2, 0)=1, "UK", IF(IF(COUNTIF('Intro &amp; Setup'!$CA$4:$CA$23, L56)&gt;0, 1, 0)+IF(COUNTIF('Intro &amp; Setup'!$CB$4:$CB$23, L56)&gt;0, 2, 0)=2, LEFT('Intro &amp; Setup'!$BA$9, 3), IF(IF(COUNTIF('Intro &amp; Setup'!$CA$4:$CA$23, L56)&gt;0, 1, 0)+IF(COUNTIF('Intro &amp; Setup'!$CB$4:$CB$23, L56)&gt;0, 2, 0)=3, "Both", ""))))</f>
        <v/>
      </c>
      <c r="M55" s="117" t="str">
        <f>IF(IF(COUNTIF('Intro &amp; Setup'!$CA$4:$CA$23, M56)&gt;0, 1, 0)+IF(COUNTIF('Intro &amp; Setup'!$CB$4:$CB$23, M56)&gt;0, 2, 0)=0, "", IF(IF(COUNTIF('Intro &amp; Setup'!$CA$4:$CA$23, M56)&gt;0, 1, 0)+IF(COUNTIF('Intro &amp; Setup'!$CB$4:$CB$23, M56)&gt;0, 2, 0)=1, "UK", IF(IF(COUNTIF('Intro &amp; Setup'!$CA$4:$CA$23, M56)&gt;0, 1, 0)+IF(COUNTIF('Intro &amp; Setup'!$CB$4:$CB$23, M56)&gt;0, 2, 0)=2, LEFT('Intro &amp; Setup'!$BA$9, 3), IF(IF(COUNTIF('Intro &amp; Setup'!$CA$4:$CA$23, M56)&gt;0, 1, 0)+IF(COUNTIF('Intro &amp; Setup'!$CB$4:$CB$23, M56)&gt;0, 2, 0)=3, "Both", ""))))</f>
        <v/>
      </c>
      <c r="N55" s="117" t="str">
        <f>IF(IF(COUNTIF('Intro &amp; Setup'!$CA$4:$CA$23, N56)&gt;0, 1, 0)+IF(COUNTIF('Intro &amp; Setup'!$CB$4:$CB$23, N56)&gt;0, 2, 0)=0, "", IF(IF(COUNTIF('Intro &amp; Setup'!$CA$4:$CA$23, N56)&gt;0, 1, 0)+IF(COUNTIF('Intro &amp; Setup'!$CB$4:$CB$23, N56)&gt;0, 2, 0)=1, "UK", IF(IF(COUNTIF('Intro &amp; Setup'!$CA$4:$CA$23, N56)&gt;0, 1, 0)+IF(COUNTIF('Intro &amp; Setup'!$CB$4:$CB$23, N56)&gt;0, 2, 0)=2, LEFT('Intro &amp; Setup'!$BA$9, 3), IF(IF(COUNTIF('Intro &amp; Setup'!$CA$4:$CA$23, N56)&gt;0, 1, 0)+IF(COUNTIF('Intro &amp; Setup'!$CB$4:$CB$23, N56)&gt;0, 2, 0)=3, "Both", ""))))</f>
        <v/>
      </c>
      <c r="O55" s="117" t="str">
        <f>IF(IF(COUNTIF('Intro &amp; Setup'!$CA$4:$CA$23, O56)&gt;0, 1, 0)+IF(COUNTIF('Intro &amp; Setup'!$CB$4:$CB$23, O56)&gt;0, 2, 0)=0, "", IF(IF(COUNTIF('Intro &amp; Setup'!$CA$4:$CA$23, O56)&gt;0, 1, 0)+IF(COUNTIF('Intro &amp; Setup'!$CB$4:$CB$23, O56)&gt;0, 2, 0)=1, "UK", IF(IF(COUNTIF('Intro &amp; Setup'!$CA$4:$CA$23, O56)&gt;0, 1, 0)+IF(COUNTIF('Intro &amp; Setup'!$CB$4:$CB$23, O56)&gt;0, 2, 0)=2, LEFT('Intro &amp; Setup'!$BA$9, 3), IF(IF(COUNTIF('Intro &amp; Setup'!$CA$4:$CA$23, O56)&gt;0, 1, 0)+IF(COUNTIF('Intro &amp; Setup'!$CB$4:$CB$23, O56)&gt;0, 2, 0)=3, "Both", ""))))</f>
        <v/>
      </c>
      <c r="P55" s="117" t="str">
        <f>IF(IF(COUNTIF('Intro &amp; Setup'!$CA$4:$CA$23, P56)&gt;0, 1, 0)+IF(COUNTIF('Intro &amp; Setup'!$CB$4:$CB$23, P56)&gt;0, 2, 0)=0, "", IF(IF(COUNTIF('Intro &amp; Setup'!$CA$4:$CA$23, P56)&gt;0, 1, 0)+IF(COUNTIF('Intro &amp; Setup'!$CB$4:$CB$23, P56)&gt;0, 2, 0)=1, "UK", IF(IF(COUNTIF('Intro &amp; Setup'!$CA$4:$CA$23, P56)&gt;0, 1, 0)+IF(COUNTIF('Intro &amp; Setup'!$CB$4:$CB$23, P56)&gt;0, 2, 0)=2, LEFT('Intro &amp; Setup'!$BA$9, 3), IF(IF(COUNTIF('Intro &amp; Setup'!$CA$4:$CA$23, P56)&gt;0, 1, 0)+IF(COUNTIF('Intro &amp; Setup'!$CB$4:$CB$23, P56)&gt;0, 2, 0)=3, "Both", ""))))</f>
        <v/>
      </c>
      <c r="Q55" s="117" t="str">
        <f>IF(IF(COUNTIF('Intro &amp; Setup'!$CA$4:$CA$23, Q56)&gt;0, 1, 0)+IF(COUNTIF('Intro &amp; Setup'!$CB$4:$CB$23, Q56)&gt;0, 2, 0)=0, "", IF(IF(COUNTIF('Intro &amp; Setup'!$CA$4:$CA$23, Q56)&gt;0, 1, 0)+IF(COUNTIF('Intro &amp; Setup'!$CB$4:$CB$23, Q56)&gt;0, 2, 0)=1, "UK", IF(IF(COUNTIF('Intro &amp; Setup'!$CA$4:$CA$23, Q56)&gt;0, 1, 0)+IF(COUNTIF('Intro &amp; Setup'!$CB$4:$CB$23, Q56)&gt;0, 2, 0)=2, LEFT('Intro &amp; Setup'!$BA$9, 3), IF(IF(COUNTIF('Intro &amp; Setup'!$CA$4:$CA$23, Q56)&gt;0, 1, 0)+IF(COUNTIF('Intro &amp; Setup'!$CB$4:$CB$23, Q56)&gt;0, 2, 0)=3, "Both", ""))))</f>
        <v/>
      </c>
      <c r="R55" s="117" t="str">
        <f>IF(IF(COUNTIF('Intro &amp; Setup'!$CA$4:$CA$23, R56)&gt;0, 1, 0)+IF(COUNTIF('Intro &amp; Setup'!$CB$4:$CB$23, R56)&gt;0, 2, 0)=0, "", IF(IF(COUNTIF('Intro &amp; Setup'!$CA$4:$CA$23, R56)&gt;0, 1, 0)+IF(COUNTIF('Intro &amp; Setup'!$CB$4:$CB$23, R56)&gt;0, 2, 0)=1, "UK", IF(IF(COUNTIF('Intro &amp; Setup'!$CA$4:$CA$23, R56)&gt;0, 1, 0)+IF(COUNTIF('Intro &amp; Setup'!$CB$4:$CB$23, R56)&gt;0, 2, 0)=2, LEFT('Intro &amp; Setup'!$BA$9, 3), IF(IF(COUNTIF('Intro &amp; Setup'!$CA$4:$CA$23, R56)&gt;0, 1, 0)+IF(COUNTIF('Intro &amp; Setup'!$CB$4:$CB$23, R56)&gt;0, 2, 0)=3, "Both", ""))))</f>
        <v/>
      </c>
      <c r="S55" s="117" t="str">
        <f>IF(IF(COUNTIF('Intro &amp; Setup'!$CA$4:$CA$23, S56)&gt;0, 1, 0)+IF(COUNTIF('Intro &amp; Setup'!$CB$4:$CB$23, S56)&gt;0, 2, 0)=0, "", IF(IF(COUNTIF('Intro &amp; Setup'!$CA$4:$CA$23, S56)&gt;0, 1, 0)+IF(COUNTIF('Intro &amp; Setup'!$CB$4:$CB$23, S56)&gt;0, 2, 0)=1, "UK", IF(IF(COUNTIF('Intro &amp; Setup'!$CA$4:$CA$23, S56)&gt;0, 1, 0)+IF(COUNTIF('Intro &amp; Setup'!$CB$4:$CB$23, S56)&gt;0, 2, 0)=2, LEFT('Intro &amp; Setup'!$BA$9, 3), IF(IF(COUNTIF('Intro &amp; Setup'!$CA$4:$CA$23, S56)&gt;0, 1, 0)+IF(COUNTIF('Intro &amp; Setup'!$CB$4:$CB$23, S56)&gt;0, 2, 0)=3, "Both", ""))))</f>
        <v/>
      </c>
      <c r="T55" s="117" t="str">
        <f>IF(IF(COUNTIF('Intro &amp; Setup'!$CA$4:$CA$23, T56)&gt;0, 1, 0)+IF(COUNTIF('Intro &amp; Setup'!$CB$4:$CB$23, T56)&gt;0, 2, 0)=0, "", IF(IF(COUNTIF('Intro &amp; Setup'!$CA$4:$CA$23, T56)&gt;0, 1, 0)+IF(COUNTIF('Intro &amp; Setup'!$CB$4:$CB$23, T56)&gt;0, 2, 0)=1, "UK", IF(IF(COUNTIF('Intro &amp; Setup'!$CA$4:$CA$23, T56)&gt;0, 1, 0)+IF(COUNTIF('Intro &amp; Setup'!$CB$4:$CB$23, T56)&gt;0, 2, 0)=2, LEFT('Intro &amp; Setup'!$BA$9, 3), IF(IF(COUNTIF('Intro &amp; Setup'!$CA$4:$CA$23, T56)&gt;0, 1, 0)+IF(COUNTIF('Intro &amp; Setup'!$CB$4:$CB$23, T56)&gt;0, 2, 0)=3, "Both", ""))))</f>
        <v/>
      </c>
      <c r="U55" s="117" t="str">
        <f>IF(IF(COUNTIF('Intro &amp; Setup'!$CA$4:$CA$23, U56)&gt;0, 1, 0)+IF(COUNTIF('Intro &amp; Setup'!$CB$4:$CB$23, U56)&gt;0, 2, 0)=0, "", IF(IF(COUNTIF('Intro &amp; Setup'!$CA$4:$CA$23, U56)&gt;0, 1, 0)+IF(COUNTIF('Intro &amp; Setup'!$CB$4:$CB$23, U56)&gt;0, 2, 0)=1, "UK", IF(IF(COUNTIF('Intro &amp; Setup'!$CA$4:$CA$23, U56)&gt;0, 1, 0)+IF(COUNTIF('Intro &amp; Setup'!$CB$4:$CB$23, U56)&gt;0, 2, 0)=2, LEFT('Intro &amp; Setup'!$BA$9, 3), IF(IF(COUNTIF('Intro &amp; Setup'!$CA$4:$CA$23, U56)&gt;0, 1, 0)+IF(COUNTIF('Intro &amp; Setup'!$CB$4:$CB$23, U56)&gt;0, 2, 0)=3, "Both", ""))))</f>
        <v/>
      </c>
      <c r="V55" s="117" t="str">
        <f>IF(IF(COUNTIF('Intro &amp; Setup'!$CA$4:$CA$23, V56)&gt;0, 1, 0)+IF(COUNTIF('Intro &amp; Setup'!$CB$4:$CB$23, V56)&gt;0, 2, 0)=0, "", IF(IF(COUNTIF('Intro &amp; Setup'!$CA$4:$CA$23, V56)&gt;0, 1, 0)+IF(COUNTIF('Intro &amp; Setup'!$CB$4:$CB$23, V56)&gt;0, 2, 0)=1, "UK", IF(IF(COUNTIF('Intro &amp; Setup'!$CA$4:$CA$23, V56)&gt;0, 1, 0)+IF(COUNTIF('Intro &amp; Setup'!$CB$4:$CB$23, V56)&gt;0, 2, 0)=2, LEFT('Intro &amp; Setup'!$BA$9, 3), IF(IF(COUNTIF('Intro &amp; Setup'!$CA$4:$CA$23, V56)&gt;0, 1, 0)+IF(COUNTIF('Intro &amp; Setup'!$CB$4:$CB$23, V56)&gt;0, 2, 0)=3, "Both", ""))))</f>
        <v/>
      </c>
      <c r="W55" s="117" t="str">
        <f>IF(IF(COUNTIF('Intro &amp; Setup'!$CA$4:$CA$23, W56)&gt;0, 1, 0)+IF(COUNTIF('Intro &amp; Setup'!$CB$4:$CB$23, W56)&gt;0, 2, 0)=0, "", IF(IF(COUNTIF('Intro &amp; Setup'!$CA$4:$CA$23, W56)&gt;0, 1, 0)+IF(COUNTIF('Intro &amp; Setup'!$CB$4:$CB$23, W56)&gt;0, 2, 0)=1, "UK", IF(IF(COUNTIF('Intro &amp; Setup'!$CA$4:$CA$23, W56)&gt;0, 1, 0)+IF(COUNTIF('Intro &amp; Setup'!$CB$4:$CB$23, W56)&gt;0, 2, 0)=2, LEFT('Intro &amp; Setup'!$BA$9, 3), IF(IF(COUNTIF('Intro &amp; Setup'!$CA$4:$CA$23, W56)&gt;0, 1, 0)+IF(COUNTIF('Intro &amp; Setup'!$CB$4:$CB$23, W56)&gt;0, 2, 0)=3, "Both", ""))))</f>
        <v/>
      </c>
      <c r="X55" s="117" t="str">
        <f>IF(IF(COUNTIF('Intro &amp; Setup'!$CA$4:$CA$23, X56)&gt;0, 1, 0)+IF(COUNTIF('Intro &amp; Setup'!$CB$4:$CB$23, X56)&gt;0, 2, 0)=0, "", IF(IF(COUNTIF('Intro &amp; Setup'!$CA$4:$CA$23, X56)&gt;0, 1, 0)+IF(COUNTIF('Intro &amp; Setup'!$CB$4:$CB$23, X56)&gt;0, 2, 0)=1, "UK", IF(IF(COUNTIF('Intro &amp; Setup'!$CA$4:$CA$23, X56)&gt;0, 1, 0)+IF(COUNTIF('Intro &amp; Setup'!$CB$4:$CB$23, X56)&gt;0, 2, 0)=2, LEFT('Intro &amp; Setup'!$BA$9, 3), IF(IF(COUNTIF('Intro &amp; Setup'!$CA$4:$CA$23, X56)&gt;0, 1, 0)+IF(COUNTIF('Intro &amp; Setup'!$CB$4:$CB$23, X56)&gt;0, 2, 0)=3, "Both", ""))))</f>
        <v/>
      </c>
      <c r="Y55" s="117" t="str">
        <f>IF(IF(COUNTIF('Intro &amp; Setup'!$CA$4:$CA$23, Y56)&gt;0, 1, 0)+IF(COUNTIF('Intro &amp; Setup'!$CB$4:$CB$23, Y56)&gt;0, 2, 0)=0, "", IF(IF(COUNTIF('Intro &amp; Setup'!$CA$4:$CA$23, Y56)&gt;0, 1, 0)+IF(COUNTIF('Intro &amp; Setup'!$CB$4:$CB$23, Y56)&gt;0, 2, 0)=1, "UK", IF(IF(COUNTIF('Intro &amp; Setup'!$CA$4:$CA$23, Y56)&gt;0, 1, 0)+IF(COUNTIF('Intro &amp; Setup'!$CB$4:$CB$23, Y56)&gt;0, 2, 0)=2, LEFT('Intro &amp; Setup'!$BA$9, 3), IF(IF(COUNTIF('Intro &amp; Setup'!$CA$4:$CA$23, Y56)&gt;0, 1, 0)+IF(COUNTIF('Intro &amp; Setup'!$CB$4:$CB$23, Y56)&gt;0, 2, 0)=3, "Both", ""))))</f>
        <v/>
      </c>
      <c r="Z55" s="117" t="str">
        <f>IF(IF(COUNTIF('Intro &amp; Setup'!$CA$4:$CA$23, Z56)&gt;0, 1, 0)+IF(COUNTIF('Intro &amp; Setup'!$CB$4:$CB$23, Z56)&gt;0, 2, 0)=0, "", IF(IF(COUNTIF('Intro &amp; Setup'!$CA$4:$CA$23, Z56)&gt;0, 1, 0)+IF(COUNTIF('Intro &amp; Setup'!$CB$4:$CB$23, Z56)&gt;0, 2, 0)=1, "UK", IF(IF(COUNTIF('Intro &amp; Setup'!$CA$4:$CA$23, Z56)&gt;0, 1, 0)+IF(COUNTIF('Intro &amp; Setup'!$CB$4:$CB$23, Z56)&gt;0, 2, 0)=2, LEFT('Intro &amp; Setup'!$BA$9, 3), IF(IF(COUNTIF('Intro &amp; Setup'!$CA$4:$CA$23, Z56)&gt;0, 1, 0)+IF(COUNTIF('Intro &amp; Setup'!$CB$4:$CB$23, Z56)&gt;0, 2, 0)=3, "Both", ""))))</f>
        <v/>
      </c>
      <c r="AA55" s="117" t="str">
        <f>IF(IF(COUNTIF('Intro &amp; Setup'!$CA$4:$CA$23, AA56)&gt;0, 1, 0)+IF(COUNTIF('Intro &amp; Setup'!$CB$4:$CB$23, AA56)&gt;0, 2, 0)=0, "", IF(IF(COUNTIF('Intro &amp; Setup'!$CA$4:$CA$23, AA56)&gt;0, 1, 0)+IF(COUNTIF('Intro &amp; Setup'!$CB$4:$CB$23, AA56)&gt;0, 2, 0)=1, "UK", IF(IF(COUNTIF('Intro &amp; Setup'!$CA$4:$CA$23, AA56)&gt;0, 1, 0)+IF(COUNTIF('Intro &amp; Setup'!$CB$4:$CB$23, AA56)&gt;0, 2, 0)=2, LEFT('Intro &amp; Setup'!$BA$9, 3), IF(IF(COUNTIF('Intro &amp; Setup'!$CA$4:$CA$23, AA56)&gt;0, 1, 0)+IF(COUNTIF('Intro &amp; Setup'!$CB$4:$CB$23, AA56)&gt;0, 2, 0)=3, "Both", ""))))</f>
        <v/>
      </c>
      <c r="AB55" s="117" t="str">
        <f>IF(IF(COUNTIF('Intro &amp; Setup'!$CA$4:$CA$23, AB56)&gt;0, 1, 0)+IF(COUNTIF('Intro &amp; Setup'!$CB$4:$CB$23, AB56)&gt;0, 2, 0)=0, "", IF(IF(COUNTIF('Intro &amp; Setup'!$CA$4:$CA$23, AB56)&gt;0, 1, 0)+IF(COUNTIF('Intro &amp; Setup'!$CB$4:$CB$23, AB56)&gt;0, 2, 0)=1, "UK", IF(IF(COUNTIF('Intro &amp; Setup'!$CA$4:$CA$23, AB56)&gt;0, 1, 0)+IF(COUNTIF('Intro &amp; Setup'!$CB$4:$CB$23, AB56)&gt;0, 2, 0)=2, LEFT('Intro &amp; Setup'!$BA$9, 3), IF(IF(COUNTIF('Intro &amp; Setup'!$CA$4:$CA$23, AB56)&gt;0, 1, 0)+IF(COUNTIF('Intro &amp; Setup'!$CB$4:$CB$23, AB56)&gt;0, 2, 0)=3, "Both", ""))))</f>
        <v/>
      </c>
      <c r="AC55" s="117" t="str">
        <f>IF(IF(COUNTIF('Intro &amp; Setup'!$CA$4:$CA$23, AC56)&gt;0, 1, 0)+IF(COUNTIF('Intro &amp; Setup'!$CB$4:$CB$23, AC56)&gt;0, 2, 0)=0, "", IF(IF(COUNTIF('Intro &amp; Setup'!$CA$4:$CA$23, AC56)&gt;0, 1, 0)+IF(COUNTIF('Intro &amp; Setup'!$CB$4:$CB$23, AC56)&gt;0, 2, 0)=1, "UK", IF(IF(COUNTIF('Intro &amp; Setup'!$CA$4:$CA$23, AC56)&gt;0, 1, 0)+IF(COUNTIF('Intro &amp; Setup'!$CB$4:$CB$23, AC56)&gt;0, 2, 0)=2, LEFT('Intro &amp; Setup'!$BA$9, 3), IF(IF(COUNTIF('Intro &amp; Setup'!$CA$4:$CA$23, AC56)&gt;0, 1, 0)+IF(COUNTIF('Intro &amp; Setup'!$CB$4:$CB$23, AC56)&gt;0, 2, 0)=3, "Both", ""))))</f>
        <v/>
      </c>
      <c r="AD55" s="117" t="str">
        <f>IF(IF(COUNTIF('Intro &amp; Setup'!$CA$4:$CA$23, AD56)&gt;0, 1, 0)+IF(COUNTIF('Intro &amp; Setup'!$CB$4:$CB$23, AD56)&gt;0, 2, 0)=0, "", IF(IF(COUNTIF('Intro &amp; Setup'!$CA$4:$CA$23, AD56)&gt;0, 1, 0)+IF(COUNTIF('Intro &amp; Setup'!$CB$4:$CB$23, AD56)&gt;0, 2, 0)=1, "UK", IF(IF(COUNTIF('Intro &amp; Setup'!$CA$4:$CA$23, AD56)&gt;0, 1, 0)+IF(COUNTIF('Intro &amp; Setup'!$CB$4:$CB$23, AD56)&gt;0, 2, 0)=2, LEFT('Intro &amp; Setup'!$BA$9, 3), IF(IF(COUNTIF('Intro &amp; Setup'!$CA$4:$CA$23, AD56)&gt;0, 1, 0)+IF(COUNTIF('Intro &amp; Setup'!$CB$4:$CB$23, AD56)&gt;0, 2, 0)=3, "Both", ""))))</f>
        <v/>
      </c>
      <c r="AE55" s="117" t="str">
        <f>IF(IF(COUNTIF('Intro &amp; Setup'!$CA$4:$CA$23, AE56)&gt;0, 1, 0)+IF(COUNTIF('Intro &amp; Setup'!$CB$4:$CB$23, AE56)&gt;0, 2, 0)=0, "", IF(IF(COUNTIF('Intro &amp; Setup'!$CA$4:$CA$23, AE56)&gt;0, 1, 0)+IF(COUNTIF('Intro &amp; Setup'!$CB$4:$CB$23, AE56)&gt;0, 2, 0)=1, "UK", IF(IF(COUNTIF('Intro &amp; Setup'!$CA$4:$CA$23, AE56)&gt;0, 1, 0)+IF(COUNTIF('Intro &amp; Setup'!$CB$4:$CB$23, AE56)&gt;0, 2, 0)=2, LEFT('Intro &amp; Setup'!$BA$9, 3), IF(IF(COUNTIF('Intro &amp; Setup'!$CA$4:$CA$23, AE56)&gt;0, 1, 0)+IF(COUNTIF('Intro &amp; Setup'!$CB$4:$CB$23, AE56)&gt;0, 2, 0)=3, "Both", ""))))</f>
        <v/>
      </c>
      <c r="AF55" s="117" t="str">
        <f>IF(IF(COUNTIF('Intro &amp; Setup'!$CA$4:$CA$23, AF56)&gt;0, 1, 0)+IF(COUNTIF('Intro &amp; Setup'!$CB$4:$CB$23, AF56)&gt;0, 2, 0)=0, "", IF(IF(COUNTIF('Intro &amp; Setup'!$CA$4:$CA$23, AF56)&gt;0, 1, 0)+IF(COUNTIF('Intro &amp; Setup'!$CB$4:$CB$23, AF56)&gt;0, 2, 0)=1, "UK", IF(IF(COUNTIF('Intro &amp; Setup'!$CA$4:$CA$23, AF56)&gt;0, 1, 0)+IF(COUNTIF('Intro &amp; Setup'!$CB$4:$CB$23, AF56)&gt;0, 2, 0)=2, LEFT('Intro &amp; Setup'!$BA$9, 3), IF(IF(COUNTIF('Intro &amp; Setup'!$CA$4:$CA$23, AF56)&gt;0, 1, 0)+IF(COUNTIF('Intro &amp; Setup'!$CB$4:$CB$23, AF56)&gt;0, 2, 0)=3, "Both", ""))))</f>
        <v/>
      </c>
      <c r="AG55" s="117" t="str">
        <f>IF(IF(COUNTIF('Intro &amp; Setup'!$CA$4:$CA$23, AG56)&gt;0, 1, 0)+IF(COUNTIF('Intro &amp; Setup'!$CB$4:$CB$23, AG56)&gt;0, 2, 0)=0, "", IF(IF(COUNTIF('Intro &amp; Setup'!$CA$4:$CA$23, AG56)&gt;0, 1, 0)+IF(COUNTIF('Intro &amp; Setup'!$CB$4:$CB$23, AG56)&gt;0, 2, 0)=1, "UK", IF(IF(COUNTIF('Intro &amp; Setup'!$CA$4:$CA$23, AG56)&gt;0, 1, 0)+IF(COUNTIF('Intro &amp; Setup'!$CB$4:$CB$23, AG56)&gt;0, 2, 0)=2, LEFT('Intro &amp; Setup'!$BA$9, 3), IF(IF(COUNTIF('Intro &amp; Setup'!$CA$4:$CA$23, AG56)&gt;0, 1, 0)+IF(COUNTIF('Intro &amp; Setup'!$CB$4:$CB$23, AG56)&gt;0, 2, 0)=3, "Both", ""))))</f>
        <v/>
      </c>
      <c r="AH55" s="75"/>
    </row>
    <row r="56" spans="1:34" x14ac:dyDescent="0.25">
      <c r="A56" s="75"/>
      <c r="B56" s="370" t="str">
        <f>CONCATENATE(TEXT(C56, "mmmm"), " ", TEXT(C56, "yyyy"))</f>
        <v>March 2020</v>
      </c>
      <c r="C56" s="71">
        <f>DATE(YEAR(C30), MONTH(C30)+1, DAY(C30))</f>
        <v>43891</v>
      </c>
      <c r="D56" s="66">
        <f>IFERROR(IF(TEXT(C56, "mmm")=TEXT(C56+1, "mmm"), C56+1, ""), "")</f>
        <v>43892</v>
      </c>
      <c r="E56" s="66">
        <f t="shared" ref="E56:AG56" si="7">IFERROR(IF(TEXT(D56, "mmm")=TEXT(D56+1, "mmm"), D56+1, ""), "")</f>
        <v>43893</v>
      </c>
      <c r="F56" s="66">
        <f t="shared" si="7"/>
        <v>43894</v>
      </c>
      <c r="G56" s="66">
        <f t="shared" si="7"/>
        <v>43895</v>
      </c>
      <c r="H56" s="66">
        <f t="shared" si="7"/>
        <v>43896</v>
      </c>
      <c r="I56" s="66">
        <f t="shared" si="7"/>
        <v>43897</v>
      </c>
      <c r="J56" s="66">
        <f t="shared" si="7"/>
        <v>43898</v>
      </c>
      <c r="K56" s="66">
        <f t="shared" si="7"/>
        <v>43899</v>
      </c>
      <c r="L56" s="66">
        <f t="shared" si="7"/>
        <v>43900</v>
      </c>
      <c r="M56" s="66">
        <f t="shared" si="7"/>
        <v>43901</v>
      </c>
      <c r="N56" s="66">
        <f t="shared" si="7"/>
        <v>43902</v>
      </c>
      <c r="O56" s="66">
        <f t="shared" si="7"/>
        <v>43903</v>
      </c>
      <c r="P56" s="66">
        <f t="shared" si="7"/>
        <v>43904</v>
      </c>
      <c r="Q56" s="66">
        <f t="shared" si="7"/>
        <v>43905</v>
      </c>
      <c r="R56" s="66">
        <f t="shared" si="7"/>
        <v>43906</v>
      </c>
      <c r="S56" s="66">
        <f t="shared" si="7"/>
        <v>43907</v>
      </c>
      <c r="T56" s="66">
        <f t="shared" si="7"/>
        <v>43908</v>
      </c>
      <c r="U56" s="66">
        <f t="shared" si="7"/>
        <v>43909</v>
      </c>
      <c r="V56" s="66">
        <f t="shared" si="7"/>
        <v>43910</v>
      </c>
      <c r="W56" s="66">
        <f t="shared" si="7"/>
        <v>43911</v>
      </c>
      <c r="X56" s="66">
        <f t="shared" si="7"/>
        <v>43912</v>
      </c>
      <c r="Y56" s="66">
        <f t="shared" si="7"/>
        <v>43913</v>
      </c>
      <c r="Z56" s="66">
        <f t="shared" si="7"/>
        <v>43914</v>
      </c>
      <c r="AA56" s="66">
        <f t="shared" si="7"/>
        <v>43915</v>
      </c>
      <c r="AB56" s="66">
        <f t="shared" si="7"/>
        <v>43916</v>
      </c>
      <c r="AC56" s="66">
        <f t="shared" si="7"/>
        <v>43917</v>
      </c>
      <c r="AD56" s="66">
        <f t="shared" si="7"/>
        <v>43918</v>
      </c>
      <c r="AE56" s="66">
        <f t="shared" si="7"/>
        <v>43919</v>
      </c>
      <c r="AF56" s="66">
        <f t="shared" si="7"/>
        <v>43920</v>
      </c>
      <c r="AG56" s="66">
        <f t="shared" si="7"/>
        <v>43921</v>
      </c>
      <c r="AH56" s="75"/>
    </row>
    <row r="57" spans="1:34" x14ac:dyDescent="0.25">
      <c r="A57" s="75"/>
      <c r="B57" s="371"/>
      <c r="C57" s="72">
        <f t="shared" ref="C57:C59" si="8">DATE(YEAR(C31), MONTH(C31)+1, DAY(C31))</f>
        <v>43891</v>
      </c>
      <c r="D57" s="67">
        <f t="shared" ref="D57:AG57" si="9">IFERROR(IF(TEXT(C57, "mmm")=TEXT(C57+1, "mmm"), C57+1, ""), "")</f>
        <v>43892</v>
      </c>
      <c r="E57" s="67">
        <f t="shared" si="9"/>
        <v>43893</v>
      </c>
      <c r="F57" s="67">
        <f t="shared" si="9"/>
        <v>43894</v>
      </c>
      <c r="G57" s="67">
        <f t="shared" si="9"/>
        <v>43895</v>
      </c>
      <c r="H57" s="67">
        <f t="shared" si="9"/>
        <v>43896</v>
      </c>
      <c r="I57" s="67">
        <f t="shared" si="9"/>
        <v>43897</v>
      </c>
      <c r="J57" s="67">
        <f t="shared" si="9"/>
        <v>43898</v>
      </c>
      <c r="K57" s="67">
        <f t="shared" si="9"/>
        <v>43899</v>
      </c>
      <c r="L57" s="67">
        <f t="shared" si="9"/>
        <v>43900</v>
      </c>
      <c r="M57" s="67">
        <f t="shared" si="9"/>
        <v>43901</v>
      </c>
      <c r="N57" s="67">
        <f t="shared" si="9"/>
        <v>43902</v>
      </c>
      <c r="O57" s="67">
        <f t="shared" si="9"/>
        <v>43903</v>
      </c>
      <c r="P57" s="67">
        <f t="shared" si="9"/>
        <v>43904</v>
      </c>
      <c r="Q57" s="67">
        <f t="shared" si="9"/>
        <v>43905</v>
      </c>
      <c r="R57" s="67">
        <f t="shared" si="9"/>
        <v>43906</v>
      </c>
      <c r="S57" s="67">
        <f t="shared" si="9"/>
        <v>43907</v>
      </c>
      <c r="T57" s="67">
        <f t="shared" si="9"/>
        <v>43908</v>
      </c>
      <c r="U57" s="67">
        <f t="shared" si="9"/>
        <v>43909</v>
      </c>
      <c r="V57" s="67">
        <f t="shared" si="9"/>
        <v>43910</v>
      </c>
      <c r="W57" s="67">
        <f t="shared" si="9"/>
        <v>43911</v>
      </c>
      <c r="X57" s="67">
        <f t="shared" si="9"/>
        <v>43912</v>
      </c>
      <c r="Y57" s="67">
        <f t="shared" si="9"/>
        <v>43913</v>
      </c>
      <c r="Z57" s="67">
        <f t="shared" si="9"/>
        <v>43914</v>
      </c>
      <c r="AA57" s="67">
        <f t="shared" si="9"/>
        <v>43915</v>
      </c>
      <c r="AB57" s="67">
        <f t="shared" si="9"/>
        <v>43916</v>
      </c>
      <c r="AC57" s="67">
        <f t="shared" si="9"/>
        <v>43917</v>
      </c>
      <c r="AD57" s="67">
        <f t="shared" si="9"/>
        <v>43918</v>
      </c>
      <c r="AE57" s="67">
        <f t="shared" si="9"/>
        <v>43919</v>
      </c>
      <c r="AF57" s="67">
        <f t="shared" si="9"/>
        <v>43920</v>
      </c>
      <c r="AG57" s="67">
        <f t="shared" si="9"/>
        <v>43921</v>
      </c>
      <c r="AH57" s="75"/>
    </row>
    <row r="58" spans="1:34" x14ac:dyDescent="0.25">
      <c r="A58" s="75"/>
      <c r="B58" s="118" t="str">
        <f>IF('Intro &amp; Setup'!$P$51="", "", 'Intro &amp; Setup'!$P$51)</f>
        <v>Your Company</v>
      </c>
      <c r="C58" s="73">
        <f t="shared" si="8"/>
        <v>43891</v>
      </c>
      <c r="D58" s="68">
        <f t="shared" ref="D58:AG58" si="10">IFERROR(IF(TEXT(C58, "mmm")=TEXT(C58+1, "mmm"), C58+1, ""), "")</f>
        <v>43892</v>
      </c>
      <c r="E58" s="68">
        <f t="shared" si="10"/>
        <v>43893</v>
      </c>
      <c r="F58" s="68">
        <f t="shared" si="10"/>
        <v>43894</v>
      </c>
      <c r="G58" s="68">
        <f t="shared" si="10"/>
        <v>43895</v>
      </c>
      <c r="H58" s="68">
        <f t="shared" si="10"/>
        <v>43896</v>
      </c>
      <c r="I58" s="68">
        <f t="shared" si="10"/>
        <v>43897</v>
      </c>
      <c r="J58" s="68">
        <f t="shared" si="10"/>
        <v>43898</v>
      </c>
      <c r="K58" s="68">
        <f t="shared" si="10"/>
        <v>43899</v>
      </c>
      <c r="L58" s="68">
        <f t="shared" si="10"/>
        <v>43900</v>
      </c>
      <c r="M58" s="68">
        <f t="shared" si="10"/>
        <v>43901</v>
      </c>
      <c r="N58" s="68">
        <f t="shared" si="10"/>
        <v>43902</v>
      </c>
      <c r="O58" s="68">
        <f t="shared" si="10"/>
        <v>43903</v>
      </c>
      <c r="P58" s="68">
        <f t="shared" si="10"/>
        <v>43904</v>
      </c>
      <c r="Q58" s="68">
        <f t="shared" si="10"/>
        <v>43905</v>
      </c>
      <c r="R58" s="68">
        <f t="shared" si="10"/>
        <v>43906</v>
      </c>
      <c r="S58" s="68">
        <f t="shared" si="10"/>
        <v>43907</v>
      </c>
      <c r="T58" s="68">
        <f t="shared" si="10"/>
        <v>43908</v>
      </c>
      <c r="U58" s="68">
        <f t="shared" si="10"/>
        <v>43909</v>
      </c>
      <c r="V58" s="68">
        <f t="shared" si="10"/>
        <v>43910</v>
      </c>
      <c r="W58" s="68">
        <f t="shared" si="10"/>
        <v>43911</v>
      </c>
      <c r="X58" s="68">
        <f t="shared" si="10"/>
        <v>43912</v>
      </c>
      <c r="Y58" s="68">
        <f t="shared" si="10"/>
        <v>43913</v>
      </c>
      <c r="Z58" s="68">
        <f t="shared" si="10"/>
        <v>43914</v>
      </c>
      <c r="AA58" s="68">
        <f t="shared" si="10"/>
        <v>43915</v>
      </c>
      <c r="AB58" s="68">
        <f t="shared" si="10"/>
        <v>43916</v>
      </c>
      <c r="AC58" s="68">
        <f t="shared" si="10"/>
        <v>43917</v>
      </c>
      <c r="AD58" s="68">
        <f t="shared" si="10"/>
        <v>43918</v>
      </c>
      <c r="AE58" s="68">
        <f t="shared" si="10"/>
        <v>43919</v>
      </c>
      <c r="AF58" s="68">
        <f t="shared" si="10"/>
        <v>43920</v>
      </c>
      <c r="AG58" s="68">
        <f t="shared" si="10"/>
        <v>43921</v>
      </c>
      <c r="AH58" s="75"/>
    </row>
    <row r="59" spans="1:34" x14ac:dyDescent="0.25">
      <c r="A59" s="75"/>
      <c r="B59" s="36" t="s">
        <v>27</v>
      </c>
      <c r="C59" s="74">
        <f t="shared" si="8"/>
        <v>43891</v>
      </c>
      <c r="D59" s="69">
        <f t="shared" ref="D59:AG59" si="11">IFERROR(IF(TEXT(C59, "mmm")=TEXT(C59+1, "mmm"), C59+1, ""), "")</f>
        <v>43892</v>
      </c>
      <c r="E59" s="69">
        <f t="shared" si="11"/>
        <v>43893</v>
      </c>
      <c r="F59" s="69">
        <f t="shared" si="11"/>
        <v>43894</v>
      </c>
      <c r="G59" s="69">
        <f t="shared" si="11"/>
        <v>43895</v>
      </c>
      <c r="H59" s="69">
        <f t="shared" si="11"/>
        <v>43896</v>
      </c>
      <c r="I59" s="69">
        <f t="shared" si="11"/>
        <v>43897</v>
      </c>
      <c r="J59" s="69">
        <f t="shared" si="11"/>
        <v>43898</v>
      </c>
      <c r="K59" s="69">
        <f t="shared" si="11"/>
        <v>43899</v>
      </c>
      <c r="L59" s="69">
        <f t="shared" si="11"/>
        <v>43900</v>
      </c>
      <c r="M59" s="69">
        <f t="shared" si="11"/>
        <v>43901</v>
      </c>
      <c r="N59" s="69">
        <f t="shared" si="11"/>
        <v>43902</v>
      </c>
      <c r="O59" s="69">
        <f t="shared" si="11"/>
        <v>43903</v>
      </c>
      <c r="P59" s="69">
        <f t="shared" si="11"/>
        <v>43904</v>
      </c>
      <c r="Q59" s="69">
        <f t="shared" si="11"/>
        <v>43905</v>
      </c>
      <c r="R59" s="69">
        <f t="shared" si="11"/>
        <v>43906</v>
      </c>
      <c r="S59" s="69">
        <f t="shared" si="11"/>
        <v>43907</v>
      </c>
      <c r="T59" s="69">
        <f t="shared" si="11"/>
        <v>43908</v>
      </c>
      <c r="U59" s="69">
        <f t="shared" si="11"/>
        <v>43909</v>
      </c>
      <c r="V59" s="69">
        <f t="shared" si="11"/>
        <v>43910</v>
      </c>
      <c r="W59" s="69">
        <f t="shared" si="11"/>
        <v>43911</v>
      </c>
      <c r="X59" s="69">
        <f t="shared" si="11"/>
        <v>43912</v>
      </c>
      <c r="Y59" s="69">
        <f t="shared" si="11"/>
        <v>43913</v>
      </c>
      <c r="Z59" s="69">
        <f t="shared" si="11"/>
        <v>43914</v>
      </c>
      <c r="AA59" s="69">
        <f t="shared" si="11"/>
        <v>43915</v>
      </c>
      <c r="AB59" s="69">
        <f t="shared" si="11"/>
        <v>43916</v>
      </c>
      <c r="AC59" s="69">
        <f t="shared" si="11"/>
        <v>43917</v>
      </c>
      <c r="AD59" s="69">
        <f t="shared" si="11"/>
        <v>43918</v>
      </c>
      <c r="AE59" s="69">
        <f t="shared" si="11"/>
        <v>43919</v>
      </c>
      <c r="AF59" s="69">
        <f t="shared" si="11"/>
        <v>43920</v>
      </c>
      <c r="AG59" s="69">
        <f t="shared" si="11"/>
        <v>43921</v>
      </c>
      <c r="AH59" s="75"/>
    </row>
    <row r="60" spans="1:34" x14ac:dyDescent="0.25">
      <c r="A60" s="75"/>
      <c r="B60" s="10" t="str">
        <f>IF('Intro &amp; Setup'!$BC$4="", "", 'Intro &amp; Setup'!$BC$4)</f>
        <v>Richard</v>
      </c>
      <c r="C60" s="25" t="str">
        <f>IF(OR($B60="", C59=""), "", IF(COUNTIFS('Leave Request Form'!$T$8:$T$507, C59, 'Leave Request Form'!$C$8:$C$507, $B60), "A2", IF(COUNTIFS('Leave Request Form'!$G$8:$G$507, C59, 'Leave Request Form'!$C$8:$C$507, $B60), "R2", IF(COUNTIFS('Leave Request Form'!$P$8:$P$569, $B60, 'Leave Request Form'!$Q$8:$Q$569, "&lt;="&amp;C59, 'Leave Request Form'!$R$8:$R$569, "&gt;="&amp;C59)&gt;0, "A", IF(COUNTIFS('Leave Request Form'!$C$8:$C$507, $B60, 'Leave Request Form'!$D$8:$D$507, "&lt;="&amp;C59, 'Leave Request Form'!$E$8:$E$507, "&gt;="&amp;C59)&gt;0, "R", "")))))</f>
        <v/>
      </c>
      <c r="D60" s="41" t="str">
        <f>IF(OR($B60="", D59=""), "", IF(COUNTIFS('Leave Request Form'!$T$8:$T$507, D59, 'Leave Request Form'!$C$8:$C$507, $B60), "A2", IF(COUNTIFS('Leave Request Form'!$G$8:$G$507, D59, 'Leave Request Form'!$C$8:$C$507, $B60), "R2", IF(COUNTIFS('Leave Request Form'!$P$8:$P$569, $B60, 'Leave Request Form'!$Q$8:$Q$569, "&lt;="&amp;D59, 'Leave Request Form'!$R$8:$R$569, "&gt;="&amp;D59)&gt;0, "A", IF(COUNTIFS('Leave Request Form'!$C$8:$C$507, $B60, 'Leave Request Form'!$D$8:$D$507, "&lt;="&amp;D59, 'Leave Request Form'!$E$8:$E$507, "&gt;="&amp;D59)&gt;0, "R", "")))))</f>
        <v/>
      </c>
      <c r="E60" s="41" t="str">
        <f>IF(OR($B60="", E59=""), "", IF(COUNTIFS('Leave Request Form'!$T$8:$T$507, E59, 'Leave Request Form'!$C$8:$C$507, $B60), "A2", IF(COUNTIFS('Leave Request Form'!$G$8:$G$507, E59, 'Leave Request Form'!$C$8:$C$507, $B60), "R2", IF(COUNTIFS('Leave Request Form'!$P$8:$P$569, $B60, 'Leave Request Form'!$Q$8:$Q$569, "&lt;="&amp;E59, 'Leave Request Form'!$R$8:$R$569, "&gt;="&amp;E59)&gt;0, "A", IF(COUNTIFS('Leave Request Form'!$C$8:$C$507, $B60, 'Leave Request Form'!$D$8:$D$507, "&lt;="&amp;E59, 'Leave Request Form'!$E$8:$E$507, "&gt;="&amp;E59)&gt;0, "R", "")))))</f>
        <v/>
      </c>
      <c r="F60" s="41" t="str">
        <f>IF(OR($B60="", F59=""), "", IF(COUNTIFS('Leave Request Form'!$T$8:$T$507, F59, 'Leave Request Form'!$C$8:$C$507, $B60), "A2", IF(COUNTIFS('Leave Request Form'!$G$8:$G$507, F59, 'Leave Request Form'!$C$8:$C$507, $B60), "R2", IF(COUNTIFS('Leave Request Form'!$P$8:$P$569, $B60, 'Leave Request Form'!$Q$8:$Q$569, "&lt;="&amp;F59, 'Leave Request Form'!$R$8:$R$569, "&gt;="&amp;F59)&gt;0, "A", IF(COUNTIFS('Leave Request Form'!$C$8:$C$507, $B60, 'Leave Request Form'!$D$8:$D$507, "&lt;="&amp;F59, 'Leave Request Form'!$E$8:$E$507, "&gt;="&amp;F59)&gt;0, "R", "")))))</f>
        <v/>
      </c>
      <c r="G60" s="41" t="str">
        <f>IF(OR($B60="", G59=""), "", IF(COUNTIFS('Leave Request Form'!$T$8:$T$507, G59, 'Leave Request Form'!$C$8:$C$507, $B60), "A2", IF(COUNTIFS('Leave Request Form'!$G$8:$G$507, G59, 'Leave Request Form'!$C$8:$C$507, $B60), "R2", IF(COUNTIFS('Leave Request Form'!$P$8:$P$569, $B60, 'Leave Request Form'!$Q$8:$Q$569, "&lt;="&amp;G59, 'Leave Request Form'!$R$8:$R$569, "&gt;="&amp;G59)&gt;0, "A", IF(COUNTIFS('Leave Request Form'!$C$8:$C$507, $B60, 'Leave Request Form'!$D$8:$D$507, "&lt;="&amp;G59, 'Leave Request Form'!$E$8:$E$507, "&gt;="&amp;G59)&gt;0, "R", "")))))</f>
        <v/>
      </c>
      <c r="H60" s="41" t="str">
        <f>IF(OR($B60="", H59=""), "", IF(COUNTIFS('Leave Request Form'!$T$8:$T$507, H59, 'Leave Request Form'!$C$8:$C$507, $B60), "A2", IF(COUNTIFS('Leave Request Form'!$G$8:$G$507, H59, 'Leave Request Form'!$C$8:$C$507, $B60), "R2", IF(COUNTIFS('Leave Request Form'!$P$8:$P$569, $B60, 'Leave Request Form'!$Q$8:$Q$569, "&lt;="&amp;H59, 'Leave Request Form'!$R$8:$R$569, "&gt;="&amp;H59)&gt;0, "A", IF(COUNTIFS('Leave Request Form'!$C$8:$C$507, $B60, 'Leave Request Form'!$D$8:$D$507, "&lt;="&amp;H59, 'Leave Request Form'!$E$8:$E$507, "&gt;="&amp;H59)&gt;0, "R", "")))))</f>
        <v/>
      </c>
      <c r="I60" s="41" t="str">
        <f>IF(OR($B60="", I59=""), "", IF(COUNTIFS('Leave Request Form'!$T$8:$T$507, I59, 'Leave Request Form'!$C$8:$C$507, $B60), "A2", IF(COUNTIFS('Leave Request Form'!$G$8:$G$507, I59, 'Leave Request Form'!$C$8:$C$507, $B60), "R2", IF(COUNTIFS('Leave Request Form'!$P$8:$P$569, $B60, 'Leave Request Form'!$Q$8:$Q$569, "&lt;="&amp;I59, 'Leave Request Form'!$R$8:$R$569, "&gt;="&amp;I59)&gt;0, "A", IF(COUNTIFS('Leave Request Form'!$C$8:$C$507, $B60, 'Leave Request Form'!$D$8:$D$507, "&lt;="&amp;I59, 'Leave Request Form'!$E$8:$E$507, "&gt;="&amp;I59)&gt;0, "R", "")))))</f>
        <v/>
      </c>
      <c r="J60" s="41" t="str">
        <f>IF(OR($B60="", J59=""), "", IF(COUNTIFS('Leave Request Form'!$T$8:$T$507, J59, 'Leave Request Form'!$C$8:$C$507, $B60), "A2", IF(COUNTIFS('Leave Request Form'!$G$8:$G$507, J59, 'Leave Request Form'!$C$8:$C$507, $B60), "R2", IF(COUNTIFS('Leave Request Form'!$P$8:$P$569, $B60, 'Leave Request Form'!$Q$8:$Q$569, "&lt;="&amp;J59, 'Leave Request Form'!$R$8:$R$569, "&gt;="&amp;J59)&gt;0, "A", IF(COUNTIFS('Leave Request Form'!$C$8:$C$507, $B60, 'Leave Request Form'!$D$8:$D$507, "&lt;="&amp;J59, 'Leave Request Form'!$E$8:$E$507, "&gt;="&amp;J59)&gt;0, "R", "")))))</f>
        <v/>
      </c>
      <c r="K60" s="41" t="str">
        <f>IF(OR($B60="", K59=""), "", IF(COUNTIFS('Leave Request Form'!$T$8:$T$507, K59, 'Leave Request Form'!$C$8:$C$507, $B60), "A2", IF(COUNTIFS('Leave Request Form'!$G$8:$G$507, K59, 'Leave Request Form'!$C$8:$C$507, $B60), "R2", IF(COUNTIFS('Leave Request Form'!$P$8:$P$569, $B60, 'Leave Request Form'!$Q$8:$Q$569, "&lt;="&amp;K59, 'Leave Request Form'!$R$8:$R$569, "&gt;="&amp;K59)&gt;0, "A", IF(COUNTIFS('Leave Request Form'!$C$8:$C$507, $B60, 'Leave Request Form'!$D$8:$D$507, "&lt;="&amp;K59, 'Leave Request Form'!$E$8:$E$507, "&gt;="&amp;K59)&gt;0, "R", "")))))</f>
        <v/>
      </c>
      <c r="L60" s="41" t="str">
        <f>IF(OR($B60="", L59=""), "", IF(COUNTIFS('Leave Request Form'!$T$8:$T$507, L59, 'Leave Request Form'!$C$8:$C$507, $B60), "A2", IF(COUNTIFS('Leave Request Form'!$G$8:$G$507, L59, 'Leave Request Form'!$C$8:$C$507, $B60), "R2", IF(COUNTIFS('Leave Request Form'!$P$8:$P$569, $B60, 'Leave Request Form'!$Q$8:$Q$569, "&lt;="&amp;L59, 'Leave Request Form'!$R$8:$R$569, "&gt;="&amp;L59)&gt;0, "A", IF(COUNTIFS('Leave Request Form'!$C$8:$C$507, $B60, 'Leave Request Form'!$D$8:$D$507, "&lt;="&amp;L59, 'Leave Request Form'!$E$8:$E$507, "&gt;="&amp;L59)&gt;0, "R", "")))))</f>
        <v/>
      </c>
      <c r="M60" s="41" t="str">
        <f>IF(OR($B60="", M59=""), "", IF(COUNTIFS('Leave Request Form'!$T$8:$T$507, M59, 'Leave Request Form'!$C$8:$C$507, $B60), "A2", IF(COUNTIFS('Leave Request Form'!$G$8:$G$507, M59, 'Leave Request Form'!$C$8:$C$507, $B60), "R2", IF(COUNTIFS('Leave Request Form'!$P$8:$P$569, $B60, 'Leave Request Form'!$Q$8:$Q$569, "&lt;="&amp;M59, 'Leave Request Form'!$R$8:$R$569, "&gt;="&amp;M59)&gt;0, "A", IF(COUNTIFS('Leave Request Form'!$C$8:$C$507, $B60, 'Leave Request Form'!$D$8:$D$507, "&lt;="&amp;M59, 'Leave Request Form'!$E$8:$E$507, "&gt;="&amp;M59)&gt;0, "R", "")))))</f>
        <v/>
      </c>
      <c r="N60" s="41" t="str">
        <f>IF(OR($B60="", N59=""), "", IF(COUNTIFS('Leave Request Form'!$T$8:$T$507, N59, 'Leave Request Form'!$C$8:$C$507, $B60), "A2", IF(COUNTIFS('Leave Request Form'!$G$8:$G$507, N59, 'Leave Request Form'!$C$8:$C$507, $B60), "R2", IF(COUNTIFS('Leave Request Form'!$P$8:$P$569, $B60, 'Leave Request Form'!$Q$8:$Q$569, "&lt;="&amp;N59, 'Leave Request Form'!$R$8:$R$569, "&gt;="&amp;N59)&gt;0, "A", IF(COUNTIFS('Leave Request Form'!$C$8:$C$507, $B60, 'Leave Request Form'!$D$8:$D$507, "&lt;="&amp;N59, 'Leave Request Form'!$E$8:$E$507, "&gt;="&amp;N59)&gt;0, "R", "")))))</f>
        <v/>
      </c>
      <c r="O60" s="41" t="str">
        <f>IF(OR($B60="", O59=""), "", IF(COUNTIFS('Leave Request Form'!$T$8:$T$507, O59, 'Leave Request Form'!$C$8:$C$507, $B60), "A2", IF(COUNTIFS('Leave Request Form'!$G$8:$G$507, O59, 'Leave Request Form'!$C$8:$C$507, $B60), "R2", IF(COUNTIFS('Leave Request Form'!$P$8:$P$569, $B60, 'Leave Request Form'!$Q$8:$Q$569, "&lt;="&amp;O59, 'Leave Request Form'!$R$8:$R$569, "&gt;="&amp;O59)&gt;0, "A", IF(COUNTIFS('Leave Request Form'!$C$8:$C$507, $B60, 'Leave Request Form'!$D$8:$D$507, "&lt;="&amp;O59, 'Leave Request Form'!$E$8:$E$507, "&gt;="&amp;O59)&gt;0, "R", "")))))</f>
        <v/>
      </c>
      <c r="P60" s="41" t="str">
        <f>IF(OR($B60="", P59=""), "", IF(COUNTIFS('Leave Request Form'!$T$8:$T$507, P59, 'Leave Request Form'!$C$8:$C$507, $B60), "A2", IF(COUNTIFS('Leave Request Form'!$G$8:$G$507, P59, 'Leave Request Form'!$C$8:$C$507, $B60), "R2", IF(COUNTIFS('Leave Request Form'!$P$8:$P$569, $B60, 'Leave Request Form'!$Q$8:$Q$569, "&lt;="&amp;P59, 'Leave Request Form'!$R$8:$R$569, "&gt;="&amp;P59)&gt;0, "A", IF(COUNTIFS('Leave Request Form'!$C$8:$C$507, $B60, 'Leave Request Form'!$D$8:$D$507, "&lt;="&amp;P59, 'Leave Request Form'!$E$8:$E$507, "&gt;="&amp;P59)&gt;0, "R", "")))))</f>
        <v/>
      </c>
      <c r="Q60" s="41" t="str">
        <f>IF(OR($B60="", Q59=""), "", IF(COUNTIFS('Leave Request Form'!$T$8:$T$507, Q59, 'Leave Request Form'!$C$8:$C$507, $B60), "A2", IF(COUNTIFS('Leave Request Form'!$G$8:$G$507, Q59, 'Leave Request Form'!$C$8:$C$507, $B60), "R2", IF(COUNTIFS('Leave Request Form'!$P$8:$P$569, $B60, 'Leave Request Form'!$Q$8:$Q$569, "&lt;="&amp;Q59, 'Leave Request Form'!$R$8:$R$569, "&gt;="&amp;Q59)&gt;0, "A", IF(COUNTIFS('Leave Request Form'!$C$8:$C$507, $B60, 'Leave Request Form'!$D$8:$D$507, "&lt;="&amp;Q59, 'Leave Request Form'!$E$8:$E$507, "&gt;="&amp;Q59)&gt;0, "R", "")))))</f>
        <v/>
      </c>
      <c r="R60" s="41" t="str">
        <f>IF(OR($B60="", R59=""), "", IF(COUNTIFS('Leave Request Form'!$T$8:$T$507, R59, 'Leave Request Form'!$C$8:$C$507, $B60), "A2", IF(COUNTIFS('Leave Request Form'!$G$8:$G$507, R59, 'Leave Request Form'!$C$8:$C$507, $B60), "R2", IF(COUNTIFS('Leave Request Form'!$P$8:$P$569, $B60, 'Leave Request Form'!$Q$8:$Q$569, "&lt;="&amp;R59, 'Leave Request Form'!$R$8:$R$569, "&gt;="&amp;R59)&gt;0, "A", IF(COUNTIFS('Leave Request Form'!$C$8:$C$507, $B60, 'Leave Request Form'!$D$8:$D$507, "&lt;="&amp;R59, 'Leave Request Form'!$E$8:$E$507, "&gt;="&amp;R59)&gt;0, "R", "")))))</f>
        <v/>
      </c>
      <c r="S60" s="41" t="str">
        <f>IF(OR($B60="", S59=""), "", IF(COUNTIFS('Leave Request Form'!$T$8:$T$507, S59, 'Leave Request Form'!$C$8:$C$507, $B60), "A2", IF(COUNTIFS('Leave Request Form'!$G$8:$G$507, S59, 'Leave Request Form'!$C$8:$C$507, $B60), "R2", IF(COUNTIFS('Leave Request Form'!$P$8:$P$569, $B60, 'Leave Request Form'!$Q$8:$Q$569, "&lt;="&amp;S59, 'Leave Request Form'!$R$8:$R$569, "&gt;="&amp;S59)&gt;0, "A", IF(COUNTIFS('Leave Request Form'!$C$8:$C$507, $B60, 'Leave Request Form'!$D$8:$D$507, "&lt;="&amp;S59, 'Leave Request Form'!$E$8:$E$507, "&gt;="&amp;S59)&gt;0, "R", "")))))</f>
        <v/>
      </c>
      <c r="T60" s="41" t="str">
        <f>IF(OR($B60="", T59=""), "", IF(COUNTIFS('Leave Request Form'!$T$8:$T$507, T59, 'Leave Request Form'!$C$8:$C$507, $B60), "A2", IF(COUNTIFS('Leave Request Form'!$G$8:$G$507, T59, 'Leave Request Form'!$C$8:$C$507, $B60), "R2", IF(COUNTIFS('Leave Request Form'!$P$8:$P$569, $B60, 'Leave Request Form'!$Q$8:$Q$569, "&lt;="&amp;T59, 'Leave Request Form'!$R$8:$R$569, "&gt;="&amp;T59)&gt;0, "A", IF(COUNTIFS('Leave Request Form'!$C$8:$C$507, $B60, 'Leave Request Form'!$D$8:$D$507, "&lt;="&amp;T59, 'Leave Request Form'!$E$8:$E$507, "&gt;="&amp;T59)&gt;0, "R", "")))))</f>
        <v/>
      </c>
      <c r="U60" s="41" t="str">
        <f>IF(OR($B60="", U59=""), "", IF(COUNTIFS('Leave Request Form'!$T$8:$T$507, U59, 'Leave Request Form'!$C$8:$C$507, $B60), "A2", IF(COUNTIFS('Leave Request Form'!$G$8:$G$507, U59, 'Leave Request Form'!$C$8:$C$507, $B60), "R2", IF(COUNTIFS('Leave Request Form'!$P$8:$P$569, $B60, 'Leave Request Form'!$Q$8:$Q$569, "&lt;="&amp;U59, 'Leave Request Form'!$R$8:$R$569, "&gt;="&amp;U59)&gt;0, "A", IF(COUNTIFS('Leave Request Form'!$C$8:$C$507, $B60, 'Leave Request Form'!$D$8:$D$507, "&lt;="&amp;U59, 'Leave Request Form'!$E$8:$E$507, "&gt;="&amp;U59)&gt;0, "R", "")))))</f>
        <v/>
      </c>
      <c r="V60" s="41" t="str">
        <f>IF(OR($B60="", V59=""), "", IF(COUNTIFS('Leave Request Form'!$T$8:$T$507, V59, 'Leave Request Form'!$C$8:$C$507, $B60), "A2", IF(COUNTIFS('Leave Request Form'!$G$8:$G$507, V59, 'Leave Request Form'!$C$8:$C$507, $B60), "R2", IF(COUNTIFS('Leave Request Form'!$P$8:$P$569, $B60, 'Leave Request Form'!$Q$8:$Q$569, "&lt;="&amp;V59, 'Leave Request Form'!$R$8:$R$569, "&gt;="&amp;V59)&gt;0, "A", IF(COUNTIFS('Leave Request Form'!$C$8:$C$507, $B60, 'Leave Request Form'!$D$8:$D$507, "&lt;="&amp;V59, 'Leave Request Form'!$E$8:$E$507, "&gt;="&amp;V59)&gt;0, "R", "")))))</f>
        <v/>
      </c>
      <c r="W60" s="41" t="str">
        <f>IF(OR($B60="", W59=""), "", IF(COUNTIFS('Leave Request Form'!$T$8:$T$507, W59, 'Leave Request Form'!$C$8:$C$507, $B60), "A2", IF(COUNTIFS('Leave Request Form'!$G$8:$G$507, W59, 'Leave Request Form'!$C$8:$C$507, $B60), "R2", IF(COUNTIFS('Leave Request Form'!$P$8:$P$569, $B60, 'Leave Request Form'!$Q$8:$Q$569, "&lt;="&amp;W59, 'Leave Request Form'!$R$8:$R$569, "&gt;="&amp;W59)&gt;0, "A", IF(COUNTIFS('Leave Request Form'!$C$8:$C$507, $B60, 'Leave Request Form'!$D$8:$D$507, "&lt;="&amp;W59, 'Leave Request Form'!$E$8:$E$507, "&gt;="&amp;W59)&gt;0, "R", "")))))</f>
        <v/>
      </c>
      <c r="X60" s="41" t="str">
        <f>IF(OR($B60="", X59=""), "", IF(COUNTIFS('Leave Request Form'!$T$8:$T$507, X59, 'Leave Request Form'!$C$8:$C$507, $B60), "A2", IF(COUNTIFS('Leave Request Form'!$G$8:$G$507, X59, 'Leave Request Form'!$C$8:$C$507, $B60), "R2", IF(COUNTIFS('Leave Request Form'!$P$8:$P$569, $B60, 'Leave Request Form'!$Q$8:$Q$569, "&lt;="&amp;X59, 'Leave Request Form'!$R$8:$R$569, "&gt;="&amp;X59)&gt;0, "A", IF(COUNTIFS('Leave Request Form'!$C$8:$C$507, $B60, 'Leave Request Form'!$D$8:$D$507, "&lt;="&amp;X59, 'Leave Request Form'!$E$8:$E$507, "&gt;="&amp;X59)&gt;0, "R", "")))))</f>
        <v/>
      </c>
      <c r="Y60" s="41" t="str">
        <f>IF(OR($B60="", Y59=""), "", IF(COUNTIFS('Leave Request Form'!$T$8:$T$507, Y59, 'Leave Request Form'!$C$8:$C$507, $B60), "A2", IF(COUNTIFS('Leave Request Form'!$G$8:$G$507, Y59, 'Leave Request Form'!$C$8:$C$507, $B60), "R2", IF(COUNTIFS('Leave Request Form'!$P$8:$P$569, $B60, 'Leave Request Form'!$Q$8:$Q$569, "&lt;="&amp;Y59, 'Leave Request Form'!$R$8:$R$569, "&gt;="&amp;Y59)&gt;0, "A", IF(COUNTIFS('Leave Request Form'!$C$8:$C$507, $B60, 'Leave Request Form'!$D$8:$D$507, "&lt;="&amp;Y59, 'Leave Request Form'!$E$8:$E$507, "&gt;="&amp;Y59)&gt;0, "R", "")))))</f>
        <v/>
      </c>
      <c r="Z60" s="41" t="str">
        <f>IF(OR($B60="", Z59=""), "", IF(COUNTIFS('Leave Request Form'!$T$8:$T$507, Z59, 'Leave Request Form'!$C$8:$C$507, $B60), "A2", IF(COUNTIFS('Leave Request Form'!$G$8:$G$507, Z59, 'Leave Request Form'!$C$8:$C$507, $B60), "R2", IF(COUNTIFS('Leave Request Form'!$P$8:$P$569, $B60, 'Leave Request Form'!$Q$8:$Q$569, "&lt;="&amp;Z59, 'Leave Request Form'!$R$8:$R$569, "&gt;="&amp;Z59)&gt;0, "A", IF(COUNTIFS('Leave Request Form'!$C$8:$C$507, $B60, 'Leave Request Form'!$D$8:$D$507, "&lt;="&amp;Z59, 'Leave Request Form'!$E$8:$E$507, "&gt;="&amp;Z59)&gt;0, "R", "")))))</f>
        <v/>
      </c>
      <c r="AA60" s="41" t="str">
        <f>IF(OR($B60="", AA59=""), "", IF(COUNTIFS('Leave Request Form'!$T$8:$T$507, AA59, 'Leave Request Form'!$C$8:$C$507, $B60), "A2", IF(COUNTIFS('Leave Request Form'!$G$8:$G$507, AA59, 'Leave Request Form'!$C$8:$C$507, $B60), "R2", IF(COUNTIFS('Leave Request Form'!$P$8:$P$569, $B60, 'Leave Request Form'!$Q$8:$Q$569, "&lt;="&amp;AA59, 'Leave Request Form'!$R$8:$R$569, "&gt;="&amp;AA59)&gt;0, "A", IF(COUNTIFS('Leave Request Form'!$C$8:$C$507, $B60, 'Leave Request Form'!$D$8:$D$507, "&lt;="&amp;AA59, 'Leave Request Form'!$E$8:$E$507, "&gt;="&amp;AA59)&gt;0, "R", "")))))</f>
        <v/>
      </c>
      <c r="AB60" s="41" t="str">
        <f>IF(OR($B60="", AB59=""), "", IF(COUNTIFS('Leave Request Form'!$T$8:$T$507, AB59, 'Leave Request Form'!$C$8:$C$507, $B60), "A2", IF(COUNTIFS('Leave Request Form'!$G$8:$G$507, AB59, 'Leave Request Form'!$C$8:$C$507, $B60), "R2", IF(COUNTIFS('Leave Request Form'!$P$8:$P$569, $B60, 'Leave Request Form'!$Q$8:$Q$569, "&lt;="&amp;AB59, 'Leave Request Form'!$R$8:$R$569, "&gt;="&amp;AB59)&gt;0, "A", IF(COUNTIFS('Leave Request Form'!$C$8:$C$507, $B60, 'Leave Request Form'!$D$8:$D$507, "&lt;="&amp;AB59, 'Leave Request Form'!$E$8:$E$507, "&gt;="&amp;AB59)&gt;0, "R", "")))))</f>
        <v/>
      </c>
      <c r="AC60" s="41" t="str">
        <f>IF(OR($B60="", AC59=""), "", IF(COUNTIFS('Leave Request Form'!$T$8:$T$507, AC59, 'Leave Request Form'!$C$8:$C$507, $B60), "A2", IF(COUNTIFS('Leave Request Form'!$G$8:$G$507, AC59, 'Leave Request Form'!$C$8:$C$507, $B60), "R2", IF(COUNTIFS('Leave Request Form'!$P$8:$P$569, $B60, 'Leave Request Form'!$Q$8:$Q$569, "&lt;="&amp;AC59, 'Leave Request Form'!$R$8:$R$569, "&gt;="&amp;AC59)&gt;0, "A", IF(COUNTIFS('Leave Request Form'!$C$8:$C$507, $B60, 'Leave Request Form'!$D$8:$D$507, "&lt;="&amp;AC59, 'Leave Request Form'!$E$8:$E$507, "&gt;="&amp;AC59)&gt;0, "R", "")))))</f>
        <v/>
      </c>
      <c r="AD60" s="41" t="str">
        <f>IF(OR($B60="", AD59=""), "", IF(COUNTIFS('Leave Request Form'!$T$8:$T$507, AD59, 'Leave Request Form'!$C$8:$C$507, $B60), "A2", IF(COUNTIFS('Leave Request Form'!$G$8:$G$507, AD59, 'Leave Request Form'!$C$8:$C$507, $B60), "R2", IF(COUNTIFS('Leave Request Form'!$P$8:$P$569, $B60, 'Leave Request Form'!$Q$8:$Q$569, "&lt;="&amp;AD59, 'Leave Request Form'!$R$8:$R$569, "&gt;="&amp;AD59)&gt;0, "A", IF(COUNTIFS('Leave Request Form'!$C$8:$C$507, $B60, 'Leave Request Form'!$D$8:$D$507, "&lt;="&amp;AD59, 'Leave Request Form'!$E$8:$E$507, "&gt;="&amp;AD59)&gt;0, "R", "")))))</f>
        <v/>
      </c>
      <c r="AE60" s="41" t="str">
        <f>IF(OR($B60="", AE59=""), "", IF(COUNTIFS('Leave Request Form'!$T$8:$T$507, AE59, 'Leave Request Form'!$C$8:$C$507, $B60), "A2", IF(COUNTIFS('Leave Request Form'!$G$8:$G$507, AE59, 'Leave Request Form'!$C$8:$C$507, $B60), "R2", IF(COUNTIFS('Leave Request Form'!$P$8:$P$569, $B60, 'Leave Request Form'!$Q$8:$Q$569, "&lt;="&amp;AE59, 'Leave Request Form'!$R$8:$R$569, "&gt;="&amp;AE59)&gt;0, "A", IF(COUNTIFS('Leave Request Form'!$C$8:$C$507, $B60, 'Leave Request Form'!$D$8:$D$507, "&lt;="&amp;AE59, 'Leave Request Form'!$E$8:$E$507, "&gt;="&amp;AE59)&gt;0, "R", "")))))</f>
        <v/>
      </c>
      <c r="AF60" s="41" t="str">
        <f>IF(OR($B60="", AF59=""), "", IF(COUNTIFS('Leave Request Form'!$T$8:$T$507, AF59, 'Leave Request Form'!$C$8:$C$507, $B60), "A2", IF(COUNTIFS('Leave Request Form'!$G$8:$G$507, AF59, 'Leave Request Form'!$C$8:$C$507, $B60), "R2", IF(COUNTIFS('Leave Request Form'!$P$8:$P$569, $B60, 'Leave Request Form'!$Q$8:$Q$569, "&lt;="&amp;AF59, 'Leave Request Form'!$R$8:$R$569, "&gt;="&amp;AF59)&gt;0, "A", IF(COUNTIFS('Leave Request Form'!$C$8:$C$507, $B60, 'Leave Request Form'!$D$8:$D$507, "&lt;="&amp;AF59, 'Leave Request Form'!$E$8:$E$507, "&gt;="&amp;AF59)&gt;0, "R", "")))))</f>
        <v/>
      </c>
      <c r="AG60" s="26" t="str">
        <f>IF(OR($B60="", AG59=""), "", IF(COUNTIFS('Leave Request Form'!$T$8:$T$507, AG59, 'Leave Request Form'!$C$8:$C$507, $B60), "A2", IF(COUNTIFS('Leave Request Form'!$G$8:$G$507, AG59, 'Leave Request Form'!$C$8:$C$507, $B60), "R2", IF(COUNTIFS('Leave Request Form'!$P$8:$P$569, $B60, 'Leave Request Form'!$Q$8:$Q$569, "&lt;="&amp;AG59, 'Leave Request Form'!$R$8:$R$569, "&gt;="&amp;AG59)&gt;0, "A", IF(COUNTIFS('Leave Request Form'!$C$8:$C$507, $B60, 'Leave Request Form'!$D$8:$D$507, "&lt;="&amp;AG59, 'Leave Request Form'!$E$8:$E$507, "&gt;="&amp;AG59)&gt;0, "R", "")))))</f>
        <v/>
      </c>
      <c r="AH60" s="75"/>
    </row>
    <row r="61" spans="1:34" x14ac:dyDescent="0.25">
      <c r="A61" s="75"/>
      <c r="B61" s="10" t="str">
        <f>IF('Intro &amp; Setup'!$BC$5="", "", 'Intro &amp; Setup'!$BC$5)</f>
        <v>Mary</v>
      </c>
      <c r="C61" s="42" t="str">
        <f>IF(OR($B61="", C59=""), "", IF(COUNTIFS('Leave Request Form'!$T$8:$T$507, C59, 'Leave Request Form'!$C$8:$C$507, $B61), "A2", IF(COUNTIFS('Leave Request Form'!$G$8:$G$507, C59, 'Leave Request Form'!$C$8:$C$507, $B61), "R2", IF(COUNTIFS('Leave Request Form'!$P$8:$P$569, $B61, 'Leave Request Form'!$Q$8:$Q$569, "&lt;="&amp;C59, 'Leave Request Form'!$R$8:$R$569, "&gt;="&amp;C59)&gt;0, "A", IF(COUNTIFS('Leave Request Form'!$C$8:$C$507, $B61, 'Leave Request Form'!$D$8:$D$507, "&lt;="&amp;C59, 'Leave Request Form'!$E$8:$E$507, "&gt;="&amp;C59)&gt;0, "R", "")))))</f>
        <v/>
      </c>
      <c r="D61" s="43" t="str">
        <f>IF(OR($B61="", D59=""), "", IF(COUNTIFS('Leave Request Form'!$T$8:$T$507, D59, 'Leave Request Form'!$C$8:$C$507, $B61), "A2", IF(COUNTIFS('Leave Request Form'!$G$8:$G$507, D59, 'Leave Request Form'!$C$8:$C$507, $B61), "R2", IF(COUNTIFS('Leave Request Form'!$P$8:$P$569, $B61, 'Leave Request Form'!$Q$8:$Q$569, "&lt;="&amp;D59, 'Leave Request Form'!$R$8:$R$569, "&gt;="&amp;D59)&gt;0, "A", IF(COUNTIFS('Leave Request Form'!$C$8:$C$507, $B61, 'Leave Request Form'!$D$8:$D$507, "&lt;="&amp;D59, 'Leave Request Form'!$E$8:$E$507, "&gt;="&amp;D59)&gt;0, "R", "")))))</f>
        <v/>
      </c>
      <c r="E61" s="43" t="str">
        <f>IF(OR($B61="", E59=""), "", IF(COUNTIFS('Leave Request Form'!$T$8:$T$507, E59, 'Leave Request Form'!$C$8:$C$507, $B61), "A2", IF(COUNTIFS('Leave Request Form'!$G$8:$G$507, E59, 'Leave Request Form'!$C$8:$C$507, $B61), "R2", IF(COUNTIFS('Leave Request Form'!$P$8:$P$569, $B61, 'Leave Request Form'!$Q$8:$Q$569, "&lt;="&amp;E59, 'Leave Request Form'!$R$8:$R$569, "&gt;="&amp;E59)&gt;0, "A", IF(COUNTIFS('Leave Request Form'!$C$8:$C$507, $B61, 'Leave Request Form'!$D$8:$D$507, "&lt;="&amp;E59, 'Leave Request Form'!$E$8:$E$507, "&gt;="&amp;E59)&gt;0, "R", "")))))</f>
        <v/>
      </c>
      <c r="F61" s="43" t="str">
        <f>IF(OR($B61="", F59=""), "", IF(COUNTIFS('Leave Request Form'!$T$8:$T$507, F59, 'Leave Request Form'!$C$8:$C$507, $B61), "A2", IF(COUNTIFS('Leave Request Form'!$G$8:$G$507, F59, 'Leave Request Form'!$C$8:$C$507, $B61), "R2", IF(COUNTIFS('Leave Request Form'!$P$8:$P$569, $B61, 'Leave Request Form'!$Q$8:$Q$569, "&lt;="&amp;F59, 'Leave Request Form'!$R$8:$R$569, "&gt;="&amp;F59)&gt;0, "A", IF(COUNTIFS('Leave Request Form'!$C$8:$C$507, $B61, 'Leave Request Form'!$D$8:$D$507, "&lt;="&amp;F59, 'Leave Request Form'!$E$8:$E$507, "&gt;="&amp;F59)&gt;0, "R", "")))))</f>
        <v/>
      </c>
      <c r="G61" s="43" t="str">
        <f>IF(OR($B61="", G59=""), "", IF(COUNTIFS('Leave Request Form'!$T$8:$T$507, G59, 'Leave Request Form'!$C$8:$C$507, $B61), "A2", IF(COUNTIFS('Leave Request Form'!$G$8:$G$507, G59, 'Leave Request Form'!$C$8:$C$507, $B61), "R2", IF(COUNTIFS('Leave Request Form'!$P$8:$P$569, $B61, 'Leave Request Form'!$Q$8:$Q$569, "&lt;="&amp;G59, 'Leave Request Form'!$R$8:$R$569, "&gt;="&amp;G59)&gt;0, "A", IF(COUNTIFS('Leave Request Form'!$C$8:$C$507, $B61, 'Leave Request Form'!$D$8:$D$507, "&lt;="&amp;G59, 'Leave Request Form'!$E$8:$E$507, "&gt;="&amp;G59)&gt;0, "R", "")))))</f>
        <v/>
      </c>
      <c r="H61" s="43" t="str">
        <f>IF(OR($B61="", H59=""), "", IF(COUNTIFS('Leave Request Form'!$T$8:$T$507, H59, 'Leave Request Form'!$C$8:$C$507, $B61), "A2", IF(COUNTIFS('Leave Request Form'!$G$8:$G$507, H59, 'Leave Request Form'!$C$8:$C$507, $B61), "R2", IF(COUNTIFS('Leave Request Form'!$P$8:$P$569, $B61, 'Leave Request Form'!$Q$8:$Q$569, "&lt;="&amp;H59, 'Leave Request Form'!$R$8:$R$569, "&gt;="&amp;H59)&gt;0, "A", IF(COUNTIFS('Leave Request Form'!$C$8:$C$507, $B61, 'Leave Request Form'!$D$8:$D$507, "&lt;="&amp;H59, 'Leave Request Form'!$E$8:$E$507, "&gt;="&amp;H59)&gt;0, "R", "")))))</f>
        <v/>
      </c>
      <c r="I61" s="43" t="str">
        <f>IF(OR($B61="", I59=""), "", IF(COUNTIFS('Leave Request Form'!$T$8:$T$507, I59, 'Leave Request Form'!$C$8:$C$507, $B61), "A2", IF(COUNTIFS('Leave Request Form'!$G$8:$G$507, I59, 'Leave Request Form'!$C$8:$C$507, $B61), "R2", IF(COUNTIFS('Leave Request Form'!$P$8:$P$569, $B61, 'Leave Request Form'!$Q$8:$Q$569, "&lt;="&amp;I59, 'Leave Request Form'!$R$8:$R$569, "&gt;="&amp;I59)&gt;0, "A", IF(COUNTIFS('Leave Request Form'!$C$8:$C$507, $B61, 'Leave Request Form'!$D$8:$D$507, "&lt;="&amp;I59, 'Leave Request Form'!$E$8:$E$507, "&gt;="&amp;I59)&gt;0, "R", "")))))</f>
        <v/>
      </c>
      <c r="J61" s="43" t="str">
        <f>IF(OR($B61="", J59=""), "", IF(COUNTIFS('Leave Request Form'!$T$8:$T$507, J59, 'Leave Request Form'!$C$8:$C$507, $B61), "A2", IF(COUNTIFS('Leave Request Form'!$G$8:$G$507, J59, 'Leave Request Form'!$C$8:$C$507, $B61), "R2", IF(COUNTIFS('Leave Request Form'!$P$8:$P$569, $B61, 'Leave Request Form'!$Q$8:$Q$569, "&lt;="&amp;J59, 'Leave Request Form'!$R$8:$R$569, "&gt;="&amp;J59)&gt;0, "A", IF(COUNTIFS('Leave Request Form'!$C$8:$C$507, $B61, 'Leave Request Form'!$D$8:$D$507, "&lt;="&amp;J59, 'Leave Request Form'!$E$8:$E$507, "&gt;="&amp;J59)&gt;0, "R", "")))))</f>
        <v/>
      </c>
      <c r="K61" s="43" t="str">
        <f>IF(OR($B61="", K59=""), "", IF(COUNTIFS('Leave Request Form'!$T$8:$T$507, K59, 'Leave Request Form'!$C$8:$C$507, $B61), "A2", IF(COUNTIFS('Leave Request Form'!$G$8:$G$507, K59, 'Leave Request Form'!$C$8:$C$507, $B61), "R2", IF(COUNTIFS('Leave Request Form'!$P$8:$P$569, $B61, 'Leave Request Form'!$Q$8:$Q$569, "&lt;="&amp;K59, 'Leave Request Form'!$R$8:$R$569, "&gt;="&amp;K59)&gt;0, "A", IF(COUNTIFS('Leave Request Form'!$C$8:$C$507, $B61, 'Leave Request Form'!$D$8:$D$507, "&lt;="&amp;K59, 'Leave Request Form'!$E$8:$E$507, "&gt;="&amp;K59)&gt;0, "R", "")))))</f>
        <v/>
      </c>
      <c r="L61" s="43" t="str">
        <f>IF(OR($B61="", L59=""), "", IF(COUNTIFS('Leave Request Form'!$T$8:$T$507, L59, 'Leave Request Form'!$C$8:$C$507, $B61), "A2", IF(COUNTIFS('Leave Request Form'!$G$8:$G$507, L59, 'Leave Request Form'!$C$8:$C$507, $B61), "R2", IF(COUNTIFS('Leave Request Form'!$P$8:$P$569, $B61, 'Leave Request Form'!$Q$8:$Q$569, "&lt;="&amp;L59, 'Leave Request Form'!$R$8:$R$569, "&gt;="&amp;L59)&gt;0, "A", IF(COUNTIFS('Leave Request Form'!$C$8:$C$507, $B61, 'Leave Request Form'!$D$8:$D$507, "&lt;="&amp;L59, 'Leave Request Form'!$E$8:$E$507, "&gt;="&amp;L59)&gt;0, "R", "")))))</f>
        <v/>
      </c>
      <c r="M61" s="43" t="str">
        <f>IF(OR($B61="", M59=""), "", IF(COUNTIFS('Leave Request Form'!$T$8:$T$507, M59, 'Leave Request Form'!$C$8:$C$507, $B61), "A2", IF(COUNTIFS('Leave Request Form'!$G$8:$G$507, M59, 'Leave Request Form'!$C$8:$C$507, $B61), "R2", IF(COUNTIFS('Leave Request Form'!$P$8:$P$569, $B61, 'Leave Request Form'!$Q$8:$Q$569, "&lt;="&amp;M59, 'Leave Request Form'!$R$8:$R$569, "&gt;="&amp;M59)&gt;0, "A", IF(COUNTIFS('Leave Request Form'!$C$8:$C$507, $B61, 'Leave Request Form'!$D$8:$D$507, "&lt;="&amp;M59, 'Leave Request Form'!$E$8:$E$507, "&gt;="&amp;M59)&gt;0, "R", "")))))</f>
        <v/>
      </c>
      <c r="N61" s="43" t="str">
        <f>IF(OR($B61="", N59=""), "", IF(COUNTIFS('Leave Request Form'!$T$8:$T$507, N59, 'Leave Request Form'!$C$8:$C$507, $B61), "A2", IF(COUNTIFS('Leave Request Form'!$G$8:$G$507, N59, 'Leave Request Form'!$C$8:$C$507, $B61), "R2", IF(COUNTIFS('Leave Request Form'!$P$8:$P$569, $B61, 'Leave Request Form'!$Q$8:$Q$569, "&lt;="&amp;N59, 'Leave Request Form'!$R$8:$R$569, "&gt;="&amp;N59)&gt;0, "A", IF(COUNTIFS('Leave Request Form'!$C$8:$C$507, $B61, 'Leave Request Form'!$D$8:$D$507, "&lt;="&amp;N59, 'Leave Request Form'!$E$8:$E$507, "&gt;="&amp;N59)&gt;0, "R", "")))))</f>
        <v/>
      </c>
      <c r="O61" s="43" t="str">
        <f>IF(OR($B61="", O59=""), "", IF(COUNTIFS('Leave Request Form'!$T$8:$T$507, O59, 'Leave Request Form'!$C$8:$C$507, $B61), "A2", IF(COUNTIFS('Leave Request Form'!$G$8:$G$507, O59, 'Leave Request Form'!$C$8:$C$507, $B61), "R2", IF(COUNTIFS('Leave Request Form'!$P$8:$P$569, $B61, 'Leave Request Form'!$Q$8:$Q$569, "&lt;="&amp;O59, 'Leave Request Form'!$R$8:$R$569, "&gt;="&amp;O59)&gt;0, "A", IF(COUNTIFS('Leave Request Form'!$C$8:$C$507, $B61, 'Leave Request Form'!$D$8:$D$507, "&lt;="&amp;O59, 'Leave Request Form'!$E$8:$E$507, "&gt;="&amp;O59)&gt;0, "R", "")))))</f>
        <v/>
      </c>
      <c r="P61" s="43" t="str">
        <f>IF(OR($B61="", P59=""), "", IF(COUNTIFS('Leave Request Form'!$T$8:$T$507, P59, 'Leave Request Form'!$C$8:$C$507, $B61), "A2", IF(COUNTIFS('Leave Request Form'!$G$8:$G$507, P59, 'Leave Request Form'!$C$8:$C$507, $B61), "R2", IF(COUNTIFS('Leave Request Form'!$P$8:$P$569, $B61, 'Leave Request Form'!$Q$8:$Q$569, "&lt;="&amp;P59, 'Leave Request Form'!$R$8:$R$569, "&gt;="&amp;P59)&gt;0, "A", IF(COUNTIFS('Leave Request Form'!$C$8:$C$507, $B61, 'Leave Request Form'!$D$8:$D$507, "&lt;="&amp;P59, 'Leave Request Form'!$E$8:$E$507, "&gt;="&amp;P59)&gt;0, "R", "")))))</f>
        <v/>
      </c>
      <c r="Q61" s="43" t="str">
        <f>IF(OR($B61="", Q59=""), "", IF(COUNTIFS('Leave Request Form'!$T$8:$T$507, Q59, 'Leave Request Form'!$C$8:$C$507, $B61), "A2", IF(COUNTIFS('Leave Request Form'!$G$8:$G$507, Q59, 'Leave Request Form'!$C$8:$C$507, $B61), "R2", IF(COUNTIFS('Leave Request Form'!$P$8:$P$569, $B61, 'Leave Request Form'!$Q$8:$Q$569, "&lt;="&amp;Q59, 'Leave Request Form'!$R$8:$R$569, "&gt;="&amp;Q59)&gt;0, "A", IF(COUNTIFS('Leave Request Form'!$C$8:$C$507, $B61, 'Leave Request Form'!$D$8:$D$507, "&lt;="&amp;Q59, 'Leave Request Form'!$E$8:$E$507, "&gt;="&amp;Q59)&gt;0, "R", "")))))</f>
        <v/>
      </c>
      <c r="R61" s="43" t="str">
        <f>IF(OR($B61="", R59=""), "", IF(COUNTIFS('Leave Request Form'!$T$8:$T$507, R59, 'Leave Request Form'!$C$8:$C$507, $B61), "A2", IF(COUNTIFS('Leave Request Form'!$G$8:$G$507, R59, 'Leave Request Form'!$C$8:$C$507, $B61), "R2", IF(COUNTIFS('Leave Request Form'!$P$8:$P$569, $B61, 'Leave Request Form'!$Q$8:$Q$569, "&lt;="&amp;R59, 'Leave Request Form'!$R$8:$R$569, "&gt;="&amp;R59)&gt;0, "A", IF(COUNTIFS('Leave Request Form'!$C$8:$C$507, $B61, 'Leave Request Form'!$D$8:$D$507, "&lt;="&amp;R59, 'Leave Request Form'!$E$8:$E$507, "&gt;="&amp;R59)&gt;0, "R", "")))))</f>
        <v/>
      </c>
      <c r="S61" s="43" t="str">
        <f>IF(OR($B61="", S59=""), "", IF(COUNTIFS('Leave Request Form'!$T$8:$T$507, S59, 'Leave Request Form'!$C$8:$C$507, $B61), "A2", IF(COUNTIFS('Leave Request Form'!$G$8:$G$507, S59, 'Leave Request Form'!$C$8:$C$507, $B61), "R2", IF(COUNTIFS('Leave Request Form'!$P$8:$P$569, $B61, 'Leave Request Form'!$Q$8:$Q$569, "&lt;="&amp;S59, 'Leave Request Form'!$R$8:$R$569, "&gt;="&amp;S59)&gt;0, "A", IF(COUNTIFS('Leave Request Form'!$C$8:$C$507, $B61, 'Leave Request Form'!$D$8:$D$507, "&lt;="&amp;S59, 'Leave Request Form'!$E$8:$E$507, "&gt;="&amp;S59)&gt;0, "R", "")))))</f>
        <v/>
      </c>
      <c r="T61" s="43" t="str">
        <f>IF(OR($B61="", T59=""), "", IF(COUNTIFS('Leave Request Form'!$T$8:$T$507, T59, 'Leave Request Form'!$C$8:$C$507, $B61), "A2", IF(COUNTIFS('Leave Request Form'!$G$8:$G$507, T59, 'Leave Request Form'!$C$8:$C$507, $B61), "R2", IF(COUNTIFS('Leave Request Form'!$P$8:$P$569, $B61, 'Leave Request Form'!$Q$8:$Q$569, "&lt;="&amp;T59, 'Leave Request Form'!$R$8:$R$569, "&gt;="&amp;T59)&gt;0, "A", IF(COUNTIFS('Leave Request Form'!$C$8:$C$507, $B61, 'Leave Request Form'!$D$8:$D$507, "&lt;="&amp;T59, 'Leave Request Form'!$E$8:$E$507, "&gt;="&amp;T59)&gt;0, "R", "")))))</f>
        <v/>
      </c>
      <c r="U61" s="43" t="str">
        <f>IF(OR($B61="", U59=""), "", IF(COUNTIFS('Leave Request Form'!$T$8:$T$507, U59, 'Leave Request Form'!$C$8:$C$507, $B61), "A2", IF(COUNTIFS('Leave Request Form'!$G$8:$G$507, U59, 'Leave Request Form'!$C$8:$C$507, $B61), "R2", IF(COUNTIFS('Leave Request Form'!$P$8:$P$569, $B61, 'Leave Request Form'!$Q$8:$Q$569, "&lt;="&amp;U59, 'Leave Request Form'!$R$8:$R$569, "&gt;="&amp;U59)&gt;0, "A", IF(COUNTIFS('Leave Request Form'!$C$8:$C$507, $B61, 'Leave Request Form'!$D$8:$D$507, "&lt;="&amp;U59, 'Leave Request Form'!$E$8:$E$507, "&gt;="&amp;U59)&gt;0, "R", "")))))</f>
        <v/>
      </c>
      <c r="V61" s="43" t="str">
        <f>IF(OR($B61="", V59=""), "", IF(COUNTIFS('Leave Request Form'!$T$8:$T$507, V59, 'Leave Request Form'!$C$8:$C$507, $B61), "A2", IF(COUNTIFS('Leave Request Form'!$G$8:$G$507, V59, 'Leave Request Form'!$C$8:$C$507, $B61), "R2", IF(COUNTIFS('Leave Request Form'!$P$8:$P$569, $B61, 'Leave Request Form'!$Q$8:$Q$569, "&lt;="&amp;V59, 'Leave Request Form'!$R$8:$R$569, "&gt;="&amp;V59)&gt;0, "A", IF(COUNTIFS('Leave Request Form'!$C$8:$C$507, $B61, 'Leave Request Form'!$D$8:$D$507, "&lt;="&amp;V59, 'Leave Request Form'!$E$8:$E$507, "&gt;="&amp;V59)&gt;0, "R", "")))))</f>
        <v/>
      </c>
      <c r="W61" s="43" t="str">
        <f>IF(OR($B61="", W59=""), "", IF(COUNTIFS('Leave Request Form'!$T$8:$T$507, W59, 'Leave Request Form'!$C$8:$C$507, $B61), "A2", IF(COUNTIFS('Leave Request Form'!$G$8:$G$507, W59, 'Leave Request Form'!$C$8:$C$507, $B61), "R2", IF(COUNTIFS('Leave Request Form'!$P$8:$P$569, $B61, 'Leave Request Form'!$Q$8:$Q$569, "&lt;="&amp;W59, 'Leave Request Form'!$R$8:$R$569, "&gt;="&amp;W59)&gt;0, "A", IF(COUNTIFS('Leave Request Form'!$C$8:$C$507, $B61, 'Leave Request Form'!$D$8:$D$507, "&lt;="&amp;W59, 'Leave Request Form'!$E$8:$E$507, "&gt;="&amp;W59)&gt;0, "R", "")))))</f>
        <v/>
      </c>
      <c r="X61" s="43" t="str">
        <f>IF(OR($B61="", X59=""), "", IF(COUNTIFS('Leave Request Form'!$T$8:$T$507, X59, 'Leave Request Form'!$C$8:$C$507, $B61), "A2", IF(COUNTIFS('Leave Request Form'!$G$8:$G$507, X59, 'Leave Request Form'!$C$8:$C$507, $B61), "R2", IF(COUNTIFS('Leave Request Form'!$P$8:$P$569, $B61, 'Leave Request Form'!$Q$8:$Q$569, "&lt;="&amp;X59, 'Leave Request Form'!$R$8:$R$569, "&gt;="&amp;X59)&gt;0, "A", IF(COUNTIFS('Leave Request Form'!$C$8:$C$507, $B61, 'Leave Request Form'!$D$8:$D$507, "&lt;="&amp;X59, 'Leave Request Form'!$E$8:$E$507, "&gt;="&amp;X59)&gt;0, "R", "")))))</f>
        <v/>
      </c>
      <c r="Y61" s="43" t="str">
        <f>IF(OR($B61="", Y59=""), "", IF(COUNTIFS('Leave Request Form'!$T$8:$T$507, Y59, 'Leave Request Form'!$C$8:$C$507, $B61), "A2", IF(COUNTIFS('Leave Request Form'!$G$8:$G$507, Y59, 'Leave Request Form'!$C$8:$C$507, $B61), "R2", IF(COUNTIFS('Leave Request Form'!$P$8:$P$569, $B61, 'Leave Request Form'!$Q$8:$Q$569, "&lt;="&amp;Y59, 'Leave Request Form'!$R$8:$R$569, "&gt;="&amp;Y59)&gt;0, "A", IF(COUNTIFS('Leave Request Form'!$C$8:$C$507, $B61, 'Leave Request Form'!$D$8:$D$507, "&lt;="&amp;Y59, 'Leave Request Form'!$E$8:$E$507, "&gt;="&amp;Y59)&gt;0, "R", "")))))</f>
        <v/>
      </c>
      <c r="Z61" s="43" t="str">
        <f>IF(OR($B61="", Z59=""), "", IF(COUNTIFS('Leave Request Form'!$T$8:$T$507, Z59, 'Leave Request Form'!$C$8:$C$507, $B61), "A2", IF(COUNTIFS('Leave Request Form'!$G$8:$G$507, Z59, 'Leave Request Form'!$C$8:$C$507, $B61), "R2", IF(COUNTIFS('Leave Request Form'!$P$8:$P$569, $B61, 'Leave Request Form'!$Q$8:$Q$569, "&lt;="&amp;Z59, 'Leave Request Form'!$R$8:$R$569, "&gt;="&amp;Z59)&gt;0, "A", IF(COUNTIFS('Leave Request Form'!$C$8:$C$507, $B61, 'Leave Request Form'!$D$8:$D$507, "&lt;="&amp;Z59, 'Leave Request Form'!$E$8:$E$507, "&gt;="&amp;Z59)&gt;0, "R", "")))))</f>
        <v/>
      </c>
      <c r="AA61" s="43" t="str">
        <f>IF(OR($B61="", AA59=""), "", IF(COUNTIFS('Leave Request Form'!$T$8:$T$507, AA59, 'Leave Request Form'!$C$8:$C$507, $B61), "A2", IF(COUNTIFS('Leave Request Form'!$G$8:$G$507, AA59, 'Leave Request Form'!$C$8:$C$507, $B61), "R2", IF(COUNTIFS('Leave Request Form'!$P$8:$P$569, $B61, 'Leave Request Form'!$Q$8:$Q$569, "&lt;="&amp;AA59, 'Leave Request Form'!$R$8:$R$569, "&gt;="&amp;AA59)&gt;0, "A", IF(COUNTIFS('Leave Request Form'!$C$8:$C$507, $B61, 'Leave Request Form'!$D$8:$D$507, "&lt;="&amp;AA59, 'Leave Request Form'!$E$8:$E$507, "&gt;="&amp;AA59)&gt;0, "R", "")))))</f>
        <v/>
      </c>
      <c r="AB61" s="43" t="str">
        <f>IF(OR($B61="", AB59=""), "", IF(COUNTIFS('Leave Request Form'!$T$8:$T$507, AB59, 'Leave Request Form'!$C$8:$C$507, $B61), "A2", IF(COUNTIFS('Leave Request Form'!$G$8:$G$507, AB59, 'Leave Request Form'!$C$8:$C$507, $B61), "R2", IF(COUNTIFS('Leave Request Form'!$P$8:$P$569, $B61, 'Leave Request Form'!$Q$8:$Q$569, "&lt;="&amp;AB59, 'Leave Request Form'!$R$8:$R$569, "&gt;="&amp;AB59)&gt;0, "A", IF(COUNTIFS('Leave Request Form'!$C$8:$C$507, $B61, 'Leave Request Form'!$D$8:$D$507, "&lt;="&amp;AB59, 'Leave Request Form'!$E$8:$E$507, "&gt;="&amp;AB59)&gt;0, "R", "")))))</f>
        <v/>
      </c>
      <c r="AC61" s="43" t="str">
        <f>IF(OR($B61="", AC59=""), "", IF(COUNTIFS('Leave Request Form'!$T$8:$T$507, AC59, 'Leave Request Form'!$C$8:$C$507, $B61), "A2", IF(COUNTIFS('Leave Request Form'!$G$8:$G$507, AC59, 'Leave Request Form'!$C$8:$C$507, $B61), "R2", IF(COUNTIFS('Leave Request Form'!$P$8:$P$569, $B61, 'Leave Request Form'!$Q$8:$Q$569, "&lt;="&amp;AC59, 'Leave Request Form'!$R$8:$R$569, "&gt;="&amp;AC59)&gt;0, "A", IF(COUNTIFS('Leave Request Form'!$C$8:$C$507, $B61, 'Leave Request Form'!$D$8:$D$507, "&lt;="&amp;AC59, 'Leave Request Form'!$E$8:$E$507, "&gt;="&amp;AC59)&gt;0, "R", "")))))</f>
        <v/>
      </c>
      <c r="AD61" s="43" t="str">
        <f>IF(OR($B61="", AD59=""), "", IF(COUNTIFS('Leave Request Form'!$T$8:$T$507, AD59, 'Leave Request Form'!$C$8:$C$507, $B61), "A2", IF(COUNTIFS('Leave Request Form'!$G$8:$G$507, AD59, 'Leave Request Form'!$C$8:$C$507, $B61), "R2", IF(COUNTIFS('Leave Request Form'!$P$8:$P$569, $B61, 'Leave Request Form'!$Q$8:$Q$569, "&lt;="&amp;AD59, 'Leave Request Form'!$R$8:$R$569, "&gt;="&amp;AD59)&gt;0, "A", IF(COUNTIFS('Leave Request Form'!$C$8:$C$507, $B61, 'Leave Request Form'!$D$8:$D$507, "&lt;="&amp;AD59, 'Leave Request Form'!$E$8:$E$507, "&gt;="&amp;AD59)&gt;0, "R", "")))))</f>
        <v/>
      </c>
      <c r="AE61" s="43" t="str">
        <f>IF(OR($B61="", AE59=""), "", IF(COUNTIFS('Leave Request Form'!$T$8:$T$507, AE59, 'Leave Request Form'!$C$8:$C$507, $B61), "A2", IF(COUNTIFS('Leave Request Form'!$G$8:$G$507, AE59, 'Leave Request Form'!$C$8:$C$507, $B61), "R2", IF(COUNTIFS('Leave Request Form'!$P$8:$P$569, $B61, 'Leave Request Form'!$Q$8:$Q$569, "&lt;="&amp;AE59, 'Leave Request Form'!$R$8:$R$569, "&gt;="&amp;AE59)&gt;0, "A", IF(COUNTIFS('Leave Request Form'!$C$8:$C$507, $B61, 'Leave Request Form'!$D$8:$D$507, "&lt;="&amp;AE59, 'Leave Request Form'!$E$8:$E$507, "&gt;="&amp;AE59)&gt;0, "R", "")))))</f>
        <v/>
      </c>
      <c r="AF61" s="43" t="str">
        <f>IF(OR($B61="", AF59=""), "", IF(COUNTIFS('Leave Request Form'!$T$8:$T$507, AF59, 'Leave Request Form'!$C$8:$C$507, $B61), "A2", IF(COUNTIFS('Leave Request Form'!$G$8:$G$507, AF59, 'Leave Request Form'!$C$8:$C$507, $B61), "R2", IF(COUNTIFS('Leave Request Form'!$P$8:$P$569, $B61, 'Leave Request Form'!$Q$8:$Q$569, "&lt;="&amp;AF59, 'Leave Request Form'!$R$8:$R$569, "&gt;="&amp;AF59)&gt;0, "A", IF(COUNTIFS('Leave Request Form'!$C$8:$C$507, $B61, 'Leave Request Form'!$D$8:$D$507, "&lt;="&amp;AF59, 'Leave Request Form'!$E$8:$E$507, "&gt;="&amp;AF59)&gt;0, "R", "")))))</f>
        <v/>
      </c>
      <c r="AG61" s="44" t="str">
        <f>IF(OR($B61="", AG59=""), "", IF(COUNTIFS('Leave Request Form'!$T$8:$T$507, AG59, 'Leave Request Form'!$C$8:$C$507, $B61), "A2", IF(COUNTIFS('Leave Request Form'!$G$8:$G$507, AG59, 'Leave Request Form'!$C$8:$C$507, $B61), "R2", IF(COUNTIFS('Leave Request Form'!$P$8:$P$569, $B61, 'Leave Request Form'!$Q$8:$Q$569, "&lt;="&amp;AG59, 'Leave Request Form'!$R$8:$R$569, "&gt;="&amp;AG59)&gt;0, "A", IF(COUNTIFS('Leave Request Form'!$C$8:$C$507, $B61, 'Leave Request Form'!$D$8:$D$507, "&lt;="&amp;AG59, 'Leave Request Form'!$E$8:$E$507, "&gt;="&amp;AG59)&gt;0, "R", "")))))</f>
        <v/>
      </c>
      <c r="AH61" s="75"/>
    </row>
    <row r="62" spans="1:34" x14ac:dyDescent="0.25">
      <c r="A62" s="75"/>
      <c r="B62" s="10" t="str">
        <f>IF('Intro &amp; Setup'!$BC$6="", "", 'Intro &amp; Setup'!$BC$6)</f>
        <v>Sean</v>
      </c>
      <c r="C62" s="42" t="str">
        <f>IF(OR($B62="", C59=""), "", IF(COUNTIFS('Leave Request Form'!$T$8:$T$507, C59, 'Leave Request Form'!$C$8:$C$507, $B62), "A2", IF(COUNTIFS('Leave Request Form'!$G$8:$G$507, C59, 'Leave Request Form'!$C$8:$C$507, $B62), "R2", IF(COUNTIFS('Leave Request Form'!$P$8:$P$569, $B62, 'Leave Request Form'!$Q$8:$Q$569, "&lt;="&amp;C59, 'Leave Request Form'!$R$8:$R$569, "&gt;="&amp;C59)&gt;0, "A", IF(COUNTIFS('Leave Request Form'!$C$8:$C$507, $B62, 'Leave Request Form'!$D$8:$D$507, "&lt;="&amp;C59, 'Leave Request Form'!$E$8:$E$507, "&gt;="&amp;C59)&gt;0, "R", "")))))</f>
        <v/>
      </c>
      <c r="D62" s="43" t="str">
        <f>IF(OR($B62="", D59=""), "", IF(COUNTIFS('Leave Request Form'!$T$8:$T$507, D59, 'Leave Request Form'!$C$8:$C$507, $B62), "A2", IF(COUNTIFS('Leave Request Form'!$G$8:$G$507, D59, 'Leave Request Form'!$C$8:$C$507, $B62), "R2", IF(COUNTIFS('Leave Request Form'!$P$8:$P$569, $B62, 'Leave Request Form'!$Q$8:$Q$569, "&lt;="&amp;D59, 'Leave Request Form'!$R$8:$R$569, "&gt;="&amp;D59)&gt;0, "A", IF(COUNTIFS('Leave Request Form'!$C$8:$C$507, $B62, 'Leave Request Form'!$D$8:$D$507, "&lt;="&amp;D59, 'Leave Request Form'!$E$8:$E$507, "&gt;="&amp;D59)&gt;0, "R", "")))))</f>
        <v/>
      </c>
      <c r="E62" s="43" t="str">
        <f>IF(OR($B62="", E59=""), "", IF(COUNTIFS('Leave Request Form'!$T$8:$T$507, E59, 'Leave Request Form'!$C$8:$C$507, $B62), "A2", IF(COUNTIFS('Leave Request Form'!$G$8:$G$507, E59, 'Leave Request Form'!$C$8:$C$507, $B62), "R2", IF(COUNTIFS('Leave Request Form'!$P$8:$P$569, $B62, 'Leave Request Form'!$Q$8:$Q$569, "&lt;="&amp;E59, 'Leave Request Form'!$R$8:$R$569, "&gt;="&amp;E59)&gt;0, "A", IF(COUNTIFS('Leave Request Form'!$C$8:$C$507, $B62, 'Leave Request Form'!$D$8:$D$507, "&lt;="&amp;E59, 'Leave Request Form'!$E$8:$E$507, "&gt;="&amp;E59)&gt;0, "R", "")))))</f>
        <v/>
      </c>
      <c r="F62" s="43" t="str">
        <f>IF(OR($B62="", F59=""), "", IF(COUNTIFS('Leave Request Form'!$T$8:$T$507, F59, 'Leave Request Form'!$C$8:$C$507, $B62), "A2", IF(COUNTIFS('Leave Request Form'!$G$8:$G$507, F59, 'Leave Request Form'!$C$8:$C$507, $B62), "R2", IF(COUNTIFS('Leave Request Form'!$P$8:$P$569, $B62, 'Leave Request Form'!$Q$8:$Q$569, "&lt;="&amp;F59, 'Leave Request Form'!$R$8:$R$569, "&gt;="&amp;F59)&gt;0, "A", IF(COUNTIFS('Leave Request Form'!$C$8:$C$507, $B62, 'Leave Request Form'!$D$8:$D$507, "&lt;="&amp;F59, 'Leave Request Form'!$E$8:$E$507, "&gt;="&amp;F59)&gt;0, "R", "")))))</f>
        <v/>
      </c>
      <c r="G62" s="43" t="str">
        <f>IF(OR($B62="", G59=""), "", IF(COUNTIFS('Leave Request Form'!$T$8:$T$507, G59, 'Leave Request Form'!$C$8:$C$507, $B62), "A2", IF(COUNTIFS('Leave Request Form'!$G$8:$G$507, G59, 'Leave Request Form'!$C$8:$C$507, $B62), "R2", IF(COUNTIFS('Leave Request Form'!$P$8:$P$569, $B62, 'Leave Request Form'!$Q$8:$Q$569, "&lt;="&amp;G59, 'Leave Request Form'!$R$8:$R$569, "&gt;="&amp;G59)&gt;0, "A", IF(COUNTIFS('Leave Request Form'!$C$8:$C$507, $B62, 'Leave Request Form'!$D$8:$D$507, "&lt;="&amp;G59, 'Leave Request Form'!$E$8:$E$507, "&gt;="&amp;G59)&gt;0, "R", "")))))</f>
        <v/>
      </c>
      <c r="H62" s="43" t="str">
        <f>IF(OR($B62="", H59=""), "", IF(COUNTIFS('Leave Request Form'!$T$8:$T$507, H59, 'Leave Request Form'!$C$8:$C$507, $B62), "A2", IF(COUNTIFS('Leave Request Form'!$G$8:$G$507, H59, 'Leave Request Form'!$C$8:$C$507, $B62), "R2", IF(COUNTIFS('Leave Request Form'!$P$8:$P$569, $B62, 'Leave Request Form'!$Q$8:$Q$569, "&lt;="&amp;H59, 'Leave Request Form'!$R$8:$R$569, "&gt;="&amp;H59)&gt;0, "A", IF(COUNTIFS('Leave Request Form'!$C$8:$C$507, $B62, 'Leave Request Form'!$D$8:$D$507, "&lt;="&amp;H59, 'Leave Request Form'!$E$8:$E$507, "&gt;="&amp;H59)&gt;0, "R", "")))))</f>
        <v/>
      </c>
      <c r="I62" s="43" t="str">
        <f>IF(OR($B62="", I59=""), "", IF(COUNTIFS('Leave Request Form'!$T$8:$T$507, I59, 'Leave Request Form'!$C$8:$C$507, $B62), "A2", IF(COUNTIFS('Leave Request Form'!$G$8:$G$507, I59, 'Leave Request Form'!$C$8:$C$507, $B62), "R2", IF(COUNTIFS('Leave Request Form'!$P$8:$P$569, $B62, 'Leave Request Form'!$Q$8:$Q$569, "&lt;="&amp;I59, 'Leave Request Form'!$R$8:$R$569, "&gt;="&amp;I59)&gt;0, "A", IF(COUNTIFS('Leave Request Form'!$C$8:$C$507, $B62, 'Leave Request Form'!$D$8:$D$507, "&lt;="&amp;I59, 'Leave Request Form'!$E$8:$E$507, "&gt;="&amp;I59)&gt;0, "R", "")))))</f>
        <v/>
      </c>
      <c r="J62" s="43" t="str">
        <f>IF(OR($B62="", J59=""), "", IF(COUNTIFS('Leave Request Form'!$T$8:$T$507, J59, 'Leave Request Form'!$C$8:$C$507, $B62), "A2", IF(COUNTIFS('Leave Request Form'!$G$8:$G$507, J59, 'Leave Request Form'!$C$8:$C$507, $B62), "R2", IF(COUNTIFS('Leave Request Form'!$P$8:$P$569, $B62, 'Leave Request Form'!$Q$8:$Q$569, "&lt;="&amp;J59, 'Leave Request Form'!$R$8:$R$569, "&gt;="&amp;J59)&gt;0, "A", IF(COUNTIFS('Leave Request Form'!$C$8:$C$507, $B62, 'Leave Request Form'!$D$8:$D$507, "&lt;="&amp;J59, 'Leave Request Form'!$E$8:$E$507, "&gt;="&amp;J59)&gt;0, "R", "")))))</f>
        <v/>
      </c>
      <c r="K62" s="43" t="str">
        <f>IF(OR($B62="", K59=""), "", IF(COUNTIFS('Leave Request Form'!$T$8:$T$507, K59, 'Leave Request Form'!$C$8:$C$507, $B62), "A2", IF(COUNTIFS('Leave Request Form'!$G$8:$G$507, K59, 'Leave Request Form'!$C$8:$C$507, $B62), "R2", IF(COUNTIFS('Leave Request Form'!$P$8:$P$569, $B62, 'Leave Request Form'!$Q$8:$Q$569, "&lt;="&amp;K59, 'Leave Request Form'!$R$8:$R$569, "&gt;="&amp;K59)&gt;0, "A", IF(COUNTIFS('Leave Request Form'!$C$8:$C$507, $B62, 'Leave Request Form'!$D$8:$D$507, "&lt;="&amp;K59, 'Leave Request Form'!$E$8:$E$507, "&gt;="&amp;K59)&gt;0, "R", "")))))</f>
        <v/>
      </c>
      <c r="L62" s="43" t="str">
        <f>IF(OR($B62="", L59=""), "", IF(COUNTIFS('Leave Request Form'!$T$8:$T$507, L59, 'Leave Request Form'!$C$8:$C$507, $B62), "A2", IF(COUNTIFS('Leave Request Form'!$G$8:$G$507, L59, 'Leave Request Form'!$C$8:$C$507, $B62), "R2", IF(COUNTIFS('Leave Request Form'!$P$8:$P$569, $B62, 'Leave Request Form'!$Q$8:$Q$569, "&lt;="&amp;L59, 'Leave Request Form'!$R$8:$R$569, "&gt;="&amp;L59)&gt;0, "A", IF(COUNTIFS('Leave Request Form'!$C$8:$C$507, $B62, 'Leave Request Form'!$D$8:$D$507, "&lt;="&amp;L59, 'Leave Request Form'!$E$8:$E$507, "&gt;="&amp;L59)&gt;0, "R", "")))))</f>
        <v/>
      </c>
      <c r="M62" s="43" t="str">
        <f>IF(OR($B62="", M59=""), "", IF(COUNTIFS('Leave Request Form'!$T$8:$T$507, M59, 'Leave Request Form'!$C$8:$C$507, $B62), "A2", IF(COUNTIFS('Leave Request Form'!$G$8:$G$507, M59, 'Leave Request Form'!$C$8:$C$507, $B62), "R2", IF(COUNTIFS('Leave Request Form'!$P$8:$P$569, $B62, 'Leave Request Form'!$Q$8:$Q$569, "&lt;="&amp;M59, 'Leave Request Form'!$R$8:$R$569, "&gt;="&amp;M59)&gt;0, "A", IF(COUNTIFS('Leave Request Form'!$C$8:$C$507, $B62, 'Leave Request Form'!$D$8:$D$507, "&lt;="&amp;M59, 'Leave Request Form'!$E$8:$E$507, "&gt;="&amp;M59)&gt;0, "R", "")))))</f>
        <v/>
      </c>
      <c r="N62" s="43" t="str">
        <f>IF(OR($B62="", N59=""), "", IF(COUNTIFS('Leave Request Form'!$T$8:$T$507, N59, 'Leave Request Form'!$C$8:$C$507, $B62), "A2", IF(COUNTIFS('Leave Request Form'!$G$8:$G$507, N59, 'Leave Request Form'!$C$8:$C$507, $B62), "R2", IF(COUNTIFS('Leave Request Form'!$P$8:$P$569, $B62, 'Leave Request Form'!$Q$8:$Q$569, "&lt;="&amp;N59, 'Leave Request Form'!$R$8:$R$569, "&gt;="&amp;N59)&gt;0, "A", IF(COUNTIFS('Leave Request Form'!$C$8:$C$507, $B62, 'Leave Request Form'!$D$8:$D$507, "&lt;="&amp;N59, 'Leave Request Form'!$E$8:$E$507, "&gt;="&amp;N59)&gt;0, "R", "")))))</f>
        <v/>
      </c>
      <c r="O62" s="43" t="str">
        <f>IF(OR($B62="", O59=""), "", IF(COUNTIFS('Leave Request Form'!$T$8:$T$507, O59, 'Leave Request Form'!$C$8:$C$507, $B62), "A2", IF(COUNTIFS('Leave Request Form'!$G$8:$G$507, O59, 'Leave Request Form'!$C$8:$C$507, $B62), "R2", IF(COUNTIFS('Leave Request Form'!$P$8:$P$569, $B62, 'Leave Request Form'!$Q$8:$Q$569, "&lt;="&amp;O59, 'Leave Request Form'!$R$8:$R$569, "&gt;="&amp;O59)&gt;0, "A", IF(COUNTIFS('Leave Request Form'!$C$8:$C$507, $B62, 'Leave Request Form'!$D$8:$D$507, "&lt;="&amp;O59, 'Leave Request Form'!$E$8:$E$507, "&gt;="&amp;O59)&gt;0, "R", "")))))</f>
        <v/>
      </c>
      <c r="P62" s="43" t="str">
        <f>IF(OR($B62="", P59=""), "", IF(COUNTIFS('Leave Request Form'!$T$8:$T$507, P59, 'Leave Request Form'!$C$8:$C$507, $B62), "A2", IF(COUNTIFS('Leave Request Form'!$G$8:$G$507, P59, 'Leave Request Form'!$C$8:$C$507, $B62), "R2", IF(COUNTIFS('Leave Request Form'!$P$8:$P$569, $B62, 'Leave Request Form'!$Q$8:$Q$569, "&lt;="&amp;P59, 'Leave Request Form'!$R$8:$R$569, "&gt;="&amp;P59)&gt;0, "A", IF(COUNTIFS('Leave Request Form'!$C$8:$C$507, $B62, 'Leave Request Form'!$D$8:$D$507, "&lt;="&amp;P59, 'Leave Request Form'!$E$8:$E$507, "&gt;="&amp;P59)&gt;0, "R", "")))))</f>
        <v/>
      </c>
      <c r="Q62" s="43" t="str">
        <f>IF(OR($B62="", Q59=""), "", IF(COUNTIFS('Leave Request Form'!$T$8:$T$507, Q59, 'Leave Request Form'!$C$8:$C$507, $B62), "A2", IF(COUNTIFS('Leave Request Form'!$G$8:$G$507, Q59, 'Leave Request Form'!$C$8:$C$507, $B62), "R2", IF(COUNTIFS('Leave Request Form'!$P$8:$P$569, $B62, 'Leave Request Form'!$Q$8:$Q$569, "&lt;="&amp;Q59, 'Leave Request Form'!$R$8:$R$569, "&gt;="&amp;Q59)&gt;0, "A", IF(COUNTIFS('Leave Request Form'!$C$8:$C$507, $B62, 'Leave Request Form'!$D$8:$D$507, "&lt;="&amp;Q59, 'Leave Request Form'!$E$8:$E$507, "&gt;="&amp;Q59)&gt;0, "R", "")))))</f>
        <v/>
      </c>
      <c r="R62" s="43" t="str">
        <f>IF(OR($B62="", R59=""), "", IF(COUNTIFS('Leave Request Form'!$T$8:$T$507, R59, 'Leave Request Form'!$C$8:$C$507, $B62), "A2", IF(COUNTIFS('Leave Request Form'!$G$8:$G$507, R59, 'Leave Request Form'!$C$8:$C$507, $B62), "R2", IF(COUNTIFS('Leave Request Form'!$P$8:$P$569, $B62, 'Leave Request Form'!$Q$8:$Q$569, "&lt;="&amp;R59, 'Leave Request Form'!$R$8:$R$569, "&gt;="&amp;R59)&gt;0, "A", IF(COUNTIFS('Leave Request Form'!$C$8:$C$507, $B62, 'Leave Request Form'!$D$8:$D$507, "&lt;="&amp;R59, 'Leave Request Form'!$E$8:$E$507, "&gt;="&amp;R59)&gt;0, "R", "")))))</f>
        <v/>
      </c>
      <c r="S62" s="43" t="str">
        <f>IF(OR($B62="", S59=""), "", IF(COUNTIFS('Leave Request Form'!$T$8:$T$507, S59, 'Leave Request Form'!$C$8:$C$507, $B62), "A2", IF(COUNTIFS('Leave Request Form'!$G$8:$G$507, S59, 'Leave Request Form'!$C$8:$C$507, $B62), "R2", IF(COUNTIFS('Leave Request Form'!$P$8:$P$569, $B62, 'Leave Request Form'!$Q$8:$Q$569, "&lt;="&amp;S59, 'Leave Request Form'!$R$8:$R$569, "&gt;="&amp;S59)&gt;0, "A", IF(COUNTIFS('Leave Request Form'!$C$8:$C$507, $B62, 'Leave Request Form'!$D$8:$D$507, "&lt;="&amp;S59, 'Leave Request Form'!$E$8:$E$507, "&gt;="&amp;S59)&gt;0, "R", "")))))</f>
        <v/>
      </c>
      <c r="T62" s="43" t="str">
        <f>IF(OR($B62="", T59=""), "", IF(COUNTIFS('Leave Request Form'!$T$8:$T$507, T59, 'Leave Request Form'!$C$8:$C$507, $B62), "A2", IF(COUNTIFS('Leave Request Form'!$G$8:$G$507, T59, 'Leave Request Form'!$C$8:$C$507, $B62), "R2", IF(COUNTIFS('Leave Request Form'!$P$8:$P$569, $B62, 'Leave Request Form'!$Q$8:$Q$569, "&lt;="&amp;T59, 'Leave Request Form'!$R$8:$R$569, "&gt;="&amp;T59)&gt;0, "A", IF(COUNTIFS('Leave Request Form'!$C$8:$C$507, $B62, 'Leave Request Form'!$D$8:$D$507, "&lt;="&amp;T59, 'Leave Request Form'!$E$8:$E$507, "&gt;="&amp;T59)&gt;0, "R", "")))))</f>
        <v/>
      </c>
      <c r="U62" s="43" t="str">
        <f>IF(OR($B62="", U59=""), "", IF(COUNTIFS('Leave Request Form'!$T$8:$T$507, U59, 'Leave Request Form'!$C$8:$C$507, $B62), "A2", IF(COUNTIFS('Leave Request Form'!$G$8:$G$507, U59, 'Leave Request Form'!$C$8:$C$507, $B62), "R2", IF(COUNTIFS('Leave Request Form'!$P$8:$P$569, $B62, 'Leave Request Form'!$Q$8:$Q$569, "&lt;="&amp;U59, 'Leave Request Form'!$R$8:$R$569, "&gt;="&amp;U59)&gt;0, "A", IF(COUNTIFS('Leave Request Form'!$C$8:$C$507, $B62, 'Leave Request Form'!$D$8:$D$507, "&lt;="&amp;U59, 'Leave Request Form'!$E$8:$E$507, "&gt;="&amp;U59)&gt;0, "R", "")))))</f>
        <v/>
      </c>
      <c r="V62" s="43" t="str">
        <f>IF(OR($B62="", V59=""), "", IF(COUNTIFS('Leave Request Form'!$T$8:$T$507, V59, 'Leave Request Form'!$C$8:$C$507, $B62), "A2", IF(COUNTIFS('Leave Request Form'!$G$8:$G$507, V59, 'Leave Request Form'!$C$8:$C$507, $B62), "R2", IF(COUNTIFS('Leave Request Form'!$P$8:$P$569, $B62, 'Leave Request Form'!$Q$8:$Q$569, "&lt;="&amp;V59, 'Leave Request Form'!$R$8:$R$569, "&gt;="&amp;V59)&gt;0, "A", IF(COUNTIFS('Leave Request Form'!$C$8:$C$507, $B62, 'Leave Request Form'!$D$8:$D$507, "&lt;="&amp;V59, 'Leave Request Form'!$E$8:$E$507, "&gt;="&amp;V59)&gt;0, "R", "")))))</f>
        <v/>
      </c>
      <c r="W62" s="43" t="str">
        <f>IF(OR($B62="", W59=""), "", IF(COUNTIFS('Leave Request Form'!$T$8:$T$507, W59, 'Leave Request Form'!$C$8:$C$507, $B62), "A2", IF(COUNTIFS('Leave Request Form'!$G$8:$G$507, W59, 'Leave Request Form'!$C$8:$C$507, $B62), "R2", IF(COUNTIFS('Leave Request Form'!$P$8:$P$569, $B62, 'Leave Request Form'!$Q$8:$Q$569, "&lt;="&amp;W59, 'Leave Request Form'!$R$8:$R$569, "&gt;="&amp;W59)&gt;0, "A", IF(COUNTIFS('Leave Request Form'!$C$8:$C$507, $B62, 'Leave Request Form'!$D$8:$D$507, "&lt;="&amp;W59, 'Leave Request Form'!$E$8:$E$507, "&gt;="&amp;W59)&gt;0, "R", "")))))</f>
        <v/>
      </c>
      <c r="X62" s="43" t="str">
        <f>IF(OR($B62="", X59=""), "", IF(COUNTIFS('Leave Request Form'!$T$8:$T$507, X59, 'Leave Request Form'!$C$8:$C$507, $B62), "A2", IF(COUNTIFS('Leave Request Form'!$G$8:$G$507, X59, 'Leave Request Form'!$C$8:$C$507, $B62), "R2", IF(COUNTIFS('Leave Request Form'!$P$8:$P$569, $B62, 'Leave Request Form'!$Q$8:$Q$569, "&lt;="&amp;X59, 'Leave Request Form'!$R$8:$R$569, "&gt;="&amp;X59)&gt;0, "A", IF(COUNTIFS('Leave Request Form'!$C$8:$C$507, $B62, 'Leave Request Form'!$D$8:$D$507, "&lt;="&amp;X59, 'Leave Request Form'!$E$8:$E$507, "&gt;="&amp;X59)&gt;0, "R", "")))))</f>
        <v/>
      </c>
      <c r="Y62" s="43" t="str">
        <f>IF(OR($B62="", Y59=""), "", IF(COUNTIFS('Leave Request Form'!$T$8:$T$507, Y59, 'Leave Request Form'!$C$8:$C$507, $B62), "A2", IF(COUNTIFS('Leave Request Form'!$G$8:$G$507, Y59, 'Leave Request Form'!$C$8:$C$507, $B62), "R2", IF(COUNTIFS('Leave Request Form'!$P$8:$P$569, $B62, 'Leave Request Form'!$Q$8:$Q$569, "&lt;="&amp;Y59, 'Leave Request Form'!$R$8:$R$569, "&gt;="&amp;Y59)&gt;0, "A", IF(COUNTIFS('Leave Request Form'!$C$8:$C$507, $B62, 'Leave Request Form'!$D$8:$D$507, "&lt;="&amp;Y59, 'Leave Request Form'!$E$8:$E$507, "&gt;="&amp;Y59)&gt;0, "R", "")))))</f>
        <v/>
      </c>
      <c r="Z62" s="43" t="str">
        <f>IF(OR($B62="", Z59=""), "", IF(COUNTIFS('Leave Request Form'!$T$8:$T$507, Z59, 'Leave Request Form'!$C$8:$C$507, $B62), "A2", IF(COUNTIFS('Leave Request Form'!$G$8:$G$507, Z59, 'Leave Request Form'!$C$8:$C$507, $B62), "R2", IF(COUNTIFS('Leave Request Form'!$P$8:$P$569, $B62, 'Leave Request Form'!$Q$8:$Q$569, "&lt;="&amp;Z59, 'Leave Request Form'!$R$8:$R$569, "&gt;="&amp;Z59)&gt;0, "A", IF(COUNTIFS('Leave Request Form'!$C$8:$C$507, $B62, 'Leave Request Form'!$D$8:$D$507, "&lt;="&amp;Z59, 'Leave Request Form'!$E$8:$E$507, "&gt;="&amp;Z59)&gt;0, "R", "")))))</f>
        <v/>
      </c>
      <c r="AA62" s="43" t="str">
        <f>IF(OR($B62="", AA59=""), "", IF(COUNTIFS('Leave Request Form'!$T$8:$T$507, AA59, 'Leave Request Form'!$C$8:$C$507, $B62), "A2", IF(COUNTIFS('Leave Request Form'!$G$8:$G$507, AA59, 'Leave Request Form'!$C$8:$C$507, $B62), "R2", IF(COUNTIFS('Leave Request Form'!$P$8:$P$569, $B62, 'Leave Request Form'!$Q$8:$Q$569, "&lt;="&amp;AA59, 'Leave Request Form'!$R$8:$R$569, "&gt;="&amp;AA59)&gt;0, "A", IF(COUNTIFS('Leave Request Form'!$C$8:$C$507, $B62, 'Leave Request Form'!$D$8:$D$507, "&lt;="&amp;AA59, 'Leave Request Form'!$E$8:$E$507, "&gt;="&amp;AA59)&gt;0, "R", "")))))</f>
        <v/>
      </c>
      <c r="AB62" s="43" t="str">
        <f>IF(OR($B62="", AB59=""), "", IF(COUNTIFS('Leave Request Form'!$T$8:$T$507, AB59, 'Leave Request Form'!$C$8:$C$507, $B62), "A2", IF(COUNTIFS('Leave Request Form'!$G$8:$G$507, AB59, 'Leave Request Form'!$C$8:$C$507, $B62), "R2", IF(COUNTIFS('Leave Request Form'!$P$8:$P$569, $B62, 'Leave Request Form'!$Q$8:$Q$569, "&lt;="&amp;AB59, 'Leave Request Form'!$R$8:$R$569, "&gt;="&amp;AB59)&gt;0, "A", IF(COUNTIFS('Leave Request Form'!$C$8:$C$507, $B62, 'Leave Request Form'!$D$8:$D$507, "&lt;="&amp;AB59, 'Leave Request Form'!$E$8:$E$507, "&gt;="&amp;AB59)&gt;0, "R", "")))))</f>
        <v/>
      </c>
      <c r="AC62" s="43" t="str">
        <f>IF(OR($B62="", AC59=""), "", IF(COUNTIFS('Leave Request Form'!$T$8:$T$507, AC59, 'Leave Request Form'!$C$8:$C$507, $B62), "A2", IF(COUNTIFS('Leave Request Form'!$G$8:$G$507, AC59, 'Leave Request Form'!$C$8:$C$507, $B62), "R2", IF(COUNTIFS('Leave Request Form'!$P$8:$P$569, $B62, 'Leave Request Form'!$Q$8:$Q$569, "&lt;="&amp;AC59, 'Leave Request Form'!$R$8:$R$569, "&gt;="&amp;AC59)&gt;0, "A", IF(COUNTIFS('Leave Request Form'!$C$8:$C$507, $B62, 'Leave Request Form'!$D$8:$D$507, "&lt;="&amp;AC59, 'Leave Request Form'!$E$8:$E$507, "&gt;="&amp;AC59)&gt;0, "R", "")))))</f>
        <v/>
      </c>
      <c r="AD62" s="43" t="str">
        <f>IF(OR($B62="", AD59=""), "", IF(COUNTIFS('Leave Request Form'!$T$8:$T$507, AD59, 'Leave Request Form'!$C$8:$C$507, $B62), "A2", IF(COUNTIFS('Leave Request Form'!$G$8:$G$507, AD59, 'Leave Request Form'!$C$8:$C$507, $B62), "R2", IF(COUNTIFS('Leave Request Form'!$P$8:$P$569, $B62, 'Leave Request Form'!$Q$8:$Q$569, "&lt;="&amp;AD59, 'Leave Request Form'!$R$8:$R$569, "&gt;="&amp;AD59)&gt;0, "A", IF(COUNTIFS('Leave Request Form'!$C$8:$C$507, $B62, 'Leave Request Form'!$D$8:$D$507, "&lt;="&amp;AD59, 'Leave Request Form'!$E$8:$E$507, "&gt;="&amp;AD59)&gt;0, "R", "")))))</f>
        <v/>
      </c>
      <c r="AE62" s="43" t="str">
        <f>IF(OR($B62="", AE59=""), "", IF(COUNTIFS('Leave Request Form'!$T$8:$T$507, AE59, 'Leave Request Form'!$C$8:$C$507, $B62), "A2", IF(COUNTIFS('Leave Request Form'!$G$8:$G$507, AE59, 'Leave Request Form'!$C$8:$C$507, $B62), "R2", IF(COUNTIFS('Leave Request Form'!$P$8:$P$569, $B62, 'Leave Request Form'!$Q$8:$Q$569, "&lt;="&amp;AE59, 'Leave Request Form'!$R$8:$R$569, "&gt;="&amp;AE59)&gt;0, "A", IF(COUNTIFS('Leave Request Form'!$C$8:$C$507, $B62, 'Leave Request Form'!$D$8:$D$507, "&lt;="&amp;AE59, 'Leave Request Form'!$E$8:$E$507, "&gt;="&amp;AE59)&gt;0, "R", "")))))</f>
        <v/>
      </c>
      <c r="AF62" s="43" t="str">
        <f>IF(OR($B62="", AF59=""), "", IF(COUNTIFS('Leave Request Form'!$T$8:$T$507, AF59, 'Leave Request Form'!$C$8:$C$507, $B62), "A2", IF(COUNTIFS('Leave Request Form'!$G$8:$G$507, AF59, 'Leave Request Form'!$C$8:$C$507, $B62), "R2", IF(COUNTIFS('Leave Request Form'!$P$8:$P$569, $B62, 'Leave Request Form'!$Q$8:$Q$569, "&lt;="&amp;AF59, 'Leave Request Form'!$R$8:$R$569, "&gt;="&amp;AF59)&gt;0, "A", IF(COUNTIFS('Leave Request Form'!$C$8:$C$507, $B62, 'Leave Request Form'!$D$8:$D$507, "&lt;="&amp;AF59, 'Leave Request Form'!$E$8:$E$507, "&gt;="&amp;AF59)&gt;0, "R", "")))))</f>
        <v/>
      </c>
      <c r="AG62" s="44" t="str">
        <f>IF(OR($B62="", AG59=""), "", IF(COUNTIFS('Leave Request Form'!$T$8:$T$507, AG59, 'Leave Request Form'!$C$8:$C$507, $B62), "A2", IF(COUNTIFS('Leave Request Form'!$G$8:$G$507, AG59, 'Leave Request Form'!$C$8:$C$507, $B62), "R2", IF(COUNTIFS('Leave Request Form'!$P$8:$P$569, $B62, 'Leave Request Form'!$Q$8:$Q$569, "&lt;="&amp;AG59, 'Leave Request Form'!$R$8:$R$569, "&gt;="&amp;AG59)&gt;0, "A", IF(COUNTIFS('Leave Request Form'!$C$8:$C$507, $B62, 'Leave Request Form'!$D$8:$D$507, "&lt;="&amp;AG59, 'Leave Request Form'!$E$8:$E$507, "&gt;="&amp;AG59)&gt;0, "R", "")))))</f>
        <v/>
      </c>
      <c r="AH62" s="75"/>
    </row>
    <row r="63" spans="1:34" x14ac:dyDescent="0.25">
      <c r="A63" s="75"/>
      <c r="B63" s="10" t="str">
        <f>IF('Intro &amp; Setup'!$BC$7="", "", 'Intro &amp; Setup'!$BC$7)</f>
        <v>Colin</v>
      </c>
      <c r="C63" s="42" t="str">
        <f>IF(OR($B63="", C59=""), "", IF(COUNTIFS('Leave Request Form'!$T$8:$T$507, C59, 'Leave Request Form'!$C$8:$C$507, $B63), "A2", IF(COUNTIFS('Leave Request Form'!$G$8:$G$507, C59, 'Leave Request Form'!$C$8:$C$507, $B63), "R2", IF(COUNTIFS('Leave Request Form'!$P$8:$P$569, $B63, 'Leave Request Form'!$Q$8:$Q$569, "&lt;="&amp;C59, 'Leave Request Form'!$R$8:$R$569, "&gt;="&amp;C59)&gt;0, "A", IF(COUNTIFS('Leave Request Form'!$C$8:$C$507, $B63, 'Leave Request Form'!$D$8:$D$507, "&lt;="&amp;C59, 'Leave Request Form'!$E$8:$E$507, "&gt;="&amp;C59)&gt;0, "R", "")))))</f>
        <v/>
      </c>
      <c r="D63" s="43" t="str">
        <f>IF(OR($B63="", D59=""), "", IF(COUNTIFS('Leave Request Form'!$T$8:$T$507, D59, 'Leave Request Form'!$C$8:$C$507, $B63), "A2", IF(COUNTIFS('Leave Request Form'!$G$8:$G$507, D59, 'Leave Request Form'!$C$8:$C$507, $B63), "R2", IF(COUNTIFS('Leave Request Form'!$P$8:$P$569, $B63, 'Leave Request Form'!$Q$8:$Q$569, "&lt;="&amp;D59, 'Leave Request Form'!$R$8:$R$569, "&gt;="&amp;D59)&gt;0, "A", IF(COUNTIFS('Leave Request Form'!$C$8:$C$507, $B63, 'Leave Request Form'!$D$8:$D$507, "&lt;="&amp;D59, 'Leave Request Form'!$E$8:$E$507, "&gt;="&amp;D59)&gt;0, "R", "")))))</f>
        <v/>
      </c>
      <c r="E63" s="43" t="str">
        <f>IF(OR($B63="", E59=""), "", IF(COUNTIFS('Leave Request Form'!$T$8:$T$507, E59, 'Leave Request Form'!$C$8:$C$507, $B63), "A2", IF(COUNTIFS('Leave Request Form'!$G$8:$G$507, E59, 'Leave Request Form'!$C$8:$C$507, $B63), "R2", IF(COUNTIFS('Leave Request Form'!$P$8:$P$569, $B63, 'Leave Request Form'!$Q$8:$Q$569, "&lt;="&amp;E59, 'Leave Request Form'!$R$8:$R$569, "&gt;="&amp;E59)&gt;0, "A", IF(COUNTIFS('Leave Request Form'!$C$8:$C$507, $B63, 'Leave Request Form'!$D$8:$D$507, "&lt;="&amp;E59, 'Leave Request Form'!$E$8:$E$507, "&gt;="&amp;E59)&gt;0, "R", "")))))</f>
        <v/>
      </c>
      <c r="F63" s="43" t="str">
        <f>IF(OR($B63="", F59=""), "", IF(COUNTIFS('Leave Request Form'!$T$8:$T$507, F59, 'Leave Request Form'!$C$8:$C$507, $B63), "A2", IF(COUNTIFS('Leave Request Form'!$G$8:$G$507, F59, 'Leave Request Form'!$C$8:$C$507, $B63), "R2", IF(COUNTIFS('Leave Request Form'!$P$8:$P$569, $B63, 'Leave Request Form'!$Q$8:$Q$569, "&lt;="&amp;F59, 'Leave Request Form'!$R$8:$R$569, "&gt;="&amp;F59)&gt;0, "A", IF(COUNTIFS('Leave Request Form'!$C$8:$C$507, $B63, 'Leave Request Form'!$D$8:$D$507, "&lt;="&amp;F59, 'Leave Request Form'!$E$8:$E$507, "&gt;="&amp;F59)&gt;0, "R", "")))))</f>
        <v/>
      </c>
      <c r="G63" s="43" t="str">
        <f>IF(OR($B63="", G59=""), "", IF(COUNTIFS('Leave Request Form'!$T$8:$T$507, G59, 'Leave Request Form'!$C$8:$C$507, $B63), "A2", IF(COUNTIFS('Leave Request Form'!$G$8:$G$507, G59, 'Leave Request Form'!$C$8:$C$507, $B63), "R2", IF(COUNTIFS('Leave Request Form'!$P$8:$P$569, $B63, 'Leave Request Form'!$Q$8:$Q$569, "&lt;="&amp;G59, 'Leave Request Form'!$R$8:$R$569, "&gt;="&amp;G59)&gt;0, "A", IF(COUNTIFS('Leave Request Form'!$C$8:$C$507, $B63, 'Leave Request Form'!$D$8:$D$507, "&lt;="&amp;G59, 'Leave Request Form'!$E$8:$E$507, "&gt;="&amp;G59)&gt;0, "R", "")))))</f>
        <v/>
      </c>
      <c r="H63" s="43" t="str">
        <f>IF(OR($B63="", H59=""), "", IF(COUNTIFS('Leave Request Form'!$T$8:$T$507, H59, 'Leave Request Form'!$C$8:$C$507, $B63), "A2", IF(COUNTIFS('Leave Request Form'!$G$8:$G$507, H59, 'Leave Request Form'!$C$8:$C$507, $B63), "R2", IF(COUNTIFS('Leave Request Form'!$P$8:$P$569, $B63, 'Leave Request Form'!$Q$8:$Q$569, "&lt;="&amp;H59, 'Leave Request Form'!$R$8:$R$569, "&gt;="&amp;H59)&gt;0, "A", IF(COUNTIFS('Leave Request Form'!$C$8:$C$507, $B63, 'Leave Request Form'!$D$8:$D$507, "&lt;="&amp;H59, 'Leave Request Form'!$E$8:$E$507, "&gt;="&amp;H59)&gt;0, "R", "")))))</f>
        <v/>
      </c>
      <c r="I63" s="43" t="str">
        <f>IF(OR($B63="", I59=""), "", IF(COUNTIFS('Leave Request Form'!$T$8:$T$507, I59, 'Leave Request Form'!$C$8:$C$507, $B63), "A2", IF(COUNTIFS('Leave Request Form'!$G$8:$G$507, I59, 'Leave Request Form'!$C$8:$C$507, $B63), "R2", IF(COUNTIFS('Leave Request Form'!$P$8:$P$569, $B63, 'Leave Request Form'!$Q$8:$Q$569, "&lt;="&amp;I59, 'Leave Request Form'!$R$8:$R$569, "&gt;="&amp;I59)&gt;0, "A", IF(COUNTIFS('Leave Request Form'!$C$8:$C$507, $B63, 'Leave Request Form'!$D$8:$D$507, "&lt;="&amp;I59, 'Leave Request Form'!$E$8:$E$507, "&gt;="&amp;I59)&gt;0, "R", "")))))</f>
        <v/>
      </c>
      <c r="J63" s="43" t="str">
        <f>IF(OR($B63="", J59=""), "", IF(COUNTIFS('Leave Request Form'!$T$8:$T$507, J59, 'Leave Request Form'!$C$8:$C$507, $B63), "A2", IF(COUNTIFS('Leave Request Form'!$G$8:$G$507, J59, 'Leave Request Form'!$C$8:$C$507, $B63), "R2", IF(COUNTIFS('Leave Request Form'!$P$8:$P$569, $B63, 'Leave Request Form'!$Q$8:$Q$569, "&lt;="&amp;J59, 'Leave Request Form'!$R$8:$R$569, "&gt;="&amp;J59)&gt;0, "A", IF(COUNTIFS('Leave Request Form'!$C$8:$C$507, $B63, 'Leave Request Form'!$D$8:$D$507, "&lt;="&amp;J59, 'Leave Request Form'!$E$8:$E$507, "&gt;="&amp;J59)&gt;0, "R", "")))))</f>
        <v/>
      </c>
      <c r="K63" s="43" t="str">
        <f>IF(OR($B63="", K59=""), "", IF(COUNTIFS('Leave Request Form'!$T$8:$T$507, K59, 'Leave Request Form'!$C$8:$C$507, $B63), "A2", IF(COUNTIFS('Leave Request Form'!$G$8:$G$507, K59, 'Leave Request Form'!$C$8:$C$507, $B63), "R2", IF(COUNTIFS('Leave Request Form'!$P$8:$P$569, $B63, 'Leave Request Form'!$Q$8:$Q$569, "&lt;="&amp;K59, 'Leave Request Form'!$R$8:$R$569, "&gt;="&amp;K59)&gt;0, "A", IF(COUNTIFS('Leave Request Form'!$C$8:$C$507, $B63, 'Leave Request Form'!$D$8:$D$507, "&lt;="&amp;K59, 'Leave Request Form'!$E$8:$E$507, "&gt;="&amp;K59)&gt;0, "R", "")))))</f>
        <v/>
      </c>
      <c r="L63" s="43" t="str">
        <f>IF(OR($B63="", L59=""), "", IF(COUNTIFS('Leave Request Form'!$T$8:$T$507, L59, 'Leave Request Form'!$C$8:$C$507, $B63), "A2", IF(COUNTIFS('Leave Request Form'!$G$8:$G$507, L59, 'Leave Request Form'!$C$8:$C$507, $B63), "R2", IF(COUNTIFS('Leave Request Form'!$P$8:$P$569, $B63, 'Leave Request Form'!$Q$8:$Q$569, "&lt;="&amp;L59, 'Leave Request Form'!$R$8:$R$569, "&gt;="&amp;L59)&gt;0, "A", IF(COUNTIFS('Leave Request Form'!$C$8:$C$507, $B63, 'Leave Request Form'!$D$8:$D$507, "&lt;="&amp;L59, 'Leave Request Form'!$E$8:$E$507, "&gt;="&amp;L59)&gt;0, "R", "")))))</f>
        <v/>
      </c>
      <c r="M63" s="43" t="str">
        <f>IF(OR($B63="", M59=""), "", IF(COUNTIFS('Leave Request Form'!$T$8:$T$507, M59, 'Leave Request Form'!$C$8:$C$507, $B63), "A2", IF(COUNTIFS('Leave Request Form'!$G$8:$G$507, M59, 'Leave Request Form'!$C$8:$C$507, $B63), "R2", IF(COUNTIFS('Leave Request Form'!$P$8:$P$569, $B63, 'Leave Request Form'!$Q$8:$Q$569, "&lt;="&amp;M59, 'Leave Request Form'!$R$8:$R$569, "&gt;="&amp;M59)&gt;0, "A", IF(COUNTIFS('Leave Request Form'!$C$8:$C$507, $B63, 'Leave Request Form'!$D$8:$D$507, "&lt;="&amp;M59, 'Leave Request Form'!$E$8:$E$507, "&gt;="&amp;M59)&gt;0, "R", "")))))</f>
        <v/>
      </c>
      <c r="N63" s="43" t="str">
        <f>IF(OR($B63="", N59=""), "", IF(COUNTIFS('Leave Request Form'!$T$8:$T$507, N59, 'Leave Request Form'!$C$8:$C$507, $B63), "A2", IF(COUNTIFS('Leave Request Form'!$G$8:$G$507, N59, 'Leave Request Form'!$C$8:$C$507, $B63), "R2", IF(COUNTIFS('Leave Request Form'!$P$8:$P$569, $B63, 'Leave Request Form'!$Q$8:$Q$569, "&lt;="&amp;N59, 'Leave Request Form'!$R$8:$R$569, "&gt;="&amp;N59)&gt;0, "A", IF(COUNTIFS('Leave Request Form'!$C$8:$C$507, $B63, 'Leave Request Form'!$D$8:$D$507, "&lt;="&amp;N59, 'Leave Request Form'!$E$8:$E$507, "&gt;="&amp;N59)&gt;0, "R", "")))))</f>
        <v/>
      </c>
      <c r="O63" s="43" t="str">
        <f>IF(OR($B63="", O59=""), "", IF(COUNTIFS('Leave Request Form'!$T$8:$T$507, O59, 'Leave Request Form'!$C$8:$C$507, $B63), "A2", IF(COUNTIFS('Leave Request Form'!$G$8:$G$507, O59, 'Leave Request Form'!$C$8:$C$507, $B63), "R2", IF(COUNTIFS('Leave Request Form'!$P$8:$P$569, $B63, 'Leave Request Form'!$Q$8:$Q$569, "&lt;="&amp;O59, 'Leave Request Form'!$R$8:$R$569, "&gt;="&amp;O59)&gt;0, "A", IF(COUNTIFS('Leave Request Form'!$C$8:$C$507, $B63, 'Leave Request Form'!$D$8:$D$507, "&lt;="&amp;O59, 'Leave Request Form'!$E$8:$E$507, "&gt;="&amp;O59)&gt;0, "R", "")))))</f>
        <v/>
      </c>
      <c r="P63" s="43" t="str">
        <f>IF(OR($B63="", P59=""), "", IF(COUNTIFS('Leave Request Form'!$T$8:$T$507, P59, 'Leave Request Form'!$C$8:$C$507, $B63), "A2", IF(COUNTIFS('Leave Request Form'!$G$8:$G$507, P59, 'Leave Request Form'!$C$8:$C$507, $B63), "R2", IF(COUNTIFS('Leave Request Form'!$P$8:$P$569, $B63, 'Leave Request Form'!$Q$8:$Q$569, "&lt;="&amp;P59, 'Leave Request Form'!$R$8:$R$569, "&gt;="&amp;P59)&gt;0, "A", IF(COUNTIFS('Leave Request Form'!$C$8:$C$507, $B63, 'Leave Request Form'!$D$8:$D$507, "&lt;="&amp;P59, 'Leave Request Form'!$E$8:$E$507, "&gt;="&amp;P59)&gt;0, "R", "")))))</f>
        <v/>
      </c>
      <c r="Q63" s="43" t="str">
        <f>IF(OR($B63="", Q59=""), "", IF(COUNTIFS('Leave Request Form'!$T$8:$T$507, Q59, 'Leave Request Form'!$C$8:$C$507, $B63), "A2", IF(COUNTIFS('Leave Request Form'!$G$8:$G$507, Q59, 'Leave Request Form'!$C$8:$C$507, $B63), "R2", IF(COUNTIFS('Leave Request Form'!$P$8:$P$569, $B63, 'Leave Request Form'!$Q$8:$Q$569, "&lt;="&amp;Q59, 'Leave Request Form'!$R$8:$R$569, "&gt;="&amp;Q59)&gt;0, "A", IF(COUNTIFS('Leave Request Form'!$C$8:$C$507, $B63, 'Leave Request Form'!$D$8:$D$507, "&lt;="&amp;Q59, 'Leave Request Form'!$E$8:$E$507, "&gt;="&amp;Q59)&gt;0, "R", "")))))</f>
        <v/>
      </c>
      <c r="R63" s="43" t="str">
        <f>IF(OR($B63="", R59=""), "", IF(COUNTIFS('Leave Request Form'!$T$8:$T$507, R59, 'Leave Request Form'!$C$8:$C$507, $B63), "A2", IF(COUNTIFS('Leave Request Form'!$G$8:$G$507, R59, 'Leave Request Form'!$C$8:$C$507, $B63), "R2", IF(COUNTIFS('Leave Request Form'!$P$8:$P$569, $B63, 'Leave Request Form'!$Q$8:$Q$569, "&lt;="&amp;R59, 'Leave Request Form'!$R$8:$R$569, "&gt;="&amp;R59)&gt;0, "A", IF(COUNTIFS('Leave Request Form'!$C$8:$C$507, $B63, 'Leave Request Form'!$D$8:$D$507, "&lt;="&amp;R59, 'Leave Request Form'!$E$8:$E$507, "&gt;="&amp;R59)&gt;0, "R", "")))))</f>
        <v/>
      </c>
      <c r="S63" s="43" t="str">
        <f>IF(OR($B63="", S59=""), "", IF(COUNTIFS('Leave Request Form'!$T$8:$T$507, S59, 'Leave Request Form'!$C$8:$C$507, $B63), "A2", IF(COUNTIFS('Leave Request Form'!$G$8:$G$507, S59, 'Leave Request Form'!$C$8:$C$507, $B63), "R2", IF(COUNTIFS('Leave Request Form'!$P$8:$P$569, $B63, 'Leave Request Form'!$Q$8:$Q$569, "&lt;="&amp;S59, 'Leave Request Form'!$R$8:$R$569, "&gt;="&amp;S59)&gt;0, "A", IF(COUNTIFS('Leave Request Form'!$C$8:$C$507, $B63, 'Leave Request Form'!$D$8:$D$507, "&lt;="&amp;S59, 'Leave Request Form'!$E$8:$E$507, "&gt;="&amp;S59)&gt;0, "R", "")))))</f>
        <v/>
      </c>
      <c r="T63" s="43" t="str">
        <f>IF(OR($B63="", T59=""), "", IF(COUNTIFS('Leave Request Form'!$T$8:$T$507, T59, 'Leave Request Form'!$C$8:$C$507, $B63), "A2", IF(COUNTIFS('Leave Request Form'!$G$8:$G$507, T59, 'Leave Request Form'!$C$8:$C$507, $B63), "R2", IF(COUNTIFS('Leave Request Form'!$P$8:$P$569, $B63, 'Leave Request Form'!$Q$8:$Q$569, "&lt;="&amp;T59, 'Leave Request Form'!$R$8:$R$569, "&gt;="&amp;T59)&gt;0, "A", IF(COUNTIFS('Leave Request Form'!$C$8:$C$507, $B63, 'Leave Request Form'!$D$8:$D$507, "&lt;="&amp;T59, 'Leave Request Form'!$E$8:$E$507, "&gt;="&amp;T59)&gt;0, "R", "")))))</f>
        <v/>
      </c>
      <c r="U63" s="43" t="str">
        <f>IF(OR($B63="", U59=""), "", IF(COUNTIFS('Leave Request Form'!$T$8:$T$507, U59, 'Leave Request Form'!$C$8:$C$507, $B63), "A2", IF(COUNTIFS('Leave Request Form'!$G$8:$G$507, U59, 'Leave Request Form'!$C$8:$C$507, $B63), "R2", IF(COUNTIFS('Leave Request Form'!$P$8:$P$569, $B63, 'Leave Request Form'!$Q$8:$Q$569, "&lt;="&amp;U59, 'Leave Request Form'!$R$8:$R$569, "&gt;="&amp;U59)&gt;0, "A", IF(COUNTIFS('Leave Request Form'!$C$8:$C$507, $B63, 'Leave Request Form'!$D$8:$D$507, "&lt;="&amp;U59, 'Leave Request Form'!$E$8:$E$507, "&gt;="&amp;U59)&gt;0, "R", "")))))</f>
        <v/>
      </c>
      <c r="V63" s="43" t="str">
        <f>IF(OR($B63="", V59=""), "", IF(COUNTIFS('Leave Request Form'!$T$8:$T$507, V59, 'Leave Request Form'!$C$8:$C$507, $B63), "A2", IF(COUNTIFS('Leave Request Form'!$G$8:$G$507, V59, 'Leave Request Form'!$C$8:$C$507, $B63), "R2", IF(COUNTIFS('Leave Request Form'!$P$8:$P$569, $B63, 'Leave Request Form'!$Q$8:$Q$569, "&lt;="&amp;V59, 'Leave Request Form'!$R$8:$R$569, "&gt;="&amp;V59)&gt;0, "A", IF(COUNTIFS('Leave Request Form'!$C$8:$C$507, $B63, 'Leave Request Form'!$D$8:$D$507, "&lt;="&amp;V59, 'Leave Request Form'!$E$8:$E$507, "&gt;="&amp;V59)&gt;0, "R", "")))))</f>
        <v/>
      </c>
      <c r="W63" s="43" t="str">
        <f>IF(OR($B63="", W59=""), "", IF(COUNTIFS('Leave Request Form'!$T$8:$T$507, W59, 'Leave Request Form'!$C$8:$C$507, $B63), "A2", IF(COUNTIFS('Leave Request Form'!$G$8:$G$507, W59, 'Leave Request Form'!$C$8:$C$507, $B63), "R2", IF(COUNTIFS('Leave Request Form'!$P$8:$P$569, $B63, 'Leave Request Form'!$Q$8:$Q$569, "&lt;="&amp;W59, 'Leave Request Form'!$R$8:$R$569, "&gt;="&amp;W59)&gt;0, "A", IF(COUNTIFS('Leave Request Form'!$C$8:$C$507, $B63, 'Leave Request Form'!$D$8:$D$507, "&lt;="&amp;W59, 'Leave Request Form'!$E$8:$E$507, "&gt;="&amp;W59)&gt;0, "R", "")))))</f>
        <v/>
      </c>
      <c r="X63" s="43" t="str">
        <f>IF(OR($B63="", X59=""), "", IF(COUNTIFS('Leave Request Form'!$T$8:$T$507, X59, 'Leave Request Form'!$C$8:$C$507, $B63), "A2", IF(COUNTIFS('Leave Request Form'!$G$8:$G$507, X59, 'Leave Request Form'!$C$8:$C$507, $B63), "R2", IF(COUNTIFS('Leave Request Form'!$P$8:$P$569, $B63, 'Leave Request Form'!$Q$8:$Q$569, "&lt;="&amp;X59, 'Leave Request Form'!$R$8:$R$569, "&gt;="&amp;X59)&gt;0, "A", IF(COUNTIFS('Leave Request Form'!$C$8:$C$507, $B63, 'Leave Request Form'!$D$8:$D$507, "&lt;="&amp;X59, 'Leave Request Form'!$E$8:$E$507, "&gt;="&amp;X59)&gt;0, "R", "")))))</f>
        <v/>
      </c>
      <c r="Y63" s="43" t="str">
        <f>IF(OR($B63="", Y59=""), "", IF(COUNTIFS('Leave Request Form'!$T$8:$T$507, Y59, 'Leave Request Form'!$C$8:$C$507, $B63), "A2", IF(COUNTIFS('Leave Request Form'!$G$8:$G$507, Y59, 'Leave Request Form'!$C$8:$C$507, $B63), "R2", IF(COUNTIFS('Leave Request Form'!$P$8:$P$569, $B63, 'Leave Request Form'!$Q$8:$Q$569, "&lt;="&amp;Y59, 'Leave Request Form'!$R$8:$R$569, "&gt;="&amp;Y59)&gt;0, "A", IF(COUNTIFS('Leave Request Form'!$C$8:$C$507, $B63, 'Leave Request Form'!$D$8:$D$507, "&lt;="&amp;Y59, 'Leave Request Form'!$E$8:$E$507, "&gt;="&amp;Y59)&gt;0, "R", "")))))</f>
        <v/>
      </c>
      <c r="Z63" s="43" t="str">
        <f>IF(OR($B63="", Z59=""), "", IF(COUNTIFS('Leave Request Form'!$T$8:$T$507, Z59, 'Leave Request Form'!$C$8:$C$507, $B63), "A2", IF(COUNTIFS('Leave Request Form'!$G$8:$G$507, Z59, 'Leave Request Form'!$C$8:$C$507, $B63), "R2", IF(COUNTIFS('Leave Request Form'!$P$8:$P$569, $B63, 'Leave Request Form'!$Q$8:$Q$569, "&lt;="&amp;Z59, 'Leave Request Form'!$R$8:$R$569, "&gt;="&amp;Z59)&gt;0, "A", IF(COUNTIFS('Leave Request Form'!$C$8:$C$507, $B63, 'Leave Request Form'!$D$8:$D$507, "&lt;="&amp;Z59, 'Leave Request Form'!$E$8:$E$507, "&gt;="&amp;Z59)&gt;0, "R", "")))))</f>
        <v/>
      </c>
      <c r="AA63" s="43" t="str">
        <f>IF(OR($B63="", AA59=""), "", IF(COUNTIFS('Leave Request Form'!$T$8:$T$507, AA59, 'Leave Request Form'!$C$8:$C$507, $B63), "A2", IF(COUNTIFS('Leave Request Form'!$G$8:$G$507, AA59, 'Leave Request Form'!$C$8:$C$507, $B63), "R2", IF(COUNTIFS('Leave Request Form'!$P$8:$P$569, $B63, 'Leave Request Form'!$Q$8:$Q$569, "&lt;="&amp;AA59, 'Leave Request Form'!$R$8:$R$569, "&gt;="&amp;AA59)&gt;0, "A", IF(COUNTIFS('Leave Request Form'!$C$8:$C$507, $B63, 'Leave Request Form'!$D$8:$D$507, "&lt;="&amp;AA59, 'Leave Request Form'!$E$8:$E$507, "&gt;="&amp;AA59)&gt;0, "R", "")))))</f>
        <v/>
      </c>
      <c r="AB63" s="43" t="str">
        <f>IF(OR($B63="", AB59=""), "", IF(COUNTIFS('Leave Request Form'!$T$8:$T$507, AB59, 'Leave Request Form'!$C$8:$C$507, $B63), "A2", IF(COUNTIFS('Leave Request Form'!$G$8:$G$507, AB59, 'Leave Request Form'!$C$8:$C$507, $B63), "R2", IF(COUNTIFS('Leave Request Form'!$P$8:$P$569, $B63, 'Leave Request Form'!$Q$8:$Q$569, "&lt;="&amp;AB59, 'Leave Request Form'!$R$8:$R$569, "&gt;="&amp;AB59)&gt;0, "A", IF(COUNTIFS('Leave Request Form'!$C$8:$C$507, $B63, 'Leave Request Form'!$D$8:$D$507, "&lt;="&amp;AB59, 'Leave Request Form'!$E$8:$E$507, "&gt;="&amp;AB59)&gt;0, "R", "")))))</f>
        <v/>
      </c>
      <c r="AC63" s="43" t="str">
        <f>IF(OR($B63="", AC59=""), "", IF(COUNTIFS('Leave Request Form'!$T$8:$T$507, AC59, 'Leave Request Form'!$C$8:$C$507, $B63), "A2", IF(COUNTIFS('Leave Request Form'!$G$8:$G$507, AC59, 'Leave Request Form'!$C$8:$C$507, $B63), "R2", IF(COUNTIFS('Leave Request Form'!$P$8:$P$569, $B63, 'Leave Request Form'!$Q$8:$Q$569, "&lt;="&amp;AC59, 'Leave Request Form'!$R$8:$R$569, "&gt;="&amp;AC59)&gt;0, "A", IF(COUNTIFS('Leave Request Form'!$C$8:$C$507, $B63, 'Leave Request Form'!$D$8:$D$507, "&lt;="&amp;AC59, 'Leave Request Form'!$E$8:$E$507, "&gt;="&amp;AC59)&gt;0, "R", "")))))</f>
        <v/>
      </c>
      <c r="AD63" s="43" t="str">
        <f>IF(OR($B63="", AD59=""), "", IF(COUNTIFS('Leave Request Form'!$T$8:$T$507, AD59, 'Leave Request Form'!$C$8:$C$507, $B63), "A2", IF(COUNTIFS('Leave Request Form'!$G$8:$G$507, AD59, 'Leave Request Form'!$C$8:$C$507, $B63), "R2", IF(COUNTIFS('Leave Request Form'!$P$8:$P$569, $B63, 'Leave Request Form'!$Q$8:$Q$569, "&lt;="&amp;AD59, 'Leave Request Form'!$R$8:$R$569, "&gt;="&amp;AD59)&gt;0, "A", IF(COUNTIFS('Leave Request Form'!$C$8:$C$507, $B63, 'Leave Request Form'!$D$8:$D$507, "&lt;="&amp;AD59, 'Leave Request Form'!$E$8:$E$507, "&gt;="&amp;AD59)&gt;0, "R", "")))))</f>
        <v/>
      </c>
      <c r="AE63" s="43" t="str">
        <f>IF(OR($B63="", AE59=""), "", IF(COUNTIFS('Leave Request Form'!$T$8:$T$507, AE59, 'Leave Request Form'!$C$8:$C$507, $B63), "A2", IF(COUNTIFS('Leave Request Form'!$G$8:$G$507, AE59, 'Leave Request Form'!$C$8:$C$507, $B63), "R2", IF(COUNTIFS('Leave Request Form'!$P$8:$P$569, $B63, 'Leave Request Form'!$Q$8:$Q$569, "&lt;="&amp;AE59, 'Leave Request Form'!$R$8:$R$569, "&gt;="&amp;AE59)&gt;0, "A", IF(COUNTIFS('Leave Request Form'!$C$8:$C$507, $B63, 'Leave Request Form'!$D$8:$D$507, "&lt;="&amp;AE59, 'Leave Request Form'!$E$8:$E$507, "&gt;="&amp;AE59)&gt;0, "R", "")))))</f>
        <v/>
      </c>
      <c r="AF63" s="43" t="str">
        <f>IF(OR($B63="", AF59=""), "", IF(COUNTIFS('Leave Request Form'!$T$8:$T$507, AF59, 'Leave Request Form'!$C$8:$C$507, $B63), "A2", IF(COUNTIFS('Leave Request Form'!$G$8:$G$507, AF59, 'Leave Request Form'!$C$8:$C$507, $B63), "R2", IF(COUNTIFS('Leave Request Form'!$P$8:$P$569, $B63, 'Leave Request Form'!$Q$8:$Q$569, "&lt;="&amp;AF59, 'Leave Request Form'!$R$8:$R$569, "&gt;="&amp;AF59)&gt;0, "A", IF(COUNTIFS('Leave Request Form'!$C$8:$C$507, $B63, 'Leave Request Form'!$D$8:$D$507, "&lt;="&amp;AF59, 'Leave Request Form'!$E$8:$E$507, "&gt;="&amp;AF59)&gt;0, "R", "")))))</f>
        <v/>
      </c>
      <c r="AG63" s="44" t="str">
        <f>IF(OR($B63="", AG59=""), "", IF(COUNTIFS('Leave Request Form'!$T$8:$T$507, AG59, 'Leave Request Form'!$C$8:$C$507, $B63), "A2", IF(COUNTIFS('Leave Request Form'!$G$8:$G$507, AG59, 'Leave Request Form'!$C$8:$C$507, $B63), "R2", IF(COUNTIFS('Leave Request Form'!$P$8:$P$569, $B63, 'Leave Request Form'!$Q$8:$Q$569, "&lt;="&amp;AG59, 'Leave Request Form'!$R$8:$R$569, "&gt;="&amp;AG59)&gt;0, "A", IF(COUNTIFS('Leave Request Form'!$C$8:$C$507, $B63, 'Leave Request Form'!$D$8:$D$507, "&lt;="&amp;AG59, 'Leave Request Form'!$E$8:$E$507, "&gt;="&amp;AG59)&gt;0, "R", "")))))</f>
        <v/>
      </c>
      <c r="AH63" s="75"/>
    </row>
    <row r="64" spans="1:34" x14ac:dyDescent="0.25">
      <c r="A64" s="75"/>
      <c r="B64" s="10" t="str">
        <f>IF('Intro &amp; Setup'!$BC$8="", "", 'Intro &amp; Setup'!$BC$8)</f>
        <v>Sarah</v>
      </c>
      <c r="C64" s="42" t="str">
        <f>IF(OR($B64="", C59=""), "", IF(COUNTIFS('Leave Request Form'!$T$8:$T$507, C59, 'Leave Request Form'!$C$8:$C$507, $B64), "A2", IF(COUNTIFS('Leave Request Form'!$G$8:$G$507, C59, 'Leave Request Form'!$C$8:$C$507, $B64), "R2", IF(COUNTIFS('Leave Request Form'!$P$8:$P$569, $B64, 'Leave Request Form'!$Q$8:$Q$569, "&lt;="&amp;C59, 'Leave Request Form'!$R$8:$R$569, "&gt;="&amp;C59)&gt;0, "A", IF(COUNTIFS('Leave Request Form'!$C$8:$C$507, $B64, 'Leave Request Form'!$D$8:$D$507, "&lt;="&amp;C59, 'Leave Request Form'!$E$8:$E$507, "&gt;="&amp;C59)&gt;0, "R", "")))))</f>
        <v/>
      </c>
      <c r="D64" s="43" t="str">
        <f>IF(OR($B64="", D59=""), "", IF(COUNTIFS('Leave Request Form'!$T$8:$T$507, D59, 'Leave Request Form'!$C$8:$C$507, $B64), "A2", IF(COUNTIFS('Leave Request Form'!$G$8:$G$507, D59, 'Leave Request Form'!$C$8:$C$507, $B64), "R2", IF(COUNTIFS('Leave Request Form'!$P$8:$P$569, $B64, 'Leave Request Form'!$Q$8:$Q$569, "&lt;="&amp;D59, 'Leave Request Form'!$R$8:$R$569, "&gt;="&amp;D59)&gt;0, "A", IF(COUNTIFS('Leave Request Form'!$C$8:$C$507, $B64, 'Leave Request Form'!$D$8:$D$507, "&lt;="&amp;D59, 'Leave Request Form'!$E$8:$E$507, "&gt;="&amp;D59)&gt;0, "R", "")))))</f>
        <v/>
      </c>
      <c r="E64" s="43" t="str">
        <f>IF(OR($B64="", E59=""), "", IF(COUNTIFS('Leave Request Form'!$T$8:$T$507, E59, 'Leave Request Form'!$C$8:$C$507, $B64), "A2", IF(COUNTIFS('Leave Request Form'!$G$8:$G$507, E59, 'Leave Request Form'!$C$8:$C$507, $B64), "R2", IF(COUNTIFS('Leave Request Form'!$P$8:$P$569, $B64, 'Leave Request Form'!$Q$8:$Q$569, "&lt;="&amp;E59, 'Leave Request Form'!$R$8:$R$569, "&gt;="&amp;E59)&gt;0, "A", IF(COUNTIFS('Leave Request Form'!$C$8:$C$507, $B64, 'Leave Request Form'!$D$8:$D$507, "&lt;="&amp;E59, 'Leave Request Form'!$E$8:$E$507, "&gt;="&amp;E59)&gt;0, "R", "")))))</f>
        <v/>
      </c>
      <c r="F64" s="43" t="str">
        <f>IF(OR($B64="", F59=""), "", IF(COUNTIFS('Leave Request Form'!$T$8:$T$507, F59, 'Leave Request Form'!$C$8:$C$507, $B64), "A2", IF(COUNTIFS('Leave Request Form'!$G$8:$G$507, F59, 'Leave Request Form'!$C$8:$C$507, $B64), "R2", IF(COUNTIFS('Leave Request Form'!$P$8:$P$569, $B64, 'Leave Request Form'!$Q$8:$Q$569, "&lt;="&amp;F59, 'Leave Request Form'!$R$8:$R$569, "&gt;="&amp;F59)&gt;0, "A", IF(COUNTIFS('Leave Request Form'!$C$8:$C$507, $B64, 'Leave Request Form'!$D$8:$D$507, "&lt;="&amp;F59, 'Leave Request Form'!$E$8:$E$507, "&gt;="&amp;F59)&gt;0, "R", "")))))</f>
        <v/>
      </c>
      <c r="G64" s="43" t="str">
        <f>IF(OR($B64="", G59=""), "", IF(COUNTIFS('Leave Request Form'!$T$8:$T$507, G59, 'Leave Request Form'!$C$8:$C$507, $B64), "A2", IF(COUNTIFS('Leave Request Form'!$G$8:$G$507, G59, 'Leave Request Form'!$C$8:$C$507, $B64), "R2", IF(COUNTIFS('Leave Request Form'!$P$8:$P$569, $B64, 'Leave Request Form'!$Q$8:$Q$569, "&lt;="&amp;G59, 'Leave Request Form'!$R$8:$R$569, "&gt;="&amp;G59)&gt;0, "A", IF(COUNTIFS('Leave Request Form'!$C$8:$C$507, $B64, 'Leave Request Form'!$D$8:$D$507, "&lt;="&amp;G59, 'Leave Request Form'!$E$8:$E$507, "&gt;="&amp;G59)&gt;0, "R", "")))))</f>
        <v/>
      </c>
      <c r="H64" s="43" t="str">
        <f>IF(OR($B64="", H59=""), "", IF(COUNTIFS('Leave Request Form'!$T$8:$T$507, H59, 'Leave Request Form'!$C$8:$C$507, $B64), "A2", IF(COUNTIFS('Leave Request Form'!$G$8:$G$507, H59, 'Leave Request Form'!$C$8:$C$507, $B64), "R2", IF(COUNTIFS('Leave Request Form'!$P$8:$P$569, $B64, 'Leave Request Form'!$Q$8:$Q$569, "&lt;="&amp;H59, 'Leave Request Form'!$R$8:$R$569, "&gt;="&amp;H59)&gt;0, "A", IF(COUNTIFS('Leave Request Form'!$C$8:$C$507, $B64, 'Leave Request Form'!$D$8:$D$507, "&lt;="&amp;H59, 'Leave Request Form'!$E$8:$E$507, "&gt;="&amp;H59)&gt;0, "R", "")))))</f>
        <v/>
      </c>
      <c r="I64" s="43" t="str">
        <f>IF(OR($B64="", I59=""), "", IF(COUNTIFS('Leave Request Form'!$T$8:$T$507, I59, 'Leave Request Form'!$C$8:$C$507, $B64), "A2", IF(COUNTIFS('Leave Request Form'!$G$8:$G$507, I59, 'Leave Request Form'!$C$8:$C$507, $B64), "R2", IF(COUNTIFS('Leave Request Form'!$P$8:$P$569, $B64, 'Leave Request Form'!$Q$8:$Q$569, "&lt;="&amp;I59, 'Leave Request Form'!$R$8:$R$569, "&gt;="&amp;I59)&gt;0, "A", IF(COUNTIFS('Leave Request Form'!$C$8:$C$507, $B64, 'Leave Request Form'!$D$8:$D$507, "&lt;="&amp;I59, 'Leave Request Form'!$E$8:$E$507, "&gt;="&amp;I59)&gt;0, "R", "")))))</f>
        <v/>
      </c>
      <c r="J64" s="43" t="str">
        <f>IF(OR($B64="", J59=""), "", IF(COUNTIFS('Leave Request Form'!$T$8:$T$507, J59, 'Leave Request Form'!$C$8:$C$507, $B64), "A2", IF(COUNTIFS('Leave Request Form'!$G$8:$G$507, J59, 'Leave Request Form'!$C$8:$C$507, $B64), "R2", IF(COUNTIFS('Leave Request Form'!$P$8:$P$569, $B64, 'Leave Request Form'!$Q$8:$Q$569, "&lt;="&amp;J59, 'Leave Request Form'!$R$8:$R$569, "&gt;="&amp;J59)&gt;0, "A", IF(COUNTIFS('Leave Request Form'!$C$8:$C$507, $B64, 'Leave Request Form'!$D$8:$D$507, "&lt;="&amp;J59, 'Leave Request Form'!$E$8:$E$507, "&gt;="&amp;J59)&gt;0, "R", "")))))</f>
        <v/>
      </c>
      <c r="K64" s="43" t="str">
        <f>IF(OR($B64="", K59=""), "", IF(COUNTIFS('Leave Request Form'!$T$8:$T$507, K59, 'Leave Request Form'!$C$8:$C$507, $B64), "A2", IF(COUNTIFS('Leave Request Form'!$G$8:$G$507, K59, 'Leave Request Form'!$C$8:$C$507, $B64), "R2", IF(COUNTIFS('Leave Request Form'!$P$8:$P$569, $B64, 'Leave Request Form'!$Q$8:$Q$569, "&lt;="&amp;K59, 'Leave Request Form'!$R$8:$R$569, "&gt;="&amp;K59)&gt;0, "A", IF(COUNTIFS('Leave Request Form'!$C$8:$C$507, $B64, 'Leave Request Form'!$D$8:$D$507, "&lt;="&amp;K59, 'Leave Request Form'!$E$8:$E$507, "&gt;="&amp;K59)&gt;0, "R", "")))))</f>
        <v/>
      </c>
      <c r="L64" s="43" t="str">
        <f>IF(OR($B64="", L59=""), "", IF(COUNTIFS('Leave Request Form'!$T$8:$T$507, L59, 'Leave Request Form'!$C$8:$C$507, $B64), "A2", IF(COUNTIFS('Leave Request Form'!$G$8:$G$507, L59, 'Leave Request Form'!$C$8:$C$507, $B64), "R2", IF(COUNTIFS('Leave Request Form'!$P$8:$P$569, $B64, 'Leave Request Form'!$Q$8:$Q$569, "&lt;="&amp;L59, 'Leave Request Form'!$R$8:$R$569, "&gt;="&amp;L59)&gt;0, "A", IF(COUNTIFS('Leave Request Form'!$C$8:$C$507, $B64, 'Leave Request Form'!$D$8:$D$507, "&lt;="&amp;L59, 'Leave Request Form'!$E$8:$E$507, "&gt;="&amp;L59)&gt;0, "R", "")))))</f>
        <v/>
      </c>
      <c r="M64" s="43" t="str">
        <f>IF(OR($B64="", M59=""), "", IF(COUNTIFS('Leave Request Form'!$T$8:$T$507, M59, 'Leave Request Form'!$C$8:$C$507, $B64), "A2", IF(COUNTIFS('Leave Request Form'!$G$8:$G$507, M59, 'Leave Request Form'!$C$8:$C$507, $B64), "R2", IF(COUNTIFS('Leave Request Form'!$P$8:$P$569, $B64, 'Leave Request Form'!$Q$8:$Q$569, "&lt;="&amp;M59, 'Leave Request Form'!$R$8:$R$569, "&gt;="&amp;M59)&gt;0, "A", IF(COUNTIFS('Leave Request Form'!$C$8:$C$507, $B64, 'Leave Request Form'!$D$8:$D$507, "&lt;="&amp;M59, 'Leave Request Form'!$E$8:$E$507, "&gt;="&amp;M59)&gt;0, "R", "")))))</f>
        <v/>
      </c>
      <c r="N64" s="43" t="str">
        <f>IF(OR($B64="", N59=""), "", IF(COUNTIFS('Leave Request Form'!$T$8:$T$507, N59, 'Leave Request Form'!$C$8:$C$507, $B64), "A2", IF(COUNTIFS('Leave Request Form'!$G$8:$G$507, N59, 'Leave Request Form'!$C$8:$C$507, $B64), "R2", IF(COUNTIFS('Leave Request Form'!$P$8:$P$569, $B64, 'Leave Request Form'!$Q$8:$Q$569, "&lt;="&amp;N59, 'Leave Request Form'!$R$8:$R$569, "&gt;="&amp;N59)&gt;0, "A", IF(COUNTIFS('Leave Request Form'!$C$8:$C$507, $B64, 'Leave Request Form'!$D$8:$D$507, "&lt;="&amp;N59, 'Leave Request Form'!$E$8:$E$507, "&gt;="&amp;N59)&gt;0, "R", "")))))</f>
        <v/>
      </c>
      <c r="O64" s="43" t="str">
        <f>IF(OR($B64="", O59=""), "", IF(COUNTIFS('Leave Request Form'!$T$8:$T$507, O59, 'Leave Request Form'!$C$8:$C$507, $B64), "A2", IF(COUNTIFS('Leave Request Form'!$G$8:$G$507, O59, 'Leave Request Form'!$C$8:$C$507, $B64), "R2", IF(COUNTIFS('Leave Request Form'!$P$8:$P$569, $B64, 'Leave Request Form'!$Q$8:$Q$569, "&lt;="&amp;O59, 'Leave Request Form'!$R$8:$R$569, "&gt;="&amp;O59)&gt;0, "A", IF(COUNTIFS('Leave Request Form'!$C$8:$C$507, $B64, 'Leave Request Form'!$D$8:$D$507, "&lt;="&amp;O59, 'Leave Request Form'!$E$8:$E$507, "&gt;="&amp;O59)&gt;0, "R", "")))))</f>
        <v/>
      </c>
      <c r="P64" s="43" t="str">
        <f>IF(OR($B64="", P59=""), "", IF(COUNTIFS('Leave Request Form'!$T$8:$T$507, P59, 'Leave Request Form'!$C$8:$C$507, $B64), "A2", IF(COUNTIFS('Leave Request Form'!$G$8:$G$507, P59, 'Leave Request Form'!$C$8:$C$507, $B64), "R2", IF(COUNTIFS('Leave Request Form'!$P$8:$P$569, $B64, 'Leave Request Form'!$Q$8:$Q$569, "&lt;="&amp;P59, 'Leave Request Form'!$R$8:$R$569, "&gt;="&amp;P59)&gt;0, "A", IF(COUNTIFS('Leave Request Form'!$C$8:$C$507, $B64, 'Leave Request Form'!$D$8:$D$507, "&lt;="&amp;P59, 'Leave Request Form'!$E$8:$E$507, "&gt;="&amp;P59)&gt;0, "R", "")))))</f>
        <v/>
      </c>
      <c r="Q64" s="43" t="str">
        <f>IF(OR($B64="", Q59=""), "", IF(COUNTIFS('Leave Request Form'!$T$8:$T$507, Q59, 'Leave Request Form'!$C$8:$C$507, $B64), "A2", IF(COUNTIFS('Leave Request Form'!$G$8:$G$507, Q59, 'Leave Request Form'!$C$8:$C$507, $B64), "R2", IF(COUNTIFS('Leave Request Form'!$P$8:$P$569, $B64, 'Leave Request Form'!$Q$8:$Q$569, "&lt;="&amp;Q59, 'Leave Request Form'!$R$8:$R$569, "&gt;="&amp;Q59)&gt;0, "A", IF(COUNTIFS('Leave Request Form'!$C$8:$C$507, $B64, 'Leave Request Form'!$D$8:$D$507, "&lt;="&amp;Q59, 'Leave Request Form'!$E$8:$E$507, "&gt;="&amp;Q59)&gt;0, "R", "")))))</f>
        <v/>
      </c>
      <c r="R64" s="43" t="str">
        <f>IF(OR($B64="", R59=""), "", IF(COUNTIFS('Leave Request Form'!$T$8:$T$507, R59, 'Leave Request Form'!$C$8:$C$507, $B64), "A2", IF(COUNTIFS('Leave Request Form'!$G$8:$G$507, R59, 'Leave Request Form'!$C$8:$C$507, $B64), "R2", IF(COUNTIFS('Leave Request Form'!$P$8:$P$569, $B64, 'Leave Request Form'!$Q$8:$Q$569, "&lt;="&amp;R59, 'Leave Request Form'!$R$8:$R$569, "&gt;="&amp;R59)&gt;0, "A", IF(COUNTIFS('Leave Request Form'!$C$8:$C$507, $B64, 'Leave Request Form'!$D$8:$D$507, "&lt;="&amp;R59, 'Leave Request Form'!$E$8:$E$507, "&gt;="&amp;R59)&gt;0, "R", "")))))</f>
        <v/>
      </c>
      <c r="S64" s="43" t="str">
        <f>IF(OR($B64="", S59=""), "", IF(COUNTIFS('Leave Request Form'!$T$8:$T$507, S59, 'Leave Request Form'!$C$8:$C$507, $B64), "A2", IF(COUNTIFS('Leave Request Form'!$G$8:$G$507, S59, 'Leave Request Form'!$C$8:$C$507, $B64), "R2", IF(COUNTIFS('Leave Request Form'!$P$8:$P$569, $B64, 'Leave Request Form'!$Q$8:$Q$569, "&lt;="&amp;S59, 'Leave Request Form'!$R$8:$R$569, "&gt;="&amp;S59)&gt;0, "A", IF(COUNTIFS('Leave Request Form'!$C$8:$C$507, $B64, 'Leave Request Form'!$D$8:$D$507, "&lt;="&amp;S59, 'Leave Request Form'!$E$8:$E$507, "&gt;="&amp;S59)&gt;0, "R", "")))))</f>
        <v/>
      </c>
      <c r="T64" s="43" t="str">
        <f>IF(OR($B64="", T59=""), "", IF(COUNTIFS('Leave Request Form'!$T$8:$T$507, T59, 'Leave Request Form'!$C$8:$C$507, $B64), "A2", IF(COUNTIFS('Leave Request Form'!$G$8:$G$507, T59, 'Leave Request Form'!$C$8:$C$507, $B64), "R2", IF(COUNTIFS('Leave Request Form'!$P$8:$P$569, $B64, 'Leave Request Form'!$Q$8:$Q$569, "&lt;="&amp;T59, 'Leave Request Form'!$R$8:$R$569, "&gt;="&amp;T59)&gt;0, "A", IF(COUNTIFS('Leave Request Form'!$C$8:$C$507, $B64, 'Leave Request Form'!$D$8:$D$507, "&lt;="&amp;T59, 'Leave Request Form'!$E$8:$E$507, "&gt;="&amp;T59)&gt;0, "R", "")))))</f>
        <v/>
      </c>
      <c r="U64" s="43" t="str">
        <f>IF(OR($B64="", U59=""), "", IF(COUNTIFS('Leave Request Form'!$T$8:$T$507, U59, 'Leave Request Form'!$C$8:$C$507, $B64), "A2", IF(COUNTIFS('Leave Request Form'!$G$8:$G$507, U59, 'Leave Request Form'!$C$8:$C$507, $B64), "R2", IF(COUNTIFS('Leave Request Form'!$P$8:$P$569, $B64, 'Leave Request Form'!$Q$8:$Q$569, "&lt;="&amp;U59, 'Leave Request Form'!$R$8:$R$569, "&gt;="&amp;U59)&gt;0, "A", IF(COUNTIFS('Leave Request Form'!$C$8:$C$507, $B64, 'Leave Request Form'!$D$8:$D$507, "&lt;="&amp;U59, 'Leave Request Form'!$E$8:$E$507, "&gt;="&amp;U59)&gt;0, "R", "")))))</f>
        <v/>
      </c>
      <c r="V64" s="43" t="str">
        <f>IF(OR($B64="", V59=""), "", IF(COUNTIFS('Leave Request Form'!$T$8:$T$507, V59, 'Leave Request Form'!$C$8:$C$507, $B64), "A2", IF(COUNTIFS('Leave Request Form'!$G$8:$G$507, V59, 'Leave Request Form'!$C$8:$C$507, $B64), "R2", IF(COUNTIFS('Leave Request Form'!$P$8:$P$569, $B64, 'Leave Request Form'!$Q$8:$Q$569, "&lt;="&amp;V59, 'Leave Request Form'!$R$8:$R$569, "&gt;="&amp;V59)&gt;0, "A", IF(COUNTIFS('Leave Request Form'!$C$8:$C$507, $B64, 'Leave Request Form'!$D$8:$D$507, "&lt;="&amp;V59, 'Leave Request Form'!$E$8:$E$507, "&gt;="&amp;V59)&gt;0, "R", "")))))</f>
        <v/>
      </c>
      <c r="W64" s="43" t="str">
        <f>IF(OR($B64="", W59=""), "", IF(COUNTIFS('Leave Request Form'!$T$8:$T$507, W59, 'Leave Request Form'!$C$8:$C$507, $B64), "A2", IF(COUNTIFS('Leave Request Form'!$G$8:$G$507, W59, 'Leave Request Form'!$C$8:$C$507, $B64), "R2", IF(COUNTIFS('Leave Request Form'!$P$8:$P$569, $B64, 'Leave Request Form'!$Q$8:$Q$569, "&lt;="&amp;W59, 'Leave Request Form'!$R$8:$R$569, "&gt;="&amp;W59)&gt;0, "A", IF(COUNTIFS('Leave Request Form'!$C$8:$C$507, $B64, 'Leave Request Form'!$D$8:$D$507, "&lt;="&amp;W59, 'Leave Request Form'!$E$8:$E$507, "&gt;="&amp;W59)&gt;0, "R", "")))))</f>
        <v/>
      </c>
      <c r="X64" s="43" t="str">
        <f>IF(OR($B64="", X59=""), "", IF(COUNTIFS('Leave Request Form'!$T$8:$T$507, X59, 'Leave Request Form'!$C$8:$C$507, $B64), "A2", IF(COUNTIFS('Leave Request Form'!$G$8:$G$507, X59, 'Leave Request Form'!$C$8:$C$507, $B64), "R2", IF(COUNTIFS('Leave Request Form'!$P$8:$P$569, $B64, 'Leave Request Form'!$Q$8:$Q$569, "&lt;="&amp;X59, 'Leave Request Form'!$R$8:$R$569, "&gt;="&amp;X59)&gt;0, "A", IF(COUNTIFS('Leave Request Form'!$C$8:$C$507, $B64, 'Leave Request Form'!$D$8:$D$507, "&lt;="&amp;X59, 'Leave Request Form'!$E$8:$E$507, "&gt;="&amp;X59)&gt;0, "R", "")))))</f>
        <v/>
      </c>
      <c r="Y64" s="43" t="str">
        <f>IF(OR($B64="", Y59=""), "", IF(COUNTIFS('Leave Request Form'!$T$8:$T$507, Y59, 'Leave Request Form'!$C$8:$C$507, $B64), "A2", IF(COUNTIFS('Leave Request Form'!$G$8:$G$507, Y59, 'Leave Request Form'!$C$8:$C$507, $B64), "R2", IF(COUNTIFS('Leave Request Form'!$P$8:$P$569, $B64, 'Leave Request Form'!$Q$8:$Q$569, "&lt;="&amp;Y59, 'Leave Request Form'!$R$8:$R$569, "&gt;="&amp;Y59)&gt;0, "A", IF(COUNTIFS('Leave Request Form'!$C$8:$C$507, $B64, 'Leave Request Form'!$D$8:$D$507, "&lt;="&amp;Y59, 'Leave Request Form'!$E$8:$E$507, "&gt;="&amp;Y59)&gt;0, "R", "")))))</f>
        <v/>
      </c>
      <c r="Z64" s="43" t="str">
        <f>IF(OR($B64="", Z59=""), "", IF(COUNTIFS('Leave Request Form'!$T$8:$T$507, Z59, 'Leave Request Form'!$C$8:$C$507, $B64), "A2", IF(COUNTIFS('Leave Request Form'!$G$8:$G$507, Z59, 'Leave Request Form'!$C$8:$C$507, $B64), "R2", IF(COUNTIFS('Leave Request Form'!$P$8:$P$569, $B64, 'Leave Request Form'!$Q$8:$Q$569, "&lt;="&amp;Z59, 'Leave Request Form'!$R$8:$R$569, "&gt;="&amp;Z59)&gt;0, "A", IF(COUNTIFS('Leave Request Form'!$C$8:$C$507, $B64, 'Leave Request Form'!$D$8:$D$507, "&lt;="&amp;Z59, 'Leave Request Form'!$E$8:$E$507, "&gt;="&amp;Z59)&gt;0, "R", "")))))</f>
        <v/>
      </c>
      <c r="AA64" s="43" t="str">
        <f>IF(OR($B64="", AA59=""), "", IF(COUNTIFS('Leave Request Form'!$T$8:$T$507, AA59, 'Leave Request Form'!$C$8:$C$507, $B64), "A2", IF(COUNTIFS('Leave Request Form'!$G$8:$G$507, AA59, 'Leave Request Form'!$C$8:$C$507, $B64), "R2", IF(COUNTIFS('Leave Request Form'!$P$8:$P$569, $B64, 'Leave Request Form'!$Q$8:$Q$569, "&lt;="&amp;AA59, 'Leave Request Form'!$R$8:$R$569, "&gt;="&amp;AA59)&gt;0, "A", IF(COUNTIFS('Leave Request Form'!$C$8:$C$507, $B64, 'Leave Request Form'!$D$8:$D$507, "&lt;="&amp;AA59, 'Leave Request Form'!$E$8:$E$507, "&gt;="&amp;AA59)&gt;0, "R", "")))))</f>
        <v/>
      </c>
      <c r="AB64" s="43" t="str">
        <f>IF(OR($B64="", AB59=""), "", IF(COUNTIFS('Leave Request Form'!$T$8:$T$507, AB59, 'Leave Request Form'!$C$8:$C$507, $B64), "A2", IF(COUNTIFS('Leave Request Form'!$G$8:$G$507, AB59, 'Leave Request Form'!$C$8:$C$507, $B64), "R2", IF(COUNTIFS('Leave Request Form'!$P$8:$P$569, $B64, 'Leave Request Form'!$Q$8:$Q$569, "&lt;="&amp;AB59, 'Leave Request Form'!$R$8:$R$569, "&gt;="&amp;AB59)&gt;0, "A", IF(COUNTIFS('Leave Request Form'!$C$8:$C$507, $B64, 'Leave Request Form'!$D$8:$D$507, "&lt;="&amp;AB59, 'Leave Request Form'!$E$8:$E$507, "&gt;="&amp;AB59)&gt;0, "R", "")))))</f>
        <v/>
      </c>
      <c r="AC64" s="43" t="str">
        <f>IF(OR($B64="", AC59=""), "", IF(COUNTIFS('Leave Request Form'!$T$8:$T$507, AC59, 'Leave Request Form'!$C$8:$C$507, $B64), "A2", IF(COUNTIFS('Leave Request Form'!$G$8:$G$507, AC59, 'Leave Request Form'!$C$8:$C$507, $B64), "R2", IF(COUNTIFS('Leave Request Form'!$P$8:$P$569, $B64, 'Leave Request Form'!$Q$8:$Q$569, "&lt;="&amp;AC59, 'Leave Request Form'!$R$8:$R$569, "&gt;="&amp;AC59)&gt;0, "A", IF(COUNTIFS('Leave Request Form'!$C$8:$C$507, $B64, 'Leave Request Form'!$D$8:$D$507, "&lt;="&amp;AC59, 'Leave Request Form'!$E$8:$E$507, "&gt;="&amp;AC59)&gt;0, "R", "")))))</f>
        <v/>
      </c>
      <c r="AD64" s="43" t="str">
        <f>IF(OR($B64="", AD59=""), "", IF(COUNTIFS('Leave Request Form'!$T$8:$T$507, AD59, 'Leave Request Form'!$C$8:$C$507, $B64), "A2", IF(COUNTIFS('Leave Request Form'!$G$8:$G$507, AD59, 'Leave Request Form'!$C$8:$C$507, $B64), "R2", IF(COUNTIFS('Leave Request Form'!$P$8:$P$569, $B64, 'Leave Request Form'!$Q$8:$Q$569, "&lt;="&amp;AD59, 'Leave Request Form'!$R$8:$R$569, "&gt;="&amp;AD59)&gt;0, "A", IF(COUNTIFS('Leave Request Form'!$C$8:$C$507, $B64, 'Leave Request Form'!$D$8:$D$507, "&lt;="&amp;AD59, 'Leave Request Form'!$E$8:$E$507, "&gt;="&amp;AD59)&gt;0, "R", "")))))</f>
        <v/>
      </c>
      <c r="AE64" s="43" t="str">
        <f>IF(OR($B64="", AE59=""), "", IF(COUNTIFS('Leave Request Form'!$T$8:$T$507, AE59, 'Leave Request Form'!$C$8:$C$507, $B64), "A2", IF(COUNTIFS('Leave Request Form'!$G$8:$G$507, AE59, 'Leave Request Form'!$C$8:$C$507, $B64), "R2", IF(COUNTIFS('Leave Request Form'!$P$8:$P$569, $B64, 'Leave Request Form'!$Q$8:$Q$569, "&lt;="&amp;AE59, 'Leave Request Form'!$R$8:$R$569, "&gt;="&amp;AE59)&gt;0, "A", IF(COUNTIFS('Leave Request Form'!$C$8:$C$507, $B64, 'Leave Request Form'!$D$8:$D$507, "&lt;="&amp;AE59, 'Leave Request Form'!$E$8:$E$507, "&gt;="&amp;AE59)&gt;0, "R", "")))))</f>
        <v/>
      </c>
      <c r="AF64" s="43" t="str">
        <f>IF(OR($B64="", AF59=""), "", IF(COUNTIFS('Leave Request Form'!$T$8:$T$507, AF59, 'Leave Request Form'!$C$8:$C$507, $B64), "A2", IF(COUNTIFS('Leave Request Form'!$G$8:$G$507, AF59, 'Leave Request Form'!$C$8:$C$507, $B64), "R2", IF(COUNTIFS('Leave Request Form'!$P$8:$P$569, $B64, 'Leave Request Form'!$Q$8:$Q$569, "&lt;="&amp;AF59, 'Leave Request Form'!$R$8:$R$569, "&gt;="&amp;AF59)&gt;0, "A", IF(COUNTIFS('Leave Request Form'!$C$8:$C$507, $B64, 'Leave Request Form'!$D$8:$D$507, "&lt;="&amp;AF59, 'Leave Request Form'!$E$8:$E$507, "&gt;="&amp;AF59)&gt;0, "R", "")))))</f>
        <v/>
      </c>
      <c r="AG64" s="44" t="str">
        <f>IF(OR($B64="", AG59=""), "", IF(COUNTIFS('Leave Request Form'!$T$8:$T$507, AG59, 'Leave Request Form'!$C$8:$C$507, $B64), "A2", IF(COUNTIFS('Leave Request Form'!$G$8:$G$507, AG59, 'Leave Request Form'!$C$8:$C$507, $B64), "R2", IF(COUNTIFS('Leave Request Form'!$P$8:$P$569, $B64, 'Leave Request Form'!$Q$8:$Q$569, "&lt;="&amp;AG59, 'Leave Request Form'!$R$8:$R$569, "&gt;="&amp;AG59)&gt;0, "A", IF(COUNTIFS('Leave Request Form'!$C$8:$C$507, $B64, 'Leave Request Form'!$D$8:$D$507, "&lt;="&amp;AG59, 'Leave Request Form'!$E$8:$E$507, "&gt;="&amp;AG59)&gt;0, "R", "")))))</f>
        <v/>
      </c>
      <c r="AH64" s="75"/>
    </row>
    <row r="65" spans="1:34" x14ac:dyDescent="0.25">
      <c r="A65" s="75"/>
      <c r="B65" s="10" t="str">
        <f>IF('Intro &amp; Setup'!$BC$9="", "", 'Intro &amp; Setup'!$BC$9)</f>
        <v>Chris</v>
      </c>
      <c r="C65" s="42" t="str">
        <f>IF(OR($B65="", C59=""), "", IF(COUNTIFS('Leave Request Form'!$T$8:$T$507, C59, 'Leave Request Form'!$C$8:$C$507, $B65), "A2", IF(COUNTIFS('Leave Request Form'!$G$8:$G$507, C59, 'Leave Request Form'!$C$8:$C$507, $B65), "R2", IF(COUNTIFS('Leave Request Form'!$P$8:$P$569, $B65, 'Leave Request Form'!$Q$8:$Q$569, "&lt;="&amp;C59, 'Leave Request Form'!$R$8:$R$569, "&gt;="&amp;C59)&gt;0, "A", IF(COUNTIFS('Leave Request Form'!$C$8:$C$507, $B65, 'Leave Request Form'!$D$8:$D$507, "&lt;="&amp;C59, 'Leave Request Form'!$E$8:$E$507, "&gt;="&amp;C59)&gt;0, "R", "")))))</f>
        <v/>
      </c>
      <c r="D65" s="43" t="str">
        <f>IF(OR($B65="", D59=""), "", IF(COUNTIFS('Leave Request Form'!$T$8:$T$507, D59, 'Leave Request Form'!$C$8:$C$507, $B65), "A2", IF(COUNTIFS('Leave Request Form'!$G$8:$G$507, D59, 'Leave Request Form'!$C$8:$C$507, $B65), "R2", IF(COUNTIFS('Leave Request Form'!$P$8:$P$569, $B65, 'Leave Request Form'!$Q$8:$Q$569, "&lt;="&amp;D59, 'Leave Request Form'!$R$8:$R$569, "&gt;="&amp;D59)&gt;0, "A", IF(COUNTIFS('Leave Request Form'!$C$8:$C$507, $B65, 'Leave Request Form'!$D$8:$D$507, "&lt;="&amp;D59, 'Leave Request Form'!$E$8:$E$507, "&gt;="&amp;D59)&gt;0, "R", "")))))</f>
        <v/>
      </c>
      <c r="E65" s="43" t="str">
        <f>IF(OR($B65="", E59=""), "", IF(COUNTIFS('Leave Request Form'!$T$8:$T$507, E59, 'Leave Request Form'!$C$8:$C$507, $B65), "A2", IF(COUNTIFS('Leave Request Form'!$G$8:$G$507, E59, 'Leave Request Form'!$C$8:$C$507, $B65), "R2", IF(COUNTIFS('Leave Request Form'!$P$8:$P$569, $B65, 'Leave Request Form'!$Q$8:$Q$569, "&lt;="&amp;E59, 'Leave Request Form'!$R$8:$R$569, "&gt;="&amp;E59)&gt;0, "A", IF(COUNTIFS('Leave Request Form'!$C$8:$C$507, $B65, 'Leave Request Form'!$D$8:$D$507, "&lt;="&amp;E59, 'Leave Request Form'!$E$8:$E$507, "&gt;="&amp;E59)&gt;0, "R", "")))))</f>
        <v/>
      </c>
      <c r="F65" s="43" t="str">
        <f>IF(OR($B65="", F59=""), "", IF(COUNTIFS('Leave Request Form'!$T$8:$T$507, F59, 'Leave Request Form'!$C$8:$C$507, $B65), "A2", IF(COUNTIFS('Leave Request Form'!$G$8:$G$507, F59, 'Leave Request Form'!$C$8:$C$507, $B65), "R2", IF(COUNTIFS('Leave Request Form'!$P$8:$P$569, $B65, 'Leave Request Form'!$Q$8:$Q$569, "&lt;="&amp;F59, 'Leave Request Form'!$R$8:$R$569, "&gt;="&amp;F59)&gt;0, "A", IF(COUNTIFS('Leave Request Form'!$C$8:$C$507, $B65, 'Leave Request Form'!$D$8:$D$507, "&lt;="&amp;F59, 'Leave Request Form'!$E$8:$E$507, "&gt;="&amp;F59)&gt;0, "R", "")))))</f>
        <v/>
      </c>
      <c r="G65" s="43" t="str">
        <f>IF(OR($B65="", G59=""), "", IF(COUNTIFS('Leave Request Form'!$T$8:$T$507, G59, 'Leave Request Form'!$C$8:$C$507, $B65), "A2", IF(COUNTIFS('Leave Request Form'!$G$8:$G$507, G59, 'Leave Request Form'!$C$8:$C$507, $B65), "R2", IF(COUNTIFS('Leave Request Form'!$P$8:$P$569, $B65, 'Leave Request Form'!$Q$8:$Q$569, "&lt;="&amp;G59, 'Leave Request Form'!$R$8:$R$569, "&gt;="&amp;G59)&gt;0, "A", IF(COUNTIFS('Leave Request Form'!$C$8:$C$507, $B65, 'Leave Request Form'!$D$8:$D$507, "&lt;="&amp;G59, 'Leave Request Form'!$E$8:$E$507, "&gt;="&amp;G59)&gt;0, "R", "")))))</f>
        <v/>
      </c>
      <c r="H65" s="43" t="str">
        <f>IF(OR($B65="", H59=""), "", IF(COUNTIFS('Leave Request Form'!$T$8:$T$507, H59, 'Leave Request Form'!$C$8:$C$507, $B65), "A2", IF(COUNTIFS('Leave Request Form'!$G$8:$G$507, H59, 'Leave Request Form'!$C$8:$C$507, $B65), "R2", IF(COUNTIFS('Leave Request Form'!$P$8:$P$569, $B65, 'Leave Request Form'!$Q$8:$Q$569, "&lt;="&amp;H59, 'Leave Request Form'!$R$8:$R$569, "&gt;="&amp;H59)&gt;0, "A", IF(COUNTIFS('Leave Request Form'!$C$8:$C$507, $B65, 'Leave Request Form'!$D$8:$D$507, "&lt;="&amp;H59, 'Leave Request Form'!$E$8:$E$507, "&gt;="&amp;H59)&gt;0, "R", "")))))</f>
        <v/>
      </c>
      <c r="I65" s="43" t="str">
        <f>IF(OR($B65="", I59=""), "", IF(COUNTIFS('Leave Request Form'!$T$8:$T$507, I59, 'Leave Request Form'!$C$8:$C$507, $B65), "A2", IF(COUNTIFS('Leave Request Form'!$G$8:$G$507, I59, 'Leave Request Form'!$C$8:$C$507, $B65), "R2", IF(COUNTIFS('Leave Request Form'!$P$8:$P$569, $B65, 'Leave Request Form'!$Q$8:$Q$569, "&lt;="&amp;I59, 'Leave Request Form'!$R$8:$R$569, "&gt;="&amp;I59)&gt;0, "A", IF(COUNTIFS('Leave Request Form'!$C$8:$C$507, $B65, 'Leave Request Form'!$D$8:$D$507, "&lt;="&amp;I59, 'Leave Request Form'!$E$8:$E$507, "&gt;="&amp;I59)&gt;0, "R", "")))))</f>
        <v/>
      </c>
      <c r="J65" s="43" t="str">
        <f>IF(OR($B65="", J59=""), "", IF(COUNTIFS('Leave Request Form'!$T$8:$T$507, J59, 'Leave Request Form'!$C$8:$C$507, $B65), "A2", IF(COUNTIFS('Leave Request Form'!$G$8:$G$507, J59, 'Leave Request Form'!$C$8:$C$507, $B65), "R2", IF(COUNTIFS('Leave Request Form'!$P$8:$P$569, $B65, 'Leave Request Form'!$Q$8:$Q$569, "&lt;="&amp;J59, 'Leave Request Form'!$R$8:$R$569, "&gt;="&amp;J59)&gt;0, "A", IF(COUNTIFS('Leave Request Form'!$C$8:$C$507, $B65, 'Leave Request Form'!$D$8:$D$507, "&lt;="&amp;J59, 'Leave Request Form'!$E$8:$E$507, "&gt;="&amp;J59)&gt;0, "R", "")))))</f>
        <v/>
      </c>
      <c r="K65" s="43" t="str">
        <f>IF(OR($B65="", K59=""), "", IF(COUNTIFS('Leave Request Form'!$T$8:$T$507, K59, 'Leave Request Form'!$C$8:$C$507, $B65), "A2", IF(COUNTIFS('Leave Request Form'!$G$8:$G$507, K59, 'Leave Request Form'!$C$8:$C$507, $B65), "R2", IF(COUNTIFS('Leave Request Form'!$P$8:$P$569, $B65, 'Leave Request Form'!$Q$8:$Q$569, "&lt;="&amp;K59, 'Leave Request Form'!$R$8:$R$569, "&gt;="&amp;K59)&gt;0, "A", IF(COUNTIFS('Leave Request Form'!$C$8:$C$507, $B65, 'Leave Request Form'!$D$8:$D$507, "&lt;="&amp;K59, 'Leave Request Form'!$E$8:$E$507, "&gt;="&amp;K59)&gt;0, "R", "")))))</f>
        <v/>
      </c>
      <c r="L65" s="43" t="str">
        <f>IF(OR($B65="", L59=""), "", IF(COUNTIFS('Leave Request Form'!$T$8:$T$507, L59, 'Leave Request Form'!$C$8:$C$507, $B65), "A2", IF(COUNTIFS('Leave Request Form'!$G$8:$G$507, L59, 'Leave Request Form'!$C$8:$C$507, $B65), "R2", IF(COUNTIFS('Leave Request Form'!$P$8:$P$569, $B65, 'Leave Request Form'!$Q$8:$Q$569, "&lt;="&amp;L59, 'Leave Request Form'!$R$8:$R$569, "&gt;="&amp;L59)&gt;0, "A", IF(COUNTIFS('Leave Request Form'!$C$8:$C$507, $B65, 'Leave Request Form'!$D$8:$D$507, "&lt;="&amp;L59, 'Leave Request Form'!$E$8:$E$507, "&gt;="&amp;L59)&gt;0, "R", "")))))</f>
        <v/>
      </c>
      <c r="M65" s="43" t="str">
        <f>IF(OR($B65="", M59=""), "", IF(COUNTIFS('Leave Request Form'!$T$8:$T$507, M59, 'Leave Request Form'!$C$8:$C$507, $B65), "A2", IF(COUNTIFS('Leave Request Form'!$G$8:$G$507, M59, 'Leave Request Form'!$C$8:$C$507, $B65), "R2", IF(COUNTIFS('Leave Request Form'!$P$8:$P$569, $B65, 'Leave Request Form'!$Q$8:$Q$569, "&lt;="&amp;M59, 'Leave Request Form'!$R$8:$R$569, "&gt;="&amp;M59)&gt;0, "A", IF(COUNTIFS('Leave Request Form'!$C$8:$C$507, $B65, 'Leave Request Form'!$D$8:$D$507, "&lt;="&amp;M59, 'Leave Request Form'!$E$8:$E$507, "&gt;="&amp;M59)&gt;0, "R", "")))))</f>
        <v/>
      </c>
      <c r="N65" s="43" t="str">
        <f>IF(OR($B65="", N59=""), "", IF(COUNTIFS('Leave Request Form'!$T$8:$T$507, N59, 'Leave Request Form'!$C$8:$C$507, $B65), "A2", IF(COUNTIFS('Leave Request Form'!$G$8:$G$507, N59, 'Leave Request Form'!$C$8:$C$507, $B65), "R2", IF(COUNTIFS('Leave Request Form'!$P$8:$P$569, $B65, 'Leave Request Form'!$Q$8:$Q$569, "&lt;="&amp;N59, 'Leave Request Form'!$R$8:$R$569, "&gt;="&amp;N59)&gt;0, "A", IF(COUNTIFS('Leave Request Form'!$C$8:$C$507, $B65, 'Leave Request Form'!$D$8:$D$507, "&lt;="&amp;N59, 'Leave Request Form'!$E$8:$E$507, "&gt;="&amp;N59)&gt;0, "R", "")))))</f>
        <v/>
      </c>
      <c r="O65" s="43" t="str">
        <f>IF(OR($B65="", O59=""), "", IF(COUNTIFS('Leave Request Form'!$T$8:$T$507, O59, 'Leave Request Form'!$C$8:$C$507, $B65), "A2", IF(COUNTIFS('Leave Request Form'!$G$8:$G$507, O59, 'Leave Request Form'!$C$8:$C$507, $B65), "R2", IF(COUNTIFS('Leave Request Form'!$P$8:$P$569, $B65, 'Leave Request Form'!$Q$8:$Q$569, "&lt;="&amp;O59, 'Leave Request Form'!$R$8:$R$569, "&gt;="&amp;O59)&gt;0, "A", IF(COUNTIFS('Leave Request Form'!$C$8:$C$507, $B65, 'Leave Request Form'!$D$8:$D$507, "&lt;="&amp;O59, 'Leave Request Form'!$E$8:$E$507, "&gt;="&amp;O59)&gt;0, "R", "")))))</f>
        <v/>
      </c>
      <c r="P65" s="43" t="str">
        <f>IF(OR($B65="", P59=""), "", IF(COUNTIFS('Leave Request Form'!$T$8:$T$507, P59, 'Leave Request Form'!$C$8:$C$507, $B65), "A2", IF(COUNTIFS('Leave Request Form'!$G$8:$G$507, P59, 'Leave Request Form'!$C$8:$C$507, $B65), "R2", IF(COUNTIFS('Leave Request Form'!$P$8:$P$569, $B65, 'Leave Request Form'!$Q$8:$Q$569, "&lt;="&amp;P59, 'Leave Request Form'!$R$8:$R$569, "&gt;="&amp;P59)&gt;0, "A", IF(COUNTIFS('Leave Request Form'!$C$8:$C$507, $B65, 'Leave Request Form'!$D$8:$D$507, "&lt;="&amp;P59, 'Leave Request Form'!$E$8:$E$507, "&gt;="&amp;P59)&gt;0, "R", "")))))</f>
        <v/>
      </c>
      <c r="Q65" s="43" t="str">
        <f>IF(OR($B65="", Q59=""), "", IF(COUNTIFS('Leave Request Form'!$T$8:$T$507, Q59, 'Leave Request Form'!$C$8:$C$507, $B65), "A2", IF(COUNTIFS('Leave Request Form'!$G$8:$G$507, Q59, 'Leave Request Form'!$C$8:$C$507, $B65), "R2", IF(COUNTIFS('Leave Request Form'!$P$8:$P$569, $B65, 'Leave Request Form'!$Q$8:$Q$569, "&lt;="&amp;Q59, 'Leave Request Form'!$R$8:$R$569, "&gt;="&amp;Q59)&gt;0, "A", IF(COUNTIFS('Leave Request Form'!$C$8:$C$507, $B65, 'Leave Request Form'!$D$8:$D$507, "&lt;="&amp;Q59, 'Leave Request Form'!$E$8:$E$507, "&gt;="&amp;Q59)&gt;0, "R", "")))))</f>
        <v/>
      </c>
      <c r="R65" s="43" t="str">
        <f>IF(OR($B65="", R59=""), "", IF(COUNTIFS('Leave Request Form'!$T$8:$T$507, R59, 'Leave Request Form'!$C$8:$C$507, $B65), "A2", IF(COUNTIFS('Leave Request Form'!$G$8:$G$507, R59, 'Leave Request Form'!$C$8:$C$507, $B65), "R2", IF(COUNTIFS('Leave Request Form'!$P$8:$P$569, $B65, 'Leave Request Form'!$Q$8:$Q$569, "&lt;="&amp;R59, 'Leave Request Form'!$R$8:$R$569, "&gt;="&amp;R59)&gt;0, "A", IF(COUNTIFS('Leave Request Form'!$C$8:$C$507, $B65, 'Leave Request Form'!$D$8:$D$507, "&lt;="&amp;R59, 'Leave Request Form'!$E$8:$E$507, "&gt;="&amp;R59)&gt;0, "R", "")))))</f>
        <v/>
      </c>
      <c r="S65" s="43" t="str">
        <f>IF(OR($B65="", S59=""), "", IF(COUNTIFS('Leave Request Form'!$T$8:$T$507, S59, 'Leave Request Form'!$C$8:$C$507, $B65), "A2", IF(COUNTIFS('Leave Request Form'!$G$8:$G$507, S59, 'Leave Request Form'!$C$8:$C$507, $B65), "R2", IF(COUNTIFS('Leave Request Form'!$P$8:$P$569, $B65, 'Leave Request Form'!$Q$8:$Q$569, "&lt;="&amp;S59, 'Leave Request Form'!$R$8:$R$569, "&gt;="&amp;S59)&gt;0, "A", IF(COUNTIFS('Leave Request Form'!$C$8:$C$507, $B65, 'Leave Request Form'!$D$8:$D$507, "&lt;="&amp;S59, 'Leave Request Form'!$E$8:$E$507, "&gt;="&amp;S59)&gt;0, "R", "")))))</f>
        <v/>
      </c>
      <c r="T65" s="43" t="str">
        <f>IF(OR($B65="", T59=""), "", IF(COUNTIFS('Leave Request Form'!$T$8:$T$507, T59, 'Leave Request Form'!$C$8:$C$507, $B65), "A2", IF(COUNTIFS('Leave Request Form'!$G$8:$G$507, T59, 'Leave Request Form'!$C$8:$C$507, $B65), "R2", IF(COUNTIFS('Leave Request Form'!$P$8:$P$569, $B65, 'Leave Request Form'!$Q$8:$Q$569, "&lt;="&amp;T59, 'Leave Request Form'!$R$8:$R$569, "&gt;="&amp;T59)&gt;0, "A", IF(COUNTIFS('Leave Request Form'!$C$8:$C$507, $B65, 'Leave Request Form'!$D$8:$D$507, "&lt;="&amp;T59, 'Leave Request Form'!$E$8:$E$507, "&gt;="&amp;T59)&gt;0, "R", "")))))</f>
        <v/>
      </c>
      <c r="U65" s="43" t="str">
        <f>IF(OR($B65="", U59=""), "", IF(COUNTIFS('Leave Request Form'!$T$8:$T$507, U59, 'Leave Request Form'!$C$8:$C$507, $B65), "A2", IF(COUNTIFS('Leave Request Form'!$G$8:$G$507, U59, 'Leave Request Form'!$C$8:$C$507, $B65), "R2", IF(COUNTIFS('Leave Request Form'!$P$8:$P$569, $B65, 'Leave Request Form'!$Q$8:$Q$569, "&lt;="&amp;U59, 'Leave Request Form'!$R$8:$R$569, "&gt;="&amp;U59)&gt;0, "A", IF(COUNTIFS('Leave Request Form'!$C$8:$C$507, $B65, 'Leave Request Form'!$D$8:$D$507, "&lt;="&amp;U59, 'Leave Request Form'!$E$8:$E$507, "&gt;="&amp;U59)&gt;0, "R", "")))))</f>
        <v/>
      </c>
      <c r="V65" s="43" t="str">
        <f>IF(OR($B65="", V59=""), "", IF(COUNTIFS('Leave Request Form'!$T$8:$T$507, V59, 'Leave Request Form'!$C$8:$C$507, $B65), "A2", IF(COUNTIFS('Leave Request Form'!$G$8:$G$507, V59, 'Leave Request Form'!$C$8:$C$507, $B65), "R2", IF(COUNTIFS('Leave Request Form'!$P$8:$P$569, $B65, 'Leave Request Form'!$Q$8:$Q$569, "&lt;="&amp;V59, 'Leave Request Form'!$R$8:$R$569, "&gt;="&amp;V59)&gt;0, "A", IF(COUNTIFS('Leave Request Form'!$C$8:$C$507, $B65, 'Leave Request Form'!$D$8:$D$507, "&lt;="&amp;V59, 'Leave Request Form'!$E$8:$E$507, "&gt;="&amp;V59)&gt;0, "R", "")))))</f>
        <v/>
      </c>
      <c r="W65" s="43" t="str">
        <f>IF(OR($B65="", W59=""), "", IF(COUNTIFS('Leave Request Form'!$T$8:$T$507, W59, 'Leave Request Form'!$C$8:$C$507, $B65), "A2", IF(COUNTIFS('Leave Request Form'!$G$8:$G$507, W59, 'Leave Request Form'!$C$8:$C$507, $B65), "R2", IF(COUNTIFS('Leave Request Form'!$P$8:$P$569, $B65, 'Leave Request Form'!$Q$8:$Q$569, "&lt;="&amp;W59, 'Leave Request Form'!$R$8:$R$569, "&gt;="&amp;W59)&gt;0, "A", IF(COUNTIFS('Leave Request Form'!$C$8:$C$507, $B65, 'Leave Request Form'!$D$8:$D$507, "&lt;="&amp;W59, 'Leave Request Form'!$E$8:$E$507, "&gt;="&amp;W59)&gt;0, "R", "")))))</f>
        <v/>
      </c>
      <c r="X65" s="43" t="str">
        <f>IF(OR($B65="", X59=""), "", IF(COUNTIFS('Leave Request Form'!$T$8:$T$507, X59, 'Leave Request Form'!$C$8:$C$507, $B65), "A2", IF(COUNTIFS('Leave Request Form'!$G$8:$G$507, X59, 'Leave Request Form'!$C$8:$C$507, $B65), "R2", IF(COUNTIFS('Leave Request Form'!$P$8:$P$569, $B65, 'Leave Request Form'!$Q$8:$Q$569, "&lt;="&amp;X59, 'Leave Request Form'!$R$8:$R$569, "&gt;="&amp;X59)&gt;0, "A", IF(COUNTIFS('Leave Request Form'!$C$8:$C$507, $B65, 'Leave Request Form'!$D$8:$D$507, "&lt;="&amp;X59, 'Leave Request Form'!$E$8:$E$507, "&gt;="&amp;X59)&gt;0, "R", "")))))</f>
        <v/>
      </c>
      <c r="Y65" s="43" t="str">
        <f>IF(OR($B65="", Y59=""), "", IF(COUNTIFS('Leave Request Form'!$T$8:$T$507, Y59, 'Leave Request Form'!$C$8:$C$507, $B65), "A2", IF(COUNTIFS('Leave Request Form'!$G$8:$G$507, Y59, 'Leave Request Form'!$C$8:$C$507, $B65), "R2", IF(COUNTIFS('Leave Request Form'!$P$8:$P$569, $B65, 'Leave Request Form'!$Q$8:$Q$569, "&lt;="&amp;Y59, 'Leave Request Form'!$R$8:$R$569, "&gt;="&amp;Y59)&gt;0, "A", IF(COUNTIFS('Leave Request Form'!$C$8:$C$507, $B65, 'Leave Request Form'!$D$8:$D$507, "&lt;="&amp;Y59, 'Leave Request Form'!$E$8:$E$507, "&gt;="&amp;Y59)&gt;0, "R", "")))))</f>
        <v/>
      </c>
      <c r="Z65" s="43" t="str">
        <f>IF(OR($B65="", Z59=""), "", IF(COUNTIFS('Leave Request Form'!$T$8:$T$507, Z59, 'Leave Request Form'!$C$8:$C$507, $B65), "A2", IF(COUNTIFS('Leave Request Form'!$G$8:$G$507, Z59, 'Leave Request Form'!$C$8:$C$507, $B65), "R2", IF(COUNTIFS('Leave Request Form'!$P$8:$P$569, $B65, 'Leave Request Form'!$Q$8:$Q$569, "&lt;="&amp;Z59, 'Leave Request Form'!$R$8:$R$569, "&gt;="&amp;Z59)&gt;0, "A", IF(COUNTIFS('Leave Request Form'!$C$8:$C$507, $B65, 'Leave Request Form'!$D$8:$D$507, "&lt;="&amp;Z59, 'Leave Request Form'!$E$8:$E$507, "&gt;="&amp;Z59)&gt;0, "R", "")))))</f>
        <v/>
      </c>
      <c r="AA65" s="43" t="str">
        <f>IF(OR($B65="", AA59=""), "", IF(COUNTIFS('Leave Request Form'!$T$8:$T$507, AA59, 'Leave Request Form'!$C$8:$C$507, $B65), "A2", IF(COUNTIFS('Leave Request Form'!$G$8:$G$507, AA59, 'Leave Request Form'!$C$8:$C$507, $B65), "R2", IF(COUNTIFS('Leave Request Form'!$P$8:$P$569, $B65, 'Leave Request Form'!$Q$8:$Q$569, "&lt;="&amp;AA59, 'Leave Request Form'!$R$8:$R$569, "&gt;="&amp;AA59)&gt;0, "A", IF(COUNTIFS('Leave Request Form'!$C$8:$C$507, $B65, 'Leave Request Form'!$D$8:$D$507, "&lt;="&amp;AA59, 'Leave Request Form'!$E$8:$E$507, "&gt;="&amp;AA59)&gt;0, "R", "")))))</f>
        <v/>
      </c>
      <c r="AB65" s="43" t="str">
        <f>IF(OR($B65="", AB59=""), "", IF(COUNTIFS('Leave Request Form'!$T$8:$T$507, AB59, 'Leave Request Form'!$C$8:$C$507, $B65), "A2", IF(COUNTIFS('Leave Request Form'!$G$8:$G$507, AB59, 'Leave Request Form'!$C$8:$C$507, $B65), "R2", IF(COUNTIFS('Leave Request Form'!$P$8:$P$569, $B65, 'Leave Request Form'!$Q$8:$Q$569, "&lt;="&amp;AB59, 'Leave Request Form'!$R$8:$R$569, "&gt;="&amp;AB59)&gt;0, "A", IF(COUNTIFS('Leave Request Form'!$C$8:$C$507, $B65, 'Leave Request Form'!$D$8:$D$507, "&lt;="&amp;AB59, 'Leave Request Form'!$E$8:$E$507, "&gt;="&amp;AB59)&gt;0, "R", "")))))</f>
        <v/>
      </c>
      <c r="AC65" s="43" t="str">
        <f>IF(OR($B65="", AC59=""), "", IF(COUNTIFS('Leave Request Form'!$T$8:$T$507, AC59, 'Leave Request Form'!$C$8:$C$507, $B65), "A2", IF(COUNTIFS('Leave Request Form'!$G$8:$G$507, AC59, 'Leave Request Form'!$C$8:$C$507, $B65), "R2", IF(COUNTIFS('Leave Request Form'!$P$8:$P$569, $B65, 'Leave Request Form'!$Q$8:$Q$569, "&lt;="&amp;AC59, 'Leave Request Form'!$R$8:$R$569, "&gt;="&amp;AC59)&gt;0, "A", IF(COUNTIFS('Leave Request Form'!$C$8:$C$507, $B65, 'Leave Request Form'!$D$8:$D$507, "&lt;="&amp;AC59, 'Leave Request Form'!$E$8:$E$507, "&gt;="&amp;AC59)&gt;0, "R", "")))))</f>
        <v/>
      </c>
      <c r="AD65" s="43" t="str">
        <f>IF(OR($B65="", AD59=""), "", IF(COUNTIFS('Leave Request Form'!$T$8:$T$507, AD59, 'Leave Request Form'!$C$8:$C$507, $B65), "A2", IF(COUNTIFS('Leave Request Form'!$G$8:$G$507, AD59, 'Leave Request Form'!$C$8:$C$507, $B65), "R2", IF(COUNTIFS('Leave Request Form'!$P$8:$P$569, $B65, 'Leave Request Form'!$Q$8:$Q$569, "&lt;="&amp;AD59, 'Leave Request Form'!$R$8:$R$569, "&gt;="&amp;AD59)&gt;0, "A", IF(COUNTIFS('Leave Request Form'!$C$8:$C$507, $B65, 'Leave Request Form'!$D$8:$D$507, "&lt;="&amp;AD59, 'Leave Request Form'!$E$8:$E$507, "&gt;="&amp;AD59)&gt;0, "R", "")))))</f>
        <v/>
      </c>
      <c r="AE65" s="43" t="str">
        <f>IF(OR($B65="", AE59=""), "", IF(COUNTIFS('Leave Request Form'!$T$8:$T$507, AE59, 'Leave Request Form'!$C$8:$C$507, $B65), "A2", IF(COUNTIFS('Leave Request Form'!$G$8:$G$507, AE59, 'Leave Request Form'!$C$8:$C$507, $B65), "R2", IF(COUNTIFS('Leave Request Form'!$P$8:$P$569, $B65, 'Leave Request Form'!$Q$8:$Q$569, "&lt;="&amp;AE59, 'Leave Request Form'!$R$8:$R$569, "&gt;="&amp;AE59)&gt;0, "A", IF(COUNTIFS('Leave Request Form'!$C$8:$C$507, $B65, 'Leave Request Form'!$D$8:$D$507, "&lt;="&amp;AE59, 'Leave Request Form'!$E$8:$E$507, "&gt;="&amp;AE59)&gt;0, "R", "")))))</f>
        <v/>
      </c>
      <c r="AF65" s="43" t="str">
        <f>IF(OR($B65="", AF59=""), "", IF(COUNTIFS('Leave Request Form'!$T$8:$T$507, AF59, 'Leave Request Form'!$C$8:$C$507, $B65), "A2", IF(COUNTIFS('Leave Request Form'!$G$8:$G$507, AF59, 'Leave Request Form'!$C$8:$C$507, $B65), "R2", IF(COUNTIFS('Leave Request Form'!$P$8:$P$569, $B65, 'Leave Request Form'!$Q$8:$Q$569, "&lt;="&amp;AF59, 'Leave Request Form'!$R$8:$R$569, "&gt;="&amp;AF59)&gt;0, "A", IF(COUNTIFS('Leave Request Form'!$C$8:$C$507, $B65, 'Leave Request Form'!$D$8:$D$507, "&lt;="&amp;AF59, 'Leave Request Form'!$E$8:$E$507, "&gt;="&amp;AF59)&gt;0, "R", "")))))</f>
        <v/>
      </c>
      <c r="AG65" s="44" t="str">
        <f>IF(OR($B65="", AG59=""), "", IF(COUNTIFS('Leave Request Form'!$T$8:$T$507, AG59, 'Leave Request Form'!$C$8:$C$507, $B65), "A2", IF(COUNTIFS('Leave Request Form'!$G$8:$G$507, AG59, 'Leave Request Form'!$C$8:$C$507, $B65), "R2", IF(COUNTIFS('Leave Request Form'!$P$8:$P$569, $B65, 'Leave Request Form'!$Q$8:$Q$569, "&lt;="&amp;AG59, 'Leave Request Form'!$R$8:$R$569, "&gt;="&amp;AG59)&gt;0, "A", IF(COUNTIFS('Leave Request Form'!$C$8:$C$507, $B65, 'Leave Request Form'!$D$8:$D$507, "&lt;="&amp;AG59, 'Leave Request Form'!$E$8:$E$507, "&gt;="&amp;AG59)&gt;0, "R", "")))))</f>
        <v/>
      </c>
      <c r="AH65" s="75"/>
    </row>
    <row r="66" spans="1:34" x14ac:dyDescent="0.25">
      <c r="A66" s="75"/>
      <c r="B66" s="10" t="str">
        <f>IF('Intro &amp; Setup'!$BC$10="", "", 'Intro &amp; Setup'!$BC$10)</f>
        <v>Andrea</v>
      </c>
      <c r="C66" s="42" t="str">
        <f>IF(OR($B66="", C59=""), "", IF(COUNTIFS('Leave Request Form'!$T$8:$T$507, C59, 'Leave Request Form'!$C$8:$C$507, $B66), "A2", IF(COUNTIFS('Leave Request Form'!$G$8:$G$507, C59, 'Leave Request Form'!$C$8:$C$507, $B66), "R2", IF(COUNTIFS('Leave Request Form'!$P$8:$P$569, $B66, 'Leave Request Form'!$Q$8:$Q$569, "&lt;="&amp;C59, 'Leave Request Form'!$R$8:$R$569, "&gt;="&amp;C59)&gt;0, "A", IF(COUNTIFS('Leave Request Form'!$C$8:$C$507, $B66, 'Leave Request Form'!$D$8:$D$507, "&lt;="&amp;C59, 'Leave Request Form'!$E$8:$E$507, "&gt;="&amp;C59)&gt;0, "R", "")))))</f>
        <v/>
      </c>
      <c r="D66" s="43" t="str">
        <f>IF(OR($B66="", D59=""), "", IF(COUNTIFS('Leave Request Form'!$T$8:$T$507, D59, 'Leave Request Form'!$C$8:$C$507, $B66), "A2", IF(COUNTIFS('Leave Request Form'!$G$8:$G$507, D59, 'Leave Request Form'!$C$8:$C$507, $B66), "R2", IF(COUNTIFS('Leave Request Form'!$P$8:$P$569, $B66, 'Leave Request Form'!$Q$8:$Q$569, "&lt;="&amp;D59, 'Leave Request Form'!$R$8:$R$569, "&gt;="&amp;D59)&gt;0, "A", IF(COUNTIFS('Leave Request Form'!$C$8:$C$507, $B66, 'Leave Request Form'!$D$8:$D$507, "&lt;="&amp;D59, 'Leave Request Form'!$E$8:$E$507, "&gt;="&amp;D59)&gt;0, "R", "")))))</f>
        <v/>
      </c>
      <c r="E66" s="43" t="str">
        <f>IF(OR($B66="", E59=""), "", IF(COUNTIFS('Leave Request Form'!$T$8:$T$507, E59, 'Leave Request Form'!$C$8:$C$507, $B66), "A2", IF(COUNTIFS('Leave Request Form'!$G$8:$G$507, E59, 'Leave Request Form'!$C$8:$C$507, $B66), "R2", IF(COUNTIFS('Leave Request Form'!$P$8:$P$569, $B66, 'Leave Request Form'!$Q$8:$Q$569, "&lt;="&amp;E59, 'Leave Request Form'!$R$8:$R$569, "&gt;="&amp;E59)&gt;0, "A", IF(COUNTIFS('Leave Request Form'!$C$8:$C$507, $B66, 'Leave Request Form'!$D$8:$D$507, "&lt;="&amp;E59, 'Leave Request Form'!$E$8:$E$507, "&gt;="&amp;E59)&gt;0, "R", "")))))</f>
        <v/>
      </c>
      <c r="F66" s="43" t="str">
        <f>IF(OR($B66="", F59=""), "", IF(COUNTIFS('Leave Request Form'!$T$8:$T$507, F59, 'Leave Request Form'!$C$8:$C$507, $B66), "A2", IF(COUNTIFS('Leave Request Form'!$G$8:$G$507, F59, 'Leave Request Form'!$C$8:$C$507, $B66), "R2", IF(COUNTIFS('Leave Request Form'!$P$8:$P$569, $B66, 'Leave Request Form'!$Q$8:$Q$569, "&lt;="&amp;F59, 'Leave Request Form'!$R$8:$R$569, "&gt;="&amp;F59)&gt;0, "A", IF(COUNTIFS('Leave Request Form'!$C$8:$C$507, $B66, 'Leave Request Form'!$D$8:$D$507, "&lt;="&amp;F59, 'Leave Request Form'!$E$8:$E$507, "&gt;="&amp;F59)&gt;0, "R", "")))))</f>
        <v/>
      </c>
      <c r="G66" s="43" t="str">
        <f>IF(OR($B66="", G59=""), "", IF(COUNTIFS('Leave Request Form'!$T$8:$T$507, G59, 'Leave Request Form'!$C$8:$C$507, $B66), "A2", IF(COUNTIFS('Leave Request Form'!$G$8:$G$507, G59, 'Leave Request Form'!$C$8:$C$507, $B66), "R2", IF(COUNTIFS('Leave Request Form'!$P$8:$P$569, $B66, 'Leave Request Form'!$Q$8:$Q$569, "&lt;="&amp;G59, 'Leave Request Form'!$R$8:$R$569, "&gt;="&amp;G59)&gt;0, "A", IF(COUNTIFS('Leave Request Form'!$C$8:$C$507, $B66, 'Leave Request Form'!$D$8:$D$507, "&lt;="&amp;G59, 'Leave Request Form'!$E$8:$E$507, "&gt;="&amp;G59)&gt;0, "R", "")))))</f>
        <v/>
      </c>
      <c r="H66" s="43" t="str">
        <f>IF(OR($B66="", H59=""), "", IF(COUNTIFS('Leave Request Form'!$T$8:$T$507, H59, 'Leave Request Form'!$C$8:$C$507, $B66), "A2", IF(COUNTIFS('Leave Request Form'!$G$8:$G$507, H59, 'Leave Request Form'!$C$8:$C$507, $B66), "R2", IF(COUNTIFS('Leave Request Form'!$P$8:$P$569, $B66, 'Leave Request Form'!$Q$8:$Q$569, "&lt;="&amp;H59, 'Leave Request Form'!$R$8:$R$569, "&gt;="&amp;H59)&gt;0, "A", IF(COUNTIFS('Leave Request Form'!$C$8:$C$507, $B66, 'Leave Request Form'!$D$8:$D$507, "&lt;="&amp;H59, 'Leave Request Form'!$E$8:$E$507, "&gt;="&amp;H59)&gt;0, "R", "")))))</f>
        <v/>
      </c>
      <c r="I66" s="43" t="str">
        <f>IF(OR($B66="", I59=""), "", IF(COUNTIFS('Leave Request Form'!$T$8:$T$507, I59, 'Leave Request Form'!$C$8:$C$507, $B66), "A2", IF(COUNTIFS('Leave Request Form'!$G$8:$G$507, I59, 'Leave Request Form'!$C$8:$C$507, $B66), "R2", IF(COUNTIFS('Leave Request Form'!$P$8:$P$569, $B66, 'Leave Request Form'!$Q$8:$Q$569, "&lt;="&amp;I59, 'Leave Request Form'!$R$8:$R$569, "&gt;="&amp;I59)&gt;0, "A", IF(COUNTIFS('Leave Request Form'!$C$8:$C$507, $B66, 'Leave Request Form'!$D$8:$D$507, "&lt;="&amp;I59, 'Leave Request Form'!$E$8:$E$507, "&gt;="&amp;I59)&gt;0, "R", "")))))</f>
        <v/>
      </c>
      <c r="J66" s="43" t="str">
        <f>IF(OR($B66="", J59=""), "", IF(COUNTIFS('Leave Request Form'!$T$8:$T$507, J59, 'Leave Request Form'!$C$8:$C$507, $B66), "A2", IF(COUNTIFS('Leave Request Form'!$G$8:$G$507, J59, 'Leave Request Form'!$C$8:$C$507, $B66), "R2", IF(COUNTIFS('Leave Request Form'!$P$8:$P$569, $B66, 'Leave Request Form'!$Q$8:$Q$569, "&lt;="&amp;J59, 'Leave Request Form'!$R$8:$R$569, "&gt;="&amp;J59)&gt;0, "A", IF(COUNTIFS('Leave Request Form'!$C$8:$C$507, $B66, 'Leave Request Form'!$D$8:$D$507, "&lt;="&amp;J59, 'Leave Request Form'!$E$8:$E$507, "&gt;="&amp;J59)&gt;0, "R", "")))))</f>
        <v/>
      </c>
      <c r="K66" s="43" t="str">
        <f>IF(OR($B66="", K59=""), "", IF(COUNTIFS('Leave Request Form'!$T$8:$T$507, K59, 'Leave Request Form'!$C$8:$C$507, $B66), "A2", IF(COUNTIFS('Leave Request Form'!$G$8:$G$507, K59, 'Leave Request Form'!$C$8:$C$507, $B66), "R2", IF(COUNTIFS('Leave Request Form'!$P$8:$P$569, $B66, 'Leave Request Form'!$Q$8:$Q$569, "&lt;="&amp;K59, 'Leave Request Form'!$R$8:$R$569, "&gt;="&amp;K59)&gt;0, "A", IF(COUNTIFS('Leave Request Form'!$C$8:$C$507, $B66, 'Leave Request Form'!$D$8:$D$507, "&lt;="&amp;K59, 'Leave Request Form'!$E$8:$E$507, "&gt;="&amp;K59)&gt;0, "R", "")))))</f>
        <v/>
      </c>
      <c r="L66" s="43" t="str">
        <f>IF(OR($B66="", L59=""), "", IF(COUNTIFS('Leave Request Form'!$T$8:$T$507, L59, 'Leave Request Form'!$C$8:$C$507, $B66), "A2", IF(COUNTIFS('Leave Request Form'!$G$8:$G$507, L59, 'Leave Request Form'!$C$8:$C$507, $B66), "R2", IF(COUNTIFS('Leave Request Form'!$P$8:$P$569, $B66, 'Leave Request Form'!$Q$8:$Q$569, "&lt;="&amp;L59, 'Leave Request Form'!$R$8:$R$569, "&gt;="&amp;L59)&gt;0, "A", IF(COUNTIFS('Leave Request Form'!$C$8:$C$507, $B66, 'Leave Request Form'!$D$8:$D$507, "&lt;="&amp;L59, 'Leave Request Form'!$E$8:$E$507, "&gt;="&amp;L59)&gt;0, "R", "")))))</f>
        <v/>
      </c>
      <c r="M66" s="43" t="str">
        <f>IF(OR($B66="", M59=""), "", IF(COUNTIFS('Leave Request Form'!$T$8:$T$507, M59, 'Leave Request Form'!$C$8:$C$507, $B66), "A2", IF(COUNTIFS('Leave Request Form'!$G$8:$G$507, M59, 'Leave Request Form'!$C$8:$C$507, $B66), "R2", IF(COUNTIFS('Leave Request Form'!$P$8:$P$569, $B66, 'Leave Request Form'!$Q$8:$Q$569, "&lt;="&amp;M59, 'Leave Request Form'!$R$8:$R$569, "&gt;="&amp;M59)&gt;0, "A", IF(COUNTIFS('Leave Request Form'!$C$8:$C$507, $B66, 'Leave Request Form'!$D$8:$D$507, "&lt;="&amp;M59, 'Leave Request Form'!$E$8:$E$507, "&gt;="&amp;M59)&gt;0, "R", "")))))</f>
        <v/>
      </c>
      <c r="N66" s="43" t="str">
        <f>IF(OR($B66="", N59=""), "", IF(COUNTIFS('Leave Request Form'!$T$8:$T$507, N59, 'Leave Request Form'!$C$8:$C$507, $B66), "A2", IF(COUNTIFS('Leave Request Form'!$G$8:$G$507, N59, 'Leave Request Form'!$C$8:$C$507, $B66), "R2", IF(COUNTIFS('Leave Request Form'!$P$8:$P$569, $B66, 'Leave Request Form'!$Q$8:$Q$569, "&lt;="&amp;N59, 'Leave Request Form'!$R$8:$R$569, "&gt;="&amp;N59)&gt;0, "A", IF(COUNTIFS('Leave Request Form'!$C$8:$C$507, $B66, 'Leave Request Form'!$D$8:$D$507, "&lt;="&amp;N59, 'Leave Request Form'!$E$8:$E$507, "&gt;="&amp;N59)&gt;0, "R", "")))))</f>
        <v/>
      </c>
      <c r="O66" s="43" t="str">
        <f>IF(OR($B66="", O59=""), "", IF(COUNTIFS('Leave Request Form'!$T$8:$T$507, O59, 'Leave Request Form'!$C$8:$C$507, $B66), "A2", IF(COUNTIFS('Leave Request Form'!$G$8:$G$507, O59, 'Leave Request Form'!$C$8:$C$507, $B66), "R2", IF(COUNTIFS('Leave Request Form'!$P$8:$P$569, $B66, 'Leave Request Form'!$Q$8:$Q$569, "&lt;="&amp;O59, 'Leave Request Form'!$R$8:$R$569, "&gt;="&amp;O59)&gt;0, "A", IF(COUNTIFS('Leave Request Form'!$C$8:$C$507, $B66, 'Leave Request Form'!$D$8:$D$507, "&lt;="&amp;O59, 'Leave Request Form'!$E$8:$E$507, "&gt;="&amp;O59)&gt;0, "R", "")))))</f>
        <v/>
      </c>
      <c r="P66" s="43" t="str">
        <f>IF(OR($B66="", P59=""), "", IF(COUNTIFS('Leave Request Form'!$T$8:$T$507, P59, 'Leave Request Form'!$C$8:$C$507, $B66), "A2", IF(COUNTIFS('Leave Request Form'!$G$8:$G$507, P59, 'Leave Request Form'!$C$8:$C$507, $B66), "R2", IF(COUNTIFS('Leave Request Form'!$P$8:$P$569, $B66, 'Leave Request Form'!$Q$8:$Q$569, "&lt;="&amp;P59, 'Leave Request Form'!$R$8:$R$569, "&gt;="&amp;P59)&gt;0, "A", IF(COUNTIFS('Leave Request Form'!$C$8:$C$507, $B66, 'Leave Request Form'!$D$8:$D$507, "&lt;="&amp;P59, 'Leave Request Form'!$E$8:$E$507, "&gt;="&amp;P59)&gt;0, "R", "")))))</f>
        <v/>
      </c>
      <c r="Q66" s="43" t="str">
        <f>IF(OR($B66="", Q59=""), "", IF(COUNTIFS('Leave Request Form'!$T$8:$T$507, Q59, 'Leave Request Form'!$C$8:$C$507, $B66), "A2", IF(COUNTIFS('Leave Request Form'!$G$8:$G$507, Q59, 'Leave Request Form'!$C$8:$C$507, $B66), "R2", IF(COUNTIFS('Leave Request Form'!$P$8:$P$569, $B66, 'Leave Request Form'!$Q$8:$Q$569, "&lt;="&amp;Q59, 'Leave Request Form'!$R$8:$R$569, "&gt;="&amp;Q59)&gt;0, "A", IF(COUNTIFS('Leave Request Form'!$C$8:$C$507, $B66, 'Leave Request Form'!$D$8:$D$507, "&lt;="&amp;Q59, 'Leave Request Form'!$E$8:$E$507, "&gt;="&amp;Q59)&gt;0, "R", "")))))</f>
        <v/>
      </c>
      <c r="R66" s="43" t="str">
        <f>IF(OR($B66="", R59=""), "", IF(COUNTIFS('Leave Request Form'!$T$8:$T$507, R59, 'Leave Request Form'!$C$8:$C$507, $B66), "A2", IF(COUNTIFS('Leave Request Form'!$G$8:$G$507, R59, 'Leave Request Form'!$C$8:$C$507, $B66), "R2", IF(COUNTIFS('Leave Request Form'!$P$8:$P$569, $B66, 'Leave Request Form'!$Q$8:$Q$569, "&lt;="&amp;R59, 'Leave Request Form'!$R$8:$R$569, "&gt;="&amp;R59)&gt;0, "A", IF(COUNTIFS('Leave Request Form'!$C$8:$C$507, $B66, 'Leave Request Form'!$D$8:$D$507, "&lt;="&amp;R59, 'Leave Request Form'!$E$8:$E$507, "&gt;="&amp;R59)&gt;0, "R", "")))))</f>
        <v/>
      </c>
      <c r="S66" s="43" t="str">
        <f>IF(OR($B66="", S59=""), "", IF(COUNTIFS('Leave Request Form'!$T$8:$T$507, S59, 'Leave Request Form'!$C$8:$C$507, $B66), "A2", IF(COUNTIFS('Leave Request Form'!$G$8:$G$507, S59, 'Leave Request Form'!$C$8:$C$507, $B66), "R2", IF(COUNTIFS('Leave Request Form'!$P$8:$P$569, $B66, 'Leave Request Form'!$Q$8:$Q$569, "&lt;="&amp;S59, 'Leave Request Form'!$R$8:$R$569, "&gt;="&amp;S59)&gt;0, "A", IF(COUNTIFS('Leave Request Form'!$C$8:$C$507, $B66, 'Leave Request Form'!$D$8:$D$507, "&lt;="&amp;S59, 'Leave Request Form'!$E$8:$E$507, "&gt;="&amp;S59)&gt;0, "R", "")))))</f>
        <v/>
      </c>
      <c r="T66" s="43" t="str">
        <f>IF(OR($B66="", T59=""), "", IF(COUNTIFS('Leave Request Form'!$T$8:$T$507, T59, 'Leave Request Form'!$C$8:$C$507, $B66), "A2", IF(COUNTIFS('Leave Request Form'!$G$8:$G$507, T59, 'Leave Request Form'!$C$8:$C$507, $B66), "R2", IF(COUNTIFS('Leave Request Form'!$P$8:$P$569, $B66, 'Leave Request Form'!$Q$8:$Q$569, "&lt;="&amp;T59, 'Leave Request Form'!$R$8:$R$569, "&gt;="&amp;T59)&gt;0, "A", IF(COUNTIFS('Leave Request Form'!$C$8:$C$507, $B66, 'Leave Request Form'!$D$8:$D$507, "&lt;="&amp;T59, 'Leave Request Form'!$E$8:$E$507, "&gt;="&amp;T59)&gt;0, "R", "")))))</f>
        <v/>
      </c>
      <c r="U66" s="43" t="str">
        <f>IF(OR($B66="", U59=""), "", IF(COUNTIFS('Leave Request Form'!$T$8:$T$507, U59, 'Leave Request Form'!$C$8:$C$507, $B66), "A2", IF(COUNTIFS('Leave Request Form'!$G$8:$G$507, U59, 'Leave Request Form'!$C$8:$C$507, $B66), "R2", IF(COUNTIFS('Leave Request Form'!$P$8:$P$569, $B66, 'Leave Request Form'!$Q$8:$Q$569, "&lt;="&amp;U59, 'Leave Request Form'!$R$8:$R$569, "&gt;="&amp;U59)&gt;0, "A", IF(COUNTIFS('Leave Request Form'!$C$8:$C$507, $B66, 'Leave Request Form'!$D$8:$D$507, "&lt;="&amp;U59, 'Leave Request Form'!$E$8:$E$507, "&gt;="&amp;U59)&gt;0, "R", "")))))</f>
        <v/>
      </c>
      <c r="V66" s="43" t="str">
        <f>IF(OR($B66="", V59=""), "", IF(COUNTIFS('Leave Request Form'!$T$8:$T$507, V59, 'Leave Request Form'!$C$8:$C$507, $B66), "A2", IF(COUNTIFS('Leave Request Form'!$G$8:$G$507, V59, 'Leave Request Form'!$C$8:$C$507, $B66), "R2", IF(COUNTIFS('Leave Request Form'!$P$8:$P$569, $B66, 'Leave Request Form'!$Q$8:$Q$569, "&lt;="&amp;V59, 'Leave Request Form'!$R$8:$R$569, "&gt;="&amp;V59)&gt;0, "A", IF(COUNTIFS('Leave Request Form'!$C$8:$C$507, $B66, 'Leave Request Form'!$D$8:$D$507, "&lt;="&amp;V59, 'Leave Request Form'!$E$8:$E$507, "&gt;="&amp;V59)&gt;0, "R", "")))))</f>
        <v/>
      </c>
      <c r="W66" s="43" t="str">
        <f>IF(OR($B66="", W59=""), "", IF(COUNTIFS('Leave Request Form'!$T$8:$T$507, W59, 'Leave Request Form'!$C$8:$C$507, $B66), "A2", IF(COUNTIFS('Leave Request Form'!$G$8:$G$507, W59, 'Leave Request Form'!$C$8:$C$507, $B66), "R2", IF(COUNTIFS('Leave Request Form'!$P$8:$P$569, $B66, 'Leave Request Form'!$Q$8:$Q$569, "&lt;="&amp;W59, 'Leave Request Form'!$R$8:$R$569, "&gt;="&amp;W59)&gt;0, "A", IF(COUNTIFS('Leave Request Form'!$C$8:$C$507, $B66, 'Leave Request Form'!$D$8:$D$507, "&lt;="&amp;W59, 'Leave Request Form'!$E$8:$E$507, "&gt;="&amp;W59)&gt;0, "R", "")))))</f>
        <v/>
      </c>
      <c r="X66" s="43" t="str">
        <f>IF(OR($B66="", X59=""), "", IF(COUNTIFS('Leave Request Form'!$T$8:$T$507, X59, 'Leave Request Form'!$C$8:$C$507, $B66), "A2", IF(COUNTIFS('Leave Request Form'!$G$8:$G$507, X59, 'Leave Request Form'!$C$8:$C$507, $B66), "R2", IF(COUNTIFS('Leave Request Form'!$P$8:$P$569, $B66, 'Leave Request Form'!$Q$8:$Q$569, "&lt;="&amp;X59, 'Leave Request Form'!$R$8:$R$569, "&gt;="&amp;X59)&gt;0, "A", IF(COUNTIFS('Leave Request Form'!$C$8:$C$507, $B66, 'Leave Request Form'!$D$8:$D$507, "&lt;="&amp;X59, 'Leave Request Form'!$E$8:$E$507, "&gt;="&amp;X59)&gt;0, "R", "")))))</f>
        <v/>
      </c>
      <c r="Y66" s="43" t="str">
        <f>IF(OR($B66="", Y59=""), "", IF(COUNTIFS('Leave Request Form'!$T$8:$T$507, Y59, 'Leave Request Form'!$C$8:$C$507, $B66), "A2", IF(COUNTIFS('Leave Request Form'!$G$8:$G$507, Y59, 'Leave Request Form'!$C$8:$C$507, $B66), "R2", IF(COUNTIFS('Leave Request Form'!$P$8:$P$569, $B66, 'Leave Request Form'!$Q$8:$Q$569, "&lt;="&amp;Y59, 'Leave Request Form'!$R$8:$R$569, "&gt;="&amp;Y59)&gt;0, "A", IF(COUNTIFS('Leave Request Form'!$C$8:$C$507, $B66, 'Leave Request Form'!$D$8:$D$507, "&lt;="&amp;Y59, 'Leave Request Form'!$E$8:$E$507, "&gt;="&amp;Y59)&gt;0, "R", "")))))</f>
        <v/>
      </c>
      <c r="Z66" s="43" t="str">
        <f>IF(OR($B66="", Z59=""), "", IF(COUNTIFS('Leave Request Form'!$T$8:$T$507, Z59, 'Leave Request Form'!$C$8:$C$507, $B66), "A2", IF(COUNTIFS('Leave Request Form'!$G$8:$G$507, Z59, 'Leave Request Form'!$C$8:$C$507, $B66), "R2", IF(COUNTIFS('Leave Request Form'!$P$8:$P$569, $B66, 'Leave Request Form'!$Q$8:$Q$569, "&lt;="&amp;Z59, 'Leave Request Form'!$R$8:$R$569, "&gt;="&amp;Z59)&gt;0, "A", IF(COUNTIFS('Leave Request Form'!$C$8:$C$507, $B66, 'Leave Request Form'!$D$8:$D$507, "&lt;="&amp;Z59, 'Leave Request Form'!$E$8:$E$507, "&gt;="&amp;Z59)&gt;0, "R", "")))))</f>
        <v/>
      </c>
      <c r="AA66" s="43" t="str">
        <f>IF(OR($B66="", AA59=""), "", IF(COUNTIFS('Leave Request Form'!$T$8:$T$507, AA59, 'Leave Request Form'!$C$8:$C$507, $B66), "A2", IF(COUNTIFS('Leave Request Form'!$G$8:$G$507, AA59, 'Leave Request Form'!$C$8:$C$507, $B66), "R2", IF(COUNTIFS('Leave Request Form'!$P$8:$P$569, $B66, 'Leave Request Form'!$Q$8:$Q$569, "&lt;="&amp;AA59, 'Leave Request Form'!$R$8:$R$569, "&gt;="&amp;AA59)&gt;0, "A", IF(COUNTIFS('Leave Request Form'!$C$8:$C$507, $B66, 'Leave Request Form'!$D$8:$D$507, "&lt;="&amp;AA59, 'Leave Request Form'!$E$8:$E$507, "&gt;="&amp;AA59)&gt;0, "R", "")))))</f>
        <v/>
      </c>
      <c r="AB66" s="43" t="str">
        <f>IF(OR($B66="", AB59=""), "", IF(COUNTIFS('Leave Request Form'!$T$8:$T$507, AB59, 'Leave Request Form'!$C$8:$C$507, $B66), "A2", IF(COUNTIFS('Leave Request Form'!$G$8:$G$507, AB59, 'Leave Request Form'!$C$8:$C$507, $B66), "R2", IF(COUNTIFS('Leave Request Form'!$P$8:$P$569, $B66, 'Leave Request Form'!$Q$8:$Q$569, "&lt;="&amp;AB59, 'Leave Request Form'!$R$8:$R$569, "&gt;="&amp;AB59)&gt;0, "A", IF(COUNTIFS('Leave Request Form'!$C$8:$C$507, $B66, 'Leave Request Form'!$D$8:$D$507, "&lt;="&amp;AB59, 'Leave Request Form'!$E$8:$E$507, "&gt;="&amp;AB59)&gt;0, "R", "")))))</f>
        <v/>
      </c>
      <c r="AC66" s="43" t="str">
        <f>IF(OR($B66="", AC59=""), "", IF(COUNTIFS('Leave Request Form'!$T$8:$T$507, AC59, 'Leave Request Form'!$C$8:$C$507, $B66), "A2", IF(COUNTIFS('Leave Request Form'!$G$8:$G$507, AC59, 'Leave Request Form'!$C$8:$C$507, $B66), "R2", IF(COUNTIFS('Leave Request Form'!$P$8:$P$569, $B66, 'Leave Request Form'!$Q$8:$Q$569, "&lt;="&amp;AC59, 'Leave Request Form'!$R$8:$R$569, "&gt;="&amp;AC59)&gt;0, "A", IF(COUNTIFS('Leave Request Form'!$C$8:$C$507, $B66, 'Leave Request Form'!$D$8:$D$507, "&lt;="&amp;AC59, 'Leave Request Form'!$E$8:$E$507, "&gt;="&amp;AC59)&gt;0, "R", "")))))</f>
        <v/>
      </c>
      <c r="AD66" s="43" t="str">
        <f>IF(OR($B66="", AD59=""), "", IF(COUNTIFS('Leave Request Form'!$T$8:$T$507, AD59, 'Leave Request Form'!$C$8:$C$507, $B66), "A2", IF(COUNTIFS('Leave Request Form'!$G$8:$G$507, AD59, 'Leave Request Form'!$C$8:$C$507, $B66), "R2", IF(COUNTIFS('Leave Request Form'!$P$8:$P$569, $B66, 'Leave Request Form'!$Q$8:$Q$569, "&lt;="&amp;AD59, 'Leave Request Form'!$R$8:$R$569, "&gt;="&amp;AD59)&gt;0, "A", IF(COUNTIFS('Leave Request Form'!$C$8:$C$507, $B66, 'Leave Request Form'!$D$8:$D$507, "&lt;="&amp;AD59, 'Leave Request Form'!$E$8:$E$507, "&gt;="&amp;AD59)&gt;0, "R", "")))))</f>
        <v/>
      </c>
      <c r="AE66" s="43" t="str">
        <f>IF(OR($B66="", AE59=""), "", IF(COUNTIFS('Leave Request Form'!$T$8:$T$507, AE59, 'Leave Request Form'!$C$8:$C$507, $B66), "A2", IF(COUNTIFS('Leave Request Form'!$G$8:$G$507, AE59, 'Leave Request Form'!$C$8:$C$507, $B66), "R2", IF(COUNTIFS('Leave Request Form'!$P$8:$P$569, $B66, 'Leave Request Form'!$Q$8:$Q$569, "&lt;="&amp;AE59, 'Leave Request Form'!$R$8:$R$569, "&gt;="&amp;AE59)&gt;0, "A", IF(COUNTIFS('Leave Request Form'!$C$8:$C$507, $B66, 'Leave Request Form'!$D$8:$D$507, "&lt;="&amp;AE59, 'Leave Request Form'!$E$8:$E$507, "&gt;="&amp;AE59)&gt;0, "R", "")))))</f>
        <v/>
      </c>
      <c r="AF66" s="43" t="str">
        <f>IF(OR($B66="", AF59=""), "", IF(COUNTIFS('Leave Request Form'!$T$8:$T$507, AF59, 'Leave Request Form'!$C$8:$C$507, $B66), "A2", IF(COUNTIFS('Leave Request Form'!$G$8:$G$507, AF59, 'Leave Request Form'!$C$8:$C$507, $B66), "R2", IF(COUNTIFS('Leave Request Form'!$P$8:$P$569, $B66, 'Leave Request Form'!$Q$8:$Q$569, "&lt;="&amp;AF59, 'Leave Request Form'!$R$8:$R$569, "&gt;="&amp;AF59)&gt;0, "A", IF(COUNTIFS('Leave Request Form'!$C$8:$C$507, $B66, 'Leave Request Form'!$D$8:$D$507, "&lt;="&amp;AF59, 'Leave Request Form'!$E$8:$E$507, "&gt;="&amp;AF59)&gt;0, "R", "")))))</f>
        <v/>
      </c>
      <c r="AG66" s="44" t="str">
        <f>IF(OR($B66="", AG59=""), "", IF(COUNTIFS('Leave Request Form'!$T$8:$T$507, AG59, 'Leave Request Form'!$C$8:$C$507, $B66), "A2", IF(COUNTIFS('Leave Request Form'!$G$8:$G$507, AG59, 'Leave Request Form'!$C$8:$C$507, $B66), "R2", IF(COUNTIFS('Leave Request Form'!$P$8:$P$569, $B66, 'Leave Request Form'!$Q$8:$Q$569, "&lt;="&amp;AG59, 'Leave Request Form'!$R$8:$R$569, "&gt;="&amp;AG59)&gt;0, "A", IF(COUNTIFS('Leave Request Form'!$C$8:$C$507, $B66, 'Leave Request Form'!$D$8:$D$507, "&lt;="&amp;AG59, 'Leave Request Form'!$E$8:$E$507, "&gt;="&amp;AG59)&gt;0, "R", "")))))</f>
        <v/>
      </c>
      <c r="AH66" s="75"/>
    </row>
    <row r="67" spans="1:34" x14ac:dyDescent="0.25">
      <c r="A67" s="75"/>
      <c r="B67" s="10" t="str">
        <f>IF('Intro &amp; Setup'!$BC$11="", "", 'Intro &amp; Setup'!$BC$11)</f>
        <v>Mark</v>
      </c>
      <c r="C67" s="42" t="str">
        <f>IF(OR($B67="", C59=""), "", IF(COUNTIFS('Leave Request Form'!$T$8:$T$507, C59, 'Leave Request Form'!$C$8:$C$507, $B67), "A2", IF(COUNTIFS('Leave Request Form'!$G$8:$G$507, C59, 'Leave Request Form'!$C$8:$C$507, $B67), "R2", IF(COUNTIFS('Leave Request Form'!$P$8:$P$569, $B67, 'Leave Request Form'!$Q$8:$Q$569, "&lt;="&amp;C59, 'Leave Request Form'!$R$8:$R$569, "&gt;="&amp;C59)&gt;0, "A", IF(COUNTIFS('Leave Request Form'!$C$8:$C$507, $B67, 'Leave Request Form'!$D$8:$D$507, "&lt;="&amp;C59, 'Leave Request Form'!$E$8:$E$507, "&gt;="&amp;C59)&gt;0, "R", "")))))</f>
        <v/>
      </c>
      <c r="D67" s="43" t="str">
        <f>IF(OR($B67="", D59=""), "", IF(COUNTIFS('Leave Request Form'!$T$8:$T$507, D59, 'Leave Request Form'!$C$8:$C$507, $B67), "A2", IF(COUNTIFS('Leave Request Form'!$G$8:$G$507, D59, 'Leave Request Form'!$C$8:$C$507, $B67), "R2", IF(COUNTIFS('Leave Request Form'!$P$8:$P$569, $B67, 'Leave Request Form'!$Q$8:$Q$569, "&lt;="&amp;D59, 'Leave Request Form'!$R$8:$R$569, "&gt;="&amp;D59)&gt;0, "A", IF(COUNTIFS('Leave Request Form'!$C$8:$C$507, $B67, 'Leave Request Form'!$D$8:$D$507, "&lt;="&amp;D59, 'Leave Request Form'!$E$8:$E$507, "&gt;="&amp;D59)&gt;0, "R", "")))))</f>
        <v/>
      </c>
      <c r="E67" s="43" t="str">
        <f>IF(OR($B67="", E59=""), "", IF(COUNTIFS('Leave Request Form'!$T$8:$T$507, E59, 'Leave Request Form'!$C$8:$C$507, $B67), "A2", IF(COUNTIFS('Leave Request Form'!$G$8:$G$507, E59, 'Leave Request Form'!$C$8:$C$507, $B67), "R2", IF(COUNTIFS('Leave Request Form'!$P$8:$P$569, $B67, 'Leave Request Form'!$Q$8:$Q$569, "&lt;="&amp;E59, 'Leave Request Form'!$R$8:$R$569, "&gt;="&amp;E59)&gt;0, "A", IF(COUNTIFS('Leave Request Form'!$C$8:$C$507, $B67, 'Leave Request Form'!$D$8:$D$507, "&lt;="&amp;E59, 'Leave Request Form'!$E$8:$E$507, "&gt;="&amp;E59)&gt;0, "R", "")))))</f>
        <v/>
      </c>
      <c r="F67" s="43" t="str">
        <f>IF(OR($B67="", F59=""), "", IF(COUNTIFS('Leave Request Form'!$T$8:$T$507, F59, 'Leave Request Form'!$C$8:$C$507, $B67), "A2", IF(COUNTIFS('Leave Request Form'!$G$8:$G$507, F59, 'Leave Request Form'!$C$8:$C$507, $B67), "R2", IF(COUNTIFS('Leave Request Form'!$P$8:$P$569, $B67, 'Leave Request Form'!$Q$8:$Q$569, "&lt;="&amp;F59, 'Leave Request Form'!$R$8:$R$569, "&gt;="&amp;F59)&gt;0, "A", IF(COUNTIFS('Leave Request Form'!$C$8:$C$507, $B67, 'Leave Request Form'!$D$8:$D$507, "&lt;="&amp;F59, 'Leave Request Form'!$E$8:$E$507, "&gt;="&amp;F59)&gt;0, "R", "")))))</f>
        <v/>
      </c>
      <c r="G67" s="43" t="str">
        <f>IF(OR($B67="", G59=""), "", IF(COUNTIFS('Leave Request Form'!$T$8:$T$507, G59, 'Leave Request Form'!$C$8:$C$507, $B67), "A2", IF(COUNTIFS('Leave Request Form'!$G$8:$G$507, G59, 'Leave Request Form'!$C$8:$C$507, $B67), "R2", IF(COUNTIFS('Leave Request Form'!$P$8:$P$569, $B67, 'Leave Request Form'!$Q$8:$Q$569, "&lt;="&amp;G59, 'Leave Request Form'!$R$8:$R$569, "&gt;="&amp;G59)&gt;0, "A", IF(COUNTIFS('Leave Request Form'!$C$8:$C$507, $B67, 'Leave Request Form'!$D$8:$D$507, "&lt;="&amp;G59, 'Leave Request Form'!$E$8:$E$507, "&gt;="&amp;G59)&gt;0, "R", "")))))</f>
        <v/>
      </c>
      <c r="H67" s="43" t="str">
        <f>IF(OR($B67="", H59=""), "", IF(COUNTIFS('Leave Request Form'!$T$8:$T$507, H59, 'Leave Request Form'!$C$8:$C$507, $B67), "A2", IF(COUNTIFS('Leave Request Form'!$G$8:$G$507, H59, 'Leave Request Form'!$C$8:$C$507, $B67), "R2", IF(COUNTIFS('Leave Request Form'!$P$8:$P$569, $B67, 'Leave Request Form'!$Q$8:$Q$569, "&lt;="&amp;H59, 'Leave Request Form'!$R$8:$R$569, "&gt;="&amp;H59)&gt;0, "A", IF(COUNTIFS('Leave Request Form'!$C$8:$C$507, $B67, 'Leave Request Form'!$D$8:$D$507, "&lt;="&amp;H59, 'Leave Request Form'!$E$8:$E$507, "&gt;="&amp;H59)&gt;0, "R", "")))))</f>
        <v/>
      </c>
      <c r="I67" s="43" t="str">
        <f>IF(OR($B67="", I59=""), "", IF(COUNTIFS('Leave Request Form'!$T$8:$T$507, I59, 'Leave Request Form'!$C$8:$C$507, $B67), "A2", IF(COUNTIFS('Leave Request Form'!$G$8:$G$507, I59, 'Leave Request Form'!$C$8:$C$507, $B67), "R2", IF(COUNTIFS('Leave Request Form'!$P$8:$P$569, $B67, 'Leave Request Form'!$Q$8:$Q$569, "&lt;="&amp;I59, 'Leave Request Form'!$R$8:$R$569, "&gt;="&amp;I59)&gt;0, "A", IF(COUNTIFS('Leave Request Form'!$C$8:$C$507, $B67, 'Leave Request Form'!$D$8:$D$507, "&lt;="&amp;I59, 'Leave Request Form'!$E$8:$E$507, "&gt;="&amp;I59)&gt;0, "R", "")))))</f>
        <v/>
      </c>
      <c r="J67" s="43" t="str">
        <f>IF(OR($B67="", J59=""), "", IF(COUNTIFS('Leave Request Form'!$T$8:$T$507, J59, 'Leave Request Form'!$C$8:$C$507, $B67), "A2", IF(COUNTIFS('Leave Request Form'!$G$8:$G$507, J59, 'Leave Request Form'!$C$8:$C$507, $B67), "R2", IF(COUNTIFS('Leave Request Form'!$P$8:$P$569, $B67, 'Leave Request Form'!$Q$8:$Q$569, "&lt;="&amp;J59, 'Leave Request Form'!$R$8:$R$569, "&gt;="&amp;J59)&gt;0, "A", IF(COUNTIFS('Leave Request Form'!$C$8:$C$507, $B67, 'Leave Request Form'!$D$8:$D$507, "&lt;="&amp;J59, 'Leave Request Form'!$E$8:$E$507, "&gt;="&amp;J59)&gt;0, "R", "")))))</f>
        <v/>
      </c>
      <c r="K67" s="43" t="str">
        <f>IF(OR($B67="", K59=""), "", IF(COUNTIFS('Leave Request Form'!$T$8:$T$507, K59, 'Leave Request Form'!$C$8:$C$507, $B67), "A2", IF(COUNTIFS('Leave Request Form'!$G$8:$G$507, K59, 'Leave Request Form'!$C$8:$C$507, $B67), "R2", IF(COUNTIFS('Leave Request Form'!$P$8:$P$569, $B67, 'Leave Request Form'!$Q$8:$Q$569, "&lt;="&amp;K59, 'Leave Request Form'!$R$8:$R$569, "&gt;="&amp;K59)&gt;0, "A", IF(COUNTIFS('Leave Request Form'!$C$8:$C$507, $B67, 'Leave Request Form'!$D$8:$D$507, "&lt;="&amp;K59, 'Leave Request Form'!$E$8:$E$507, "&gt;="&amp;K59)&gt;0, "R", "")))))</f>
        <v/>
      </c>
      <c r="L67" s="43" t="str">
        <f>IF(OR($B67="", L59=""), "", IF(COUNTIFS('Leave Request Form'!$T$8:$T$507, L59, 'Leave Request Form'!$C$8:$C$507, $B67), "A2", IF(COUNTIFS('Leave Request Form'!$G$8:$G$507, L59, 'Leave Request Form'!$C$8:$C$507, $B67), "R2", IF(COUNTIFS('Leave Request Form'!$P$8:$P$569, $B67, 'Leave Request Form'!$Q$8:$Q$569, "&lt;="&amp;L59, 'Leave Request Form'!$R$8:$R$569, "&gt;="&amp;L59)&gt;0, "A", IF(COUNTIFS('Leave Request Form'!$C$8:$C$507, $B67, 'Leave Request Form'!$D$8:$D$507, "&lt;="&amp;L59, 'Leave Request Form'!$E$8:$E$507, "&gt;="&amp;L59)&gt;0, "R", "")))))</f>
        <v/>
      </c>
      <c r="M67" s="43" t="str">
        <f>IF(OR($B67="", M59=""), "", IF(COUNTIFS('Leave Request Form'!$T$8:$T$507, M59, 'Leave Request Form'!$C$8:$C$507, $B67), "A2", IF(COUNTIFS('Leave Request Form'!$G$8:$G$507, M59, 'Leave Request Form'!$C$8:$C$507, $B67), "R2", IF(COUNTIFS('Leave Request Form'!$P$8:$P$569, $B67, 'Leave Request Form'!$Q$8:$Q$569, "&lt;="&amp;M59, 'Leave Request Form'!$R$8:$R$569, "&gt;="&amp;M59)&gt;0, "A", IF(COUNTIFS('Leave Request Form'!$C$8:$C$507, $B67, 'Leave Request Form'!$D$8:$D$507, "&lt;="&amp;M59, 'Leave Request Form'!$E$8:$E$507, "&gt;="&amp;M59)&gt;0, "R", "")))))</f>
        <v/>
      </c>
      <c r="N67" s="43" t="str">
        <f>IF(OR($B67="", N59=""), "", IF(COUNTIFS('Leave Request Form'!$T$8:$T$507, N59, 'Leave Request Form'!$C$8:$C$507, $B67), "A2", IF(COUNTIFS('Leave Request Form'!$G$8:$G$507, N59, 'Leave Request Form'!$C$8:$C$507, $B67), "R2", IF(COUNTIFS('Leave Request Form'!$P$8:$P$569, $B67, 'Leave Request Form'!$Q$8:$Q$569, "&lt;="&amp;N59, 'Leave Request Form'!$R$8:$R$569, "&gt;="&amp;N59)&gt;0, "A", IF(COUNTIFS('Leave Request Form'!$C$8:$C$507, $B67, 'Leave Request Form'!$D$8:$D$507, "&lt;="&amp;N59, 'Leave Request Form'!$E$8:$E$507, "&gt;="&amp;N59)&gt;0, "R", "")))))</f>
        <v/>
      </c>
      <c r="O67" s="43" t="str">
        <f>IF(OR($B67="", O59=""), "", IF(COUNTIFS('Leave Request Form'!$T$8:$T$507, O59, 'Leave Request Form'!$C$8:$C$507, $B67), "A2", IF(COUNTIFS('Leave Request Form'!$G$8:$G$507, O59, 'Leave Request Form'!$C$8:$C$507, $B67), "R2", IF(COUNTIFS('Leave Request Form'!$P$8:$P$569, $B67, 'Leave Request Form'!$Q$8:$Q$569, "&lt;="&amp;O59, 'Leave Request Form'!$R$8:$R$569, "&gt;="&amp;O59)&gt;0, "A", IF(COUNTIFS('Leave Request Form'!$C$8:$C$507, $B67, 'Leave Request Form'!$D$8:$D$507, "&lt;="&amp;O59, 'Leave Request Form'!$E$8:$E$507, "&gt;="&amp;O59)&gt;0, "R", "")))))</f>
        <v/>
      </c>
      <c r="P67" s="43" t="str">
        <f>IF(OR($B67="", P59=""), "", IF(COUNTIFS('Leave Request Form'!$T$8:$T$507, P59, 'Leave Request Form'!$C$8:$C$507, $B67), "A2", IF(COUNTIFS('Leave Request Form'!$G$8:$G$507, P59, 'Leave Request Form'!$C$8:$C$507, $B67), "R2", IF(COUNTIFS('Leave Request Form'!$P$8:$P$569, $B67, 'Leave Request Form'!$Q$8:$Q$569, "&lt;="&amp;P59, 'Leave Request Form'!$R$8:$R$569, "&gt;="&amp;P59)&gt;0, "A", IF(COUNTIFS('Leave Request Form'!$C$8:$C$507, $B67, 'Leave Request Form'!$D$8:$D$507, "&lt;="&amp;P59, 'Leave Request Form'!$E$8:$E$507, "&gt;="&amp;P59)&gt;0, "R", "")))))</f>
        <v/>
      </c>
      <c r="Q67" s="43" t="str">
        <f>IF(OR($B67="", Q59=""), "", IF(COUNTIFS('Leave Request Form'!$T$8:$T$507, Q59, 'Leave Request Form'!$C$8:$C$507, $B67), "A2", IF(COUNTIFS('Leave Request Form'!$G$8:$G$507, Q59, 'Leave Request Form'!$C$8:$C$507, $B67), "R2", IF(COUNTIFS('Leave Request Form'!$P$8:$P$569, $B67, 'Leave Request Form'!$Q$8:$Q$569, "&lt;="&amp;Q59, 'Leave Request Form'!$R$8:$R$569, "&gt;="&amp;Q59)&gt;0, "A", IF(COUNTIFS('Leave Request Form'!$C$8:$C$507, $B67, 'Leave Request Form'!$D$8:$D$507, "&lt;="&amp;Q59, 'Leave Request Form'!$E$8:$E$507, "&gt;="&amp;Q59)&gt;0, "R", "")))))</f>
        <v/>
      </c>
      <c r="R67" s="43" t="str">
        <f>IF(OR($B67="", R59=""), "", IF(COUNTIFS('Leave Request Form'!$T$8:$T$507, R59, 'Leave Request Form'!$C$8:$C$507, $B67), "A2", IF(COUNTIFS('Leave Request Form'!$G$8:$G$507, R59, 'Leave Request Form'!$C$8:$C$507, $B67), "R2", IF(COUNTIFS('Leave Request Form'!$P$8:$P$569, $B67, 'Leave Request Form'!$Q$8:$Q$569, "&lt;="&amp;R59, 'Leave Request Form'!$R$8:$R$569, "&gt;="&amp;R59)&gt;0, "A", IF(COUNTIFS('Leave Request Form'!$C$8:$C$507, $B67, 'Leave Request Form'!$D$8:$D$507, "&lt;="&amp;R59, 'Leave Request Form'!$E$8:$E$507, "&gt;="&amp;R59)&gt;0, "R", "")))))</f>
        <v/>
      </c>
      <c r="S67" s="43" t="str">
        <f>IF(OR($B67="", S59=""), "", IF(COUNTIFS('Leave Request Form'!$T$8:$T$507, S59, 'Leave Request Form'!$C$8:$C$507, $B67), "A2", IF(COUNTIFS('Leave Request Form'!$G$8:$G$507, S59, 'Leave Request Form'!$C$8:$C$507, $B67), "R2", IF(COUNTIFS('Leave Request Form'!$P$8:$P$569, $B67, 'Leave Request Form'!$Q$8:$Q$569, "&lt;="&amp;S59, 'Leave Request Form'!$R$8:$R$569, "&gt;="&amp;S59)&gt;0, "A", IF(COUNTIFS('Leave Request Form'!$C$8:$C$507, $B67, 'Leave Request Form'!$D$8:$D$507, "&lt;="&amp;S59, 'Leave Request Form'!$E$8:$E$507, "&gt;="&amp;S59)&gt;0, "R", "")))))</f>
        <v/>
      </c>
      <c r="T67" s="43" t="str">
        <f>IF(OR($B67="", T59=""), "", IF(COUNTIFS('Leave Request Form'!$T$8:$T$507, T59, 'Leave Request Form'!$C$8:$C$507, $B67), "A2", IF(COUNTIFS('Leave Request Form'!$G$8:$G$507, T59, 'Leave Request Form'!$C$8:$C$507, $B67), "R2", IF(COUNTIFS('Leave Request Form'!$P$8:$P$569, $B67, 'Leave Request Form'!$Q$8:$Q$569, "&lt;="&amp;T59, 'Leave Request Form'!$R$8:$R$569, "&gt;="&amp;T59)&gt;0, "A", IF(COUNTIFS('Leave Request Form'!$C$8:$C$507, $B67, 'Leave Request Form'!$D$8:$D$507, "&lt;="&amp;T59, 'Leave Request Form'!$E$8:$E$507, "&gt;="&amp;T59)&gt;0, "R", "")))))</f>
        <v/>
      </c>
      <c r="U67" s="43" t="str">
        <f>IF(OR($B67="", U59=""), "", IF(COUNTIFS('Leave Request Form'!$T$8:$T$507, U59, 'Leave Request Form'!$C$8:$C$507, $B67), "A2", IF(COUNTIFS('Leave Request Form'!$G$8:$G$507, U59, 'Leave Request Form'!$C$8:$C$507, $B67), "R2", IF(COUNTIFS('Leave Request Form'!$P$8:$P$569, $B67, 'Leave Request Form'!$Q$8:$Q$569, "&lt;="&amp;U59, 'Leave Request Form'!$R$8:$R$569, "&gt;="&amp;U59)&gt;0, "A", IF(COUNTIFS('Leave Request Form'!$C$8:$C$507, $B67, 'Leave Request Form'!$D$8:$D$507, "&lt;="&amp;U59, 'Leave Request Form'!$E$8:$E$507, "&gt;="&amp;U59)&gt;0, "R", "")))))</f>
        <v/>
      </c>
      <c r="V67" s="43" t="str">
        <f>IF(OR($B67="", V59=""), "", IF(COUNTIFS('Leave Request Form'!$T$8:$T$507, V59, 'Leave Request Form'!$C$8:$C$507, $B67), "A2", IF(COUNTIFS('Leave Request Form'!$G$8:$G$507, V59, 'Leave Request Form'!$C$8:$C$507, $B67), "R2", IF(COUNTIFS('Leave Request Form'!$P$8:$P$569, $B67, 'Leave Request Form'!$Q$8:$Q$569, "&lt;="&amp;V59, 'Leave Request Form'!$R$8:$R$569, "&gt;="&amp;V59)&gt;0, "A", IF(COUNTIFS('Leave Request Form'!$C$8:$C$507, $B67, 'Leave Request Form'!$D$8:$D$507, "&lt;="&amp;V59, 'Leave Request Form'!$E$8:$E$507, "&gt;="&amp;V59)&gt;0, "R", "")))))</f>
        <v/>
      </c>
      <c r="W67" s="43" t="str">
        <f>IF(OR($B67="", W59=""), "", IF(COUNTIFS('Leave Request Form'!$T$8:$T$507, W59, 'Leave Request Form'!$C$8:$C$507, $B67), "A2", IF(COUNTIFS('Leave Request Form'!$G$8:$G$507, W59, 'Leave Request Form'!$C$8:$C$507, $B67), "R2", IF(COUNTIFS('Leave Request Form'!$P$8:$P$569, $B67, 'Leave Request Form'!$Q$8:$Q$569, "&lt;="&amp;W59, 'Leave Request Form'!$R$8:$R$569, "&gt;="&amp;W59)&gt;0, "A", IF(COUNTIFS('Leave Request Form'!$C$8:$C$507, $B67, 'Leave Request Form'!$D$8:$D$507, "&lt;="&amp;W59, 'Leave Request Form'!$E$8:$E$507, "&gt;="&amp;W59)&gt;0, "R", "")))))</f>
        <v/>
      </c>
      <c r="X67" s="43" t="str">
        <f>IF(OR($B67="", X59=""), "", IF(COUNTIFS('Leave Request Form'!$T$8:$T$507, X59, 'Leave Request Form'!$C$8:$C$507, $B67), "A2", IF(COUNTIFS('Leave Request Form'!$G$8:$G$507, X59, 'Leave Request Form'!$C$8:$C$507, $B67), "R2", IF(COUNTIFS('Leave Request Form'!$P$8:$P$569, $B67, 'Leave Request Form'!$Q$8:$Q$569, "&lt;="&amp;X59, 'Leave Request Form'!$R$8:$R$569, "&gt;="&amp;X59)&gt;0, "A", IF(COUNTIFS('Leave Request Form'!$C$8:$C$507, $B67, 'Leave Request Form'!$D$8:$D$507, "&lt;="&amp;X59, 'Leave Request Form'!$E$8:$E$507, "&gt;="&amp;X59)&gt;0, "R", "")))))</f>
        <v/>
      </c>
      <c r="Y67" s="43" t="str">
        <f>IF(OR($B67="", Y59=""), "", IF(COUNTIFS('Leave Request Form'!$T$8:$T$507, Y59, 'Leave Request Form'!$C$8:$C$507, $B67), "A2", IF(COUNTIFS('Leave Request Form'!$G$8:$G$507, Y59, 'Leave Request Form'!$C$8:$C$507, $B67), "R2", IF(COUNTIFS('Leave Request Form'!$P$8:$P$569, $B67, 'Leave Request Form'!$Q$8:$Q$569, "&lt;="&amp;Y59, 'Leave Request Form'!$R$8:$R$569, "&gt;="&amp;Y59)&gt;0, "A", IF(COUNTIFS('Leave Request Form'!$C$8:$C$507, $B67, 'Leave Request Form'!$D$8:$D$507, "&lt;="&amp;Y59, 'Leave Request Form'!$E$8:$E$507, "&gt;="&amp;Y59)&gt;0, "R", "")))))</f>
        <v/>
      </c>
      <c r="Z67" s="43" t="str">
        <f>IF(OR($B67="", Z59=""), "", IF(COUNTIFS('Leave Request Form'!$T$8:$T$507, Z59, 'Leave Request Form'!$C$8:$C$507, $B67), "A2", IF(COUNTIFS('Leave Request Form'!$G$8:$G$507, Z59, 'Leave Request Form'!$C$8:$C$507, $B67), "R2", IF(COUNTIFS('Leave Request Form'!$P$8:$P$569, $B67, 'Leave Request Form'!$Q$8:$Q$569, "&lt;="&amp;Z59, 'Leave Request Form'!$R$8:$R$569, "&gt;="&amp;Z59)&gt;0, "A", IF(COUNTIFS('Leave Request Form'!$C$8:$C$507, $B67, 'Leave Request Form'!$D$8:$D$507, "&lt;="&amp;Z59, 'Leave Request Form'!$E$8:$E$507, "&gt;="&amp;Z59)&gt;0, "R", "")))))</f>
        <v/>
      </c>
      <c r="AA67" s="43" t="str">
        <f>IF(OR($B67="", AA59=""), "", IF(COUNTIFS('Leave Request Form'!$T$8:$T$507, AA59, 'Leave Request Form'!$C$8:$C$507, $B67), "A2", IF(COUNTIFS('Leave Request Form'!$G$8:$G$507, AA59, 'Leave Request Form'!$C$8:$C$507, $B67), "R2", IF(COUNTIFS('Leave Request Form'!$P$8:$P$569, $B67, 'Leave Request Form'!$Q$8:$Q$569, "&lt;="&amp;AA59, 'Leave Request Form'!$R$8:$R$569, "&gt;="&amp;AA59)&gt;0, "A", IF(COUNTIFS('Leave Request Form'!$C$8:$C$507, $B67, 'Leave Request Form'!$D$8:$D$507, "&lt;="&amp;AA59, 'Leave Request Form'!$E$8:$E$507, "&gt;="&amp;AA59)&gt;0, "R", "")))))</f>
        <v/>
      </c>
      <c r="AB67" s="43" t="str">
        <f>IF(OR($B67="", AB59=""), "", IF(COUNTIFS('Leave Request Form'!$T$8:$T$507, AB59, 'Leave Request Form'!$C$8:$C$507, $B67), "A2", IF(COUNTIFS('Leave Request Form'!$G$8:$G$507, AB59, 'Leave Request Form'!$C$8:$C$507, $B67), "R2", IF(COUNTIFS('Leave Request Form'!$P$8:$P$569, $B67, 'Leave Request Form'!$Q$8:$Q$569, "&lt;="&amp;AB59, 'Leave Request Form'!$R$8:$R$569, "&gt;="&amp;AB59)&gt;0, "A", IF(COUNTIFS('Leave Request Form'!$C$8:$C$507, $B67, 'Leave Request Form'!$D$8:$D$507, "&lt;="&amp;AB59, 'Leave Request Form'!$E$8:$E$507, "&gt;="&amp;AB59)&gt;0, "R", "")))))</f>
        <v/>
      </c>
      <c r="AC67" s="43" t="str">
        <f>IF(OR($B67="", AC59=""), "", IF(COUNTIFS('Leave Request Form'!$T$8:$T$507, AC59, 'Leave Request Form'!$C$8:$C$507, $B67), "A2", IF(COUNTIFS('Leave Request Form'!$G$8:$G$507, AC59, 'Leave Request Form'!$C$8:$C$507, $B67), "R2", IF(COUNTIFS('Leave Request Form'!$P$8:$P$569, $B67, 'Leave Request Form'!$Q$8:$Q$569, "&lt;="&amp;AC59, 'Leave Request Form'!$R$8:$R$569, "&gt;="&amp;AC59)&gt;0, "A", IF(COUNTIFS('Leave Request Form'!$C$8:$C$507, $B67, 'Leave Request Form'!$D$8:$D$507, "&lt;="&amp;AC59, 'Leave Request Form'!$E$8:$E$507, "&gt;="&amp;AC59)&gt;0, "R", "")))))</f>
        <v/>
      </c>
      <c r="AD67" s="43" t="str">
        <f>IF(OR($B67="", AD59=""), "", IF(COUNTIFS('Leave Request Form'!$T$8:$T$507, AD59, 'Leave Request Form'!$C$8:$C$507, $B67), "A2", IF(COUNTIFS('Leave Request Form'!$G$8:$G$507, AD59, 'Leave Request Form'!$C$8:$C$507, $B67), "R2", IF(COUNTIFS('Leave Request Form'!$P$8:$P$569, $B67, 'Leave Request Form'!$Q$8:$Q$569, "&lt;="&amp;AD59, 'Leave Request Form'!$R$8:$R$569, "&gt;="&amp;AD59)&gt;0, "A", IF(COUNTIFS('Leave Request Form'!$C$8:$C$507, $B67, 'Leave Request Form'!$D$8:$D$507, "&lt;="&amp;AD59, 'Leave Request Form'!$E$8:$E$507, "&gt;="&amp;AD59)&gt;0, "R", "")))))</f>
        <v/>
      </c>
      <c r="AE67" s="43" t="str">
        <f>IF(OR($B67="", AE59=""), "", IF(COUNTIFS('Leave Request Form'!$T$8:$T$507, AE59, 'Leave Request Form'!$C$8:$C$507, $B67), "A2", IF(COUNTIFS('Leave Request Form'!$G$8:$G$507, AE59, 'Leave Request Form'!$C$8:$C$507, $B67), "R2", IF(COUNTIFS('Leave Request Form'!$P$8:$P$569, $B67, 'Leave Request Form'!$Q$8:$Q$569, "&lt;="&amp;AE59, 'Leave Request Form'!$R$8:$R$569, "&gt;="&amp;AE59)&gt;0, "A", IF(COUNTIFS('Leave Request Form'!$C$8:$C$507, $B67, 'Leave Request Form'!$D$8:$D$507, "&lt;="&amp;AE59, 'Leave Request Form'!$E$8:$E$507, "&gt;="&amp;AE59)&gt;0, "R", "")))))</f>
        <v/>
      </c>
      <c r="AF67" s="43" t="str">
        <f>IF(OR($B67="", AF59=""), "", IF(COUNTIFS('Leave Request Form'!$T$8:$T$507, AF59, 'Leave Request Form'!$C$8:$C$507, $B67), "A2", IF(COUNTIFS('Leave Request Form'!$G$8:$G$507, AF59, 'Leave Request Form'!$C$8:$C$507, $B67), "R2", IF(COUNTIFS('Leave Request Form'!$P$8:$P$569, $B67, 'Leave Request Form'!$Q$8:$Q$569, "&lt;="&amp;AF59, 'Leave Request Form'!$R$8:$R$569, "&gt;="&amp;AF59)&gt;0, "A", IF(COUNTIFS('Leave Request Form'!$C$8:$C$507, $B67, 'Leave Request Form'!$D$8:$D$507, "&lt;="&amp;AF59, 'Leave Request Form'!$E$8:$E$507, "&gt;="&amp;AF59)&gt;0, "R", "")))))</f>
        <v/>
      </c>
      <c r="AG67" s="44" t="str">
        <f>IF(OR($B67="", AG59=""), "", IF(COUNTIFS('Leave Request Form'!$T$8:$T$507, AG59, 'Leave Request Form'!$C$8:$C$507, $B67), "A2", IF(COUNTIFS('Leave Request Form'!$G$8:$G$507, AG59, 'Leave Request Form'!$C$8:$C$507, $B67), "R2", IF(COUNTIFS('Leave Request Form'!$P$8:$P$569, $B67, 'Leave Request Form'!$Q$8:$Q$569, "&lt;="&amp;AG59, 'Leave Request Form'!$R$8:$R$569, "&gt;="&amp;AG59)&gt;0, "A", IF(COUNTIFS('Leave Request Form'!$C$8:$C$507, $B67, 'Leave Request Form'!$D$8:$D$507, "&lt;="&amp;AG59, 'Leave Request Form'!$E$8:$E$507, "&gt;="&amp;AG59)&gt;0, "R", "")))))</f>
        <v/>
      </c>
      <c r="AH67" s="75"/>
    </row>
    <row r="68" spans="1:34" x14ac:dyDescent="0.25">
      <c r="A68" s="75"/>
      <c r="B68" s="10" t="str">
        <f>IF('Intro &amp; Setup'!$BC$12="", "", 'Intro &amp; Setup'!$BC$12)</f>
        <v>Andrew</v>
      </c>
      <c r="C68" s="42" t="str">
        <f>IF(OR($B68="", C59=""), "", IF(COUNTIFS('Leave Request Form'!$T$8:$T$507, C59, 'Leave Request Form'!$C$8:$C$507, $B68), "A2", IF(COUNTIFS('Leave Request Form'!$G$8:$G$507, C59, 'Leave Request Form'!$C$8:$C$507, $B68), "R2", IF(COUNTIFS('Leave Request Form'!$P$8:$P$569, $B68, 'Leave Request Form'!$Q$8:$Q$569, "&lt;="&amp;C59, 'Leave Request Form'!$R$8:$R$569, "&gt;="&amp;C59)&gt;0, "A", IF(COUNTIFS('Leave Request Form'!$C$8:$C$507, $B68, 'Leave Request Form'!$D$8:$D$507, "&lt;="&amp;C59, 'Leave Request Form'!$E$8:$E$507, "&gt;="&amp;C59)&gt;0, "R", "")))))</f>
        <v/>
      </c>
      <c r="D68" s="43" t="str">
        <f>IF(OR($B68="", D59=""), "", IF(COUNTIFS('Leave Request Form'!$T$8:$T$507, D59, 'Leave Request Form'!$C$8:$C$507, $B68), "A2", IF(COUNTIFS('Leave Request Form'!$G$8:$G$507, D59, 'Leave Request Form'!$C$8:$C$507, $B68), "R2", IF(COUNTIFS('Leave Request Form'!$P$8:$P$569, $B68, 'Leave Request Form'!$Q$8:$Q$569, "&lt;="&amp;D59, 'Leave Request Form'!$R$8:$R$569, "&gt;="&amp;D59)&gt;0, "A", IF(COUNTIFS('Leave Request Form'!$C$8:$C$507, $B68, 'Leave Request Form'!$D$8:$D$507, "&lt;="&amp;D59, 'Leave Request Form'!$E$8:$E$507, "&gt;="&amp;D59)&gt;0, "R", "")))))</f>
        <v/>
      </c>
      <c r="E68" s="43" t="str">
        <f>IF(OR($B68="", E59=""), "", IF(COUNTIFS('Leave Request Form'!$T$8:$T$507, E59, 'Leave Request Form'!$C$8:$C$507, $B68), "A2", IF(COUNTIFS('Leave Request Form'!$G$8:$G$507, E59, 'Leave Request Form'!$C$8:$C$507, $B68), "R2", IF(COUNTIFS('Leave Request Form'!$P$8:$P$569, $B68, 'Leave Request Form'!$Q$8:$Q$569, "&lt;="&amp;E59, 'Leave Request Form'!$R$8:$R$569, "&gt;="&amp;E59)&gt;0, "A", IF(COUNTIFS('Leave Request Form'!$C$8:$C$507, $B68, 'Leave Request Form'!$D$8:$D$507, "&lt;="&amp;E59, 'Leave Request Form'!$E$8:$E$507, "&gt;="&amp;E59)&gt;0, "R", "")))))</f>
        <v/>
      </c>
      <c r="F68" s="43" t="str">
        <f>IF(OR($B68="", F59=""), "", IF(COUNTIFS('Leave Request Form'!$T$8:$T$507, F59, 'Leave Request Form'!$C$8:$C$507, $B68), "A2", IF(COUNTIFS('Leave Request Form'!$G$8:$G$507, F59, 'Leave Request Form'!$C$8:$C$507, $B68), "R2", IF(COUNTIFS('Leave Request Form'!$P$8:$P$569, $B68, 'Leave Request Form'!$Q$8:$Q$569, "&lt;="&amp;F59, 'Leave Request Form'!$R$8:$R$569, "&gt;="&amp;F59)&gt;0, "A", IF(COUNTIFS('Leave Request Form'!$C$8:$C$507, $B68, 'Leave Request Form'!$D$8:$D$507, "&lt;="&amp;F59, 'Leave Request Form'!$E$8:$E$507, "&gt;="&amp;F59)&gt;0, "R", "")))))</f>
        <v/>
      </c>
      <c r="G68" s="43" t="str">
        <f>IF(OR($B68="", G59=""), "", IF(COUNTIFS('Leave Request Form'!$T$8:$T$507, G59, 'Leave Request Form'!$C$8:$C$507, $B68), "A2", IF(COUNTIFS('Leave Request Form'!$G$8:$G$507, G59, 'Leave Request Form'!$C$8:$C$507, $B68), "R2", IF(COUNTIFS('Leave Request Form'!$P$8:$P$569, $B68, 'Leave Request Form'!$Q$8:$Q$569, "&lt;="&amp;G59, 'Leave Request Form'!$R$8:$R$569, "&gt;="&amp;G59)&gt;0, "A", IF(COUNTIFS('Leave Request Form'!$C$8:$C$507, $B68, 'Leave Request Form'!$D$8:$D$507, "&lt;="&amp;G59, 'Leave Request Form'!$E$8:$E$507, "&gt;="&amp;G59)&gt;0, "R", "")))))</f>
        <v/>
      </c>
      <c r="H68" s="43" t="str">
        <f>IF(OR($B68="", H59=""), "", IF(COUNTIFS('Leave Request Form'!$T$8:$T$507, H59, 'Leave Request Form'!$C$8:$C$507, $B68), "A2", IF(COUNTIFS('Leave Request Form'!$G$8:$G$507, H59, 'Leave Request Form'!$C$8:$C$507, $B68), "R2", IF(COUNTIFS('Leave Request Form'!$P$8:$P$569, $B68, 'Leave Request Form'!$Q$8:$Q$569, "&lt;="&amp;H59, 'Leave Request Form'!$R$8:$R$569, "&gt;="&amp;H59)&gt;0, "A", IF(COUNTIFS('Leave Request Form'!$C$8:$C$507, $B68, 'Leave Request Form'!$D$8:$D$507, "&lt;="&amp;H59, 'Leave Request Form'!$E$8:$E$507, "&gt;="&amp;H59)&gt;0, "R", "")))))</f>
        <v/>
      </c>
      <c r="I68" s="43" t="str">
        <f>IF(OR($B68="", I59=""), "", IF(COUNTIFS('Leave Request Form'!$T$8:$T$507, I59, 'Leave Request Form'!$C$8:$C$507, $B68), "A2", IF(COUNTIFS('Leave Request Form'!$G$8:$G$507, I59, 'Leave Request Form'!$C$8:$C$507, $B68), "R2", IF(COUNTIFS('Leave Request Form'!$P$8:$P$569, $B68, 'Leave Request Form'!$Q$8:$Q$569, "&lt;="&amp;I59, 'Leave Request Form'!$R$8:$R$569, "&gt;="&amp;I59)&gt;0, "A", IF(COUNTIFS('Leave Request Form'!$C$8:$C$507, $B68, 'Leave Request Form'!$D$8:$D$507, "&lt;="&amp;I59, 'Leave Request Form'!$E$8:$E$507, "&gt;="&amp;I59)&gt;0, "R", "")))))</f>
        <v/>
      </c>
      <c r="J68" s="43" t="str">
        <f>IF(OR($B68="", J59=""), "", IF(COUNTIFS('Leave Request Form'!$T$8:$T$507, J59, 'Leave Request Form'!$C$8:$C$507, $B68), "A2", IF(COUNTIFS('Leave Request Form'!$G$8:$G$507, J59, 'Leave Request Form'!$C$8:$C$507, $B68), "R2", IF(COUNTIFS('Leave Request Form'!$P$8:$P$569, $B68, 'Leave Request Form'!$Q$8:$Q$569, "&lt;="&amp;J59, 'Leave Request Form'!$R$8:$R$569, "&gt;="&amp;J59)&gt;0, "A", IF(COUNTIFS('Leave Request Form'!$C$8:$C$507, $B68, 'Leave Request Form'!$D$8:$D$507, "&lt;="&amp;J59, 'Leave Request Form'!$E$8:$E$507, "&gt;="&amp;J59)&gt;0, "R", "")))))</f>
        <v/>
      </c>
      <c r="K68" s="43" t="str">
        <f>IF(OR($B68="", K59=""), "", IF(COUNTIFS('Leave Request Form'!$T$8:$T$507, K59, 'Leave Request Form'!$C$8:$C$507, $B68), "A2", IF(COUNTIFS('Leave Request Form'!$G$8:$G$507, K59, 'Leave Request Form'!$C$8:$C$507, $B68), "R2", IF(COUNTIFS('Leave Request Form'!$P$8:$P$569, $B68, 'Leave Request Form'!$Q$8:$Q$569, "&lt;="&amp;K59, 'Leave Request Form'!$R$8:$R$569, "&gt;="&amp;K59)&gt;0, "A", IF(COUNTIFS('Leave Request Form'!$C$8:$C$507, $B68, 'Leave Request Form'!$D$8:$D$507, "&lt;="&amp;K59, 'Leave Request Form'!$E$8:$E$507, "&gt;="&amp;K59)&gt;0, "R", "")))))</f>
        <v/>
      </c>
      <c r="L68" s="43" t="str">
        <f>IF(OR($B68="", L59=""), "", IF(COUNTIFS('Leave Request Form'!$T$8:$T$507, L59, 'Leave Request Form'!$C$8:$C$507, $B68), "A2", IF(COUNTIFS('Leave Request Form'!$G$8:$G$507, L59, 'Leave Request Form'!$C$8:$C$507, $B68), "R2", IF(COUNTIFS('Leave Request Form'!$P$8:$P$569, $B68, 'Leave Request Form'!$Q$8:$Q$569, "&lt;="&amp;L59, 'Leave Request Form'!$R$8:$R$569, "&gt;="&amp;L59)&gt;0, "A", IF(COUNTIFS('Leave Request Form'!$C$8:$C$507, $B68, 'Leave Request Form'!$D$8:$D$507, "&lt;="&amp;L59, 'Leave Request Form'!$E$8:$E$507, "&gt;="&amp;L59)&gt;0, "R", "")))))</f>
        <v/>
      </c>
      <c r="M68" s="43" t="str">
        <f>IF(OR($B68="", M59=""), "", IF(COUNTIFS('Leave Request Form'!$T$8:$T$507, M59, 'Leave Request Form'!$C$8:$C$507, $B68), "A2", IF(COUNTIFS('Leave Request Form'!$G$8:$G$507, M59, 'Leave Request Form'!$C$8:$C$507, $B68), "R2", IF(COUNTIFS('Leave Request Form'!$P$8:$P$569, $B68, 'Leave Request Form'!$Q$8:$Q$569, "&lt;="&amp;M59, 'Leave Request Form'!$R$8:$R$569, "&gt;="&amp;M59)&gt;0, "A", IF(COUNTIFS('Leave Request Form'!$C$8:$C$507, $B68, 'Leave Request Form'!$D$8:$D$507, "&lt;="&amp;M59, 'Leave Request Form'!$E$8:$E$507, "&gt;="&amp;M59)&gt;0, "R", "")))))</f>
        <v/>
      </c>
      <c r="N68" s="43" t="str">
        <f>IF(OR($B68="", N59=""), "", IF(COUNTIFS('Leave Request Form'!$T$8:$T$507, N59, 'Leave Request Form'!$C$8:$C$507, $B68), "A2", IF(COUNTIFS('Leave Request Form'!$G$8:$G$507, N59, 'Leave Request Form'!$C$8:$C$507, $B68), "R2", IF(COUNTIFS('Leave Request Form'!$P$8:$P$569, $B68, 'Leave Request Form'!$Q$8:$Q$569, "&lt;="&amp;N59, 'Leave Request Form'!$R$8:$R$569, "&gt;="&amp;N59)&gt;0, "A", IF(COUNTIFS('Leave Request Form'!$C$8:$C$507, $B68, 'Leave Request Form'!$D$8:$D$507, "&lt;="&amp;N59, 'Leave Request Form'!$E$8:$E$507, "&gt;="&amp;N59)&gt;0, "R", "")))))</f>
        <v/>
      </c>
      <c r="O68" s="43" t="str">
        <f>IF(OR($B68="", O59=""), "", IF(COUNTIFS('Leave Request Form'!$T$8:$T$507, O59, 'Leave Request Form'!$C$8:$C$507, $B68), "A2", IF(COUNTIFS('Leave Request Form'!$G$8:$G$507, O59, 'Leave Request Form'!$C$8:$C$507, $B68), "R2", IF(COUNTIFS('Leave Request Form'!$P$8:$P$569, $B68, 'Leave Request Form'!$Q$8:$Q$569, "&lt;="&amp;O59, 'Leave Request Form'!$R$8:$R$569, "&gt;="&amp;O59)&gt;0, "A", IF(COUNTIFS('Leave Request Form'!$C$8:$C$507, $B68, 'Leave Request Form'!$D$8:$D$507, "&lt;="&amp;O59, 'Leave Request Form'!$E$8:$E$507, "&gt;="&amp;O59)&gt;0, "R", "")))))</f>
        <v/>
      </c>
      <c r="P68" s="43" t="str">
        <f>IF(OR($B68="", P59=""), "", IF(COUNTIFS('Leave Request Form'!$T$8:$T$507, P59, 'Leave Request Form'!$C$8:$C$507, $B68), "A2", IF(COUNTIFS('Leave Request Form'!$G$8:$G$507, P59, 'Leave Request Form'!$C$8:$C$507, $B68), "R2", IF(COUNTIFS('Leave Request Form'!$P$8:$P$569, $B68, 'Leave Request Form'!$Q$8:$Q$569, "&lt;="&amp;P59, 'Leave Request Form'!$R$8:$R$569, "&gt;="&amp;P59)&gt;0, "A", IF(COUNTIFS('Leave Request Form'!$C$8:$C$507, $B68, 'Leave Request Form'!$D$8:$D$507, "&lt;="&amp;P59, 'Leave Request Form'!$E$8:$E$507, "&gt;="&amp;P59)&gt;0, "R", "")))))</f>
        <v/>
      </c>
      <c r="Q68" s="43" t="str">
        <f>IF(OR($B68="", Q59=""), "", IF(COUNTIFS('Leave Request Form'!$T$8:$T$507, Q59, 'Leave Request Form'!$C$8:$C$507, $B68), "A2", IF(COUNTIFS('Leave Request Form'!$G$8:$G$507, Q59, 'Leave Request Form'!$C$8:$C$507, $B68), "R2", IF(COUNTIFS('Leave Request Form'!$P$8:$P$569, $B68, 'Leave Request Form'!$Q$8:$Q$569, "&lt;="&amp;Q59, 'Leave Request Form'!$R$8:$R$569, "&gt;="&amp;Q59)&gt;0, "A", IF(COUNTIFS('Leave Request Form'!$C$8:$C$507, $B68, 'Leave Request Form'!$D$8:$D$507, "&lt;="&amp;Q59, 'Leave Request Form'!$E$8:$E$507, "&gt;="&amp;Q59)&gt;0, "R", "")))))</f>
        <v/>
      </c>
      <c r="R68" s="43" t="str">
        <f>IF(OR($B68="", R59=""), "", IF(COUNTIFS('Leave Request Form'!$T$8:$T$507, R59, 'Leave Request Form'!$C$8:$C$507, $B68), "A2", IF(COUNTIFS('Leave Request Form'!$G$8:$G$507, R59, 'Leave Request Form'!$C$8:$C$507, $B68), "R2", IF(COUNTIFS('Leave Request Form'!$P$8:$P$569, $B68, 'Leave Request Form'!$Q$8:$Q$569, "&lt;="&amp;R59, 'Leave Request Form'!$R$8:$R$569, "&gt;="&amp;R59)&gt;0, "A", IF(COUNTIFS('Leave Request Form'!$C$8:$C$507, $B68, 'Leave Request Form'!$D$8:$D$507, "&lt;="&amp;R59, 'Leave Request Form'!$E$8:$E$507, "&gt;="&amp;R59)&gt;0, "R", "")))))</f>
        <v/>
      </c>
      <c r="S68" s="43" t="str">
        <f>IF(OR($B68="", S59=""), "", IF(COUNTIFS('Leave Request Form'!$T$8:$T$507, S59, 'Leave Request Form'!$C$8:$C$507, $B68), "A2", IF(COUNTIFS('Leave Request Form'!$G$8:$G$507, S59, 'Leave Request Form'!$C$8:$C$507, $B68), "R2", IF(COUNTIFS('Leave Request Form'!$P$8:$P$569, $B68, 'Leave Request Form'!$Q$8:$Q$569, "&lt;="&amp;S59, 'Leave Request Form'!$R$8:$R$569, "&gt;="&amp;S59)&gt;0, "A", IF(COUNTIFS('Leave Request Form'!$C$8:$C$507, $B68, 'Leave Request Form'!$D$8:$D$507, "&lt;="&amp;S59, 'Leave Request Form'!$E$8:$E$507, "&gt;="&amp;S59)&gt;0, "R", "")))))</f>
        <v/>
      </c>
      <c r="T68" s="43" t="str">
        <f>IF(OR($B68="", T59=""), "", IF(COUNTIFS('Leave Request Form'!$T$8:$T$507, T59, 'Leave Request Form'!$C$8:$C$507, $B68), "A2", IF(COUNTIFS('Leave Request Form'!$G$8:$G$507, T59, 'Leave Request Form'!$C$8:$C$507, $B68), "R2", IF(COUNTIFS('Leave Request Form'!$P$8:$P$569, $B68, 'Leave Request Form'!$Q$8:$Q$569, "&lt;="&amp;T59, 'Leave Request Form'!$R$8:$R$569, "&gt;="&amp;T59)&gt;0, "A", IF(COUNTIFS('Leave Request Form'!$C$8:$C$507, $B68, 'Leave Request Form'!$D$8:$D$507, "&lt;="&amp;T59, 'Leave Request Form'!$E$8:$E$507, "&gt;="&amp;T59)&gt;0, "R", "")))))</f>
        <v/>
      </c>
      <c r="U68" s="43" t="str">
        <f>IF(OR($B68="", U59=""), "", IF(COUNTIFS('Leave Request Form'!$T$8:$T$507, U59, 'Leave Request Form'!$C$8:$C$507, $B68), "A2", IF(COUNTIFS('Leave Request Form'!$G$8:$G$507, U59, 'Leave Request Form'!$C$8:$C$507, $B68), "R2", IF(COUNTIFS('Leave Request Form'!$P$8:$P$569, $B68, 'Leave Request Form'!$Q$8:$Q$569, "&lt;="&amp;U59, 'Leave Request Form'!$R$8:$R$569, "&gt;="&amp;U59)&gt;0, "A", IF(COUNTIFS('Leave Request Form'!$C$8:$C$507, $B68, 'Leave Request Form'!$D$8:$D$507, "&lt;="&amp;U59, 'Leave Request Form'!$E$8:$E$507, "&gt;="&amp;U59)&gt;0, "R", "")))))</f>
        <v/>
      </c>
      <c r="V68" s="43" t="str">
        <f>IF(OR($B68="", V59=""), "", IF(COUNTIFS('Leave Request Form'!$T$8:$T$507, V59, 'Leave Request Form'!$C$8:$C$507, $B68), "A2", IF(COUNTIFS('Leave Request Form'!$G$8:$G$507, V59, 'Leave Request Form'!$C$8:$C$507, $B68), "R2", IF(COUNTIFS('Leave Request Form'!$P$8:$P$569, $B68, 'Leave Request Form'!$Q$8:$Q$569, "&lt;="&amp;V59, 'Leave Request Form'!$R$8:$R$569, "&gt;="&amp;V59)&gt;0, "A", IF(COUNTIFS('Leave Request Form'!$C$8:$C$507, $B68, 'Leave Request Form'!$D$8:$D$507, "&lt;="&amp;V59, 'Leave Request Form'!$E$8:$E$507, "&gt;="&amp;V59)&gt;0, "R", "")))))</f>
        <v/>
      </c>
      <c r="W68" s="43" t="str">
        <f>IF(OR($B68="", W59=""), "", IF(COUNTIFS('Leave Request Form'!$T$8:$T$507, W59, 'Leave Request Form'!$C$8:$C$507, $B68), "A2", IF(COUNTIFS('Leave Request Form'!$G$8:$G$507, W59, 'Leave Request Form'!$C$8:$C$507, $B68), "R2", IF(COUNTIFS('Leave Request Form'!$P$8:$P$569, $B68, 'Leave Request Form'!$Q$8:$Q$569, "&lt;="&amp;W59, 'Leave Request Form'!$R$8:$R$569, "&gt;="&amp;W59)&gt;0, "A", IF(COUNTIFS('Leave Request Form'!$C$8:$C$507, $B68, 'Leave Request Form'!$D$8:$D$507, "&lt;="&amp;W59, 'Leave Request Form'!$E$8:$E$507, "&gt;="&amp;W59)&gt;0, "R", "")))))</f>
        <v/>
      </c>
      <c r="X68" s="43" t="str">
        <f>IF(OR($B68="", X59=""), "", IF(COUNTIFS('Leave Request Form'!$T$8:$T$507, X59, 'Leave Request Form'!$C$8:$C$507, $B68), "A2", IF(COUNTIFS('Leave Request Form'!$G$8:$G$507, X59, 'Leave Request Form'!$C$8:$C$507, $B68), "R2", IF(COUNTIFS('Leave Request Form'!$P$8:$P$569, $B68, 'Leave Request Form'!$Q$8:$Q$569, "&lt;="&amp;X59, 'Leave Request Form'!$R$8:$R$569, "&gt;="&amp;X59)&gt;0, "A", IF(COUNTIFS('Leave Request Form'!$C$8:$C$507, $B68, 'Leave Request Form'!$D$8:$D$507, "&lt;="&amp;X59, 'Leave Request Form'!$E$8:$E$507, "&gt;="&amp;X59)&gt;0, "R", "")))))</f>
        <v/>
      </c>
      <c r="Y68" s="43" t="str">
        <f>IF(OR($B68="", Y59=""), "", IF(COUNTIFS('Leave Request Form'!$T$8:$T$507, Y59, 'Leave Request Form'!$C$8:$C$507, $B68), "A2", IF(COUNTIFS('Leave Request Form'!$G$8:$G$507, Y59, 'Leave Request Form'!$C$8:$C$507, $B68), "R2", IF(COUNTIFS('Leave Request Form'!$P$8:$P$569, $B68, 'Leave Request Form'!$Q$8:$Q$569, "&lt;="&amp;Y59, 'Leave Request Form'!$R$8:$R$569, "&gt;="&amp;Y59)&gt;0, "A", IF(COUNTIFS('Leave Request Form'!$C$8:$C$507, $B68, 'Leave Request Form'!$D$8:$D$507, "&lt;="&amp;Y59, 'Leave Request Form'!$E$8:$E$507, "&gt;="&amp;Y59)&gt;0, "R", "")))))</f>
        <v/>
      </c>
      <c r="Z68" s="43" t="str">
        <f>IF(OR($B68="", Z59=""), "", IF(COUNTIFS('Leave Request Form'!$T$8:$T$507, Z59, 'Leave Request Form'!$C$8:$C$507, $B68), "A2", IF(COUNTIFS('Leave Request Form'!$G$8:$G$507, Z59, 'Leave Request Form'!$C$8:$C$507, $B68), "R2", IF(COUNTIFS('Leave Request Form'!$P$8:$P$569, $B68, 'Leave Request Form'!$Q$8:$Q$569, "&lt;="&amp;Z59, 'Leave Request Form'!$R$8:$R$569, "&gt;="&amp;Z59)&gt;0, "A", IF(COUNTIFS('Leave Request Form'!$C$8:$C$507, $B68, 'Leave Request Form'!$D$8:$D$507, "&lt;="&amp;Z59, 'Leave Request Form'!$E$8:$E$507, "&gt;="&amp;Z59)&gt;0, "R", "")))))</f>
        <v/>
      </c>
      <c r="AA68" s="43" t="str">
        <f>IF(OR($B68="", AA59=""), "", IF(COUNTIFS('Leave Request Form'!$T$8:$T$507, AA59, 'Leave Request Form'!$C$8:$C$507, $B68), "A2", IF(COUNTIFS('Leave Request Form'!$G$8:$G$507, AA59, 'Leave Request Form'!$C$8:$C$507, $B68), "R2", IF(COUNTIFS('Leave Request Form'!$P$8:$P$569, $B68, 'Leave Request Form'!$Q$8:$Q$569, "&lt;="&amp;AA59, 'Leave Request Form'!$R$8:$R$569, "&gt;="&amp;AA59)&gt;0, "A", IF(COUNTIFS('Leave Request Form'!$C$8:$C$507, $B68, 'Leave Request Form'!$D$8:$D$507, "&lt;="&amp;AA59, 'Leave Request Form'!$E$8:$E$507, "&gt;="&amp;AA59)&gt;0, "R", "")))))</f>
        <v/>
      </c>
      <c r="AB68" s="43" t="str">
        <f>IF(OR($B68="", AB59=""), "", IF(COUNTIFS('Leave Request Form'!$T$8:$T$507, AB59, 'Leave Request Form'!$C$8:$C$507, $B68), "A2", IF(COUNTIFS('Leave Request Form'!$G$8:$G$507, AB59, 'Leave Request Form'!$C$8:$C$507, $B68), "R2", IF(COUNTIFS('Leave Request Form'!$P$8:$P$569, $B68, 'Leave Request Form'!$Q$8:$Q$569, "&lt;="&amp;AB59, 'Leave Request Form'!$R$8:$R$569, "&gt;="&amp;AB59)&gt;0, "A", IF(COUNTIFS('Leave Request Form'!$C$8:$C$507, $B68, 'Leave Request Form'!$D$8:$D$507, "&lt;="&amp;AB59, 'Leave Request Form'!$E$8:$E$507, "&gt;="&amp;AB59)&gt;0, "R", "")))))</f>
        <v/>
      </c>
      <c r="AC68" s="43" t="str">
        <f>IF(OR($B68="", AC59=""), "", IF(COUNTIFS('Leave Request Form'!$T$8:$T$507, AC59, 'Leave Request Form'!$C$8:$C$507, $B68), "A2", IF(COUNTIFS('Leave Request Form'!$G$8:$G$507, AC59, 'Leave Request Form'!$C$8:$C$507, $B68), "R2", IF(COUNTIFS('Leave Request Form'!$P$8:$P$569, $B68, 'Leave Request Form'!$Q$8:$Q$569, "&lt;="&amp;AC59, 'Leave Request Form'!$R$8:$R$569, "&gt;="&amp;AC59)&gt;0, "A", IF(COUNTIFS('Leave Request Form'!$C$8:$C$507, $B68, 'Leave Request Form'!$D$8:$D$507, "&lt;="&amp;AC59, 'Leave Request Form'!$E$8:$E$507, "&gt;="&amp;AC59)&gt;0, "R", "")))))</f>
        <v/>
      </c>
      <c r="AD68" s="43" t="str">
        <f>IF(OR($B68="", AD59=""), "", IF(COUNTIFS('Leave Request Form'!$T$8:$T$507, AD59, 'Leave Request Form'!$C$8:$C$507, $B68), "A2", IF(COUNTIFS('Leave Request Form'!$G$8:$G$507, AD59, 'Leave Request Form'!$C$8:$C$507, $B68), "R2", IF(COUNTIFS('Leave Request Form'!$P$8:$P$569, $B68, 'Leave Request Form'!$Q$8:$Q$569, "&lt;="&amp;AD59, 'Leave Request Form'!$R$8:$R$569, "&gt;="&amp;AD59)&gt;0, "A", IF(COUNTIFS('Leave Request Form'!$C$8:$C$507, $B68, 'Leave Request Form'!$D$8:$D$507, "&lt;="&amp;AD59, 'Leave Request Form'!$E$8:$E$507, "&gt;="&amp;AD59)&gt;0, "R", "")))))</f>
        <v/>
      </c>
      <c r="AE68" s="43" t="str">
        <f>IF(OR($B68="", AE59=""), "", IF(COUNTIFS('Leave Request Form'!$T$8:$T$507, AE59, 'Leave Request Form'!$C$8:$C$507, $B68), "A2", IF(COUNTIFS('Leave Request Form'!$G$8:$G$507, AE59, 'Leave Request Form'!$C$8:$C$507, $B68), "R2", IF(COUNTIFS('Leave Request Form'!$P$8:$P$569, $B68, 'Leave Request Form'!$Q$8:$Q$569, "&lt;="&amp;AE59, 'Leave Request Form'!$R$8:$R$569, "&gt;="&amp;AE59)&gt;0, "A", IF(COUNTIFS('Leave Request Form'!$C$8:$C$507, $B68, 'Leave Request Form'!$D$8:$D$507, "&lt;="&amp;AE59, 'Leave Request Form'!$E$8:$E$507, "&gt;="&amp;AE59)&gt;0, "R", "")))))</f>
        <v/>
      </c>
      <c r="AF68" s="43" t="str">
        <f>IF(OR($B68="", AF59=""), "", IF(COUNTIFS('Leave Request Form'!$T$8:$T$507, AF59, 'Leave Request Form'!$C$8:$C$507, $B68), "A2", IF(COUNTIFS('Leave Request Form'!$G$8:$G$507, AF59, 'Leave Request Form'!$C$8:$C$507, $B68), "R2", IF(COUNTIFS('Leave Request Form'!$P$8:$P$569, $B68, 'Leave Request Form'!$Q$8:$Q$569, "&lt;="&amp;AF59, 'Leave Request Form'!$R$8:$R$569, "&gt;="&amp;AF59)&gt;0, "A", IF(COUNTIFS('Leave Request Form'!$C$8:$C$507, $B68, 'Leave Request Form'!$D$8:$D$507, "&lt;="&amp;AF59, 'Leave Request Form'!$E$8:$E$507, "&gt;="&amp;AF59)&gt;0, "R", "")))))</f>
        <v/>
      </c>
      <c r="AG68" s="44" t="str">
        <f>IF(OR($B68="", AG59=""), "", IF(COUNTIFS('Leave Request Form'!$T$8:$T$507, AG59, 'Leave Request Form'!$C$8:$C$507, $B68), "A2", IF(COUNTIFS('Leave Request Form'!$G$8:$G$507, AG59, 'Leave Request Form'!$C$8:$C$507, $B68), "R2", IF(COUNTIFS('Leave Request Form'!$P$8:$P$569, $B68, 'Leave Request Form'!$Q$8:$Q$569, "&lt;="&amp;AG59, 'Leave Request Form'!$R$8:$R$569, "&gt;="&amp;AG59)&gt;0, "A", IF(COUNTIFS('Leave Request Form'!$C$8:$C$507, $B68, 'Leave Request Form'!$D$8:$D$507, "&lt;="&amp;AG59, 'Leave Request Form'!$E$8:$E$507, "&gt;="&amp;AG59)&gt;0, "R", "")))))</f>
        <v/>
      </c>
      <c r="AH68" s="75"/>
    </row>
    <row r="69" spans="1:34" x14ac:dyDescent="0.25">
      <c r="A69" s="75"/>
      <c r="B69" s="10" t="str">
        <f>IF('Intro &amp; Setup'!$BC$13="", "", 'Intro &amp; Setup'!$BC$13)</f>
        <v>Colleen</v>
      </c>
      <c r="C69" s="42" t="str">
        <f>IF(OR($B69="", C59=""), "", IF(COUNTIFS('Leave Request Form'!$T$8:$T$507, C59, 'Leave Request Form'!$C$8:$C$507, $B69), "A2", IF(COUNTIFS('Leave Request Form'!$G$8:$G$507, C59, 'Leave Request Form'!$C$8:$C$507, $B69), "R2", IF(COUNTIFS('Leave Request Form'!$P$8:$P$569, $B69, 'Leave Request Form'!$Q$8:$Q$569, "&lt;="&amp;C59, 'Leave Request Form'!$R$8:$R$569, "&gt;="&amp;C59)&gt;0, "A", IF(COUNTIFS('Leave Request Form'!$C$8:$C$507, $B69, 'Leave Request Form'!$D$8:$D$507, "&lt;="&amp;C59, 'Leave Request Form'!$E$8:$E$507, "&gt;="&amp;C59)&gt;0, "R", "")))))</f>
        <v/>
      </c>
      <c r="D69" s="43" t="str">
        <f>IF(OR($B69="", D59=""), "", IF(COUNTIFS('Leave Request Form'!$T$8:$T$507, D59, 'Leave Request Form'!$C$8:$C$507, $B69), "A2", IF(COUNTIFS('Leave Request Form'!$G$8:$G$507, D59, 'Leave Request Form'!$C$8:$C$507, $B69), "R2", IF(COUNTIFS('Leave Request Form'!$P$8:$P$569, $B69, 'Leave Request Form'!$Q$8:$Q$569, "&lt;="&amp;D59, 'Leave Request Form'!$R$8:$R$569, "&gt;="&amp;D59)&gt;0, "A", IF(COUNTIFS('Leave Request Form'!$C$8:$C$507, $B69, 'Leave Request Form'!$D$8:$D$507, "&lt;="&amp;D59, 'Leave Request Form'!$E$8:$E$507, "&gt;="&amp;D59)&gt;0, "R", "")))))</f>
        <v/>
      </c>
      <c r="E69" s="43" t="str">
        <f>IF(OR($B69="", E59=""), "", IF(COUNTIFS('Leave Request Form'!$T$8:$T$507, E59, 'Leave Request Form'!$C$8:$C$507, $B69), "A2", IF(COUNTIFS('Leave Request Form'!$G$8:$G$507, E59, 'Leave Request Form'!$C$8:$C$507, $B69), "R2", IF(COUNTIFS('Leave Request Form'!$P$8:$P$569, $B69, 'Leave Request Form'!$Q$8:$Q$569, "&lt;="&amp;E59, 'Leave Request Form'!$R$8:$R$569, "&gt;="&amp;E59)&gt;0, "A", IF(COUNTIFS('Leave Request Form'!$C$8:$C$507, $B69, 'Leave Request Form'!$D$8:$D$507, "&lt;="&amp;E59, 'Leave Request Form'!$E$8:$E$507, "&gt;="&amp;E59)&gt;0, "R", "")))))</f>
        <v/>
      </c>
      <c r="F69" s="43" t="str">
        <f>IF(OR($B69="", F59=""), "", IF(COUNTIFS('Leave Request Form'!$T$8:$T$507, F59, 'Leave Request Form'!$C$8:$C$507, $B69), "A2", IF(COUNTIFS('Leave Request Form'!$G$8:$G$507, F59, 'Leave Request Form'!$C$8:$C$507, $B69), "R2", IF(COUNTIFS('Leave Request Form'!$P$8:$P$569, $B69, 'Leave Request Form'!$Q$8:$Q$569, "&lt;="&amp;F59, 'Leave Request Form'!$R$8:$R$569, "&gt;="&amp;F59)&gt;0, "A", IF(COUNTIFS('Leave Request Form'!$C$8:$C$507, $B69, 'Leave Request Form'!$D$8:$D$507, "&lt;="&amp;F59, 'Leave Request Form'!$E$8:$E$507, "&gt;="&amp;F59)&gt;0, "R", "")))))</f>
        <v/>
      </c>
      <c r="G69" s="43" t="str">
        <f>IF(OR($B69="", G59=""), "", IF(COUNTIFS('Leave Request Form'!$T$8:$T$507, G59, 'Leave Request Form'!$C$8:$C$507, $B69), "A2", IF(COUNTIFS('Leave Request Form'!$G$8:$G$507, G59, 'Leave Request Form'!$C$8:$C$507, $B69), "R2", IF(COUNTIFS('Leave Request Form'!$P$8:$P$569, $B69, 'Leave Request Form'!$Q$8:$Q$569, "&lt;="&amp;G59, 'Leave Request Form'!$R$8:$R$569, "&gt;="&amp;G59)&gt;0, "A", IF(COUNTIFS('Leave Request Form'!$C$8:$C$507, $B69, 'Leave Request Form'!$D$8:$D$507, "&lt;="&amp;G59, 'Leave Request Form'!$E$8:$E$507, "&gt;="&amp;G59)&gt;0, "R", "")))))</f>
        <v/>
      </c>
      <c r="H69" s="43" t="str">
        <f>IF(OR($B69="", H59=""), "", IF(COUNTIFS('Leave Request Form'!$T$8:$T$507, H59, 'Leave Request Form'!$C$8:$C$507, $B69), "A2", IF(COUNTIFS('Leave Request Form'!$G$8:$G$507, H59, 'Leave Request Form'!$C$8:$C$507, $B69), "R2", IF(COUNTIFS('Leave Request Form'!$P$8:$P$569, $B69, 'Leave Request Form'!$Q$8:$Q$569, "&lt;="&amp;H59, 'Leave Request Form'!$R$8:$R$569, "&gt;="&amp;H59)&gt;0, "A", IF(COUNTIFS('Leave Request Form'!$C$8:$C$507, $B69, 'Leave Request Form'!$D$8:$D$507, "&lt;="&amp;H59, 'Leave Request Form'!$E$8:$E$507, "&gt;="&amp;H59)&gt;0, "R", "")))))</f>
        <v/>
      </c>
      <c r="I69" s="43" t="str">
        <f>IF(OR($B69="", I59=""), "", IF(COUNTIFS('Leave Request Form'!$T$8:$T$507, I59, 'Leave Request Form'!$C$8:$C$507, $B69), "A2", IF(COUNTIFS('Leave Request Form'!$G$8:$G$507, I59, 'Leave Request Form'!$C$8:$C$507, $B69), "R2", IF(COUNTIFS('Leave Request Form'!$P$8:$P$569, $B69, 'Leave Request Form'!$Q$8:$Q$569, "&lt;="&amp;I59, 'Leave Request Form'!$R$8:$R$569, "&gt;="&amp;I59)&gt;0, "A", IF(COUNTIFS('Leave Request Form'!$C$8:$C$507, $B69, 'Leave Request Form'!$D$8:$D$507, "&lt;="&amp;I59, 'Leave Request Form'!$E$8:$E$507, "&gt;="&amp;I59)&gt;0, "R", "")))))</f>
        <v/>
      </c>
      <c r="J69" s="43" t="str">
        <f>IF(OR($B69="", J59=""), "", IF(COUNTIFS('Leave Request Form'!$T$8:$T$507, J59, 'Leave Request Form'!$C$8:$C$507, $B69), "A2", IF(COUNTIFS('Leave Request Form'!$G$8:$G$507, J59, 'Leave Request Form'!$C$8:$C$507, $B69), "R2", IF(COUNTIFS('Leave Request Form'!$P$8:$P$569, $B69, 'Leave Request Form'!$Q$8:$Q$569, "&lt;="&amp;J59, 'Leave Request Form'!$R$8:$R$569, "&gt;="&amp;J59)&gt;0, "A", IF(COUNTIFS('Leave Request Form'!$C$8:$C$507, $B69, 'Leave Request Form'!$D$8:$D$507, "&lt;="&amp;J59, 'Leave Request Form'!$E$8:$E$507, "&gt;="&amp;J59)&gt;0, "R", "")))))</f>
        <v/>
      </c>
      <c r="K69" s="43" t="str">
        <f>IF(OR($B69="", K59=""), "", IF(COUNTIFS('Leave Request Form'!$T$8:$T$507, K59, 'Leave Request Form'!$C$8:$C$507, $B69), "A2", IF(COUNTIFS('Leave Request Form'!$G$8:$G$507, K59, 'Leave Request Form'!$C$8:$C$507, $B69), "R2", IF(COUNTIFS('Leave Request Form'!$P$8:$P$569, $B69, 'Leave Request Form'!$Q$8:$Q$569, "&lt;="&amp;K59, 'Leave Request Form'!$R$8:$R$569, "&gt;="&amp;K59)&gt;0, "A", IF(COUNTIFS('Leave Request Form'!$C$8:$C$507, $B69, 'Leave Request Form'!$D$8:$D$507, "&lt;="&amp;K59, 'Leave Request Form'!$E$8:$E$507, "&gt;="&amp;K59)&gt;0, "R", "")))))</f>
        <v/>
      </c>
      <c r="L69" s="43" t="str">
        <f>IF(OR($B69="", L59=""), "", IF(COUNTIFS('Leave Request Form'!$T$8:$T$507, L59, 'Leave Request Form'!$C$8:$C$507, $B69), "A2", IF(COUNTIFS('Leave Request Form'!$G$8:$G$507, L59, 'Leave Request Form'!$C$8:$C$507, $B69), "R2", IF(COUNTIFS('Leave Request Form'!$P$8:$P$569, $B69, 'Leave Request Form'!$Q$8:$Q$569, "&lt;="&amp;L59, 'Leave Request Form'!$R$8:$R$569, "&gt;="&amp;L59)&gt;0, "A", IF(COUNTIFS('Leave Request Form'!$C$8:$C$507, $B69, 'Leave Request Form'!$D$8:$D$507, "&lt;="&amp;L59, 'Leave Request Form'!$E$8:$E$507, "&gt;="&amp;L59)&gt;0, "R", "")))))</f>
        <v/>
      </c>
      <c r="M69" s="43" t="str">
        <f>IF(OR($B69="", M59=""), "", IF(COUNTIFS('Leave Request Form'!$T$8:$T$507, M59, 'Leave Request Form'!$C$8:$C$507, $B69), "A2", IF(COUNTIFS('Leave Request Form'!$G$8:$G$507, M59, 'Leave Request Form'!$C$8:$C$507, $B69), "R2", IF(COUNTIFS('Leave Request Form'!$P$8:$P$569, $B69, 'Leave Request Form'!$Q$8:$Q$569, "&lt;="&amp;M59, 'Leave Request Form'!$R$8:$R$569, "&gt;="&amp;M59)&gt;0, "A", IF(COUNTIFS('Leave Request Form'!$C$8:$C$507, $B69, 'Leave Request Form'!$D$8:$D$507, "&lt;="&amp;M59, 'Leave Request Form'!$E$8:$E$507, "&gt;="&amp;M59)&gt;0, "R", "")))))</f>
        <v/>
      </c>
      <c r="N69" s="43" t="str">
        <f>IF(OR($B69="", N59=""), "", IF(COUNTIFS('Leave Request Form'!$T$8:$T$507, N59, 'Leave Request Form'!$C$8:$C$507, $B69), "A2", IF(COUNTIFS('Leave Request Form'!$G$8:$G$507, N59, 'Leave Request Form'!$C$8:$C$507, $B69), "R2", IF(COUNTIFS('Leave Request Form'!$P$8:$P$569, $B69, 'Leave Request Form'!$Q$8:$Q$569, "&lt;="&amp;N59, 'Leave Request Form'!$R$8:$R$569, "&gt;="&amp;N59)&gt;0, "A", IF(COUNTIFS('Leave Request Form'!$C$8:$C$507, $B69, 'Leave Request Form'!$D$8:$D$507, "&lt;="&amp;N59, 'Leave Request Form'!$E$8:$E$507, "&gt;="&amp;N59)&gt;0, "R", "")))))</f>
        <v/>
      </c>
      <c r="O69" s="43" t="str">
        <f>IF(OR($B69="", O59=""), "", IF(COUNTIFS('Leave Request Form'!$T$8:$T$507, O59, 'Leave Request Form'!$C$8:$C$507, $B69), "A2", IF(COUNTIFS('Leave Request Form'!$G$8:$G$507, O59, 'Leave Request Form'!$C$8:$C$507, $B69), "R2", IF(COUNTIFS('Leave Request Form'!$P$8:$P$569, $B69, 'Leave Request Form'!$Q$8:$Q$569, "&lt;="&amp;O59, 'Leave Request Form'!$R$8:$R$569, "&gt;="&amp;O59)&gt;0, "A", IF(COUNTIFS('Leave Request Form'!$C$8:$C$507, $B69, 'Leave Request Form'!$D$8:$D$507, "&lt;="&amp;O59, 'Leave Request Form'!$E$8:$E$507, "&gt;="&amp;O59)&gt;0, "R", "")))))</f>
        <v/>
      </c>
      <c r="P69" s="43" t="str">
        <f>IF(OR($B69="", P59=""), "", IF(COUNTIFS('Leave Request Form'!$T$8:$T$507, P59, 'Leave Request Form'!$C$8:$C$507, $B69), "A2", IF(COUNTIFS('Leave Request Form'!$G$8:$G$507, P59, 'Leave Request Form'!$C$8:$C$507, $B69), "R2", IF(COUNTIFS('Leave Request Form'!$P$8:$P$569, $B69, 'Leave Request Form'!$Q$8:$Q$569, "&lt;="&amp;P59, 'Leave Request Form'!$R$8:$R$569, "&gt;="&amp;P59)&gt;0, "A", IF(COUNTIFS('Leave Request Form'!$C$8:$C$507, $B69, 'Leave Request Form'!$D$8:$D$507, "&lt;="&amp;P59, 'Leave Request Form'!$E$8:$E$507, "&gt;="&amp;P59)&gt;0, "R", "")))))</f>
        <v/>
      </c>
      <c r="Q69" s="43" t="str">
        <f>IF(OR($B69="", Q59=""), "", IF(COUNTIFS('Leave Request Form'!$T$8:$T$507, Q59, 'Leave Request Form'!$C$8:$C$507, $B69), "A2", IF(COUNTIFS('Leave Request Form'!$G$8:$G$507, Q59, 'Leave Request Form'!$C$8:$C$507, $B69), "R2", IF(COUNTIFS('Leave Request Form'!$P$8:$P$569, $B69, 'Leave Request Form'!$Q$8:$Q$569, "&lt;="&amp;Q59, 'Leave Request Form'!$R$8:$R$569, "&gt;="&amp;Q59)&gt;0, "A", IF(COUNTIFS('Leave Request Form'!$C$8:$C$507, $B69, 'Leave Request Form'!$D$8:$D$507, "&lt;="&amp;Q59, 'Leave Request Form'!$E$8:$E$507, "&gt;="&amp;Q59)&gt;0, "R", "")))))</f>
        <v/>
      </c>
      <c r="R69" s="43" t="str">
        <f>IF(OR($B69="", R59=""), "", IF(COUNTIFS('Leave Request Form'!$T$8:$T$507, R59, 'Leave Request Form'!$C$8:$C$507, $B69), "A2", IF(COUNTIFS('Leave Request Form'!$G$8:$G$507, R59, 'Leave Request Form'!$C$8:$C$507, $B69), "R2", IF(COUNTIFS('Leave Request Form'!$P$8:$P$569, $B69, 'Leave Request Form'!$Q$8:$Q$569, "&lt;="&amp;R59, 'Leave Request Form'!$R$8:$R$569, "&gt;="&amp;R59)&gt;0, "A", IF(COUNTIFS('Leave Request Form'!$C$8:$C$507, $B69, 'Leave Request Form'!$D$8:$D$507, "&lt;="&amp;R59, 'Leave Request Form'!$E$8:$E$507, "&gt;="&amp;R59)&gt;0, "R", "")))))</f>
        <v/>
      </c>
      <c r="S69" s="43" t="str">
        <f>IF(OR($B69="", S59=""), "", IF(COUNTIFS('Leave Request Form'!$T$8:$T$507, S59, 'Leave Request Form'!$C$8:$C$507, $B69), "A2", IF(COUNTIFS('Leave Request Form'!$G$8:$G$507, S59, 'Leave Request Form'!$C$8:$C$507, $B69), "R2", IF(COUNTIFS('Leave Request Form'!$P$8:$P$569, $B69, 'Leave Request Form'!$Q$8:$Q$569, "&lt;="&amp;S59, 'Leave Request Form'!$R$8:$R$569, "&gt;="&amp;S59)&gt;0, "A", IF(COUNTIFS('Leave Request Form'!$C$8:$C$507, $B69, 'Leave Request Form'!$D$8:$D$507, "&lt;="&amp;S59, 'Leave Request Form'!$E$8:$E$507, "&gt;="&amp;S59)&gt;0, "R", "")))))</f>
        <v/>
      </c>
      <c r="T69" s="43" t="str">
        <f>IF(OR($B69="", T59=""), "", IF(COUNTIFS('Leave Request Form'!$T$8:$T$507, T59, 'Leave Request Form'!$C$8:$C$507, $B69), "A2", IF(COUNTIFS('Leave Request Form'!$G$8:$G$507, T59, 'Leave Request Form'!$C$8:$C$507, $B69), "R2", IF(COUNTIFS('Leave Request Form'!$P$8:$P$569, $B69, 'Leave Request Form'!$Q$8:$Q$569, "&lt;="&amp;T59, 'Leave Request Form'!$R$8:$R$569, "&gt;="&amp;T59)&gt;0, "A", IF(COUNTIFS('Leave Request Form'!$C$8:$C$507, $B69, 'Leave Request Form'!$D$8:$D$507, "&lt;="&amp;T59, 'Leave Request Form'!$E$8:$E$507, "&gt;="&amp;T59)&gt;0, "R", "")))))</f>
        <v/>
      </c>
      <c r="U69" s="43" t="str">
        <f>IF(OR($B69="", U59=""), "", IF(COUNTIFS('Leave Request Form'!$T$8:$T$507, U59, 'Leave Request Form'!$C$8:$C$507, $B69), "A2", IF(COUNTIFS('Leave Request Form'!$G$8:$G$507, U59, 'Leave Request Form'!$C$8:$C$507, $B69), "R2", IF(COUNTIFS('Leave Request Form'!$P$8:$P$569, $B69, 'Leave Request Form'!$Q$8:$Q$569, "&lt;="&amp;U59, 'Leave Request Form'!$R$8:$R$569, "&gt;="&amp;U59)&gt;0, "A", IF(COUNTIFS('Leave Request Form'!$C$8:$C$507, $B69, 'Leave Request Form'!$D$8:$D$507, "&lt;="&amp;U59, 'Leave Request Form'!$E$8:$E$507, "&gt;="&amp;U59)&gt;0, "R", "")))))</f>
        <v/>
      </c>
      <c r="V69" s="43" t="str">
        <f>IF(OR($B69="", V59=""), "", IF(COUNTIFS('Leave Request Form'!$T$8:$T$507, V59, 'Leave Request Form'!$C$8:$C$507, $B69), "A2", IF(COUNTIFS('Leave Request Form'!$G$8:$G$507, V59, 'Leave Request Form'!$C$8:$C$507, $B69), "R2", IF(COUNTIFS('Leave Request Form'!$P$8:$P$569, $B69, 'Leave Request Form'!$Q$8:$Q$569, "&lt;="&amp;V59, 'Leave Request Form'!$R$8:$R$569, "&gt;="&amp;V59)&gt;0, "A", IF(COUNTIFS('Leave Request Form'!$C$8:$C$507, $B69, 'Leave Request Form'!$D$8:$D$507, "&lt;="&amp;V59, 'Leave Request Form'!$E$8:$E$507, "&gt;="&amp;V59)&gt;0, "R", "")))))</f>
        <v/>
      </c>
      <c r="W69" s="43" t="str">
        <f>IF(OR($B69="", W59=""), "", IF(COUNTIFS('Leave Request Form'!$T$8:$T$507, W59, 'Leave Request Form'!$C$8:$C$507, $B69), "A2", IF(COUNTIFS('Leave Request Form'!$G$8:$G$507, W59, 'Leave Request Form'!$C$8:$C$507, $B69), "R2", IF(COUNTIFS('Leave Request Form'!$P$8:$P$569, $B69, 'Leave Request Form'!$Q$8:$Q$569, "&lt;="&amp;W59, 'Leave Request Form'!$R$8:$R$569, "&gt;="&amp;W59)&gt;0, "A", IF(COUNTIFS('Leave Request Form'!$C$8:$C$507, $B69, 'Leave Request Form'!$D$8:$D$507, "&lt;="&amp;W59, 'Leave Request Form'!$E$8:$E$507, "&gt;="&amp;W59)&gt;0, "R", "")))))</f>
        <v/>
      </c>
      <c r="X69" s="43" t="str">
        <f>IF(OR($B69="", X59=""), "", IF(COUNTIFS('Leave Request Form'!$T$8:$T$507, X59, 'Leave Request Form'!$C$8:$C$507, $B69), "A2", IF(COUNTIFS('Leave Request Form'!$G$8:$G$507, X59, 'Leave Request Form'!$C$8:$C$507, $B69), "R2", IF(COUNTIFS('Leave Request Form'!$P$8:$P$569, $B69, 'Leave Request Form'!$Q$8:$Q$569, "&lt;="&amp;X59, 'Leave Request Form'!$R$8:$R$569, "&gt;="&amp;X59)&gt;0, "A", IF(COUNTIFS('Leave Request Form'!$C$8:$C$507, $B69, 'Leave Request Form'!$D$8:$D$507, "&lt;="&amp;X59, 'Leave Request Form'!$E$8:$E$507, "&gt;="&amp;X59)&gt;0, "R", "")))))</f>
        <v/>
      </c>
      <c r="Y69" s="43" t="str">
        <f>IF(OR($B69="", Y59=""), "", IF(COUNTIFS('Leave Request Form'!$T$8:$T$507, Y59, 'Leave Request Form'!$C$8:$C$507, $B69), "A2", IF(COUNTIFS('Leave Request Form'!$G$8:$G$507, Y59, 'Leave Request Form'!$C$8:$C$507, $B69), "R2", IF(COUNTIFS('Leave Request Form'!$P$8:$P$569, $B69, 'Leave Request Form'!$Q$8:$Q$569, "&lt;="&amp;Y59, 'Leave Request Form'!$R$8:$R$569, "&gt;="&amp;Y59)&gt;0, "A", IF(COUNTIFS('Leave Request Form'!$C$8:$C$507, $B69, 'Leave Request Form'!$D$8:$D$507, "&lt;="&amp;Y59, 'Leave Request Form'!$E$8:$E$507, "&gt;="&amp;Y59)&gt;0, "R", "")))))</f>
        <v/>
      </c>
      <c r="Z69" s="43" t="str">
        <f>IF(OR($B69="", Z59=""), "", IF(COUNTIFS('Leave Request Form'!$T$8:$T$507, Z59, 'Leave Request Form'!$C$8:$C$507, $B69), "A2", IF(COUNTIFS('Leave Request Form'!$G$8:$G$507, Z59, 'Leave Request Form'!$C$8:$C$507, $B69), "R2", IF(COUNTIFS('Leave Request Form'!$P$8:$P$569, $B69, 'Leave Request Form'!$Q$8:$Q$569, "&lt;="&amp;Z59, 'Leave Request Form'!$R$8:$R$569, "&gt;="&amp;Z59)&gt;0, "A", IF(COUNTIFS('Leave Request Form'!$C$8:$C$507, $B69, 'Leave Request Form'!$D$8:$D$507, "&lt;="&amp;Z59, 'Leave Request Form'!$E$8:$E$507, "&gt;="&amp;Z59)&gt;0, "R", "")))))</f>
        <v/>
      </c>
      <c r="AA69" s="43" t="str">
        <f>IF(OR($B69="", AA59=""), "", IF(COUNTIFS('Leave Request Form'!$T$8:$T$507, AA59, 'Leave Request Form'!$C$8:$C$507, $B69), "A2", IF(COUNTIFS('Leave Request Form'!$G$8:$G$507, AA59, 'Leave Request Form'!$C$8:$C$507, $B69), "R2", IF(COUNTIFS('Leave Request Form'!$P$8:$P$569, $B69, 'Leave Request Form'!$Q$8:$Q$569, "&lt;="&amp;AA59, 'Leave Request Form'!$R$8:$R$569, "&gt;="&amp;AA59)&gt;0, "A", IF(COUNTIFS('Leave Request Form'!$C$8:$C$507, $B69, 'Leave Request Form'!$D$8:$D$507, "&lt;="&amp;AA59, 'Leave Request Form'!$E$8:$E$507, "&gt;="&amp;AA59)&gt;0, "R", "")))))</f>
        <v/>
      </c>
      <c r="AB69" s="43" t="str">
        <f>IF(OR($B69="", AB59=""), "", IF(COUNTIFS('Leave Request Form'!$T$8:$T$507, AB59, 'Leave Request Form'!$C$8:$C$507, $B69), "A2", IF(COUNTIFS('Leave Request Form'!$G$8:$G$507, AB59, 'Leave Request Form'!$C$8:$C$507, $B69), "R2", IF(COUNTIFS('Leave Request Form'!$P$8:$P$569, $B69, 'Leave Request Form'!$Q$8:$Q$569, "&lt;="&amp;AB59, 'Leave Request Form'!$R$8:$R$569, "&gt;="&amp;AB59)&gt;0, "A", IF(COUNTIFS('Leave Request Form'!$C$8:$C$507, $B69, 'Leave Request Form'!$D$8:$D$507, "&lt;="&amp;AB59, 'Leave Request Form'!$E$8:$E$507, "&gt;="&amp;AB59)&gt;0, "R", "")))))</f>
        <v/>
      </c>
      <c r="AC69" s="43" t="str">
        <f>IF(OR($B69="", AC59=""), "", IF(COUNTIFS('Leave Request Form'!$T$8:$T$507, AC59, 'Leave Request Form'!$C$8:$C$507, $B69), "A2", IF(COUNTIFS('Leave Request Form'!$G$8:$G$507, AC59, 'Leave Request Form'!$C$8:$C$507, $B69), "R2", IF(COUNTIFS('Leave Request Form'!$P$8:$P$569, $B69, 'Leave Request Form'!$Q$8:$Q$569, "&lt;="&amp;AC59, 'Leave Request Form'!$R$8:$R$569, "&gt;="&amp;AC59)&gt;0, "A", IF(COUNTIFS('Leave Request Form'!$C$8:$C$507, $B69, 'Leave Request Form'!$D$8:$D$507, "&lt;="&amp;AC59, 'Leave Request Form'!$E$8:$E$507, "&gt;="&amp;AC59)&gt;0, "R", "")))))</f>
        <v/>
      </c>
      <c r="AD69" s="43" t="str">
        <f>IF(OR($B69="", AD59=""), "", IF(COUNTIFS('Leave Request Form'!$T$8:$T$507, AD59, 'Leave Request Form'!$C$8:$C$507, $B69), "A2", IF(COUNTIFS('Leave Request Form'!$G$8:$G$507, AD59, 'Leave Request Form'!$C$8:$C$507, $B69), "R2", IF(COUNTIFS('Leave Request Form'!$P$8:$P$569, $B69, 'Leave Request Form'!$Q$8:$Q$569, "&lt;="&amp;AD59, 'Leave Request Form'!$R$8:$R$569, "&gt;="&amp;AD59)&gt;0, "A", IF(COUNTIFS('Leave Request Form'!$C$8:$C$507, $B69, 'Leave Request Form'!$D$8:$D$507, "&lt;="&amp;AD59, 'Leave Request Form'!$E$8:$E$507, "&gt;="&amp;AD59)&gt;0, "R", "")))))</f>
        <v/>
      </c>
      <c r="AE69" s="43" t="str">
        <f>IF(OR($B69="", AE59=""), "", IF(COUNTIFS('Leave Request Form'!$T$8:$T$507, AE59, 'Leave Request Form'!$C$8:$C$507, $B69), "A2", IF(COUNTIFS('Leave Request Form'!$G$8:$G$507, AE59, 'Leave Request Form'!$C$8:$C$507, $B69), "R2", IF(COUNTIFS('Leave Request Form'!$P$8:$P$569, $B69, 'Leave Request Form'!$Q$8:$Q$569, "&lt;="&amp;AE59, 'Leave Request Form'!$R$8:$R$569, "&gt;="&amp;AE59)&gt;0, "A", IF(COUNTIFS('Leave Request Form'!$C$8:$C$507, $B69, 'Leave Request Form'!$D$8:$D$507, "&lt;="&amp;AE59, 'Leave Request Form'!$E$8:$E$507, "&gt;="&amp;AE59)&gt;0, "R", "")))))</f>
        <v/>
      </c>
      <c r="AF69" s="43" t="str">
        <f>IF(OR($B69="", AF59=""), "", IF(COUNTIFS('Leave Request Form'!$T$8:$T$507, AF59, 'Leave Request Form'!$C$8:$C$507, $B69), "A2", IF(COUNTIFS('Leave Request Form'!$G$8:$G$507, AF59, 'Leave Request Form'!$C$8:$C$507, $B69), "R2", IF(COUNTIFS('Leave Request Form'!$P$8:$P$569, $B69, 'Leave Request Form'!$Q$8:$Q$569, "&lt;="&amp;AF59, 'Leave Request Form'!$R$8:$R$569, "&gt;="&amp;AF59)&gt;0, "A", IF(COUNTIFS('Leave Request Form'!$C$8:$C$507, $B69, 'Leave Request Form'!$D$8:$D$507, "&lt;="&amp;AF59, 'Leave Request Form'!$E$8:$E$507, "&gt;="&amp;AF59)&gt;0, "R", "")))))</f>
        <v/>
      </c>
      <c r="AG69" s="44" t="str">
        <f>IF(OR($B69="", AG59=""), "", IF(COUNTIFS('Leave Request Form'!$T$8:$T$507, AG59, 'Leave Request Form'!$C$8:$C$507, $B69), "A2", IF(COUNTIFS('Leave Request Form'!$G$8:$G$507, AG59, 'Leave Request Form'!$C$8:$C$507, $B69), "R2", IF(COUNTIFS('Leave Request Form'!$P$8:$P$569, $B69, 'Leave Request Form'!$Q$8:$Q$569, "&lt;="&amp;AG59, 'Leave Request Form'!$R$8:$R$569, "&gt;="&amp;AG59)&gt;0, "A", IF(COUNTIFS('Leave Request Form'!$C$8:$C$507, $B69, 'Leave Request Form'!$D$8:$D$507, "&lt;="&amp;AG59, 'Leave Request Form'!$E$8:$E$507, "&gt;="&amp;AG59)&gt;0, "R", "")))))</f>
        <v/>
      </c>
      <c r="AH69" s="75"/>
    </row>
    <row r="70" spans="1:34" x14ac:dyDescent="0.25">
      <c r="A70" s="75"/>
      <c r="B70" s="10" t="str">
        <f>IF('Intro &amp; Setup'!$BC$14="", "", 'Intro &amp; Setup'!$BC$14)</f>
        <v>Claire</v>
      </c>
      <c r="C70" s="42" t="str">
        <f>IF(OR($B70="", C59=""), "", IF(COUNTIFS('Leave Request Form'!$T$8:$T$507, C59, 'Leave Request Form'!$C$8:$C$507, $B70), "A2", IF(COUNTIFS('Leave Request Form'!$G$8:$G$507, C59, 'Leave Request Form'!$C$8:$C$507, $B70), "R2", IF(COUNTIFS('Leave Request Form'!$P$8:$P$569, $B70, 'Leave Request Form'!$Q$8:$Q$569, "&lt;="&amp;C59, 'Leave Request Form'!$R$8:$R$569, "&gt;="&amp;C59)&gt;0, "A", IF(COUNTIFS('Leave Request Form'!$C$8:$C$507, $B70, 'Leave Request Form'!$D$8:$D$507, "&lt;="&amp;C59, 'Leave Request Form'!$E$8:$E$507, "&gt;="&amp;C59)&gt;0, "R", "")))))</f>
        <v/>
      </c>
      <c r="D70" s="43" t="str">
        <f>IF(OR($B70="", D59=""), "", IF(COUNTIFS('Leave Request Form'!$T$8:$T$507, D59, 'Leave Request Form'!$C$8:$C$507, $B70), "A2", IF(COUNTIFS('Leave Request Form'!$G$8:$G$507, D59, 'Leave Request Form'!$C$8:$C$507, $B70), "R2", IF(COUNTIFS('Leave Request Form'!$P$8:$P$569, $B70, 'Leave Request Form'!$Q$8:$Q$569, "&lt;="&amp;D59, 'Leave Request Form'!$R$8:$R$569, "&gt;="&amp;D59)&gt;0, "A", IF(COUNTIFS('Leave Request Form'!$C$8:$C$507, $B70, 'Leave Request Form'!$D$8:$D$507, "&lt;="&amp;D59, 'Leave Request Form'!$E$8:$E$507, "&gt;="&amp;D59)&gt;0, "R", "")))))</f>
        <v/>
      </c>
      <c r="E70" s="43" t="str">
        <f>IF(OR($B70="", E59=""), "", IF(COUNTIFS('Leave Request Form'!$T$8:$T$507, E59, 'Leave Request Form'!$C$8:$C$507, $B70), "A2", IF(COUNTIFS('Leave Request Form'!$G$8:$G$507, E59, 'Leave Request Form'!$C$8:$C$507, $B70), "R2", IF(COUNTIFS('Leave Request Form'!$P$8:$P$569, $B70, 'Leave Request Form'!$Q$8:$Q$569, "&lt;="&amp;E59, 'Leave Request Form'!$R$8:$R$569, "&gt;="&amp;E59)&gt;0, "A", IF(COUNTIFS('Leave Request Form'!$C$8:$C$507, $B70, 'Leave Request Form'!$D$8:$D$507, "&lt;="&amp;E59, 'Leave Request Form'!$E$8:$E$507, "&gt;="&amp;E59)&gt;0, "R", "")))))</f>
        <v/>
      </c>
      <c r="F70" s="43" t="str">
        <f>IF(OR($B70="", F59=""), "", IF(COUNTIFS('Leave Request Form'!$T$8:$T$507, F59, 'Leave Request Form'!$C$8:$C$507, $B70), "A2", IF(COUNTIFS('Leave Request Form'!$G$8:$G$507, F59, 'Leave Request Form'!$C$8:$C$507, $B70), "R2", IF(COUNTIFS('Leave Request Form'!$P$8:$P$569, $B70, 'Leave Request Form'!$Q$8:$Q$569, "&lt;="&amp;F59, 'Leave Request Form'!$R$8:$R$569, "&gt;="&amp;F59)&gt;0, "A", IF(COUNTIFS('Leave Request Form'!$C$8:$C$507, $B70, 'Leave Request Form'!$D$8:$D$507, "&lt;="&amp;F59, 'Leave Request Form'!$E$8:$E$507, "&gt;="&amp;F59)&gt;0, "R", "")))))</f>
        <v/>
      </c>
      <c r="G70" s="43" t="str">
        <f>IF(OR($B70="", G59=""), "", IF(COUNTIFS('Leave Request Form'!$T$8:$T$507, G59, 'Leave Request Form'!$C$8:$C$507, $B70), "A2", IF(COUNTIFS('Leave Request Form'!$G$8:$G$507, G59, 'Leave Request Form'!$C$8:$C$507, $B70), "R2", IF(COUNTIFS('Leave Request Form'!$P$8:$P$569, $B70, 'Leave Request Form'!$Q$8:$Q$569, "&lt;="&amp;G59, 'Leave Request Form'!$R$8:$R$569, "&gt;="&amp;G59)&gt;0, "A", IF(COUNTIFS('Leave Request Form'!$C$8:$C$507, $B70, 'Leave Request Form'!$D$8:$D$507, "&lt;="&amp;G59, 'Leave Request Form'!$E$8:$E$507, "&gt;="&amp;G59)&gt;0, "R", "")))))</f>
        <v/>
      </c>
      <c r="H70" s="43" t="str">
        <f>IF(OR($B70="", H59=""), "", IF(COUNTIFS('Leave Request Form'!$T$8:$T$507, H59, 'Leave Request Form'!$C$8:$C$507, $B70), "A2", IF(COUNTIFS('Leave Request Form'!$G$8:$G$507, H59, 'Leave Request Form'!$C$8:$C$507, $B70), "R2", IF(COUNTIFS('Leave Request Form'!$P$8:$P$569, $B70, 'Leave Request Form'!$Q$8:$Q$569, "&lt;="&amp;H59, 'Leave Request Form'!$R$8:$R$569, "&gt;="&amp;H59)&gt;0, "A", IF(COUNTIFS('Leave Request Form'!$C$8:$C$507, $B70, 'Leave Request Form'!$D$8:$D$507, "&lt;="&amp;H59, 'Leave Request Form'!$E$8:$E$507, "&gt;="&amp;H59)&gt;0, "R", "")))))</f>
        <v/>
      </c>
      <c r="I70" s="43" t="str">
        <f>IF(OR($B70="", I59=""), "", IF(COUNTIFS('Leave Request Form'!$T$8:$T$507, I59, 'Leave Request Form'!$C$8:$C$507, $B70), "A2", IF(COUNTIFS('Leave Request Form'!$G$8:$G$507, I59, 'Leave Request Form'!$C$8:$C$507, $B70), "R2", IF(COUNTIFS('Leave Request Form'!$P$8:$P$569, $B70, 'Leave Request Form'!$Q$8:$Q$569, "&lt;="&amp;I59, 'Leave Request Form'!$R$8:$R$569, "&gt;="&amp;I59)&gt;0, "A", IF(COUNTIFS('Leave Request Form'!$C$8:$C$507, $B70, 'Leave Request Form'!$D$8:$D$507, "&lt;="&amp;I59, 'Leave Request Form'!$E$8:$E$507, "&gt;="&amp;I59)&gt;0, "R", "")))))</f>
        <v/>
      </c>
      <c r="J70" s="43" t="str">
        <f>IF(OR($B70="", J59=""), "", IF(COUNTIFS('Leave Request Form'!$T$8:$T$507, J59, 'Leave Request Form'!$C$8:$C$507, $B70), "A2", IF(COUNTIFS('Leave Request Form'!$G$8:$G$507, J59, 'Leave Request Form'!$C$8:$C$507, $B70), "R2", IF(COUNTIFS('Leave Request Form'!$P$8:$P$569, $B70, 'Leave Request Form'!$Q$8:$Q$569, "&lt;="&amp;J59, 'Leave Request Form'!$R$8:$R$569, "&gt;="&amp;J59)&gt;0, "A", IF(COUNTIFS('Leave Request Form'!$C$8:$C$507, $B70, 'Leave Request Form'!$D$8:$D$507, "&lt;="&amp;J59, 'Leave Request Form'!$E$8:$E$507, "&gt;="&amp;J59)&gt;0, "R", "")))))</f>
        <v/>
      </c>
      <c r="K70" s="43" t="str">
        <f>IF(OR($B70="", K59=""), "", IF(COUNTIFS('Leave Request Form'!$T$8:$T$507, K59, 'Leave Request Form'!$C$8:$C$507, $B70), "A2", IF(COUNTIFS('Leave Request Form'!$G$8:$G$507, K59, 'Leave Request Form'!$C$8:$C$507, $B70), "R2", IF(COUNTIFS('Leave Request Form'!$P$8:$P$569, $B70, 'Leave Request Form'!$Q$8:$Q$569, "&lt;="&amp;K59, 'Leave Request Form'!$R$8:$R$569, "&gt;="&amp;K59)&gt;0, "A", IF(COUNTIFS('Leave Request Form'!$C$8:$C$507, $B70, 'Leave Request Form'!$D$8:$D$507, "&lt;="&amp;K59, 'Leave Request Form'!$E$8:$E$507, "&gt;="&amp;K59)&gt;0, "R", "")))))</f>
        <v/>
      </c>
      <c r="L70" s="43" t="str">
        <f>IF(OR($B70="", L59=""), "", IF(COUNTIFS('Leave Request Form'!$T$8:$T$507, L59, 'Leave Request Form'!$C$8:$C$507, $B70), "A2", IF(COUNTIFS('Leave Request Form'!$G$8:$G$507, L59, 'Leave Request Form'!$C$8:$C$507, $B70), "R2", IF(COUNTIFS('Leave Request Form'!$P$8:$P$569, $B70, 'Leave Request Form'!$Q$8:$Q$569, "&lt;="&amp;L59, 'Leave Request Form'!$R$8:$R$569, "&gt;="&amp;L59)&gt;0, "A", IF(COUNTIFS('Leave Request Form'!$C$8:$C$507, $B70, 'Leave Request Form'!$D$8:$D$507, "&lt;="&amp;L59, 'Leave Request Form'!$E$8:$E$507, "&gt;="&amp;L59)&gt;0, "R", "")))))</f>
        <v/>
      </c>
      <c r="M70" s="43" t="str">
        <f>IF(OR($B70="", M59=""), "", IF(COUNTIFS('Leave Request Form'!$T$8:$T$507, M59, 'Leave Request Form'!$C$8:$C$507, $B70), "A2", IF(COUNTIFS('Leave Request Form'!$G$8:$G$507, M59, 'Leave Request Form'!$C$8:$C$507, $B70), "R2", IF(COUNTIFS('Leave Request Form'!$P$8:$P$569, $B70, 'Leave Request Form'!$Q$8:$Q$569, "&lt;="&amp;M59, 'Leave Request Form'!$R$8:$R$569, "&gt;="&amp;M59)&gt;0, "A", IF(COUNTIFS('Leave Request Form'!$C$8:$C$507, $B70, 'Leave Request Form'!$D$8:$D$507, "&lt;="&amp;M59, 'Leave Request Form'!$E$8:$E$507, "&gt;="&amp;M59)&gt;0, "R", "")))))</f>
        <v/>
      </c>
      <c r="N70" s="43" t="str">
        <f>IF(OR($B70="", N59=""), "", IF(COUNTIFS('Leave Request Form'!$T$8:$T$507, N59, 'Leave Request Form'!$C$8:$C$507, $B70), "A2", IF(COUNTIFS('Leave Request Form'!$G$8:$G$507, N59, 'Leave Request Form'!$C$8:$C$507, $B70), "R2", IF(COUNTIFS('Leave Request Form'!$P$8:$P$569, $B70, 'Leave Request Form'!$Q$8:$Q$569, "&lt;="&amp;N59, 'Leave Request Form'!$R$8:$R$569, "&gt;="&amp;N59)&gt;0, "A", IF(COUNTIFS('Leave Request Form'!$C$8:$C$507, $B70, 'Leave Request Form'!$D$8:$D$507, "&lt;="&amp;N59, 'Leave Request Form'!$E$8:$E$507, "&gt;="&amp;N59)&gt;0, "R", "")))))</f>
        <v/>
      </c>
      <c r="O70" s="43" t="str">
        <f>IF(OR($B70="", O59=""), "", IF(COUNTIFS('Leave Request Form'!$T$8:$T$507, O59, 'Leave Request Form'!$C$8:$C$507, $B70), "A2", IF(COUNTIFS('Leave Request Form'!$G$8:$G$507, O59, 'Leave Request Form'!$C$8:$C$507, $B70), "R2", IF(COUNTIFS('Leave Request Form'!$P$8:$P$569, $B70, 'Leave Request Form'!$Q$8:$Q$569, "&lt;="&amp;O59, 'Leave Request Form'!$R$8:$R$569, "&gt;="&amp;O59)&gt;0, "A", IF(COUNTIFS('Leave Request Form'!$C$8:$C$507, $B70, 'Leave Request Form'!$D$8:$D$507, "&lt;="&amp;O59, 'Leave Request Form'!$E$8:$E$507, "&gt;="&amp;O59)&gt;0, "R", "")))))</f>
        <v/>
      </c>
      <c r="P70" s="43" t="str">
        <f>IF(OR($B70="", P59=""), "", IF(COUNTIFS('Leave Request Form'!$T$8:$T$507, P59, 'Leave Request Form'!$C$8:$C$507, $B70), "A2", IF(COUNTIFS('Leave Request Form'!$G$8:$G$507, P59, 'Leave Request Form'!$C$8:$C$507, $B70), "R2", IF(COUNTIFS('Leave Request Form'!$P$8:$P$569, $B70, 'Leave Request Form'!$Q$8:$Q$569, "&lt;="&amp;P59, 'Leave Request Form'!$R$8:$R$569, "&gt;="&amp;P59)&gt;0, "A", IF(COUNTIFS('Leave Request Form'!$C$8:$C$507, $B70, 'Leave Request Form'!$D$8:$D$507, "&lt;="&amp;P59, 'Leave Request Form'!$E$8:$E$507, "&gt;="&amp;P59)&gt;0, "R", "")))))</f>
        <v/>
      </c>
      <c r="Q70" s="43" t="str">
        <f>IF(OR($B70="", Q59=""), "", IF(COUNTIFS('Leave Request Form'!$T$8:$T$507, Q59, 'Leave Request Form'!$C$8:$C$507, $B70), "A2", IF(COUNTIFS('Leave Request Form'!$G$8:$G$507, Q59, 'Leave Request Form'!$C$8:$C$507, $B70), "R2", IF(COUNTIFS('Leave Request Form'!$P$8:$P$569, $B70, 'Leave Request Form'!$Q$8:$Q$569, "&lt;="&amp;Q59, 'Leave Request Form'!$R$8:$R$569, "&gt;="&amp;Q59)&gt;0, "A", IF(COUNTIFS('Leave Request Form'!$C$8:$C$507, $B70, 'Leave Request Form'!$D$8:$D$507, "&lt;="&amp;Q59, 'Leave Request Form'!$E$8:$E$507, "&gt;="&amp;Q59)&gt;0, "R", "")))))</f>
        <v/>
      </c>
      <c r="R70" s="43" t="str">
        <f>IF(OR($B70="", R59=""), "", IF(COUNTIFS('Leave Request Form'!$T$8:$T$507, R59, 'Leave Request Form'!$C$8:$C$507, $B70), "A2", IF(COUNTIFS('Leave Request Form'!$G$8:$G$507, R59, 'Leave Request Form'!$C$8:$C$507, $B70), "R2", IF(COUNTIFS('Leave Request Form'!$P$8:$P$569, $B70, 'Leave Request Form'!$Q$8:$Q$569, "&lt;="&amp;R59, 'Leave Request Form'!$R$8:$R$569, "&gt;="&amp;R59)&gt;0, "A", IF(COUNTIFS('Leave Request Form'!$C$8:$C$507, $B70, 'Leave Request Form'!$D$8:$D$507, "&lt;="&amp;R59, 'Leave Request Form'!$E$8:$E$507, "&gt;="&amp;R59)&gt;0, "R", "")))))</f>
        <v/>
      </c>
      <c r="S70" s="43" t="str">
        <f>IF(OR($B70="", S59=""), "", IF(COUNTIFS('Leave Request Form'!$T$8:$T$507, S59, 'Leave Request Form'!$C$8:$C$507, $B70), "A2", IF(COUNTIFS('Leave Request Form'!$G$8:$G$507, S59, 'Leave Request Form'!$C$8:$C$507, $B70), "R2", IF(COUNTIFS('Leave Request Form'!$P$8:$P$569, $B70, 'Leave Request Form'!$Q$8:$Q$569, "&lt;="&amp;S59, 'Leave Request Form'!$R$8:$R$569, "&gt;="&amp;S59)&gt;0, "A", IF(COUNTIFS('Leave Request Form'!$C$8:$C$507, $B70, 'Leave Request Form'!$D$8:$D$507, "&lt;="&amp;S59, 'Leave Request Form'!$E$8:$E$507, "&gt;="&amp;S59)&gt;0, "R", "")))))</f>
        <v/>
      </c>
      <c r="T70" s="43" t="str">
        <f>IF(OR($B70="", T59=""), "", IF(COUNTIFS('Leave Request Form'!$T$8:$T$507, T59, 'Leave Request Form'!$C$8:$C$507, $B70), "A2", IF(COUNTIFS('Leave Request Form'!$G$8:$G$507, T59, 'Leave Request Form'!$C$8:$C$507, $B70), "R2", IF(COUNTIFS('Leave Request Form'!$P$8:$P$569, $B70, 'Leave Request Form'!$Q$8:$Q$569, "&lt;="&amp;T59, 'Leave Request Form'!$R$8:$R$569, "&gt;="&amp;T59)&gt;0, "A", IF(COUNTIFS('Leave Request Form'!$C$8:$C$507, $B70, 'Leave Request Form'!$D$8:$D$507, "&lt;="&amp;T59, 'Leave Request Form'!$E$8:$E$507, "&gt;="&amp;T59)&gt;0, "R", "")))))</f>
        <v/>
      </c>
      <c r="U70" s="43" t="str">
        <f>IF(OR($B70="", U59=""), "", IF(COUNTIFS('Leave Request Form'!$T$8:$T$507, U59, 'Leave Request Form'!$C$8:$C$507, $B70), "A2", IF(COUNTIFS('Leave Request Form'!$G$8:$G$507, U59, 'Leave Request Form'!$C$8:$C$507, $B70), "R2", IF(COUNTIFS('Leave Request Form'!$P$8:$P$569, $B70, 'Leave Request Form'!$Q$8:$Q$569, "&lt;="&amp;U59, 'Leave Request Form'!$R$8:$R$569, "&gt;="&amp;U59)&gt;0, "A", IF(COUNTIFS('Leave Request Form'!$C$8:$C$507, $B70, 'Leave Request Form'!$D$8:$D$507, "&lt;="&amp;U59, 'Leave Request Form'!$E$8:$E$507, "&gt;="&amp;U59)&gt;0, "R", "")))))</f>
        <v/>
      </c>
      <c r="V70" s="43" t="str">
        <f>IF(OR($B70="", V59=""), "", IF(COUNTIFS('Leave Request Form'!$T$8:$T$507, V59, 'Leave Request Form'!$C$8:$C$507, $B70), "A2", IF(COUNTIFS('Leave Request Form'!$G$8:$G$507, V59, 'Leave Request Form'!$C$8:$C$507, $B70), "R2", IF(COUNTIFS('Leave Request Form'!$P$8:$P$569, $B70, 'Leave Request Form'!$Q$8:$Q$569, "&lt;="&amp;V59, 'Leave Request Form'!$R$8:$R$569, "&gt;="&amp;V59)&gt;0, "A", IF(COUNTIFS('Leave Request Form'!$C$8:$C$507, $B70, 'Leave Request Form'!$D$8:$D$507, "&lt;="&amp;V59, 'Leave Request Form'!$E$8:$E$507, "&gt;="&amp;V59)&gt;0, "R", "")))))</f>
        <v/>
      </c>
      <c r="W70" s="43" t="str">
        <f>IF(OR($B70="", W59=""), "", IF(COUNTIFS('Leave Request Form'!$T$8:$T$507, W59, 'Leave Request Form'!$C$8:$C$507, $B70), "A2", IF(COUNTIFS('Leave Request Form'!$G$8:$G$507, W59, 'Leave Request Form'!$C$8:$C$507, $B70), "R2", IF(COUNTIFS('Leave Request Form'!$P$8:$P$569, $B70, 'Leave Request Form'!$Q$8:$Q$569, "&lt;="&amp;W59, 'Leave Request Form'!$R$8:$R$569, "&gt;="&amp;W59)&gt;0, "A", IF(COUNTIFS('Leave Request Form'!$C$8:$C$507, $B70, 'Leave Request Form'!$D$8:$D$507, "&lt;="&amp;W59, 'Leave Request Form'!$E$8:$E$507, "&gt;="&amp;W59)&gt;0, "R", "")))))</f>
        <v/>
      </c>
      <c r="X70" s="43" t="str">
        <f>IF(OR($B70="", X59=""), "", IF(COUNTIFS('Leave Request Form'!$T$8:$T$507, X59, 'Leave Request Form'!$C$8:$C$507, $B70), "A2", IF(COUNTIFS('Leave Request Form'!$G$8:$G$507, X59, 'Leave Request Form'!$C$8:$C$507, $B70), "R2", IF(COUNTIFS('Leave Request Form'!$P$8:$P$569, $B70, 'Leave Request Form'!$Q$8:$Q$569, "&lt;="&amp;X59, 'Leave Request Form'!$R$8:$R$569, "&gt;="&amp;X59)&gt;0, "A", IF(COUNTIFS('Leave Request Form'!$C$8:$C$507, $B70, 'Leave Request Form'!$D$8:$D$507, "&lt;="&amp;X59, 'Leave Request Form'!$E$8:$E$507, "&gt;="&amp;X59)&gt;0, "R", "")))))</f>
        <v/>
      </c>
      <c r="Y70" s="43" t="str">
        <f>IF(OR($B70="", Y59=""), "", IF(COUNTIFS('Leave Request Form'!$T$8:$T$507, Y59, 'Leave Request Form'!$C$8:$C$507, $B70), "A2", IF(COUNTIFS('Leave Request Form'!$G$8:$G$507, Y59, 'Leave Request Form'!$C$8:$C$507, $B70), "R2", IF(COUNTIFS('Leave Request Form'!$P$8:$P$569, $B70, 'Leave Request Form'!$Q$8:$Q$569, "&lt;="&amp;Y59, 'Leave Request Form'!$R$8:$R$569, "&gt;="&amp;Y59)&gt;0, "A", IF(COUNTIFS('Leave Request Form'!$C$8:$C$507, $B70, 'Leave Request Form'!$D$8:$D$507, "&lt;="&amp;Y59, 'Leave Request Form'!$E$8:$E$507, "&gt;="&amp;Y59)&gt;0, "R", "")))))</f>
        <v/>
      </c>
      <c r="Z70" s="43" t="str">
        <f>IF(OR($B70="", Z59=""), "", IF(COUNTIFS('Leave Request Form'!$T$8:$T$507, Z59, 'Leave Request Form'!$C$8:$C$507, $B70), "A2", IF(COUNTIFS('Leave Request Form'!$G$8:$G$507, Z59, 'Leave Request Form'!$C$8:$C$507, $B70), "R2", IF(COUNTIFS('Leave Request Form'!$P$8:$P$569, $B70, 'Leave Request Form'!$Q$8:$Q$569, "&lt;="&amp;Z59, 'Leave Request Form'!$R$8:$R$569, "&gt;="&amp;Z59)&gt;0, "A", IF(COUNTIFS('Leave Request Form'!$C$8:$C$507, $B70, 'Leave Request Form'!$D$8:$D$507, "&lt;="&amp;Z59, 'Leave Request Form'!$E$8:$E$507, "&gt;="&amp;Z59)&gt;0, "R", "")))))</f>
        <v/>
      </c>
      <c r="AA70" s="43" t="str">
        <f>IF(OR($B70="", AA59=""), "", IF(COUNTIFS('Leave Request Form'!$T$8:$T$507, AA59, 'Leave Request Form'!$C$8:$C$507, $B70), "A2", IF(COUNTIFS('Leave Request Form'!$G$8:$G$507, AA59, 'Leave Request Form'!$C$8:$C$507, $B70), "R2", IF(COUNTIFS('Leave Request Form'!$P$8:$P$569, $B70, 'Leave Request Form'!$Q$8:$Q$569, "&lt;="&amp;AA59, 'Leave Request Form'!$R$8:$R$569, "&gt;="&amp;AA59)&gt;0, "A", IF(COUNTIFS('Leave Request Form'!$C$8:$C$507, $B70, 'Leave Request Form'!$D$8:$D$507, "&lt;="&amp;AA59, 'Leave Request Form'!$E$8:$E$507, "&gt;="&amp;AA59)&gt;0, "R", "")))))</f>
        <v/>
      </c>
      <c r="AB70" s="43" t="str">
        <f>IF(OR($B70="", AB59=""), "", IF(COUNTIFS('Leave Request Form'!$T$8:$T$507, AB59, 'Leave Request Form'!$C$8:$C$507, $B70), "A2", IF(COUNTIFS('Leave Request Form'!$G$8:$G$507, AB59, 'Leave Request Form'!$C$8:$C$507, $B70), "R2", IF(COUNTIFS('Leave Request Form'!$P$8:$P$569, $B70, 'Leave Request Form'!$Q$8:$Q$569, "&lt;="&amp;AB59, 'Leave Request Form'!$R$8:$R$569, "&gt;="&amp;AB59)&gt;0, "A", IF(COUNTIFS('Leave Request Form'!$C$8:$C$507, $B70, 'Leave Request Form'!$D$8:$D$507, "&lt;="&amp;AB59, 'Leave Request Form'!$E$8:$E$507, "&gt;="&amp;AB59)&gt;0, "R", "")))))</f>
        <v/>
      </c>
      <c r="AC70" s="43" t="str">
        <f>IF(OR($B70="", AC59=""), "", IF(COUNTIFS('Leave Request Form'!$T$8:$T$507, AC59, 'Leave Request Form'!$C$8:$C$507, $B70), "A2", IF(COUNTIFS('Leave Request Form'!$G$8:$G$507, AC59, 'Leave Request Form'!$C$8:$C$507, $B70), "R2", IF(COUNTIFS('Leave Request Form'!$P$8:$P$569, $B70, 'Leave Request Form'!$Q$8:$Q$569, "&lt;="&amp;AC59, 'Leave Request Form'!$R$8:$R$569, "&gt;="&amp;AC59)&gt;0, "A", IF(COUNTIFS('Leave Request Form'!$C$8:$C$507, $B70, 'Leave Request Form'!$D$8:$D$507, "&lt;="&amp;AC59, 'Leave Request Form'!$E$8:$E$507, "&gt;="&amp;AC59)&gt;0, "R", "")))))</f>
        <v/>
      </c>
      <c r="AD70" s="43" t="str">
        <f>IF(OR($B70="", AD59=""), "", IF(COUNTIFS('Leave Request Form'!$T$8:$T$507, AD59, 'Leave Request Form'!$C$8:$C$507, $B70), "A2", IF(COUNTIFS('Leave Request Form'!$G$8:$G$507, AD59, 'Leave Request Form'!$C$8:$C$507, $B70), "R2", IF(COUNTIFS('Leave Request Form'!$P$8:$P$569, $B70, 'Leave Request Form'!$Q$8:$Q$569, "&lt;="&amp;AD59, 'Leave Request Form'!$R$8:$R$569, "&gt;="&amp;AD59)&gt;0, "A", IF(COUNTIFS('Leave Request Form'!$C$8:$C$507, $B70, 'Leave Request Form'!$D$8:$D$507, "&lt;="&amp;AD59, 'Leave Request Form'!$E$8:$E$507, "&gt;="&amp;AD59)&gt;0, "R", "")))))</f>
        <v/>
      </c>
      <c r="AE70" s="43" t="str">
        <f>IF(OR($B70="", AE59=""), "", IF(COUNTIFS('Leave Request Form'!$T$8:$T$507, AE59, 'Leave Request Form'!$C$8:$C$507, $B70), "A2", IF(COUNTIFS('Leave Request Form'!$G$8:$G$507, AE59, 'Leave Request Form'!$C$8:$C$507, $B70), "R2", IF(COUNTIFS('Leave Request Form'!$P$8:$P$569, $B70, 'Leave Request Form'!$Q$8:$Q$569, "&lt;="&amp;AE59, 'Leave Request Form'!$R$8:$R$569, "&gt;="&amp;AE59)&gt;0, "A", IF(COUNTIFS('Leave Request Form'!$C$8:$C$507, $B70, 'Leave Request Form'!$D$8:$D$507, "&lt;="&amp;AE59, 'Leave Request Form'!$E$8:$E$507, "&gt;="&amp;AE59)&gt;0, "R", "")))))</f>
        <v/>
      </c>
      <c r="AF70" s="43" t="str">
        <f>IF(OR($B70="", AF59=""), "", IF(COUNTIFS('Leave Request Form'!$T$8:$T$507, AF59, 'Leave Request Form'!$C$8:$C$507, $B70), "A2", IF(COUNTIFS('Leave Request Form'!$G$8:$G$507, AF59, 'Leave Request Form'!$C$8:$C$507, $B70), "R2", IF(COUNTIFS('Leave Request Form'!$P$8:$P$569, $B70, 'Leave Request Form'!$Q$8:$Q$569, "&lt;="&amp;AF59, 'Leave Request Form'!$R$8:$R$569, "&gt;="&amp;AF59)&gt;0, "A", IF(COUNTIFS('Leave Request Form'!$C$8:$C$507, $B70, 'Leave Request Form'!$D$8:$D$507, "&lt;="&amp;AF59, 'Leave Request Form'!$E$8:$E$507, "&gt;="&amp;AF59)&gt;0, "R", "")))))</f>
        <v/>
      </c>
      <c r="AG70" s="44" t="str">
        <f>IF(OR($B70="", AG59=""), "", IF(COUNTIFS('Leave Request Form'!$T$8:$T$507, AG59, 'Leave Request Form'!$C$8:$C$507, $B70), "A2", IF(COUNTIFS('Leave Request Form'!$G$8:$G$507, AG59, 'Leave Request Form'!$C$8:$C$507, $B70), "R2", IF(COUNTIFS('Leave Request Form'!$P$8:$P$569, $B70, 'Leave Request Form'!$Q$8:$Q$569, "&lt;="&amp;AG59, 'Leave Request Form'!$R$8:$R$569, "&gt;="&amp;AG59)&gt;0, "A", IF(COUNTIFS('Leave Request Form'!$C$8:$C$507, $B70, 'Leave Request Form'!$D$8:$D$507, "&lt;="&amp;AG59, 'Leave Request Form'!$E$8:$E$507, "&gt;="&amp;AG59)&gt;0, "R", "")))))</f>
        <v/>
      </c>
      <c r="AH70" s="75"/>
    </row>
    <row r="71" spans="1:34" x14ac:dyDescent="0.25">
      <c r="A71" s="75"/>
      <c r="B71" s="10" t="str">
        <f>IF('Intro &amp; Setup'!$BC$15="", "", 'Intro &amp; Setup'!$BC$15)</f>
        <v/>
      </c>
      <c r="C71" s="42" t="str">
        <f>IF(OR($B71="", C59=""), "", IF(COUNTIFS('Leave Request Form'!$T$8:$T$507, C59, 'Leave Request Form'!$C$8:$C$507, $B71), "A2", IF(COUNTIFS('Leave Request Form'!$G$8:$G$507, C59, 'Leave Request Form'!$C$8:$C$507, $B71), "R2", IF(COUNTIFS('Leave Request Form'!$P$8:$P$569, $B71, 'Leave Request Form'!$Q$8:$Q$569, "&lt;="&amp;C59, 'Leave Request Form'!$R$8:$R$569, "&gt;="&amp;C59)&gt;0, "A", IF(COUNTIFS('Leave Request Form'!$C$8:$C$507, $B71, 'Leave Request Form'!$D$8:$D$507, "&lt;="&amp;C59, 'Leave Request Form'!$E$8:$E$507, "&gt;="&amp;C59)&gt;0, "R", "")))))</f>
        <v/>
      </c>
      <c r="D71" s="43" t="str">
        <f>IF(OR($B71="", D59=""), "", IF(COUNTIFS('Leave Request Form'!$T$8:$T$507, D59, 'Leave Request Form'!$C$8:$C$507, $B71), "A2", IF(COUNTIFS('Leave Request Form'!$G$8:$G$507, D59, 'Leave Request Form'!$C$8:$C$507, $B71), "R2", IF(COUNTIFS('Leave Request Form'!$P$8:$P$569, $B71, 'Leave Request Form'!$Q$8:$Q$569, "&lt;="&amp;D59, 'Leave Request Form'!$R$8:$R$569, "&gt;="&amp;D59)&gt;0, "A", IF(COUNTIFS('Leave Request Form'!$C$8:$C$507, $B71, 'Leave Request Form'!$D$8:$D$507, "&lt;="&amp;D59, 'Leave Request Form'!$E$8:$E$507, "&gt;="&amp;D59)&gt;0, "R", "")))))</f>
        <v/>
      </c>
      <c r="E71" s="43" t="str">
        <f>IF(OR($B71="", E59=""), "", IF(COUNTIFS('Leave Request Form'!$T$8:$T$507, E59, 'Leave Request Form'!$C$8:$C$507, $B71), "A2", IF(COUNTIFS('Leave Request Form'!$G$8:$G$507, E59, 'Leave Request Form'!$C$8:$C$507, $B71), "R2", IF(COUNTIFS('Leave Request Form'!$P$8:$P$569, $B71, 'Leave Request Form'!$Q$8:$Q$569, "&lt;="&amp;E59, 'Leave Request Form'!$R$8:$R$569, "&gt;="&amp;E59)&gt;0, "A", IF(COUNTIFS('Leave Request Form'!$C$8:$C$507, $B71, 'Leave Request Form'!$D$8:$D$507, "&lt;="&amp;E59, 'Leave Request Form'!$E$8:$E$507, "&gt;="&amp;E59)&gt;0, "R", "")))))</f>
        <v/>
      </c>
      <c r="F71" s="43" t="str">
        <f>IF(OR($B71="", F59=""), "", IF(COUNTIFS('Leave Request Form'!$T$8:$T$507, F59, 'Leave Request Form'!$C$8:$C$507, $B71), "A2", IF(COUNTIFS('Leave Request Form'!$G$8:$G$507, F59, 'Leave Request Form'!$C$8:$C$507, $B71), "R2", IF(COUNTIFS('Leave Request Form'!$P$8:$P$569, $B71, 'Leave Request Form'!$Q$8:$Q$569, "&lt;="&amp;F59, 'Leave Request Form'!$R$8:$R$569, "&gt;="&amp;F59)&gt;0, "A", IF(COUNTIFS('Leave Request Form'!$C$8:$C$507, $B71, 'Leave Request Form'!$D$8:$D$507, "&lt;="&amp;F59, 'Leave Request Form'!$E$8:$E$507, "&gt;="&amp;F59)&gt;0, "R", "")))))</f>
        <v/>
      </c>
      <c r="G71" s="43" t="str">
        <f>IF(OR($B71="", G59=""), "", IF(COUNTIFS('Leave Request Form'!$T$8:$T$507, G59, 'Leave Request Form'!$C$8:$C$507, $B71), "A2", IF(COUNTIFS('Leave Request Form'!$G$8:$G$507, G59, 'Leave Request Form'!$C$8:$C$507, $B71), "R2", IF(COUNTIFS('Leave Request Form'!$P$8:$P$569, $B71, 'Leave Request Form'!$Q$8:$Q$569, "&lt;="&amp;G59, 'Leave Request Form'!$R$8:$R$569, "&gt;="&amp;G59)&gt;0, "A", IF(COUNTIFS('Leave Request Form'!$C$8:$C$507, $B71, 'Leave Request Form'!$D$8:$D$507, "&lt;="&amp;G59, 'Leave Request Form'!$E$8:$E$507, "&gt;="&amp;G59)&gt;0, "R", "")))))</f>
        <v/>
      </c>
      <c r="H71" s="43" t="str">
        <f>IF(OR($B71="", H59=""), "", IF(COUNTIFS('Leave Request Form'!$T$8:$T$507, H59, 'Leave Request Form'!$C$8:$C$507, $B71), "A2", IF(COUNTIFS('Leave Request Form'!$G$8:$G$507, H59, 'Leave Request Form'!$C$8:$C$507, $B71), "R2", IF(COUNTIFS('Leave Request Form'!$P$8:$P$569, $B71, 'Leave Request Form'!$Q$8:$Q$569, "&lt;="&amp;H59, 'Leave Request Form'!$R$8:$R$569, "&gt;="&amp;H59)&gt;0, "A", IF(COUNTIFS('Leave Request Form'!$C$8:$C$507, $B71, 'Leave Request Form'!$D$8:$D$507, "&lt;="&amp;H59, 'Leave Request Form'!$E$8:$E$507, "&gt;="&amp;H59)&gt;0, "R", "")))))</f>
        <v/>
      </c>
      <c r="I71" s="43" t="str">
        <f>IF(OR($B71="", I59=""), "", IF(COUNTIFS('Leave Request Form'!$T$8:$T$507, I59, 'Leave Request Form'!$C$8:$C$507, $B71), "A2", IF(COUNTIFS('Leave Request Form'!$G$8:$G$507, I59, 'Leave Request Form'!$C$8:$C$507, $B71), "R2", IF(COUNTIFS('Leave Request Form'!$P$8:$P$569, $B71, 'Leave Request Form'!$Q$8:$Q$569, "&lt;="&amp;I59, 'Leave Request Form'!$R$8:$R$569, "&gt;="&amp;I59)&gt;0, "A", IF(COUNTIFS('Leave Request Form'!$C$8:$C$507, $B71, 'Leave Request Form'!$D$8:$D$507, "&lt;="&amp;I59, 'Leave Request Form'!$E$8:$E$507, "&gt;="&amp;I59)&gt;0, "R", "")))))</f>
        <v/>
      </c>
      <c r="J71" s="43" t="str">
        <f>IF(OR($B71="", J59=""), "", IF(COUNTIFS('Leave Request Form'!$T$8:$T$507, J59, 'Leave Request Form'!$C$8:$C$507, $B71), "A2", IF(COUNTIFS('Leave Request Form'!$G$8:$G$507, J59, 'Leave Request Form'!$C$8:$C$507, $B71), "R2", IF(COUNTIFS('Leave Request Form'!$P$8:$P$569, $B71, 'Leave Request Form'!$Q$8:$Q$569, "&lt;="&amp;J59, 'Leave Request Form'!$R$8:$R$569, "&gt;="&amp;J59)&gt;0, "A", IF(COUNTIFS('Leave Request Form'!$C$8:$C$507, $B71, 'Leave Request Form'!$D$8:$D$507, "&lt;="&amp;J59, 'Leave Request Form'!$E$8:$E$507, "&gt;="&amp;J59)&gt;0, "R", "")))))</f>
        <v/>
      </c>
      <c r="K71" s="43" t="str">
        <f>IF(OR($B71="", K59=""), "", IF(COUNTIFS('Leave Request Form'!$T$8:$T$507, K59, 'Leave Request Form'!$C$8:$C$507, $B71), "A2", IF(COUNTIFS('Leave Request Form'!$G$8:$G$507, K59, 'Leave Request Form'!$C$8:$C$507, $B71), "R2", IF(COUNTIFS('Leave Request Form'!$P$8:$P$569, $B71, 'Leave Request Form'!$Q$8:$Q$569, "&lt;="&amp;K59, 'Leave Request Form'!$R$8:$R$569, "&gt;="&amp;K59)&gt;0, "A", IF(COUNTIFS('Leave Request Form'!$C$8:$C$507, $B71, 'Leave Request Form'!$D$8:$D$507, "&lt;="&amp;K59, 'Leave Request Form'!$E$8:$E$507, "&gt;="&amp;K59)&gt;0, "R", "")))))</f>
        <v/>
      </c>
      <c r="L71" s="43" t="str">
        <f>IF(OR($B71="", L59=""), "", IF(COUNTIFS('Leave Request Form'!$T$8:$T$507, L59, 'Leave Request Form'!$C$8:$C$507, $B71), "A2", IF(COUNTIFS('Leave Request Form'!$G$8:$G$507, L59, 'Leave Request Form'!$C$8:$C$507, $B71), "R2", IF(COUNTIFS('Leave Request Form'!$P$8:$P$569, $B71, 'Leave Request Form'!$Q$8:$Q$569, "&lt;="&amp;L59, 'Leave Request Form'!$R$8:$R$569, "&gt;="&amp;L59)&gt;0, "A", IF(COUNTIFS('Leave Request Form'!$C$8:$C$507, $B71, 'Leave Request Form'!$D$8:$D$507, "&lt;="&amp;L59, 'Leave Request Form'!$E$8:$E$507, "&gt;="&amp;L59)&gt;0, "R", "")))))</f>
        <v/>
      </c>
      <c r="M71" s="43" t="str">
        <f>IF(OR($B71="", M59=""), "", IF(COUNTIFS('Leave Request Form'!$T$8:$T$507, M59, 'Leave Request Form'!$C$8:$C$507, $B71), "A2", IF(COUNTIFS('Leave Request Form'!$G$8:$G$507, M59, 'Leave Request Form'!$C$8:$C$507, $B71), "R2", IF(COUNTIFS('Leave Request Form'!$P$8:$P$569, $B71, 'Leave Request Form'!$Q$8:$Q$569, "&lt;="&amp;M59, 'Leave Request Form'!$R$8:$R$569, "&gt;="&amp;M59)&gt;0, "A", IF(COUNTIFS('Leave Request Form'!$C$8:$C$507, $B71, 'Leave Request Form'!$D$8:$D$507, "&lt;="&amp;M59, 'Leave Request Form'!$E$8:$E$507, "&gt;="&amp;M59)&gt;0, "R", "")))))</f>
        <v/>
      </c>
      <c r="N71" s="43" t="str">
        <f>IF(OR($B71="", N59=""), "", IF(COUNTIFS('Leave Request Form'!$T$8:$T$507, N59, 'Leave Request Form'!$C$8:$C$507, $B71), "A2", IF(COUNTIFS('Leave Request Form'!$G$8:$G$507, N59, 'Leave Request Form'!$C$8:$C$507, $B71), "R2", IF(COUNTIFS('Leave Request Form'!$P$8:$P$569, $B71, 'Leave Request Form'!$Q$8:$Q$569, "&lt;="&amp;N59, 'Leave Request Form'!$R$8:$R$569, "&gt;="&amp;N59)&gt;0, "A", IF(COUNTIFS('Leave Request Form'!$C$8:$C$507, $B71, 'Leave Request Form'!$D$8:$D$507, "&lt;="&amp;N59, 'Leave Request Form'!$E$8:$E$507, "&gt;="&amp;N59)&gt;0, "R", "")))))</f>
        <v/>
      </c>
      <c r="O71" s="43" t="str">
        <f>IF(OR($B71="", O59=""), "", IF(COUNTIFS('Leave Request Form'!$T$8:$T$507, O59, 'Leave Request Form'!$C$8:$C$507, $B71), "A2", IF(COUNTIFS('Leave Request Form'!$G$8:$G$507, O59, 'Leave Request Form'!$C$8:$C$507, $B71), "R2", IF(COUNTIFS('Leave Request Form'!$P$8:$P$569, $B71, 'Leave Request Form'!$Q$8:$Q$569, "&lt;="&amp;O59, 'Leave Request Form'!$R$8:$R$569, "&gt;="&amp;O59)&gt;0, "A", IF(COUNTIFS('Leave Request Form'!$C$8:$C$507, $B71, 'Leave Request Form'!$D$8:$D$507, "&lt;="&amp;O59, 'Leave Request Form'!$E$8:$E$507, "&gt;="&amp;O59)&gt;0, "R", "")))))</f>
        <v/>
      </c>
      <c r="P71" s="43" t="str">
        <f>IF(OR($B71="", P59=""), "", IF(COUNTIFS('Leave Request Form'!$T$8:$T$507, P59, 'Leave Request Form'!$C$8:$C$507, $B71), "A2", IF(COUNTIFS('Leave Request Form'!$G$8:$G$507, P59, 'Leave Request Form'!$C$8:$C$507, $B71), "R2", IF(COUNTIFS('Leave Request Form'!$P$8:$P$569, $B71, 'Leave Request Form'!$Q$8:$Q$569, "&lt;="&amp;P59, 'Leave Request Form'!$R$8:$R$569, "&gt;="&amp;P59)&gt;0, "A", IF(COUNTIFS('Leave Request Form'!$C$8:$C$507, $B71, 'Leave Request Form'!$D$8:$D$507, "&lt;="&amp;P59, 'Leave Request Form'!$E$8:$E$507, "&gt;="&amp;P59)&gt;0, "R", "")))))</f>
        <v/>
      </c>
      <c r="Q71" s="43" t="str">
        <f>IF(OR($B71="", Q59=""), "", IF(COUNTIFS('Leave Request Form'!$T$8:$T$507, Q59, 'Leave Request Form'!$C$8:$C$507, $B71), "A2", IF(COUNTIFS('Leave Request Form'!$G$8:$G$507, Q59, 'Leave Request Form'!$C$8:$C$507, $B71), "R2", IF(COUNTIFS('Leave Request Form'!$P$8:$P$569, $B71, 'Leave Request Form'!$Q$8:$Q$569, "&lt;="&amp;Q59, 'Leave Request Form'!$R$8:$R$569, "&gt;="&amp;Q59)&gt;0, "A", IF(COUNTIFS('Leave Request Form'!$C$8:$C$507, $B71, 'Leave Request Form'!$D$8:$D$507, "&lt;="&amp;Q59, 'Leave Request Form'!$E$8:$E$507, "&gt;="&amp;Q59)&gt;0, "R", "")))))</f>
        <v/>
      </c>
      <c r="R71" s="43" t="str">
        <f>IF(OR($B71="", R59=""), "", IF(COUNTIFS('Leave Request Form'!$T$8:$T$507, R59, 'Leave Request Form'!$C$8:$C$507, $B71), "A2", IF(COUNTIFS('Leave Request Form'!$G$8:$G$507, R59, 'Leave Request Form'!$C$8:$C$507, $B71), "R2", IF(COUNTIFS('Leave Request Form'!$P$8:$P$569, $B71, 'Leave Request Form'!$Q$8:$Q$569, "&lt;="&amp;R59, 'Leave Request Form'!$R$8:$R$569, "&gt;="&amp;R59)&gt;0, "A", IF(COUNTIFS('Leave Request Form'!$C$8:$C$507, $B71, 'Leave Request Form'!$D$8:$D$507, "&lt;="&amp;R59, 'Leave Request Form'!$E$8:$E$507, "&gt;="&amp;R59)&gt;0, "R", "")))))</f>
        <v/>
      </c>
      <c r="S71" s="43" t="str">
        <f>IF(OR($B71="", S59=""), "", IF(COUNTIFS('Leave Request Form'!$T$8:$T$507, S59, 'Leave Request Form'!$C$8:$C$507, $B71), "A2", IF(COUNTIFS('Leave Request Form'!$G$8:$G$507, S59, 'Leave Request Form'!$C$8:$C$507, $B71), "R2", IF(COUNTIFS('Leave Request Form'!$P$8:$P$569, $B71, 'Leave Request Form'!$Q$8:$Q$569, "&lt;="&amp;S59, 'Leave Request Form'!$R$8:$R$569, "&gt;="&amp;S59)&gt;0, "A", IF(COUNTIFS('Leave Request Form'!$C$8:$C$507, $B71, 'Leave Request Form'!$D$8:$D$507, "&lt;="&amp;S59, 'Leave Request Form'!$E$8:$E$507, "&gt;="&amp;S59)&gt;0, "R", "")))))</f>
        <v/>
      </c>
      <c r="T71" s="43" t="str">
        <f>IF(OR($B71="", T59=""), "", IF(COUNTIFS('Leave Request Form'!$T$8:$T$507, T59, 'Leave Request Form'!$C$8:$C$507, $B71), "A2", IF(COUNTIFS('Leave Request Form'!$G$8:$G$507, T59, 'Leave Request Form'!$C$8:$C$507, $B71), "R2", IF(COUNTIFS('Leave Request Form'!$P$8:$P$569, $B71, 'Leave Request Form'!$Q$8:$Q$569, "&lt;="&amp;T59, 'Leave Request Form'!$R$8:$R$569, "&gt;="&amp;T59)&gt;0, "A", IF(COUNTIFS('Leave Request Form'!$C$8:$C$507, $B71, 'Leave Request Form'!$D$8:$D$507, "&lt;="&amp;T59, 'Leave Request Form'!$E$8:$E$507, "&gt;="&amp;T59)&gt;0, "R", "")))))</f>
        <v/>
      </c>
      <c r="U71" s="43" t="str">
        <f>IF(OR($B71="", U59=""), "", IF(COUNTIFS('Leave Request Form'!$T$8:$T$507, U59, 'Leave Request Form'!$C$8:$C$507, $B71), "A2", IF(COUNTIFS('Leave Request Form'!$G$8:$G$507, U59, 'Leave Request Form'!$C$8:$C$507, $B71), "R2", IF(COUNTIFS('Leave Request Form'!$P$8:$P$569, $B71, 'Leave Request Form'!$Q$8:$Q$569, "&lt;="&amp;U59, 'Leave Request Form'!$R$8:$R$569, "&gt;="&amp;U59)&gt;0, "A", IF(COUNTIFS('Leave Request Form'!$C$8:$C$507, $B71, 'Leave Request Form'!$D$8:$D$507, "&lt;="&amp;U59, 'Leave Request Form'!$E$8:$E$507, "&gt;="&amp;U59)&gt;0, "R", "")))))</f>
        <v/>
      </c>
      <c r="V71" s="43" t="str">
        <f>IF(OR($B71="", V59=""), "", IF(COUNTIFS('Leave Request Form'!$T$8:$T$507, V59, 'Leave Request Form'!$C$8:$C$507, $B71), "A2", IF(COUNTIFS('Leave Request Form'!$G$8:$G$507, V59, 'Leave Request Form'!$C$8:$C$507, $B71), "R2", IF(COUNTIFS('Leave Request Form'!$P$8:$P$569, $B71, 'Leave Request Form'!$Q$8:$Q$569, "&lt;="&amp;V59, 'Leave Request Form'!$R$8:$R$569, "&gt;="&amp;V59)&gt;0, "A", IF(COUNTIFS('Leave Request Form'!$C$8:$C$507, $B71, 'Leave Request Form'!$D$8:$D$507, "&lt;="&amp;V59, 'Leave Request Form'!$E$8:$E$507, "&gt;="&amp;V59)&gt;0, "R", "")))))</f>
        <v/>
      </c>
      <c r="W71" s="43" t="str">
        <f>IF(OR($B71="", W59=""), "", IF(COUNTIFS('Leave Request Form'!$T$8:$T$507, W59, 'Leave Request Form'!$C$8:$C$507, $B71), "A2", IF(COUNTIFS('Leave Request Form'!$G$8:$G$507, W59, 'Leave Request Form'!$C$8:$C$507, $B71), "R2", IF(COUNTIFS('Leave Request Form'!$P$8:$P$569, $B71, 'Leave Request Form'!$Q$8:$Q$569, "&lt;="&amp;W59, 'Leave Request Form'!$R$8:$R$569, "&gt;="&amp;W59)&gt;0, "A", IF(COUNTIFS('Leave Request Form'!$C$8:$C$507, $B71, 'Leave Request Form'!$D$8:$D$507, "&lt;="&amp;W59, 'Leave Request Form'!$E$8:$E$507, "&gt;="&amp;W59)&gt;0, "R", "")))))</f>
        <v/>
      </c>
      <c r="X71" s="43" t="str">
        <f>IF(OR($B71="", X59=""), "", IF(COUNTIFS('Leave Request Form'!$T$8:$T$507, X59, 'Leave Request Form'!$C$8:$C$507, $B71), "A2", IF(COUNTIFS('Leave Request Form'!$G$8:$G$507, X59, 'Leave Request Form'!$C$8:$C$507, $B71), "R2", IF(COUNTIFS('Leave Request Form'!$P$8:$P$569, $B71, 'Leave Request Form'!$Q$8:$Q$569, "&lt;="&amp;X59, 'Leave Request Form'!$R$8:$R$569, "&gt;="&amp;X59)&gt;0, "A", IF(COUNTIFS('Leave Request Form'!$C$8:$C$507, $B71, 'Leave Request Form'!$D$8:$D$507, "&lt;="&amp;X59, 'Leave Request Form'!$E$8:$E$507, "&gt;="&amp;X59)&gt;0, "R", "")))))</f>
        <v/>
      </c>
      <c r="Y71" s="43" t="str">
        <f>IF(OR($B71="", Y59=""), "", IF(COUNTIFS('Leave Request Form'!$T$8:$T$507, Y59, 'Leave Request Form'!$C$8:$C$507, $B71), "A2", IF(COUNTIFS('Leave Request Form'!$G$8:$G$507, Y59, 'Leave Request Form'!$C$8:$C$507, $B71), "R2", IF(COUNTIFS('Leave Request Form'!$P$8:$P$569, $B71, 'Leave Request Form'!$Q$8:$Q$569, "&lt;="&amp;Y59, 'Leave Request Form'!$R$8:$R$569, "&gt;="&amp;Y59)&gt;0, "A", IF(COUNTIFS('Leave Request Form'!$C$8:$C$507, $B71, 'Leave Request Form'!$D$8:$D$507, "&lt;="&amp;Y59, 'Leave Request Form'!$E$8:$E$507, "&gt;="&amp;Y59)&gt;0, "R", "")))))</f>
        <v/>
      </c>
      <c r="Z71" s="43" t="str">
        <f>IF(OR($B71="", Z59=""), "", IF(COUNTIFS('Leave Request Form'!$T$8:$T$507, Z59, 'Leave Request Form'!$C$8:$C$507, $B71), "A2", IF(COUNTIFS('Leave Request Form'!$G$8:$G$507, Z59, 'Leave Request Form'!$C$8:$C$507, $B71), "R2", IF(COUNTIFS('Leave Request Form'!$P$8:$P$569, $B71, 'Leave Request Form'!$Q$8:$Q$569, "&lt;="&amp;Z59, 'Leave Request Form'!$R$8:$R$569, "&gt;="&amp;Z59)&gt;0, "A", IF(COUNTIFS('Leave Request Form'!$C$8:$C$507, $B71, 'Leave Request Form'!$D$8:$D$507, "&lt;="&amp;Z59, 'Leave Request Form'!$E$8:$E$507, "&gt;="&amp;Z59)&gt;0, "R", "")))))</f>
        <v/>
      </c>
      <c r="AA71" s="43" t="str">
        <f>IF(OR($B71="", AA59=""), "", IF(COUNTIFS('Leave Request Form'!$T$8:$T$507, AA59, 'Leave Request Form'!$C$8:$C$507, $B71), "A2", IF(COUNTIFS('Leave Request Form'!$G$8:$G$507, AA59, 'Leave Request Form'!$C$8:$C$507, $B71), "R2", IF(COUNTIFS('Leave Request Form'!$P$8:$P$569, $B71, 'Leave Request Form'!$Q$8:$Q$569, "&lt;="&amp;AA59, 'Leave Request Form'!$R$8:$R$569, "&gt;="&amp;AA59)&gt;0, "A", IF(COUNTIFS('Leave Request Form'!$C$8:$C$507, $B71, 'Leave Request Form'!$D$8:$D$507, "&lt;="&amp;AA59, 'Leave Request Form'!$E$8:$E$507, "&gt;="&amp;AA59)&gt;0, "R", "")))))</f>
        <v/>
      </c>
      <c r="AB71" s="43" t="str">
        <f>IF(OR($B71="", AB59=""), "", IF(COUNTIFS('Leave Request Form'!$T$8:$T$507, AB59, 'Leave Request Form'!$C$8:$C$507, $B71), "A2", IF(COUNTIFS('Leave Request Form'!$G$8:$G$507, AB59, 'Leave Request Form'!$C$8:$C$507, $B71), "R2", IF(COUNTIFS('Leave Request Form'!$P$8:$P$569, $B71, 'Leave Request Form'!$Q$8:$Q$569, "&lt;="&amp;AB59, 'Leave Request Form'!$R$8:$R$569, "&gt;="&amp;AB59)&gt;0, "A", IF(COUNTIFS('Leave Request Form'!$C$8:$C$507, $B71, 'Leave Request Form'!$D$8:$D$507, "&lt;="&amp;AB59, 'Leave Request Form'!$E$8:$E$507, "&gt;="&amp;AB59)&gt;0, "R", "")))))</f>
        <v/>
      </c>
      <c r="AC71" s="43" t="str">
        <f>IF(OR($B71="", AC59=""), "", IF(COUNTIFS('Leave Request Form'!$T$8:$T$507, AC59, 'Leave Request Form'!$C$8:$C$507, $B71), "A2", IF(COUNTIFS('Leave Request Form'!$G$8:$G$507, AC59, 'Leave Request Form'!$C$8:$C$507, $B71), "R2", IF(COUNTIFS('Leave Request Form'!$P$8:$P$569, $B71, 'Leave Request Form'!$Q$8:$Q$569, "&lt;="&amp;AC59, 'Leave Request Form'!$R$8:$R$569, "&gt;="&amp;AC59)&gt;0, "A", IF(COUNTIFS('Leave Request Form'!$C$8:$C$507, $B71, 'Leave Request Form'!$D$8:$D$507, "&lt;="&amp;AC59, 'Leave Request Form'!$E$8:$E$507, "&gt;="&amp;AC59)&gt;0, "R", "")))))</f>
        <v/>
      </c>
      <c r="AD71" s="43" t="str">
        <f>IF(OR($B71="", AD59=""), "", IF(COUNTIFS('Leave Request Form'!$T$8:$T$507, AD59, 'Leave Request Form'!$C$8:$C$507, $B71), "A2", IF(COUNTIFS('Leave Request Form'!$G$8:$G$507, AD59, 'Leave Request Form'!$C$8:$C$507, $B71), "R2", IF(COUNTIFS('Leave Request Form'!$P$8:$P$569, $B71, 'Leave Request Form'!$Q$8:$Q$569, "&lt;="&amp;AD59, 'Leave Request Form'!$R$8:$R$569, "&gt;="&amp;AD59)&gt;0, "A", IF(COUNTIFS('Leave Request Form'!$C$8:$C$507, $B71, 'Leave Request Form'!$D$8:$D$507, "&lt;="&amp;AD59, 'Leave Request Form'!$E$8:$E$507, "&gt;="&amp;AD59)&gt;0, "R", "")))))</f>
        <v/>
      </c>
      <c r="AE71" s="43" t="str">
        <f>IF(OR($B71="", AE59=""), "", IF(COUNTIFS('Leave Request Form'!$T$8:$T$507, AE59, 'Leave Request Form'!$C$8:$C$507, $B71), "A2", IF(COUNTIFS('Leave Request Form'!$G$8:$G$507, AE59, 'Leave Request Form'!$C$8:$C$507, $B71), "R2", IF(COUNTIFS('Leave Request Form'!$P$8:$P$569, $B71, 'Leave Request Form'!$Q$8:$Q$569, "&lt;="&amp;AE59, 'Leave Request Form'!$R$8:$R$569, "&gt;="&amp;AE59)&gt;0, "A", IF(COUNTIFS('Leave Request Form'!$C$8:$C$507, $B71, 'Leave Request Form'!$D$8:$D$507, "&lt;="&amp;AE59, 'Leave Request Form'!$E$8:$E$507, "&gt;="&amp;AE59)&gt;0, "R", "")))))</f>
        <v/>
      </c>
      <c r="AF71" s="43" t="str">
        <f>IF(OR($B71="", AF59=""), "", IF(COUNTIFS('Leave Request Form'!$T$8:$T$507, AF59, 'Leave Request Form'!$C$8:$C$507, $B71), "A2", IF(COUNTIFS('Leave Request Form'!$G$8:$G$507, AF59, 'Leave Request Form'!$C$8:$C$507, $B71), "R2", IF(COUNTIFS('Leave Request Form'!$P$8:$P$569, $B71, 'Leave Request Form'!$Q$8:$Q$569, "&lt;="&amp;AF59, 'Leave Request Form'!$R$8:$R$569, "&gt;="&amp;AF59)&gt;0, "A", IF(COUNTIFS('Leave Request Form'!$C$8:$C$507, $B71, 'Leave Request Form'!$D$8:$D$507, "&lt;="&amp;AF59, 'Leave Request Form'!$E$8:$E$507, "&gt;="&amp;AF59)&gt;0, "R", "")))))</f>
        <v/>
      </c>
      <c r="AG71" s="44" t="str">
        <f>IF(OR($B71="", AG59=""), "", IF(COUNTIFS('Leave Request Form'!$T$8:$T$507, AG59, 'Leave Request Form'!$C$8:$C$507, $B71), "A2", IF(COUNTIFS('Leave Request Form'!$G$8:$G$507, AG59, 'Leave Request Form'!$C$8:$C$507, $B71), "R2", IF(COUNTIFS('Leave Request Form'!$P$8:$P$569, $B71, 'Leave Request Form'!$Q$8:$Q$569, "&lt;="&amp;AG59, 'Leave Request Form'!$R$8:$R$569, "&gt;="&amp;AG59)&gt;0, "A", IF(COUNTIFS('Leave Request Form'!$C$8:$C$507, $B71, 'Leave Request Form'!$D$8:$D$507, "&lt;="&amp;AG59, 'Leave Request Form'!$E$8:$E$507, "&gt;="&amp;AG59)&gt;0, "R", "")))))</f>
        <v/>
      </c>
      <c r="AH71" s="75"/>
    </row>
    <row r="72" spans="1:34" x14ac:dyDescent="0.25">
      <c r="A72" s="75"/>
      <c r="B72" s="10" t="str">
        <f>IF('Intro &amp; Setup'!$BC$16="", "", 'Intro &amp; Setup'!$BC$16)</f>
        <v/>
      </c>
      <c r="C72" s="42" t="str">
        <f>IF(OR($B72="", C59=""), "", IF(COUNTIFS('Leave Request Form'!$T$8:$T$507, C59, 'Leave Request Form'!$C$8:$C$507, $B72), "A2", IF(COUNTIFS('Leave Request Form'!$G$8:$G$507, C59, 'Leave Request Form'!$C$8:$C$507, $B72), "R2", IF(COUNTIFS('Leave Request Form'!$P$8:$P$569, $B72, 'Leave Request Form'!$Q$8:$Q$569, "&lt;="&amp;C59, 'Leave Request Form'!$R$8:$R$569, "&gt;="&amp;C59)&gt;0, "A", IF(COUNTIFS('Leave Request Form'!$C$8:$C$507, $B72, 'Leave Request Form'!$D$8:$D$507, "&lt;="&amp;C59, 'Leave Request Form'!$E$8:$E$507, "&gt;="&amp;C59)&gt;0, "R", "")))))</f>
        <v/>
      </c>
      <c r="D72" s="43" t="str">
        <f>IF(OR($B72="", D59=""), "", IF(COUNTIFS('Leave Request Form'!$T$8:$T$507, D59, 'Leave Request Form'!$C$8:$C$507, $B72), "A2", IF(COUNTIFS('Leave Request Form'!$G$8:$G$507, D59, 'Leave Request Form'!$C$8:$C$507, $B72), "R2", IF(COUNTIFS('Leave Request Form'!$P$8:$P$569, $B72, 'Leave Request Form'!$Q$8:$Q$569, "&lt;="&amp;D59, 'Leave Request Form'!$R$8:$R$569, "&gt;="&amp;D59)&gt;0, "A", IF(COUNTIFS('Leave Request Form'!$C$8:$C$507, $B72, 'Leave Request Form'!$D$8:$D$507, "&lt;="&amp;D59, 'Leave Request Form'!$E$8:$E$507, "&gt;="&amp;D59)&gt;0, "R", "")))))</f>
        <v/>
      </c>
      <c r="E72" s="43" t="str">
        <f>IF(OR($B72="", E59=""), "", IF(COUNTIFS('Leave Request Form'!$T$8:$T$507, E59, 'Leave Request Form'!$C$8:$C$507, $B72), "A2", IF(COUNTIFS('Leave Request Form'!$G$8:$G$507, E59, 'Leave Request Form'!$C$8:$C$507, $B72), "R2", IF(COUNTIFS('Leave Request Form'!$P$8:$P$569, $B72, 'Leave Request Form'!$Q$8:$Q$569, "&lt;="&amp;E59, 'Leave Request Form'!$R$8:$R$569, "&gt;="&amp;E59)&gt;0, "A", IF(COUNTIFS('Leave Request Form'!$C$8:$C$507, $B72, 'Leave Request Form'!$D$8:$D$507, "&lt;="&amp;E59, 'Leave Request Form'!$E$8:$E$507, "&gt;="&amp;E59)&gt;0, "R", "")))))</f>
        <v/>
      </c>
      <c r="F72" s="43" t="str">
        <f>IF(OR($B72="", F59=""), "", IF(COUNTIFS('Leave Request Form'!$T$8:$T$507, F59, 'Leave Request Form'!$C$8:$C$507, $B72), "A2", IF(COUNTIFS('Leave Request Form'!$G$8:$G$507, F59, 'Leave Request Form'!$C$8:$C$507, $B72), "R2", IF(COUNTIFS('Leave Request Form'!$P$8:$P$569, $B72, 'Leave Request Form'!$Q$8:$Q$569, "&lt;="&amp;F59, 'Leave Request Form'!$R$8:$R$569, "&gt;="&amp;F59)&gt;0, "A", IF(COUNTIFS('Leave Request Form'!$C$8:$C$507, $B72, 'Leave Request Form'!$D$8:$D$507, "&lt;="&amp;F59, 'Leave Request Form'!$E$8:$E$507, "&gt;="&amp;F59)&gt;0, "R", "")))))</f>
        <v/>
      </c>
      <c r="G72" s="43" t="str">
        <f>IF(OR($B72="", G59=""), "", IF(COUNTIFS('Leave Request Form'!$T$8:$T$507, G59, 'Leave Request Form'!$C$8:$C$507, $B72), "A2", IF(COUNTIFS('Leave Request Form'!$G$8:$G$507, G59, 'Leave Request Form'!$C$8:$C$507, $B72), "R2", IF(COUNTIFS('Leave Request Form'!$P$8:$P$569, $B72, 'Leave Request Form'!$Q$8:$Q$569, "&lt;="&amp;G59, 'Leave Request Form'!$R$8:$R$569, "&gt;="&amp;G59)&gt;0, "A", IF(COUNTIFS('Leave Request Form'!$C$8:$C$507, $B72, 'Leave Request Form'!$D$8:$D$507, "&lt;="&amp;G59, 'Leave Request Form'!$E$8:$E$507, "&gt;="&amp;G59)&gt;0, "R", "")))))</f>
        <v/>
      </c>
      <c r="H72" s="43" t="str">
        <f>IF(OR($B72="", H59=""), "", IF(COUNTIFS('Leave Request Form'!$T$8:$T$507, H59, 'Leave Request Form'!$C$8:$C$507, $B72), "A2", IF(COUNTIFS('Leave Request Form'!$G$8:$G$507, H59, 'Leave Request Form'!$C$8:$C$507, $B72), "R2", IF(COUNTIFS('Leave Request Form'!$P$8:$P$569, $B72, 'Leave Request Form'!$Q$8:$Q$569, "&lt;="&amp;H59, 'Leave Request Form'!$R$8:$R$569, "&gt;="&amp;H59)&gt;0, "A", IF(COUNTIFS('Leave Request Form'!$C$8:$C$507, $B72, 'Leave Request Form'!$D$8:$D$507, "&lt;="&amp;H59, 'Leave Request Form'!$E$8:$E$507, "&gt;="&amp;H59)&gt;0, "R", "")))))</f>
        <v/>
      </c>
      <c r="I72" s="43" t="str">
        <f>IF(OR($B72="", I59=""), "", IF(COUNTIFS('Leave Request Form'!$T$8:$T$507, I59, 'Leave Request Form'!$C$8:$C$507, $B72), "A2", IF(COUNTIFS('Leave Request Form'!$G$8:$G$507, I59, 'Leave Request Form'!$C$8:$C$507, $B72), "R2", IF(COUNTIFS('Leave Request Form'!$P$8:$P$569, $B72, 'Leave Request Form'!$Q$8:$Q$569, "&lt;="&amp;I59, 'Leave Request Form'!$R$8:$R$569, "&gt;="&amp;I59)&gt;0, "A", IF(COUNTIFS('Leave Request Form'!$C$8:$C$507, $B72, 'Leave Request Form'!$D$8:$D$507, "&lt;="&amp;I59, 'Leave Request Form'!$E$8:$E$507, "&gt;="&amp;I59)&gt;0, "R", "")))))</f>
        <v/>
      </c>
      <c r="J72" s="43" t="str">
        <f>IF(OR($B72="", J59=""), "", IF(COUNTIFS('Leave Request Form'!$T$8:$T$507, J59, 'Leave Request Form'!$C$8:$C$507, $B72), "A2", IF(COUNTIFS('Leave Request Form'!$G$8:$G$507, J59, 'Leave Request Form'!$C$8:$C$507, $B72), "R2", IF(COUNTIFS('Leave Request Form'!$P$8:$P$569, $B72, 'Leave Request Form'!$Q$8:$Q$569, "&lt;="&amp;J59, 'Leave Request Form'!$R$8:$R$569, "&gt;="&amp;J59)&gt;0, "A", IF(COUNTIFS('Leave Request Form'!$C$8:$C$507, $B72, 'Leave Request Form'!$D$8:$D$507, "&lt;="&amp;J59, 'Leave Request Form'!$E$8:$E$507, "&gt;="&amp;J59)&gt;0, "R", "")))))</f>
        <v/>
      </c>
      <c r="K72" s="43" t="str">
        <f>IF(OR($B72="", K59=""), "", IF(COUNTIFS('Leave Request Form'!$T$8:$T$507, K59, 'Leave Request Form'!$C$8:$C$507, $B72), "A2", IF(COUNTIFS('Leave Request Form'!$G$8:$G$507, K59, 'Leave Request Form'!$C$8:$C$507, $B72), "R2", IF(COUNTIFS('Leave Request Form'!$P$8:$P$569, $B72, 'Leave Request Form'!$Q$8:$Q$569, "&lt;="&amp;K59, 'Leave Request Form'!$R$8:$R$569, "&gt;="&amp;K59)&gt;0, "A", IF(COUNTIFS('Leave Request Form'!$C$8:$C$507, $B72, 'Leave Request Form'!$D$8:$D$507, "&lt;="&amp;K59, 'Leave Request Form'!$E$8:$E$507, "&gt;="&amp;K59)&gt;0, "R", "")))))</f>
        <v/>
      </c>
      <c r="L72" s="43" t="str">
        <f>IF(OR($B72="", L59=""), "", IF(COUNTIFS('Leave Request Form'!$T$8:$T$507, L59, 'Leave Request Form'!$C$8:$C$507, $B72), "A2", IF(COUNTIFS('Leave Request Form'!$G$8:$G$507, L59, 'Leave Request Form'!$C$8:$C$507, $B72), "R2", IF(COUNTIFS('Leave Request Form'!$P$8:$P$569, $B72, 'Leave Request Form'!$Q$8:$Q$569, "&lt;="&amp;L59, 'Leave Request Form'!$R$8:$R$569, "&gt;="&amp;L59)&gt;0, "A", IF(COUNTIFS('Leave Request Form'!$C$8:$C$507, $B72, 'Leave Request Form'!$D$8:$D$507, "&lt;="&amp;L59, 'Leave Request Form'!$E$8:$E$507, "&gt;="&amp;L59)&gt;0, "R", "")))))</f>
        <v/>
      </c>
      <c r="M72" s="43" t="str">
        <f>IF(OR($B72="", M59=""), "", IF(COUNTIFS('Leave Request Form'!$T$8:$T$507, M59, 'Leave Request Form'!$C$8:$C$507, $B72), "A2", IF(COUNTIFS('Leave Request Form'!$G$8:$G$507, M59, 'Leave Request Form'!$C$8:$C$507, $B72), "R2", IF(COUNTIFS('Leave Request Form'!$P$8:$P$569, $B72, 'Leave Request Form'!$Q$8:$Q$569, "&lt;="&amp;M59, 'Leave Request Form'!$R$8:$R$569, "&gt;="&amp;M59)&gt;0, "A", IF(COUNTIFS('Leave Request Form'!$C$8:$C$507, $B72, 'Leave Request Form'!$D$8:$D$507, "&lt;="&amp;M59, 'Leave Request Form'!$E$8:$E$507, "&gt;="&amp;M59)&gt;0, "R", "")))))</f>
        <v/>
      </c>
      <c r="N72" s="43" t="str">
        <f>IF(OR($B72="", N59=""), "", IF(COUNTIFS('Leave Request Form'!$T$8:$T$507, N59, 'Leave Request Form'!$C$8:$C$507, $B72), "A2", IF(COUNTIFS('Leave Request Form'!$G$8:$G$507, N59, 'Leave Request Form'!$C$8:$C$507, $B72), "R2", IF(COUNTIFS('Leave Request Form'!$P$8:$P$569, $B72, 'Leave Request Form'!$Q$8:$Q$569, "&lt;="&amp;N59, 'Leave Request Form'!$R$8:$R$569, "&gt;="&amp;N59)&gt;0, "A", IF(COUNTIFS('Leave Request Form'!$C$8:$C$507, $B72, 'Leave Request Form'!$D$8:$D$507, "&lt;="&amp;N59, 'Leave Request Form'!$E$8:$E$507, "&gt;="&amp;N59)&gt;0, "R", "")))))</f>
        <v/>
      </c>
      <c r="O72" s="43" t="str">
        <f>IF(OR($B72="", O59=""), "", IF(COUNTIFS('Leave Request Form'!$T$8:$T$507, O59, 'Leave Request Form'!$C$8:$C$507, $B72), "A2", IF(COUNTIFS('Leave Request Form'!$G$8:$G$507, O59, 'Leave Request Form'!$C$8:$C$507, $B72), "R2", IF(COUNTIFS('Leave Request Form'!$P$8:$P$569, $B72, 'Leave Request Form'!$Q$8:$Q$569, "&lt;="&amp;O59, 'Leave Request Form'!$R$8:$R$569, "&gt;="&amp;O59)&gt;0, "A", IF(COUNTIFS('Leave Request Form'!$C$8:$C$507, $B72, 'Leave Request Form'!$D$8:$D$507, "&lt;="&amp;O59, 'Leave Request Form'!$E$8:$E$507, "&gt;="&amp;O59)&gt;0, "R", "")))))</f>
        <v/>
      </c>
      <c r="P72" s="43" t="str">
        <f>IF(OR($B72="", P59=""), "", IF(COUNTIFS('Leave Request Form'!$T$8:$T$507, P59, 'Leave Request Form'!$C$8:$C$507, $B72), "A2", IF(COUNTIFS('Leave Request Form'!$G$8:$G$507, P59, 'Leave Request Form'!$C$8:$C$507, $B72), "R2", IF(COUNTIFS('Leave Request Form'!$P$8:$P$569, $B72, 'Leave Request Form'!$Q$8:$Q$569, "&lt;="&amp;P59, 'Leave Request Form'!$R$8:$R$569, "&gt;="&amp;P59)&gt;0, "A", IF(COUNTIFS('Leave Request Form'!$C$8:$C$507, $B72, 'Leave Request Form'!$D$8:$D$507, "&lt;="&amp;P59, 'Leave Request Form'!$E$8:$E$507, "&gt;="&amp;P59)&gt;0, "R", "")))))</f>
        <v/>
      </c>
      <c r="Q72" s="43" t="str">
        <f>IF(OR($B72="", Q59=""), "", IF(COUNTIFS('Leave Request Form'!$T$8:$T$507, Q59, 'Leave Request Form'!$C$8:$C$507, $B72), "A2", IF(COUNTIFS('Leave Request Form'!$G$8:$G$507, Q59, 'Leave Request Form'!$C$8:$C$507, $B72), "R2", IF(COUNTIFS('Leave Request Form'!$P$8:$P$569, $B72, 'Leave Request Form'!$Q$8:$Q$569, "&lt;="&amp;Q59, 'Leave Request Form'!$R$8:$R$569, "&gt;="&amp;Q59)&gt;0, "A", IF(COUNTIFS('Leave Request Form'!$C$8:$C$507, $B72, 'Leave Request Form'!$D$8:$D$507, "&lt;="&amp;Q59, 'Leave Request Form'!$E$8:$E$507, "&gt;="&amp;Q59)&gt;0, "R", "")))))</f>
        <v/>
      </c>
      <c r="R72" s="43" t="str">
        <f>IF(OR($B72="", R59=""), "", IF(COUNTIFS('Leave Request Form'!$T$8:$T$507, R59, 'Leave Request Form'!$C$8:$C$507, $B72), "A2", IF(COUNTIFS('Leave Request Form'!$G$8:$G$507, R59, 'Leave Request Form'!$C$8:$C$507, $B72), "R2", IF(COUNTIFS('Leave Request Form'!$P$8:$P$569, $B72, 'Leave Request Form'!$Q$8:$Q$569, "&lt;="&amp;R59, 'Leave Request Form'!$R$8:$R$569, "&gt;="&amp;R59)&gt;0, "A", IF(COUNTIFS('Leave Request Form'!$C$8:$C$507, $B72, 'Leave Request Form'!$D$8:$D$507, "&lt;="&amp;R59, 'Leave Request Form'!$E$8:$E$507, "&gt;="&amp;R59)&gt;0, "R", "")))))</f>
        <v/>
      </c>
      <c r="S72" s="43" t="str">
        <f>IF(OR($B72="", S59=""), "", IF(COUNTIFS('Leave Request Form'!$T$8:$T$507, S59, 'Leave Request Form'!$C$8:$C$507, $B72), "A2", IF(COUNTIFS('Leave Request Form'!$G$8:$G$507, S59, 'Leave Request Form'!$C$8:$C$507, $B72), "R2", IF(COUNTIFS('Leave Request Form'!$P$8:$P$569, $B72, 'Leave Request Form'!$Q$8:$Q$569, "&lt;="&amp;S59, 'Leave Request Form'!$R$8:$R$569, "&gt;="&amp;S59)&gt;0, "A", IF(COUNTIFS('Leave Request Form'!$C$8:$C$507, $B72, 'Leave Request Form'!$D$8:$D$507, "&lt;="&amp;S59, 'Leave Request Form'!$E$8:$E$507, "&gt;="&amp;S59)&gt;0, "R", "")))))</f>
        <v/>
      </c>
      <c r="T72" s="43" t="str">
        <f>IF(OR($B72="", T59=""), "", IF(COUNTIFS('Leave Request Form'!$T$8:$T$507, T59, 'Leave Request Form'!$C$8:$C$507, $B72), "A2", IF(COUNTIFS('Leave Request Form'!$G$8:$G$507, T59, 'Leave Request Form'!$C$8:$C$507, $B72), "R2", IF(COUNTIFS('Leave Request Form'!$P$8:$P$569, $B72, 'Leave Request Form'!$Q$8:$Q$569, "&lt;="&amp;T59, 'Leave Request Form'!$R$8:$R$569, "&gt;="&amp;T59)&gt;0, "A", IF(COUNTIFS('Leave Request Form'!$C$8:$C$507, $B72, 'Leave Request Form'!$D$8:$D$507, "&lt;="&amp;T59, 'Leave Request Form'!$E$8:$E$507, "&gt;="&amp;T59)&gt;0, "R", "")))))</f>
        <v/>
      </c>
      <c r="U72" s="43" t="str">
        <f>IF(OR($B72="", U59=""), "", IF(COUNTIFS('Leave Request Form'!$T$8:$T$507, U59, 'Leave Request Form'!$C$8:$C$507, $B72), "A2", IF(COUNTIFS('Leave Request Form'!$G$8:$G$507, U59, 'Leave Request Form'!$C$8:$C$507, $B72), "R2", IF(COUNTIFS('Leave Request Form'!$P$8:$P$569, $B72, 'Leave Request Form'!$Q$8:$Q$569, "&lt;="&amp;U59, 'Leave Request Form'!$R$8:$R$569, "&gt;="&amp;U59)&gt;0, "A", IF(COUNTIFS('Leave Request Form'!$C$8:$C$507, $B72, 'Leave Request Form'!$D$8:$D$507, "&lt;="&amp;U59, 'Leave Request Form'!$E$8:$E$507, "&gt;="&amp;U59)&gt;0, "R", "")))))</f>
        <v/>
      </c>
      <c r="V72" s="43" t="str">
        <f>IF(OR($B72="", V59=""), "", IF(COUNTIFS('Leave Request Form'!$T$8:$T$507, V59, 'Leave Request Form'!$C$8:$C$507, $B72), "A2", IF(COUNTIFS('Leave Request Form'!$G$8:$G$507, V59, 'Leave Request Form'!$C$8:$C$507, $B72), "R2", IF(COUNTIFS('Leave Request Form'!$P$8:$P$569, $B72, 'Leave Request Form'!$Q$8:$Q$569, "&lt;="&amp;V59, 'Leave Request Form'!$R$8:$R$569, "&gt;="&amp;V59)&gt;0, "A", IF(COUNTIFS('Leave Request Form'!$C$8:$C$507, $B72, 'Leave Request Form'!$D$8:$D$507, "&lt;="&amp;V59, 'Leave Request Form'!$E$8:$E$507, "&gt;="&amp;V59)&gt;0, "R", "")))))</f>
        <v/>
      </c>
      <c r="W72" s="43" t="str">
        <f>IF(OR($B72="", W59=""), "", IF(COUNTIFS('Leave Request Form'!$T$8:$T$507, W59, 'Leave Request Form'!$C$8:$C$507, $B72), "A2", IF(COUNTIFS('Leave Request Form'!$G$8:$G$507, W59, 'Leave Request Form'!$C$8:$C$507, $B72), "R2", IF(COUNTIFS('Leave Request Form'!$P$8:$P$569, $B72, 'Leave Request Form'!$Q$8:$Q$569, "&lt;="&amp;W59, 'Leave Request Form'!$R$8:$R$569, "&gt;="&amp;W59)&gt;0, "A", IF(COUNTIFS('Leave Request Form'!$C$8:$C$507, $B72, 'Leave Request Form'!$D$8:$D$507, "&lt;="&amp;W59, 'Leave Request Form'!$E$8:$E$507, "&gt;="&amp;W59)&gt;0, "R", "")))))</f>
        <v/>
      </c>
      <c r="X72" s="43" t="str">
        <f>IF(OR($B72="", X59=""), "", IF(COUNTIFS('Leave Request Form'!$T$8:$T$507, X59, 'Leave Request Form'!$C$8:$C$507, $B72), "A2", IF(COUNTIFS('Leave Request Form'!$G$8:$G$507, X59, 'Leave Request Form'!$C$8:$C$507, $B72), "R2", IF(COUNTIFS('Leave Request Form'!$P$8:$P$569, $B72, 'Leave Request Form'!$Q$8:$Q$569, "&lt;="&amp;X59, 'Leave Request Form'!$R$8:$R$569, "&gt;="&amp;X59)&gt;0, "A", IF(COUNTIFS('Leave Request Form'!$C$8:$C$507, $B72, 'Leave Request Form'!$D$8:$D$507, "&lt;="&amp;X59, 'Leave Request Form'!$E$8:$E$507, "&gt;="&amp;X59)&gt;0, "R", "")))))</f>
        <v/>
      </c>
      <c r="Y72" s="43" t="str">
        <f>IF(OR($B72="", Y59=""), "", IF(COUNTIFS('Leave Request Form'!$T$8:$T$507, Y59, 'Leave Request Form'!$C$8:$C$507, $B72), "A2", IF(COUNTIFS('Leave Request Form'!$G$8:$G$507, Y59, 'Leave Request Form'!$C$8:$C$507, $B72), "R2", IF(COUNTIFS('Leave Request Form'!$P$8:$P$569, $B72, 'Leave Request Form'!$Q$8:$Q$569, "&lt;="&amp;Y59, 'Leave Request Form'!$R$8:$R$569, "&gt;="&amp;Y59)&gt;0, "A", IF(COUNTIFS('Leave Request Form'!$C$8:$C$507, $B72, 'Leave Request Form'!$D$8:$D$507, "&lt;="&amp;Y59, 'Leave Request Form'!$E$8:$E$507, "&gt;="&amp;Y59)&gt;0, "R", "")))))</f>
        <v/>
      </c>
      <c r="Z72" s="43" t="str">
        <f>IF(OR($B72="", Z59=""), "", IF(COUNTIFS('Leave Request Form'!$T$8:$T$507, Z59, 'Leave Request Form'!$C$8:$C$507, $B72), "A2", IF(COUNTIFS('Leave Request Form'!$G$8:$G$507, Z59, 'Leave Request Form'!$C$8:$C$507, $B72), "R2", IF(COUNTIFS('Leave Request Form'!$P$8:$P$569, $B72, 'Leave Request Form'!$Q$8:$Q$569, "&lt;="&amp;Z59, 'Leave Request Form'!$R$8:$R$569, "&gt;="&amp;Z59)&gt;0, "A", IF(COUNTIFS('Leave Request Form'!$C$8:$C$507, $B72, 'Leave Request Form'!$D$8:$D$507, "&lt;="&amp;Z59, 'Leave Request Form'!$E$8:$E$507, "&gt;="&amp;Z59)&gt;0, "R", "")))))</f>
        <v/>
      </c>
      <c r="AA72" s="43" t="str">
        <f>IF(OR($B72="", AA59=""), "", IF(COUNTIFS('Leave Request Form'!$T$8:$T$507, AA59, 'Leave Request Form'!$C$8:$C$507, $B72), "A2", IF(COUNTIFS('Leave Request Form'!$G$8:$G$507, AA59, 'Leave Request Form'!$C$8:$C$507, $B72), "R2", IF(COUNTIFS('Leave Request Form'!$P$8:$P$569, $B72, 'Leave Request Form'!$Q$8:$Q$569, "&lt;="&amp;AA59, 'Leave Request Form'!$R$8:$R$569, "&gt;="&amp;AA59)&gt;0, "A", IF(COUNTIFS('Leave Request Form'!$C$8:$C$507, $B72, 'Leave Request Form'!$D$8:$D$507, "&lt;="&amp;AA59, 'Leave Request Form'!$E$8:$E$507, "&gt;="&amp;AA59)&gt;0, "R", "")))))</f>
        <v/>
      </c>
      <c r="AB72" s="43" t="str">
        <f>IF(OR($B72="", AB59=""), "", IF(COUNTIFS('Leave Request Form'!$T$8:$T$507, AB59, 'Leave Request Form'!$C$8:$C$507, $B72), "A2", IF(COUNTIFS('Leave Request Form'!$G$8:$G$507, AB59, 'Leave Request Form'!$C$8:$C$507, $B72), "R2", IF(COUNTIFS('Leave Request Form'!$P$8:$P$569, $B72, 'Leave Request Form'!$Q$8:$Q$569, "&lt;="&amp;AB59, 'Leave Request Form'!$R$8:$R$569, "&gt;="&amp;AB59)&gt;0, "A", IF(COUNTIFS('Leave Request Form'!$C$8:$C$507, $B72, 'Leave Request Form'!$D$8:$D$507, "&lt;="&amp;AB59, 'Leave Request Form'!$E$8:$E$507, "&gt;="&amp;AB59)&gt;0, "R", "")))))</f>
        <v/>
      </c>
      <c r="AC72" s="43" t="str">
        <f>IF(OR($B72="", AC59=""), "", IF(COUNTIFS('Leave Request Form'!$T$8:$T$507, AC59, 'Leave Request Form'!$C$8:$C$507, $B72), "A2", IF(COUNTIFS('Leave Request Form'!$G$8:$G$507, AC59, 'Leave Request Form'!$C$8:$C$507, $B72), "R2", IF(COUNTIFS('Leave Request Form'!$P$8:$P$569, $B72, 'Leave Request Form'!$Q$8:$Q$569, "&lt;="&amp;AC59, 'Leave Request Form'!$R$8:$R$569, "&gt;="&amp;AC59)&gt;0, "A", IF(COUNTIFS('Leave Request Form'!$C$8:$C$507, $B72, 'Leave Request Form'!$D$8:$D$507, "&lt;="&amp;AC59, 'Leave Request Form'!$E$8:$E$507, "&gt;="&amp;AC59)&gt;0, "R", "")))))</f>
        <v/>
      </c>
      <c r="AD72" s="43" t="str">
        <f>IF(OR($B72="", AD59=""), "", IF(COUNTIFS('Leave Request Form'!$T$8:$T$507, AD59, 'Leave Request Form'!$C$8:$C$507, $B72), "A2", IF(COUNTIFS('Leave Request Form'!$G$8:$G$507, AD59, 'Leave Request Form'!$C$8:$C$507, $B72), "R2", IF(COUNTIFS('Leave Request Form'!$P$8:$P$569, $B72, 'Leave Request Form'!$Q$8:$Q$569, "&lt;="&amp;AD59, 'Leave Request Form'!$R$8:$R$569, "&gt;="&amp;AD59)&gt;0, "A", IF(COUNTIFS('Leave Request Form'!$C$8:$C$507, $B72, 'Leave Request Form'!$D$8:$D$507, "&lt;="&amp;AD59, 'Leave Request Form'!$E$8:$E$507, "&gt;="&amp;AD59)&gt;0, "R", "")))))</f>
        <v/>
      </c>
      <c r="AE72" s="43" t="str">
        <f>IF(OR($B72="", AE59=""), "", IF(COUNTIFS('Leave Request Form'!$T$8:$T$507, AE59, 'Leave Request Form'!$C$8:$C$507, $B72), "A2", IF(COUNTIFS('Leave Request Form'!$G$8:$G$507, AE59, 'Leave Request Form'!$C$8:$C$507, $B72), "R2", IF(COUNTIFS('Leave Request Form'!$P$8:$P$569, $B72, 'Leave Request Form'!$Q$8:$Q$569, "&lt;="&amp;AE59, 'Leave Request Form'!$R$8:$R$569, "&gt;="&amp;AE59)&gt;0, "A", IF(COUNTIFS('Leave Request Form'!$C$8:$C$507, $B72, 'Leave Request Form'!$D$8:$D$507, "&lt;="&amp;AE59, 'Leave Request Form'!$E$8:$E$507, "&gt;="&amp;AE59)&gt;0, "R", "")))))</f>
        <v/>
      </c>
      <c r="AF72" s="43" t="str">
        <f>IF(OR($B72="", AF59=""), "", IF(COUNTIFS('Leave Request Form'!$T$8:$T$507, AF59, 'Leave Request Form'!$C$8:$C$507, $B72), "A2", IF(COUNTIFS('Leave Request Form'!$G$8:$G$507, AF59, 'Leave Request Form'!$C$8:$C$507, $B72), "R2", IF(COUNTIFS('Leave Request Form'!$P$8:$P$569, $B72, 'Leave Request Form'!$Q$8:$Q$569, "&lt;="&amp;AF59, 'Leave Request Form'!$R$8:$R$569, "&gt;="&amp;AF59)&gt;0, "A", IF(COUNTIFS('Leave Request Form'!$C$8:$C$507, $B72, 'Leave Request Form'!$D$8:$D$507, "&lt;="&amp;AF59, 'Leave Request Form'!$E$8:$E$507, "&gt;="&amp;AF59)&gt;0, "R", "")))))</f>
        <v/>
      </c>
      <c r="AG72" s="44" t="str">
        <f>IF(OR($B72="", AG59=""), "", IF(COUNTIFS('Leave Request Form'!$T$8:$T$507, AG59, 'Leave Request Form'!$C$8:$C$507, $B72), "A2", IF(COUNTIFS('Leave Request Form'!$G$8:$G$507, AG59, 'Leave Request Form'!$C$8:$C$507, $B72), "R2", IF(COUNTIFS('Leave Request Form'!$P$8:$P$569, $B72, 'Leave Request Form'!$Q$8:$Q$569, "&lt;="&amp;AG59, 'Leave Request Form'!$R$8:$R$569, "&gt;="&amp;AG59)&gt;0, "A", IF(COUNTIFS('Leave Request Form'!$C$8:$C$507, $B72, 'Leave Request Form'!$D$8:$D$507, "&lt;="&amp;AG59, 'Leave Request Form'!$E$8:$E$507, "&gt;="&amp;AG59)&gt;0, "R", "")))))</f>
        <v/>
      </c>
      <c r="AH72" s="75"/>
    </row>
    <row r="73" spans="1:34" x14ac:dyDescent="0.25">
      <c r="A73" s="75"/>
      <c r="B73" s="10" t="str">
        <f>IF('Intro &amp; Setup'!$BC$17="", "", 'Intro &amp; Setup'!$BC$17)</f>
        <v/>
      </c>
      <c r="C73" s="42" t="str">
        <f>IF(OR($B73="", C59=""), "", IF(COUNTIFS('Leave Request Form'!$T$8:$T$507, C59, 'Leave Request Form'!$C$8:$C$507, $B73), "A2", IF(COUNTIFS('Leave Request Form'!$G$8:$G$507, C59, 'Leave Request Form'!$C$8:$C$507, $B73), "R2", IF(COUNTIFS('Leave Request Form'!$P$8:$P$569, $B73, 'Leave Request Form'!$Q$8:$Q$569, "&lt;="&amp;C59, 'Leave Request Form'!$R$8:$R$569, "&gt;="&amp;C59)&gt;0, "A", IF(COUNTIFS('Leave Request Form'!$C$8:$C$507, $B73, 'Leave Request Form'!$D$8:$D$507, "&lt;="&amp;C59, 'Leave Request Form'!$E$8:$E$507, "&gt;="&amp;C59)&gt;0, "R", "")))))</f>
        <v/>
      </c>
      <c r="D73" s="43" t="str">
        <f>IF(OR($B73="", D59=""), "", IF(COUNTIFS('Leave Request Form'!$T$8:$T$507, D59, 'Leave Request Form'!$C$8:$C$507, $B73), "A2", IF(COUNTIFS('Leave Request Form'!$G$8:$G$507, D59, 'Leave Request Form'!$C$8:$C$507, $B73), "R2", IF(COUNTIFS('Leave Request Form'!$P$8:$P$569, $B73, 'Leave Request Form'!$Q$8:$Q$569, "&lt;="&amp;D59, 'Leave Request Form'!$R$8:$R$569, "&gt;="&amp;D59)&gt;0, "A", IF(COUNTIFS('Leave Request Form'!$C$8:$C$507, $B73, 'Leave Request Form'!$D$8:$D$507, "&lt;="&amp;D59, 'Leave Request Form'!$E$8:$E$507, "&gt;="&amp;D59)&gt;0, "R", "")))))</f>
        <v/>
      </c>
      <c r="E73" s="43" t="str">
        <f>IF(OR($B73="", E59=""), "", IF(COUNTIFS('Leave Request Form'!$T$8:$T$507, E59, 'Leave Request Form'!$C$8:$C$507, $B73), "A2", IF(COUNTIFS('Leave Request Form'!$G$8:$G$507, E59, 'Leave Request Form'!$C$8:$C$507, $B73), "R2", IF(COUNTIFS('Leave Request Form'!$P$8:$P$569, $B73, 'Leave Request Form'!$Q$8:$Q$569, "&lt;="&amp;E59, 'Leave Request Form'!$R$8:$R$569, "&gt;="&amp;E59)&gt;0, "A", IF(COUNTIFS('Leave Request Form'!$C$8:$C$507, $B73, 'Leave Request Form'!$D$8:$D$507, "&lt;="&amp;E59, 'Leave Request Form'!$E$8:$E$507, "&gt;="&amp;E59)&gt;0, "R", "")))))</f>
        <v/>
      </c>
      <c r="F73" s="43" t="str">
        <f>IF(OR($B73="", F59=""), "", IF(COUNTIFS('Leave Request Form'!$T$8:$T$507, F59, 'Leave Request Form'!$C$8:$C$507, $B73), "A2", IF(COUNTIFS('Leave Request Form'!$G$8:$G$507, F59, 'Leave Request Form'!$C$8:$C$507, $B73), "R2", IF(COUNTIFS('Leave Request Form'!$P$8:$P$569, $B73, 'Leave Request Form'!$Q$8:$Q$569, "&lt;="&amp;F59, 'Leave Request Form'!$R$8:$R$569, "&gt;="&amp;F59)&gt;0, "A", IF(COUNTIFS('Leave Request Form'!$C$8:$C$507, $B73, 'Leave Request Form'!$D$8:$D$507, "&lt;="&amp;F59, 'Leave Request Form'!$E$8:$E$507, "&gt;="&amp;F59)&gt;0, "R", "")))))</f>
        <v/>
      </c>
      <c r="G73" s="43" t="str">
        <f>IF(OR($B73="", G59=""), "", IF(COUNTIFS('Leave Request Form'!$T$8:$T$507, G59, 'Leave Request Form'!$C$8:$C$507, $B73), "A2", IF(COUNTIFS('Leave Request Form'!$G$8:$G$507, G59, 'Leave Request Form'!$C$8:$C$507, $B73), "R2", IF(COUNTIFS('Leave Request Form'!$P$8:$P$569, $B73, 'Leave Request Form'!$Q$8:$Q$569, "&lt;="&amp;G59, 'Leave Request Form'!$R$8:$R$569, "&gt;="&amp;G59)&gt;0, "A", IF(COUNTIFS('Leave Request Form'!$C$8:$C$507, $B73, 'Leave Request Form'!$D$8:$D$507, "&lt;="&amp;G59, 'Leave Request Form'!$E$8:$E$507, "&gt;="&amp;G59)&gt;0, "R", "")))))</f>
        <v/>
      </c>
      <c r="H73" s="43" t="str">
        <f>IF(OR($B73="", H59=""), "", IF(COUNTIFS('Leave Request Form'!$T$8:$T$507, H59, 'Leave Request Form'!$C$8:$C$507, $B73), "A2", IF(COUNTIFS('Leave Request Form'!$G$8:$G$507, H59, 'Leave Request Form'!$C$8:$C$507, $B73), "R2", IF(COUNTIFS('Leave Request Form'!$P$8:$P$569, $B73, 'Leave Request Form'!$Q$8:$Q$569, "&lt;="&amp;H59, 'Leave Request Form'!$R$8:$R$569, "&gt;="&amp;H59)&gt;0, "A", IF(COUNTIFS('Leave Request Form'!$C$8:$C$507, $B73, 'Leave Request Form'!$D$8:$D$507, "&lt;="&amp;H59, 'Leave Request Form'!$E$8:$E$507, "&gt;="&amp;H59)&gt;0, "R", "")))))</f>
        <v/>
      </c>
      <c r="I73" s="43" t="str">
        <f>IF(OR($B73="", I59=""), "", IF(COUNTIFS('Leave Request Form'!$T$8:$T$507, I59, 'Leave Request Form'!$C$8:$C$507, $B73), "A2", IF(COUNTIFS('Leave Request Form'!$G$8:$G$507, I59, 'Leave Request Form'!$C$8:$C$507, $B73), "R2", IF(COUNTIFS('Leave Request Form'!$P$8:$P$569, $B73, 'Leave Request Form'!$Q$8:$Q$569, "&lt;="&amp;I59, 'Leave Request Form'!$R$8:$R$569, "&gt;="&amp;I59)&gt;0, "A", IF(COUNTIFS('Leave Request Form'!$C$8:$C$507, $B73, 'Leave Request Form'!$D$8:$D$507, "&lt;="&amp;I59, 'Leave Request Form'!$E$8:$E$507, "&gt;="&amp;I59)&gt;0, "R", "")))))</f>
        <v/>
      </c>
      <c r="J73" s="43" t="str">
        <f>IF(OR($B73="", J59=""), "", IF(COUNTIFS('Leave Request Form'!$T$8:$T$507, J59, 'Leave Request Form'!$C$8:$C$507, $B73), "A2", IF(COUNTIFS('Leave Request Form'!$G$8:$G$507, J59, 'Leave Request Form'!$C$8:$C$507, $B73), "R2", IF(COUNTIFS('Leave Request Form'!$P$8:$P$569, $B73, 'Leave Request Form'!$Q$8:$Q$569, "&lt;="&amp;J59, 'Leave Request Form'!$R$8:$R$569, "&gt;="&amp;J59)&gt;0, "A", IF(COUNTIFS('Leave Request Form'!$C$8:$C$507, $B73, 'Leave Request Form'!$D$8:$D$507, "&lt;="&amp;J59, 'Leave Request Form'!$E$8:$E$507, "&gt;="&amp;J59)&gt;0, "R", "")))))</f>
        <v/>
      </c>
      <c r="K73" s="43" t="str">
        <f>IF(OR($B73="", K59=""), "", IF(COUNTIFS('Leave Request Form'!$T$8:$T$507, K59, 'Leave Request Form'!$C$8:$C$507, $B73), "A2", IF(COUNTIFS('Leave Request Form'!$G$8:$G$507, K59, 'Leave Request Form'!$C$8:$C$507, $B73), "R2", IF(COUNTIFS('Leave Request Form'!$P$8:$P$569, $B73, 'Leave Request Form'!$Q$8:$Q$569, "&lt;="&amp;K59, 'Leave Request Form'!$R$8:$R$569, "&gt;="&amp;K59)&gt;0, "A", IF(COUNTIFS('Leave Request Form'!$C$8:$C$507, $B73, 'Leave Request Form'!$D$8:$D$507, "&lt;="&amp;K59, 'Leave Request Form'!$E$8:$E$507, "&gt;="&amp;K59)&gt;0, "R", "")))))</f>
        <v/>
      </c>
      <c r="L73" s="43" t="str">
        <f>IF(OR($B73="", L59=""), "", IF(COUNTIFS('Leave Request Form'!$T$8:$T$507, L59, 'Leave Request Form'!$C$8:$C$507, $B73), "A2", IF(COUNTIFS('Leave Request Form'!$G$8:$G$507, L59, 'Leave Request Form'!$C$8:$C$507, $B73), "R2", IF(COUNTIFS('Leave Request Form'!$P$8:$P$569, $B73, 'Leave Request Form'!$Q$8:$Q$569, "&lt;="&amp;L59, 'Leave Request Form'!$R$8:$R$569, "&gt;="&amp;L59)&gt;0, "A", IF(COUNTIFS('Leave Request Form'!$C$8:$C$507, $B73, 'Leave Request Form'!$D$8:$D$507, "&lt;="&amp;L59, 'Leave Request Form'!$E$8:$E$507, "&gt;="&amp;L59)&gt;0, "R", "")))))</f>
        <v/>
      </c>
      <c r="M73" s="43" t="str">
        <f>IF(OR($B73="", M59=""), "", IF(COUNTIFS('Leave Request Form'!$T$8:$T$507, M59, 'Leave Request Form'!$C$8:$C$507, $B73), "A2", IF(COUNTIFS('Leave Request Form'!$G$8:$G$507, M59, 'Leave Request Form'!$C$8:$C$507, $B73), "R2", IF(COUNTIFS('Leave Request Form'!$P$8:$P$569, $B73, 'Leave Request Form'!$Q$8:$Q$569, "&lt;="&amp;M59, 'Leave Request Form'!$R$8:$R$569, "&gt;="&amp;M59)&gt;0, "A", IF(COUNTIFS('Leave Request Form'!$C$8:$C$507, $B73, 'Leave Request Form'!$D$8:$D$507, "&lt;="&amp;M59, 'Leave Request Form'!$E$8:$E$507, "&gt;="&amp;M59)&gt;0, "R", "")))))</f>
        <v/>
      </c>
      <c r="N73" s="43" t="str">
        <f>IF(OR($B73="", N59=""), "", IF(COUNTIFS('Leave Request Form'!$T$8:$T$507, N59, 'Leave Request Form'!$C$8:$C$507, $B73), "A2", IF(COUNTIFS('Leave Request Form'!$G$8:$G$507, N59, 'Leave Request Form'!$C$8:$C$507, $B73), "R2", IF(COUNTIFS('Leave Request Form'!$P$8:$P$569, $B73, 'Leave Request Form'!$Q$8:$Q$569, "&lt;="&amp;N59, 'Leave Request Form'!$R$8:$R$569, "&gt;="&amp;N59)&gt;0, "A", IF(COUNTIFS('Leave Request Form'!$C$8:$C$507, $B73, 'Leave Request Form'!$D$8:$D$507, "&lt;="&amp;N59, 'Leave Request Form'!$E$8:$E$507, "&gt;="&amp;N59)&gt;0, "R", "")))))</f>
        <v/>
      </c>
      <c r="O73" s="43" t="str">
        <f>IF(OR($B73="", O59=""), "", IF(COUNTIFS('Leave Request Form'!$T$8:$T$507, O59, 'Leave Request Form'!$C$8:$C$507, $B73), "A2", IF(COUNTIFS('Leave Request Form'!$G$8:$G$507, O59, 'Leave Request Form'!$C$8:$C$507, $B73), "R2", IF(COUNTIFS('Leave Request Form'!$P$8:$P$569, $B73, 'Leave Request Form'!$Q$8:$Q$569, "&lt;="&amp;O59, 'Leave Request Form'!$R$8:$R$569, "&gt;="&amp;O59)&gt;0, "A", IF(COUNTIFS('Leave Request Form'!$C$8:$C$507, $B73, 'Leave Request Form'!$D$8:$D$507, "&lt;="&amp;O59, 'Leave Request Form'!$E$8:$E$507, "&gt;="&amp;O59)&gt;0, "R", "")))))</f>
        <v/>
      </c>
      <c r="P73" s="43" t="str">
        <f>IF(OR($B73="", P59=""), "", IF(COUNTIFS('Leave Request Form'!$T$8:$T$507, P59, 'Leave Request Form'!$C$8:$C$507, $B73), "A2", IF(COUNTIFS('Leave Request Form'!$G$8:$G$507, P59, 'Leave Request Form'!$C$8:$C$507, $B73), "R2", IF(COUNTIFS('Leave Request Form'!$P$8:$P$569, $B73, 'Leave Request Form'!$Q$8:$Q$569, "&lt;="&amp;P59, 'Leave Request Form'!$R$8:$R$569, "&gt;="&amp;P59)&gt;0, "A", IF(COUNTIFS('Leave Request Form'!$C$8:$C$507, $B73, 'Leave Request Form'!$D$8:$D$507, "&lt;="&amp;P59, 'Leave Request Form'!$E$8:$E$507, "&gt;="&amp;P59)&gt;0, "R", "")))))</f>
        <v/>
      </c>
      <c r="Q73" s="43" t="str">
        <f>IF(OR($B73="", Q59=""), "", IF(COUNTIFS('Leave Request Form'!$T$8:$T$507, Q59, 'Leave Request Form'!$C$8:$C$507, $B73), "A2", IF(COUNTIFS('Leave Request Form'!$G$8:$G$507, Q59, 'Leave Request Form'!$C$8:$C$507, $B73), "R2", IF(COUNTIFS('Leave Request Form'!$P$8:$P$569, $B73, 'Leave Request Form'!$Q$8:$Q$569, "&lt;="&amp;Q59, 'Leave Request Form'!$R$8:$R$569, "&gt;="&amp;Q59)&gt;0, "A", IF(COUNTIFS('Leave Request Form'!$C$8:$C$507, $B73, 'Leave Request Form'!$D$8:$D$507, "&lt;="&amp;Q59, 'Leave Request Form'!$E$8:$E$507, "&gt;="&amp;Q59)&gt;0, "R", "")))))</f>
        <v/>
      </c>
      <c r="R73" s="43" t="str">
        <f>IF(OR($B73="", R59=""), "", IF(COUNTIFS('Leave Request Form'!$T$8:$T$507, R59, 'Leave Request Form'!$C$8:$C$507, $B73), "A2", IF(COUNTIFS('Leave Request Form'!$G$8:$G$507, R59, 'Leave Request Form'!$C$8:$C$507, $B73), "R2", IF(COUNTIFS('Leave Request Form'!$P$8:$P$569, $B73, 'Leave Request Form'!$Q$8:$Q$569, "&lt;="&amp;R59, 'Leave Request Form'!$R$8:$R$569, "&gt;="&amp;R59)&gt;0, "A", IF(COUNTIFS('Leave Request Form'!$C$8:$C$507, $B73, 'Leave Request Form'!$D$8:$D$507, "&lt;="&amp;R59, 'Leave Request Form'!$E$8:$E$507, "&gt;="&amp;R59)&gt;0, "R", "")))))</f>
        <v/>
      </c>
      <c r="S73" s="43" t="str">
        <f>IF(OR($B73="", S59=""), "", IF(COUNTIFS('Leave Request Form'!$T$8:$T$507, S59, 'Leave Request Form'!$C$8:$C$507, $B73), "A2", IF(COUNTIFS('Leave Request Form'!$G$8:$G$507, S59, 'Leave Request Form'!$C$8:$C$507, $B73), "R2", IF(COUNTIFS('Leave Request Form'!$P$8:$P$569, $B73, 'Leave Request Form'!$Q$8:$Q$569, "&lt;="&amp;S59, 'Leave Request Form'!$R$8:$R$569, "&gt;="&amp;S59)&gt;0, "A", IF(COUNTIFS('Leave Request Form'!$C$8:$C$507, $B73, 'Leave Request Form'!$D$8:$D$507, "&lt;="&amp;S59, 'Leave Request Form'!$E$8:$E$507, "&gt;="&amp;S59)&gt;0, "R", "")))))</f>
        <v/>
      </c>
      <c r="T73" s="43" t="str">
        <f>IF(OR($B73="", T59=""), "", IF(COUNTIFS('Leave Request Form'!$T$8:$T$507, T59, 'Leave Request Form'!$C$8:$C$507, $B73), "A2", IF(COUNTIFS('Leave Request Form'!$G$8:$G$507, T59, 'Leave Request Form'!$C$8:$C$507, $B73), "R2", IF(COUNTIFS('Leave Request Form'!$P$8:$P$569, $B73, 'Leave Request Form'!$Q$8:$Q$569, "&lt;="&amp;T59, 'Leave Request Form'!$R$8:$R$569, "&gt;="&amp;T59)&gt;0, "A", IF(COUNTIFS('Leave Request Form'!$C$8:$C$507, $B73, 'Leave Request Form'!$D$8:$D$507, "&lt;="&amp;T59, 'Leave Request Form'!$E$8:$E$507, "&gt;="&amp;T59)&gt;0, "R", "")))))</f>
        <v/>
      </c>
      <c r="U73" s="43" t="str">
        <f>IF(OR($B73="", U59=""), "", IF(COUNTIFS('Leave Request Form'!$T$8:$T$507, U59, 'Leave Request Form'!$C$8:$C$507, $B73), "A2", IF(COUNTIFS('Leave Request Form'!$G$8:$G$507, U59, 'Leave Request Form'!$C$8:$C$507, $B73), "R2", IF(COUNTIFS('Leave Request Form'!$P$8:$P$569, $B73, 'Leave Request Form'!$Q$8:$Q$569, "&lt;="&amp;U59, 'Leave Request Form'!$R$8:$R$569, "&gt;="&amp;U59)&gt;0, "A", IF(COUNTIFS('Leave Request Form'!$C$8:$C$507, $B73, 'Leave Request Form'!$D$8:$D$507, "&lt;="&amp;U59, 'Leave Request Form'!$E$8:$E$507, "&gt;="&amp;U59)&gt;0, "R", "")))))</f>
        <v/>
      </c>
      <c r="V73" s="43" t="str">
        <f>IF(OR($B73="", V59=""), "", IF(COUNTIFS('Leave Request Form'!$T$8:$T$507, V59, 'Leave Request Form'!$C$8:$C$507, $B73), "A2", IF(COUNTIFS('Leave Request Form'!$G$8:$G$507, V59, 'Leave Request Form'!$C$8:$C$507, $B73), "R2", IF(COUNTIFS('Leave Request Form'!$P$8:$P$569, $B73, 'Leave Request Form'!$Q$8:$Q$569, "&lt;="&amp;V59, 'Leave Request Form'!$R$8:$R$569, "&gt;="&amp;V59)&gt;0, "A", IF(COUNTIFS('Leave Request Form'!$C$8:$C$507, $B73, 'Leave Request Form'!$D$8:$D$507, "&lt;="&amp;V59, 'Leave Request Form'!$E$8:$E$507, "&gt;="&amp;V59)&gt;0, "R", "")))))</f>
        <v/>
      </c>
      <c r="W73" s="43" t="str">
        <f>IF(OR($B73="", W59=""), "", IF(COUNTIFS('Leave Request Form'!$T$8:$T$507, W59, 'Leave Request Form'!$C$8:$C$507, $B73), "A2", IF(COUNTIFS('Leave Request Form'!$G$8:$G$507, W59, 'Leave Request Form'!$C$8:$C$507, $B73), "R2", IF(COUNTIFS('Leave Request Form'!$P$8:$P$569, $B73, 'Leave Request Form'!$Q$8:$Q$569, "&lt;="&amp;W59, 'Leave Request Form'!$R$8:$R$569, "&gt;="&amp;W59)&gt;0, "A", IF(COUNTIFS('Leave Request Form'!$C$8:$C$507, $B73, 'Leave Request Form'!$D$8:$D$507, "&lt;="&amp;W59, 'Leave Request Form'!$E$8:$E$507, "&gt;="&amp;W59)&gt;0, "R", "")))))</f>
        <v/>
      </c>
      <c r="X73" s="43" t="str">
        <f>IF(OR($B73="", X59=""), "", IF(COUNTIFS('Leave Request Form'!$T$8:$T$507, X59, 'Leave Request Form'!$C$8:$C$507, $B73), "A2", IF(COUNTIFS('Leave Request Form'!$G$8:$G$507, X59, 'Leave Request Form'!$C$8:$C$507, $B73), "R2", IF(COUNTIFS('Leave Request Form'!$P$8:$P$569, $B73, 'Leave Request Form'!$Q$8:$Q$569, "&lt;="&amp;X59, 'Leave Request Form'!$R$8:$R$569, "&gt;="&amp;X59)&gt;0, "A", IF(COUNTIFS('Leave Request Form'!$C$8:$C$507, $B73, 'Leave Request Form'!$D$8:$D$507, "&lt;="&amp;X59, 'Leave Request Form'!$E$8:$E$507, "&gt;="&amp;X59)&gt;0, "R", "")))))</f>
        <v/>
      </c>
      <c r="Y73" s="43" t="str">
        <f>IF(OR($B73="", Y59=""), "", IF(COUNTIFS('Leave Request Form'!$T$8:$T$507, Y59, 'Leave Request Form'!$C$8:$C$507, $B73), "A2", IF(COUNTIFS('Leave Request Form'!$G$8:$G$507, Y59, 'Leave Request Form'!$C$8:$C$507, $B73), "R2", IF(COUNTIFS('Leave Request Form'!$P$8:$P$569, $B73, 'Leave Request Form'!$Q$8:$Q$569, "&lt;="&amp;Y59, 'Leave Request Form'!$R$8:$R$569, "&gt;="&amp;Y59)&gt;0, "A", IF(COUNTIFS('Leave Request Form'!$C$8:$C$507, $B73, 'Leave Request Form'!$D$8:$D$507, "&lt;="&amp;Y59, 'Leave Request Form'!$E$8:$E$507, "&gt;="&amp;Y59)&gt;0, "R", "")))))</f>
        <v/>
      </c>
      <c r="Z73" s="43" t="str">
        <f>IF(OR($B73="", Z59=""), "", IF(COUNTIFS('Leave Request Form'!$T$8:$T$507, Z59, 'Leave Request Form'!$C$8:$C$507, $B73), "A2", IF(COUNTIFS('Leave Request Form'!$G$8:$G$507, Z59, 'Leave Request Form'!$C$8:$C$507, $B73), "R2", IF(COUNTIFS('Leave Request Form'!$P$8:$P$569, $B73, 'Leave Request Form'!$Q$8:$Q$569, "&lt;="&amp;Z59, 'Leave Request Form'!$R$8:$R$569, "&gt;="&amp;Z59)&gt;0, "A", IF(COUNTIFS('Leave Request Form'!$C$8:$C$507, $B73, 'Leave Request Form'!$D$8:$D$507, "&lt;="&amp;Z59, 'Leave Request Form'!$E$8:$E$507, "&gt;="&amp;Z59)&gt;0, "R", "")))))</f>
        <v/>
      </c>
      <c r="AA73" s="43" t="str">
        <f>IF(OR($B73="", AA59=""), "", IF(COUNTIFS('Leave Request Form'!$T$8:$T$507, AA59, 'Leave Request Form'!$C$8:$C$507, $B73), "A2", IF(COUNTIFS('Leave Request Form'!$G$8:$G$507, AA59, 'Leave Request Form'!$C$8:$C$507, $B73), "R2", IF(COUNTIFS('Leave Request Form'!$P$8:$P$569, $B73, 'Leave Request Form'!$Q$8:$Q$569, "&lt;="&amp;AA59, 'Leave Request Form'!$R$8:$R$569, "&gt;="&amp;AA59)&gt;0, "A", IF(COUNTIFS('Leave Request Form'!$C$8:$C$507, $B73, 'Leave Request Form'!$D$8:$D$507, "&lt;="&amp;AA59, 'Leave Request Form'!$E$8:$E$507, "&gt;="&amp;AA59)&gt;0, "R", "")))))</f>
        <v/>
      </c>
      <c r="AB73" s="43" t="str">
        <f>IF(OR($B73="", AB59=""), "", IF(COUNTIFS('Leave Request Form'!$T$8:$T$507, AB59, 'Leave Request Form'!$C$8:$C$507, $B73), "A2", IF(COUNTIFS('Leave Request Form'!$G$8:$G$507, AB59, 'Leave Request Form'!$C$8:$C$507, $B73), "R2", IF(COUNTIFS('Leave Request Form'!$P$8:$P$569, $B73, 'Leave Request Form'!$Q$8:$Q$569, "&lt;="&amp;AB59, 'Leave Request Form'!$R$8:$R$569, "&gt;="&amp;AB59)&gt;0, "A", IF(COUNTIFS('Leave Request Form'!$C$8:$C$507, $B73, 'Leave Request Form'!$D$8:$D$507, "&lt;="&amp;AB59, 'Leave Request Form'!$E$8:$E$507, "&gt;="&amp;AB59)&gt;0, "R", "")))))</f>
        <v/>
      </c>
      <c r="AC73" s="43" t="str">
        <f>IF(OR($B73="", AC59=""), "", IF(COUNTIFS('Leave Request Form'!$T$8:$T$507, AC59, 'Leave Request Form'!$C$8:$C$507, $B73), "A2", IF(COUNTIFS('Leave Request Form'!$G$8:$G$507, AC59, 'Leave Request Form'!$C$8:$C$507, $B73), "R2", IF(COUNTIFS('Leave Request Form'!$P$8:$P$569, $B73, 'Leave Request Form'!$Q$8:$Q$569, "&lt;="&amp;AC59, 'Leave Request Form'!$R$8:$R$569, "&gt;="&amp;AC59)&gt;0, "A", IF(COUNTIFS('Leave Request Form'!$C$8:$C$507, $B73, 'Leave Request Form'!$D$8:$D$507, "&lt;="&amp;AC59, 'Leave Request Form'!$E$8:$E$507, "&gt;="&amp;AC59)&gt;0, "R", "")))))</f>
        <v/>
      </c>
      <c r="AD73" s="43" t="str">
        <f>IF(OR($B73="", AD59=""), "", IF(COUNTIFS('Leave Request Form'!$T$8:$T$507, AD59, 'Leave Request Form'!$C$8:$C$507, $B73), "A2", IF(COUNTIFS('Leave Request Form'!$G$8:$G$507, AD59, 'Leave Request Form'!$C$8:$C$507, $B73), "R2", IF(COUNTIFS('Leave Request Form'!$P$8:$P$569, $B73, 'Leave Request Form'!$Q$8:$Q$569, "&lt;="&amp;AD59, 'Leave Request Form'!$R$8:$R$569, "&gt;="&amp;AD59)&gt;0, "A", IF(COUNTIFS('Leave Request Form'!$C$8:$C$507, $B73, 'Leave Request Form'!$D$8:$D$507, "&lt;="&amp;AD59, 'Leave Request Form'!$E$8:$E$507, "&gt;="&amp;AD59)&gt;0, "R", "")))))</f>
        <v/>
      </c>
      <c r="AE73" s="43" t="str">
        <f>IF(OR($B73="", AE59=""), "", IF(COUNTIFS('Leave Request Form'!$T$8:$T$507, AE59, 'Leave Request Form'!$C$8:$C$507, $B73), "A2", IF(COUNTIFS('Leave Request Form'!$G$8:$G$507, AE59, 'Leave Request Form'!$C$8:$C$507, $B73), "R2", IF(COUNTIFS('Leave Request Form'!$P$8:$P$569, $B73, 'Leave Request Form'!$Q$8:$Q$569, "&lt;="&amp;AE59, 'Leave Request Form'!$R$8:$R$569, "&gt;="&amp;AE59)&gt;0, "A", IF(COUNTIFS('Leave Request Form'!$C$8:$C$507, $B73, 'Leave Request Form'!$D$8:$D$507, "&lt;="&amp;AE59, 'Leave Request Form'!$E$8:$E$507, "&gt;="&amp;AE59)&gt;0, "R", "")))))</f>
        <v/>
      </c>
      <c r="AF73" s="43" t="str">
        <f>IF(OR($B73="", AF59=""), "", IF(COUNTIFS('Leave Request Form'!$T$8:$T$507, AF59, 'Leave Request Form'!$C$8:$C$507, $B73), "A2", IF(COUNTIFS('Leave Request Form'!$G$8:$G$507, AF59, 'Leave Request Form'!$C$8:$C$507, $B73), "R2", IF(COUNTIFS('Leave Request Form'!$P$8:$P$569, $B73, 'Leave Request Form'!$Q$8:$Q$569, "&lt;="&amp;AF59, 'Leave Request Form'!$R$8:$R$569, "&gt;="&amp;AF59)&gt;0, "A", IF(COUNTIFS('Leave Request Form'!$C$8:$C$507, $B73, 'Leave Request Form'!$D$8:$D$507, "&lt;="&amp;AF59, 'Leave Request Form'!$E$8:$E$507, "&gt;="&amp;AF59)&gt;0, "R", "")))))</f>
        <v/>
      </c>
      <c r="AG73" s="44" t="str">
        <f>IF(OR($B73="", AG59=""), "", IF(COUNTIFS('Leave Request Form'!$T$8:$T$507, AG59, 'Leave Request Form'!$C$8:$C$507, $B73), "A2", IF(COUNTIFS('Leave Request Form'!$G$8:$G$507, AG59, 'Leave Request Form'!$C$8:$C$507, $B73), "R2", IF(COUNTIFS('Leave Request Form'!$P$8:$P$569, $B73, 'Leave Request Form'!$Q$8:$Q$569, "&lt;="&amp;AG59, 'Leave Request Form'!$R$8:$R$569, "&gt;="&amp;AG59)&gt;0, "A", IF(COUNTIFS('Leave Request Form'!$C$8:$C$507, $B73, 'Leave Request Form'!$D$8:$D$507, "&lt;="&amp;AG59, 'Leave Request Form'!$E$8:$E$507, "&gt;="&amp;AG59)&gt;0, "R", "")))))</f>
        <v/>
      </c>
      <c r="AH73" s="75"/>
    </row>
    <row r="74" spans="1:34" x14ac:dyDescent="0.25">
      <c r="A74" s="75"/>
      <c r="B74" s="10" t="str">
        <f>IF('Intro &amp; Setup'!$BC$18="", "", 'Intro &amp; Setup'!$BC$18)</f>
        <v/>
      </c>
      <c r="C74" s="42" t="str">
        <f>IF(OR($B74="", C59=""), "", IF(COUNTIFS('Leave Request Form'!$T$8:$T$507, C59, 'Leave Request Form'!$C$8:$C$507, $B74), "A2", IF(COUNTIFS('Leave Request Form'!$G$8:$G$507, C59, 'Leave Request Form'!$C$8:$C$507, $B74), "R2", IF(COUNTIFS('Leave Request Form'!$P$8:$P$569, $B74, 'Leave Request Form'!$Q$8:$Q$569, "&lt;="&amp;C59, 'Leave Request Form'!$R$8:$R$569, "&gt;="&amp;C59)&gt;0, "A", IF(COUNTIFS('Leave Request Form'!$C$8:$C$507, $B74, 'Leave Request Form'!$D$8:$D$507, "&lt;="&amp;C59, 'Leave Request Form'!$E$8:$E$507, "&gt;="&amp;C59)&gt;0, "R", "")))))</f>
        <v/>
      </c>
      <c r="D74" s="43" t="str">
        <f>IF(OR($B74="", D59=""), "", IF(COUNTIFS('Leave Request Form'!$T$8:$T$507, D59, 'Leave Request Form'!$C$8:$C$507, $B74), "A2", IF(COUNTIFS('Leave Request Form'!$G$8:$G$507, D59, 'Leave Request Form'!$C$8:$C$507, $B74), "R2", IF(COUNTIFS('Leave Request Form'!$P$8:$P$569, $B74, 'Leave Request Form'!$Q$8:$Q$569, "&lt;="&amp;D59, 'Leave Request Form'!$R$8:$R$569, "&gt;="&amp;D59)&gt;0, "A", IF(COUNTIFS('Leave Request Form'!$C$8:$C$507, $B74, 'Leave Request Form'!$D$8:$D$507, "&lt;="&amp;D59, 'Leave Request Form'!$E$8:$E$507, "&gt;="&amp;D59)&gt;0, "R", "")))))</f>
        <v/>
      </c>
      <c r="E74" s="43" t="str">
        <f>IF(OR($B74="", E59=""), "", IF(COUNTIFS('Leave Request Form'!$T$8:$T$507, E59, 'Leave Request Form'!$C$8:$C$507, $B74), "A2", IF(COUNTIFS('Leave Request Form'!$G$8:$G$507, E59, 'Leave Request Form'!$C$8:$C$507, $B74), "R2", IF(COUNTIFS('Leave Request Form'!$P$8:$P$569, $B74, 'Leave Request Form'!$Q$8:$Q$569, "&lt;="&amp;E59, 'Leave Request Form'!$R$8:$R$569, "&gt;="&amp;E59)&gt;0, "A", IF(COUNTIFS('Leave Request Form'!$C$8:$C$507, $B74, 'Leave Request Form'!$D$8:$D$507, "&lt;="&amp;E59, 'Leave Request Form'!$E$8:$E$507, "&gt;="&amp;E59)&gt;0, "R", "")))))</f>
        <v/>
      </c>
      <c r="F74" s="43" t="str">
        <f>IF(OR($B74="", F59=""), "", IF(COUNTIFS('Leave Request Form'!$T$8:$T$507, F59, 'Leave Request Form'!$C$8:$C$507, $B74), "A2", IF(COUNTIFS('Leave Request Form'!$G$8:$G$507, F59, 'Leave Request Form'!$C$8:$C$507, $B74), "R2", IF(COUNTIFS('Leave Request Form'!$P$8:$P$569, $B74, 'Leave Request Form'!$Q$8:$Q$569, "&lt;="&amp;F59, 'Leave Request Form'!$R$8:$R$569, "&gt;="&amp;F59)&gt;0, "A", IF(COUNTIFS('Leave Request Form'!$C$8:$C$507, $B74, 'Leave Request Form'!$D$8:$D$507, "&lt;="&amp;F59, 'Leave Request Form'!$E$8:$E$507, "&gt;="&amp;F59)&gt;0, "R", "")))))</f>
        <v/>
      </c>
      <c r="G74" s="43" t="str">
        <f>IF(OR($B74="", G59=""), "", IF(COUNTIFS('Leave Request Form'!$T$8:$T$507, G59, 'Leave Request Form'!$C$8:$C$507, $B74), "A2", IF(COUNTIFS('Leave Request Form'!$G$8:$G$507, G59, 'Leave Request Form'!$C$8:$C$507, $B74), "R2", IF(COUNTIFS('Leave Request Form'!$P$8:$P$569, $B74, 'Leave Request Form'!$Q$8:$Q$569, "&lt;="&amp;G59, 'Leave Request Form'!$R$8:$R$569, "&gt;="&amp;G59)&gt;0, "A", IF(COUNTIFS('Leave Request Form'!$C$8:$C$507, $B74, 'Leave Request Form'!$D$8:$D$507, "&lt;="&amp;G59, 'Leave Request Form'!$E$8:$E$507, "&gt;="&amp;G59)&gt;0, "R", "")))))</f>
        <v/>
      </c>
      <c r="H74" s="43" t="str">
        <f>IF(OR($B74="", H59=""), "", IF(COUNTIFS('Leave Request Form'!$T$8:$T$507, H59, 'Leave Request Form'!$C$8:$C$507, $B74), "A2", IF(COUNTIFS('Leave Request Form'!$G$8:$G$507, H59, 'Leave Request Form'!$C$8:$C$507, $B74), "R2", IF(COUNTIFS('Leave Request Form'!$P$8:$P$569, $B74, 'Leave Request Form'!$Q$8:$Q$569, "&lt;="&amp;H59, 'Leave Request Form'!$R$8:$R$569, "&gt;="&amp;H59)&gt;0, "A", IF(COUNTIFS('Leave Request Form'!$C$8:$C$507, $B74, 'Leave Request Form'!$D$8:$D$507, "&lt;="&amp;H59, 'Leave Request Form'!$E$8:$E$507, "&gt;="&amp;H59)&gt;0, "R", "")))))</f>
        <v/>
      </c>
      <c r="I74" s="43" t="str">
        <f>IF(OR($B74="", I59=""), "", IF(COUNTIFS('Leave Request Form'!$T$8:$T$507, I59, 'Leave Request Form'!$C$8:$C$507, $B74), "A2", IF(COUNTIFS('Leave Request Form'!$G$8:$G$507, I59, 'Leave Request Form'!$C$8:$C$507, $B74), "R2", IF(COUNTIFS('Leave Request Form'!$P$8:$P$569, $B74, 'Leave Request Form'!$Q$8:$Q$569, "&lt;="&amp;I59, 'Leave Request Form'!$R$8:$R$569, "&gt;="&amp;I59)&gt;0, "A", IF(COUNTIFS('Leave Request Form'!$C$8:$C$507, $B74, 'Leave Request Form'!$D$8:$D$507, "&lt;="&amp;I59, 'Leave Request Form'!$E$8:$E$507, "&gt;="&amp;I59)&gt;0, "R", "")))))</f>
        <v/>
      </c>
      <c r="J74" s="43" t="str">
        <f>IF(OR($B74="", J59=""), "", IF(COUNTIFS('Leave Request Form'!$T$8:$T$507, J59, 'Leave Request Form'!$C$8:$C$507, $B74), "A2", IF(COUNTIFS('Leave Request Form'!$G$8:$G$507, J59, 'Leave Request Form'!$C$8:$C$507, $B74), "R2", IF(COUNTIFS('Leave Request Form'!$P$8:$P$569, $B74, 'Leave Request Form'!$Q$8:$Q$569, "&lt;="&amp;J59, 'Leave Request Form'!$R$8:$R$569, "&gt;="&amp;J59)&gt;0, "A", IF(COUNTIFS('Leave Request Form'!$C$8:$C$507, $B74, 'Leave Request Form'!$D$8:$D$507, "&lt;="&amp;J59, 'Leave Request Form'!$E$8:$E$507, "&gt;="&amp;J59)&gt;0, "R", "")))))</f>
        <v/>
      </c>
      <c r="K74" s="43" t="str">
        <f>IF(OR($B74="", K59=""), "", IF(COUNTIFS('Leave Request Form'!$T$8:$T$507, K59, 'Leave Request Form'!$C$8:$C$507, $B74), "A2", IF(COUNTIFS('Leave Request Form'!$G$8:$G$507, K59, 'Leave Request Form'!$C$8:$C$507, $B74), "R2", IF(COUNTIFS('Leave Request Form'!$P$8:$P$569, $B74, 'Leave Request Form'!$Q$8:$Q$569, "&lt;="&amp;K59, 'Leave Request Form'!$R$8:$R$569, "&gt;="&amp;K59)&gt;0, "A", IF(COUNTIFS('Leave Request Form'!$C$8:$C$507, $B74, 'Leave Request Form'!$D$8:$D$507, "&lt;="&amp;K59, 'Leave Request Form'!$E$8:$E$507, "&gt;="&amp;K59)&gt;0, "R", "")))))</f>
        <v/>
      </c>
      <c r="L74" s="43" t="str">
        <f>IF(OR($B74="", L59=""), "", IF(COUNTIFS('Leave Request Form'!$T$8:$T$507, L59, 'Leave Request Form'!$C$8:$C$507, $B74), "A2", IF(COUNTIFS('Leave Request Form'!$G$8:$G$507, L59, 'Leave Request Form'!$C$8:$C$507, $B74), "R2", IF(COUNTIFS('Leave Request Form'!$P$8:$P$569, $B74, 'Leave Request Form'!$Q$8:$Q$569, "&lt;="&amp;L59, 'Leave Request Form'!$R$8:$R$569, "&gt;="&amp;L59)&gt;0, "A", IF(COUNTIFS('Leave Request Form'!$C$8:$C$507, $B74, 'Leave Request Form'!$D$8:$D$507, "&lt;="&amp;L59, 'Leave Request Form'!$E$8:$E$507, "&gt;="&amp;L59)&gt;0, "R", "")))))</f>
        <v/>
      </c>
      <c r="M74" s="43" t="str">
        <f>IF(OR($B74="", M59=""), "", IF(COUNTIFS('Leave Request Form'!$T$8:$T$507, M59, 'Leave Request Form'!$C$8:$C$507, $B74), "A2", IF(COUNTIFS('Leave Request Form'!$G$8:$G$507, M59, 'Leave Request Form'!$C$8:$C$507, $B74), "R2", IF(COUNTIFS('Leave Request Form'!$P$8:$P$569, $B74, 'Leave Request Form'!$Q$8:$Q$569, "&lt;="&amp;M59, 'Leave Request Form'!$R$8:$R$569, "&gt;="&amp;M59)&gt;0, "A", IF(COUNTIFS('Leave Request Form'!$C$8:$C$507, $B74, 'Leave Request Form'!$D$8:$D$507, "&lt;="&amp;M59, 'Leave Request Form'!$E$8:$E$507, "&gt;="&amp;M59)&gt;0, "R", "")))))</f>
        <v/>
      </c>
      <c r="N74" s="43" t="str">
        <f>IF(OR($B74="", N59=""), "", IF(COUNTIFS('Leave Request Form'!$T$8:$T$507, N59, 'Leave Request Form'!$C$8:$C$507, $B74), "A2", IF(COUNTIFS('Leave Request Form'!$G$8:$G$507, N59, 'Leave Request Form'!$C$8:$C$507, $B74), "R2", IF(COUNTIFS('Leave Request Form'!$P$8:$P$569, $B74, 'Leave Request Form'!$Q$8:$Q$569, "&lt;="&amp;N59, 'Leave Request Form'!$R$8:$R$569, "&gt;="&amp;N59)&gt;0, "A", IF(COUNTIFS('Leave Request Form'!$C$8:$C$507, $B74, 'Leave Request Form'!$D$8:$D$507, "&lt;="&amp;N59, 'Leave Request Form'!$E$8:$E$507, "&gt;="&amp;N59)&gt;0, "R", "")))))</f>
        <v/>
      </c>
      <c r="O74" s="43" t="str">
        <f>IF(OR($B74="", O59=""), "", IF(COUNTIFS('Leave Request Form'!$T$8:$T$507, O59, 'Leave Request Form'!$C$8:$C$507, $B74), "A2", IF(COUNTIFS('Leave Request Form'!$G$8:$G$507, O59, 'Leave Request Form'!$C$8:$C$507, $B74), "R2", IF(COUNTIFS('Leave Request Form'!$P$8:$P$569, $B74, 'Leave Request Form'!$Q$8:$Q$569, "&lt;="&amp;O59, 'Leave Request Form'!$R$8:$R$569, "&gt;="&amp;O59)&gt;0, "A", IF(COUNTIFS('Leave Request Form'!$C$8:$C$507, $B74, 'Leave Request Form'!$D$8:$D$507, "&lt;="&amp;O59, 'Leave Request Form'!$E$8:$E$507, "&gt;="&amp;O59)&gt;0, "R", "")))))</f>
        <v/>
      </c>
      <c r="P74" s="43" t="str">
        <f>IF(OR($B74="", P59=""), "", IF(COUNTIFS('Leave Request Form'!$T$8:$T$507, P59, 'Leave Request Form'!$C$8:$C$507, $B74), "A2", IF(COUNTIFS('Leave Request Form'!$G$8:$G$507, P59, 'Leave Request Form'!$C$8:$C$507, $B74), "R2", IF(COUNTIFS('Leave Request Form'!$P$8:$P$569, $B74, 'Leave Request Form'!$Q$8:$Q$569, "&lt;="&amp;P59, 'Leave Request Form'!$R$8:$R$569, "&gt;="&amp;P59)&gt;0, "A", IF(COUNTIFS('Leave Request Form'!$C$8:$C$507, $B74, 'Leave Request Form'!$D$8:$D$507, "&lt;="&amp;P59, 'Leave Request Form'!$E$8:$E$507, "&gt;="&amp;P59)&gt;0, "R", "")))))</f>
        <v/>
      </c>
      <c r="Q74" s="43" t="str">
        <f>IF(OR($B74="", Q59=""), "", IF(COUNTIFS('Leave Request Form'!$T$8:$T$507, Q59, 'Leave Request Form'!$C$8:$C$507, $B74), "A2", IF(COUNTIFS('Leave Request Form'!$G$8:$G$507, Q59, 'Leave Request Form'!$C$8:$C$507, $B74), "R2", IF(COUNTIFS('Leave Request Form'!$P$8:$P$569, $B74, 'Leave Request Form'!$Q$8:$Q$569, "&lt;="&amp;Q59, 'Leave Request Form'!$R$8:$R$569, "&gt;="&amp;Q59)&gt;0, "A", IF(COUNTIFS('Leave Request Form'!$C$8:$C$507, $B74, 'Leave Request Form'!$D$8:$D$507, "&lt;="&amp;Q59, 'Leave Request Form'!$E$8:$E$507, "&gt;="&amp;Q59)&gt;0, "R", "")))))</f>
        <v/>
      </c>
      <c r="R74" s="43" t="str">
        <f>IF(OR($B74="", R59=""), "", IF(COUNTIFS('Leave Request Form'!$T$8:$T$507, R59, 'Leave Request Form'!$C$8:$C$507, $B74), "A2", IF(COUNTIFS('Leave Request Form'!$G$8:$G$507, R59, 'Leave Request Form'!$C$8:$C$507, $B74), "R2", IF(COUNTIFS('Leave Request Form'!$P$8:$P$569, $B74, 'Leave Request Form'!$Q$8:$Q$569, "&lt;="&amp;R59, 'Leave Request Form'!$R$8:$R$569, "&gt;="&amp;R59)&gt;0, "A", IF(COUNTIFS('Leave Request Form'!$C$8:$C$507, $B74, 'Leave Request Form'!$D$8:$D$507, "&lt;="&amp;R59, 'Leave Request Form'!$E$8:$E$507, "&gt;="&amp;R59)&gt;0, "R", "")))))</f>
        <v/>
      </c>
      <c r="S74" s="43" t="str">
        <f>IF(OR($B74="", S59=""), "", IF(COUNTIFS('Leave Request Form'!$T$8:$T$507, S59, 'Leave Request Form'!$C$8:$C$507, $B74), "A2", IF(COUNTIFS('Leave Request Form'!$G$8:$G$507, S59, 'Leave Request Form'!$C$8:$C$507, $B74), "R2", IF(COUNTIFS('Leave Request Form'!$P$8:$P$569, $B74, 'Leave Request Form'!$Q$8:$Q$569, "&lt;="&amp;S59, 'Leave Request Form'!$R$8:$R$569, "&gt;="&amp;S59)&gt;0, "A", IF(COUNTIFS('Leave Request Form'!$C$8:$C$507, $B74, 'Leave Request Form'!$D$8:$D$507, "&lt;="&amp;S59, 'Leave Request Form'!$E$8:$E$507, "&gt;="&amp;S59)&gt;0, "R", "")))))</f>
        <v/>
      </c>
      <c r="T74" s="43" t="str">
        <f>IF(OR($B74="", T59=""), "", IF(COUNTIFS('Leave Request Form'!$T$8:$T$507, T59, 'Leave Request Form'!$C$8:$C$507, $B74), "A2", IF(COUNTIFS('Leave Request Form'!$G$8:$G$507, T59, 'Leave Request Form'!$C$8:$C$507, $B74), "R2", IF(COUNTIFS('Leave Request Form'!$P$8:$P$569, $B74, 'Leave Request Form'!$Q$8:$Q$569, "&lt;="&amp;T59, 'Leave Request Form'!$R$8:$R$569, "&gt;="&amp;T59)&gt;0, "A", IF(COUNTIFS('Leave Request Form'!$C$8:$C$507, $B74, 'Leave Request Form'!$D$8:$D$507, "&lt;="&amp;T59, 'Leave Request Form'!$E$8:$E$507, "&gt;="&amp;T59)&gt;0, "R", "")))))</f>
        <v/>
      </c>
      <c r="U74" s="43" t="str">
        <f>IF(OR($B74="", U59=""), "", IF(COUNTIFS('Leave Request Form'!$T$8:$T$507, U59, 'Leave Request Form'!$C$8:$C$507, $B74), "A2", IF(COUNTIFS('Leave Request Form'!$G$8:$G$507, U59, 'Leave Request Form'!$C$8:$C$507, $B74), "R2", IF(COUNTIFS('Leave Request Form'!$P$8:$P$569, $B74, 'Leave Request Form'!$Q$8:$Q$569, "&lt;="&amp;U59, 'Leave Request Form'!$R$8:$R$569, "&gt;="&amp;U59)&gt;0, "A", IF(COUNTIFS('Leave Request Form'!$C$8:$C$507, $B74, 'Leave Request Form'!$D$8:$D$507, "&lt;="&amp;U59, 'Leave Request Form'!$E$8:$E$507, "&gt;="&amp;U59)&gt;0, "R", "")))))</f>
        <v/>
      </c>
      <c r="V74" s="43" t="str">
        <f>IF(OR($B74="", V59=""), "", IF(COUNTIFS('Leave Request Form'!$T$8:$T$507, V59, 'Leave Request Form'!$C$8:$C$507, $B74), "A2", IF(COUNTIFS('Leave Request Form'!$G$8:$G$507, V59, 'Leave Request Form'!$C$8:$C$507, $B74), "R2", IF(COUNTIFS('Leave Request Form'!$P$8:$P$569, $B74, 'Leave Request Form'!$Q$8:$Q$569, "&lt;="&amp;V59, 'Leave Request Form'!$R$8:$R$569, "&gt;="&amp;V59)&gt;0, "A", IF(COUNTIFS('Leave Request Form'!$C$8:$C$507, $B74, 'Leave Request Form'!$D$8:$D$507, "&lt;="&amp;V59, 'Leave Request Form'!$E$8:$E$507, "&gt;="&amp;V59)&gt;0, "R", "")))))</f>
        <v/>
      </c>
      <c r="W74" s="43" t="str">
        <f>IF(OR($B74="", W59=""), "", IF(COUNTIFS('Leave Request Form'!$T$8:$T$507, W59, 'Leave Request Form'!$C$8:$C$507, $B74), "A2", IF(COUNTIFS('Leave Request Form'!$G$8:$G$507, W59, 'Leave Request Form'!$C$8:$C$507, $B74), "R2", IF(COUNTIFS('Leave Request Form'!$P$8:$P$569, $B74, 'Leave Request Form'!$Q$8:$Q$569, "&lt;="&amp;W59, 'Leave Request Form'!$R$8:$R$569, "&gt;="&amp;W59)&gt;0, "A", IF(COUNTIFS('Leave Request Form'!$C$8:$C$507, $B74, 'Leave Request Form'!$D$8:$D$507, "&lt;="&amp;W59, 'Leave Request Form'!$E$8:$E$507, "&gt;="&amp;W59)&gt;0, "R", "")))))</f>
        <v/>
      </c>
      <c r="X74" s="43" t="str">
        <f>IF(OR($B74="", X59=""), "", IF(COUNTIFS('Leave Request Form'!$T$8:$T$507, X59, 'Leave Request Form'!$C$8:$C$507, $B74), "A2", IF(COUNTIFS('Leave Request Form'!$G$8:$G$507, X59, 'Leave Request Form'!$C$8:$C$507, $B74), "R2", IF(COUNTIFS('Leave Request Form'!$P$8:$P$569, $B74, 'Leave Request Form'!$Q$8:$Q$569, "&lt;="&amp;X59, 'Leave Request Form'!$R$8:$R$569, "&gt;="&amp;X59)&gt;0, "A", IF(COUNTIFS('Leave Request Form'!$C$8:$C$507, $B74, 'Leave Request Form'!$D$8:$D$507, "&lt;="&amp;X59, 'Leave Request Form'!$E$8:$E$507, "&gt;="&amp;X59)&gt;0, "R", "")))))</f>
        <v/>
      </c>
      <c r="Y74" s="43" t="str">
        <f>IF(OR($B74="", Y59=""), "", IF(COUNTIFS('Leave Request Form'!$T$8:$T$507, Y59, 'Leave Request Form'!$C$8:$C$507, $B74), "A2", IF(COUNTIFS('Leave Request Form'!$G$8:$G$507, Y59, 'Leave Request Form'!$C$8:$C$507, $B74), "R2", IF(COUNTIFS('Leave Request Form'!$P$8:$P$569, $B74, 'Leave Request Form'!$Q$8:$Q$569, "&lt;="&amp;Y59, 'Leave Request Form'!$R$8:$R$569, "&gt;="&amp;Y59)&gt;0, "A", IF(COUNTIFS('Leave Request Form'!$C$8:$C$507, $B74, 'Leave Request Form'!$D$8:$D$507, "&lt;="&amp;Y59, 'Leave Request Form'!$E$8:$E$507, "&gt;="&amp;Y59)&gt;0, "R", "")))))</f>
        <v/>
      </c>
      <c r="Z74" s="43" t="str">
        <f>IF(OR($B74="", Z59=""), "", IF(COUNTIFS('Leave Request Form'!$T$8:$T$507, Z59, 'Leave Request Form'!$C$8:$C$507, $B74), "A2", IF(COUNTIFS('Leave Request Form'!$G$8:$G$507, Z59, 'Leave Request Form'!$C$8:$C$507, $B74), "R2", IF(COUNTIFS('Leave Request Form'!$P$8:$P$569, $B74, 'Leave Request Form'!$Q$8:$Q$569, "&lt;="&amp;Z59, 'Leave Request Form'!$R$8:$R$569, "&gt;="&amp;Z59)&gt;0, "A", IF(COUNTIFS('Leave Request Form'!$C$8:$C$507, $B74, 'Leave Request Form'!$D$8:$D$507, "&lt;="&amp;Z59, 'Leave Request Form'!$E$8:$E$507, "&gt;="&amp;Z59)&gt;0, "R", "")))))</f>
        <v/>
      </c>
      <c r="AA74" s="43" t="str">
        <f>IF(OR($B74="", AA59=""), "", IF(COUNTIFS('Leave Request Form'!$T$8:$T$507, AA59, 'Leave Request Form'!$C$8:$C$507, $B74), "A2", IF(COUNTIFS('Leave Request Form'!$G$8:$G$507, AA59, 'Leave Request Form'!$C$8:$C$507, $B74), "R2", IF(COUNTIFS('Leave Request Form'!$P$8:$P$569, $B74, 'Leave Request Form'!$Q$8:$Q$569, "&lt;="&amp;AA59, 'Leave Request Form'!$R$8:$R$569, "&gt;="&amp;AA59)&gt;0, "A", IF(COUNTIFS('Leave Request Form'!$C$8:$C$507, $B74, 'Leave Request Form'!$D$8:$D$507, "&lt;="&amp;AA59, 'Leave Request Form'!$E$8:$E$507, "&gt;="&amp;AA59)&gt;0, "R", "")))))</f>
        <v/>
      </c>
      <c r="AB74" s="43" t="str">
        <f>IF(OR($B74="", AB59=""), "", IF(COUNTIFS('Leave Request Form'!$T$8:$T$507, AB59, 'Leave Request Form'!$C$8:$C$507, $B74), "A2", IF(COUNTIFS('Leave Request Form'!$G$8:$G$507, AB59, 'Leave Request Form'!$C$8:$C$507, $B74), "R2", IF(COUNTIFS('Leave Request Form'!$P$8:$P$569, $B74, 'Leave Request Form'!$Q$8:$Q$569, "&lt;="&amp;AB59, 'Leave Request Form'!$R$8:$R$569, "&gt;="&amp;AB59)&gt;0, "A", IF(COUNTIFS('Leave Request Form'!$C$8:$C$507, $B74, 'Leave Request Form'!$D$8:$D$507, "&lt;="&amp;AB59, 'Leave Request Form'!$E$8:$E$507, "&gt;="&amp;AB59)&gt;0, "R", "")))))</f>
        <v/>
      </c>
      <c r="AC74" s="43" t="str">
        <f>IF(OR($B74="", AC59=""), "", IF(COUNTIFS('Leave Request Form'!$T$8:$T$507, AC59, 'Leave Request Form'!$C$8:$C$507, $B74), "A2", IF(COUNTIFS('Leave Request Form'!$G$8:$G$507, AC59, 'Leave Request Form'!$C$8:$C$507, $B74), "R2", IF(COUNTIFS('Leave Request Form'!$P$8:$P$569, $B74, 'Leave Request Form'!$Q$8:$Q$569, "&lt;="&amp;AC59, 'Leave Request Form'!$R$8:$R$569, "&gt;="&amp;AC59)&gt;0, "A", IF(COUNTIFS('Leave Request Form'!$C$8:$C$507, $B74, 'Leave Request Form'!$D$8:$D$507, "&lt;="&amp;AC59, 'Leave Request Form'!$E$8:$E$507, "&gt;="&amp;AC59)&gt;0, "R", "")))))</f>
        <v/>
      </c>
      <c r="AD74" s="43" t="str">
        <f>IF(OR($B74="", AD59=""), "", IF(COUNTIFS('Leave Request Form'!$T$8:$T$507, AD59, 'Leave Request Form'!$C$8:$C$507, $B74), "A2", IF(COUNTIFS('Leave Request Form'!$G$8:$G$507, AD59, 'Leave Request Form'!$C$8:$C$507, $B74), "R2", IF(COUNTIFS('Leave Request Form'!$P$8:$P$569, $B74, 'Leave Request Form'!$Q$8:$Q$569, "&lt;="&amp;AD59, 'Leave Request Form'!$R$8:$R$569, "&gt;="&amp;AD59)&gt;0, "A", IF(COUNTIFS('Leave Request Form'!$C$8:$C$507, $B74, 'Leave Request Form'!$D$8:$D$507, "&lt;="&amp;AD59, 'Leave Request Form'!$E$8:$E$507, "&gt;="&amp;AD59)&gt;0, "R", "")))))</f>
        <v/>
      </c>
      <c r="AE74" s="43" t="str">
        <f>IF(OR($B74="", AE59=""), "", IF(COUNTIFS('Leave Request Form'!$T$8:$T$507, AE59, 'Leave Request Form'!$C$8:$C$507, $B74), "A2", IF(COUNTIFS('Leave Request Form'!$G$8:$G$507, AE59, 'Leave Request Form'!$C$8:$C$507, $B74), "R2", IF(COUNTIFS('Leave Request Form'!$P$8:$P$569, $B74, 'Leave Request Form'!$Q$8:$Q$569, "&lt;="&amp;AE59, 'Leave Request Form'!$R$8:$R$569, "&gt;="&amp;AE59)&gt;0, "A", IF(COUNTIFS('Leave Request Form'!$C$8:$C$507, $B74, 'Leave Request Form'!$D$8:$D$507, "&lt;="&amp;AE59, 'Leave Request Form'!$E$8:$E$507, "&gt;="&amp;AE59)&gt;0, "R", "")))))</f>
        <v/>
      </c>
      <c r="AF74" s="43" t="str">
        <f>IF(OR($B74="", AF59=""), "", IF(COUNTIFS('Leave Request Form'!$T$8:$T$507, AF59, 'Leave Request Form'!$C$8:$C$507, $B74), "A2", IF(COUNTIFS('Leave Request Form'!$G$8:$G$507, AF59, 'Leave Request Form'!$C$8:$C$507, $B74), "R2", IF(COUNTIFS('Leave Request Form'!$P$8:$P$569, $B74, 'Leave Request Form'!$Q$8:$Q$569, "&lt;="&amp;AF59, 'Leave Request Form'!$R$8:$R$569, "&gt;="&amp;AF59)&gt;0, "A", IF(COUNTIFS('Leave Request Form'!$C$8:$C$507, $B74, 'Leave Request Form'!$D$8:$D$507, "&lt;="&amp;AF59, 'Leave Request Form'!$E$8:$E$507, "&gt;="&amp;AF59)&gt;0, "R", "")))))</f>
        <v/>
      </c>
      <c r="AG74" s="44" t="str">
        <f>IF(OR($B74="", AG59=""), "", IF(COUNTIFS('Leave Request Form'!$T$8:$T$507, AG59, 'Leave Request Form'!$C$8:$C$507, $B74), "A2", IF(COUNTIFS('Leave Request Form'!$G$8:$G$507, AG59, 'Leave Request Form'!$C$8:$C$507, $B74), "R2", IF(COUNTIFS('Leave Request Form'!$P$8:$P$569, $B74, 'Leave Request Form'!$Q$8:$Q$569, "&lt;="&amp;AG59, 'Leave Request Form'!$R$8:$R$569, "&gt;="&amp;AG59)&gt;0, "A", IF(COUNTIFS('Leave Request Form'!$C$8:$C$507, $B74, 'Leave Request Form'!$D$8:$D$507, "&lt;="&amp;AG59, 'Leave Request Form'!$E$8:$E$507, "&gt;="&amp;AG59)&gt;0, "R", "")))))</f>
        <v/>
      </c>
      <c r="AH74" s="75"/>
    </row>
    <row r="75" spans="1:34" x14ac:dyDescent="0.25">
      <c r="A75" s="75"/>
      <c r="B75" s="10" t="str">
        <f>IF('Intro &amp; Setup'!$BC$19="", "", 'Intro &amp; Setup'!$BC$19)</f>
        <v/>
      </c>
      <c r="C75" s="42" t="str">
        <f>IF(OR($B75="", C59=""), "", IF(COUNTIFS('Leave Request Form'!$T$8:$T$507, C59, 'Leave Request Form'!$C$8:$C$507, $B75), "A2", IF(COUNTIFS('Leave Request Form'!$G$8:$G$507, C59, 'Leave Request Form'!$C$8:$C$507, $B75), "R2", IF(COUNTIFS('Leave Request Form'!$P$8:$P$569, $B75, 'Leave Request Form'!$Q$8:$Q$569, "&lt;="&amp;C59, 'Leave Request Form'!$R$8:$R$569, "&gt;="&amp;C59)&gt;0, "A", IF(COUNTIFS('Leave Request Form'!$C$8:$C$507, $B75, 'Leave Request Form'!$D$8:$D$507, "&lt;="&amp;C59, 'Leave Request Form'!$E$8:$E$507, "&gt;="&amp;C59)&gt;0, "R", "")))))</f>
        <v/>
      </c>
      <c r="D75" s="43" t="str">
        <f>IF(OR($B75="", D59=""), "", IF(COUNTIFS('Leave Request Form'!$T$8:$T$507, D59, 'Leave Request Form'!$C$8:$C$507, $B75), "A2", IF(COUNTIFS('Leave Request Form'!$G$8:$G$507, D59, 'Leave Request Form'!$C$8:$C$507, $B75), "R2", IF(COUNTIFS('Leave Request Form'!$P$8:$P$569, $B75, 'Leave Request Form'!$Q$8:$Q$569, "&lt;="&amp;D59, 'Leave Request Form'!$R$8:$R$569, "&gt;="&amp;D59)&gt;0, "A", IF(COUNTIFS('Leave Request Form'!$C$8:$C$507, $B75, 'Leave Request Form'!$D$8:$D$507, "&lt;="&amp;D59, 'Leave Request Form'!$E$8:$E$507, "&gt;="&amp;D59)&gt;0, "R", "")))))</f>
        <v/>
      </c>
      <c r="E75" s="43" t="str">
        <f>IF(OR($B75="", E59=""), "", IF(COUNTIFS('Leave Request Form'!$T$8:$T$507, E59, 'Leave Request Form'!$C$8:$C$507, $B75), "A2", IF(COUNTIFS('Leave Request Form'!$G$8:$G$507, E59, 'Leave Request Form'!$C$8:$C$507, $B75), "R2", IF(COUNTIFS('Leave Request Form'!$P$8:$P$569, $B75, 'Leave Request Form'!$Q$8:$Q$569, "&lt;="&amp;E59, 'Leave Request Form'!$R$8:$R$569, "&gt;="&amp;E59)&gt;0, "A", IF(COUNTIFS('Leave Request Form'!$C$8:$C$507, $B75, 'Leave Request Form'!$D$8:$D$507, "&lt;="&amp;E59, 'Leave Request Form'!$E$8:$E$507, "&gt;="&amp;E59)&gt;0, "R", "")))))</f>
        <v/>
      </c>
      <c r="F75" s="43" t="str">
        <f>IF(OR($B75="", F59=""), "", IF(COUNTIFS('Leave Request Form'!$T$8:$T$507, F59, 'Leave Request Form'!$C$8:$C$507, $B75), "A2", IF(COUNTIFS('Leave Request Form'!$G$8:$G$507, F59, 'Leave Request Form'!$C$8:$C$507, $B75), "R2", IF(COUNTIFS('Leave Request Form'!$P$8:$P$569, $B75, 'Leave Request Form'!$Q$8:$Q$569, "&lt;="&amp;F59, 'Leave Request Form'!$R$8:$R$569, "&gt;="&amp;F59)&gt;0, "A", IF(COUNTIFS('Leave Request Form'!$C$8:$C$507, $B75, 'Leave Request Form'!$D$8:$D$507, "&lt;="&amp;F59, 'Leave Request Form'!$E$8:$E$507, "&gt;="&amp;F59)&gt;0, "R", "")))))</f>
        <v/>
      </c>
      <c r="G75" s="43" t="str">
        <f>IF(OR($B75="", G59=""), "", IF(COUNTIFS('Leave Request Form'!$T$8:$T$507, G59, 'Leave Request Form'!$C$8:$C$507, $B75), "A2", IF(COUNTIFS('Leave Request Form'!$G$8:$G$507, G59, 'Leave Request Form'!$C$8:$C$507, $B75), "R2", IF(COUNTIFS('Leave Request Form'!$P$8:$P$569, $B75, 'Leave Request Form'!$Q$8:$Q$569, "&lt;="&amp;G59, 'Leave Request Form'!$R$8:$R$569, "&gt;="&amp;G59)&gt;0, "A", IF(COUNTIFS('Leave Request Form'!$C$8:$C$507, $B75, 'Leave Request Form'!$D$8:$D$507, "&lt;="&amp;G59, 'Leave Request Form'!$E$8:$E$507, "&gt;="&amp;G59)&gt;0, "R", "")))))</f>
        <v/>
      </c>
      <c r="H75" s="43" t="str">
        <f>IF(OR($B75="", H59=""), "", IF(COUNTIFS('Leave Request Form'!$T$8:$T$507, H59, 'Leave Request Form'!$C$8:$C$507, $B75), "A2", IF(COUNTIFS('Leave Request Form'!$G$8:$G$507, H59, 'Leave Request Form'!$C$8:$C$507, $B75), "R2", IF(COUNTIFS('Leave Request Form'!$P$8:$P$569, $B75, 'Leave Request Form'!$Q$8:$Q$569, "&lt;="&amp;H59, 'Leave Request Form'!$R$8:$R$569, "&gt;="&amp;H59)&gt;0, "A", IF(COUNTIFS('Leave Request Form'!$C$8:$C$507, $B75, 'Leave Request Form'!$D$8:$D$507, "&lt;="&amp;H59, 'Leave Request Form'!$E$8:$E$507, "&gt;="&amp;H59)&gt;0, "R", "")))))</f>
        <v/>
      </c>
      <c r="I75" s="43" t="str">
        <f>IF(OR($B75="", I59=""), "", IF(COUNTIFS('Leave Request Form'!$T$8:$T$507, I59, 'Leave Request Form'!$C$8:$C$507, $B75), "A2", IF(COUNTIFS('Leave Request Form'!$G$8:$G$507, I59, 'Leave Request Form'!$C$8:$C$507, $B75), "R2", IF(COUNTIFS('Leave Request Form'!$P$8:$P$569, $B75, 'Leave Request Form'!$Q$8:$Q$569, "&lt;="&amp;I59, 'Leave Request Form'!$R$8:$R$569, "&gt;="&amp;I59)&gt;0, "A", IF(COUNTIFS('Leave Request Form'!$C$8:$C$507, $B75, 'Leave Request Form'!$D$8:$D$507, "&lt;="&amp;I59, 'Leave Request Form'!$E$8:$E$507, "&gt;="&amp;I59)&gt;0, "R", "")))))</f>
        <v/>
      </c>
      <c r="J75" s="43" t="str">
        <f>IF(OR($B75="", J59=""), "", IF(COUNTIFS('Leave Request Form'!$T$8:$T$507, J59, 'Leave Request Form'!$C$8:$C$507, $B75), "A2", IF(COUNTIFS('Leave Request Form'!$G$8:$G$507, J59, 'Leave Request Form'!$C$8:$C$507, $B75), "R2", IF(COUNTIFS('Leave Request Form'!$P$8:$P$569, $B75, 'Leave Request Form'!$Q$8:$Q$569, "&lt;="&amp;J59, 'Leave Request Form'!$R$8:$R$569, "&gt;="&amp;J59)&gt;0, "A", IF(COUNTIFS('Leave Request Form'!$C$8:$C$507, $B75, 'Leave Request Form'!$D$8:$D$507, "&lt;="&amp;J59, 'Leave Request Form'!$E$8:$E$507, "&gt;="&amp;J59)&gt;0, "R", "")))))</f>
        <v/>
      </c>
      <c r="K75" s="43" t="str">
        <f>IF(OR($B75="", K59=""), "", IF(COUNTIFS('Leave Request Form'!$T$8:$T$507, K59, 'Leave Request Form'!$C$8:$C$507, $B75), "A2", IF(COUNTIFS('Leave Request Form'!$G$8:$G$507, K59, 'Leave Request Form'!$C$8:$C$507, $B75), "R2", IF(COUNTIFS('Leave Request Form'!$P$8:$P$569, $B75, 'Leave Request Form'!$Q$8:$Q$569, "&lt;="&amp;K59, 'Leave Request Form'!$R$8:$R$569, "&gt;="&amp;K59)&gt;0, "A", IF(COUNTIFS('Leave Request Form'!$C$8:$C$507, $B75, 'Leave Request Form'!$D$8:$D$507, "&lt;="&amp;K59, 'Leave Request Form'!$E$8:$E$507, "&gt;="&amp;K59)&gt;0, "R", "")))))</f>
        <v/>
      </c>
      <c r="L75" s="43" t="str">
        <f>IF(OR($B75="", L59=""), "", IF(COUNTIFS('Leave Request Form'!$T$8:$T$507, L59, 'Leave Request Form'!$C$8:$C$507, $B75), "A2", IF(COUNTIFS('Leave Request Form'!$G$8:$G$507, L59, 'Leave Request Form'!$C$8:$C$507, $B75), "R2", IF(COUNTIFS('Leave Request Form'!$P$8:$P$569, $B75, 'Leave Request Form'!$Q$8:$Q$569, "&lt;="&amp;L59, 'Leave Request Form'!$R$8:$R$569, "&gt;="&amp;L59)&gt;0, "A", IF(COUNTIFS('Leave Request Form'!$C$8:$C$507, $B75, 'Leave Request Form'!$D$8:$D$507, "&lt;="&amp;L59, 'Leave Request Form'!$E$8:$E$507, "&gt;="&amp;L59)&gt;0, "R", "")))))</f>
        <v/>
      </c>
      <c r="M75" s="43" t="str">
        <f>IF(OR($B75="", M59=""), "", IF(COUNTIFS('Leave Request Form'!$T$8:$T$507, M59, 'Leave Request Form'!$C$8:$C$507, $B75), "A2", IF(COUNTIFS('Leave Request Form'!$G$8:$G$507, M59, 'Leave Request Form'!$C$8:$C$507, $B75), "R2", IF(COUNTIFS('Leave Request Form'!$P$8:$P$569, $B75, 'Leave Request Form'!$Q$8:$Q$569, "&lt;="&amp;M59, 'Leave Request Form'!$R$8:$R$569, "&gt;="&amp;M59)&gt;0, "A", IF(COUNTIFS('Leave Request Form'!$C$8:$C$507, $B75, 'Leave Request Form'!$D$8:$D$507, "&lt;="&amp;M59, 'Leave Request Form'!$E$8:$E$507, "&gt;="&amp;M59)&gt;0, "R", "")))))</f>
        <v/>
      </c>
      <c r="N75" s="43" t="str">
        <f>IF(OR($B75="", N59=""), "", IF(COUNTIFS('Leave Request Form'!$T$8:$T$507, N59, 'Leave Request Form'!$C$8:$C$507, $B75), "A2", IF(COUNTIFS('Leave Request Form'!$G$8:$G$507, N59, 'Leave Request Form'!$C$8:$C$507, $B75), "R2", IF(COUNTIFS('Leave Request Form'!$P$8:$P$569, $B75, 'Leave Request Form'!$Q$8:$Q$569, "&lt;="&amp;N59, 'Leave Request Form'!$R$8:$R$569, "&gt;="&amp;N59)&gt;0, "A", IF(COUNTIFS('Leave Request Form'!$C$8:$C$507, $B75, 'Leave Request Form'!$D$8:$D$507, "&lt;="&amp;N59, 'Leave Request Form'!$E$8:$E$507, "&gt;="&amp;N59)&gt;0, "R", "")))))</f>
        <v/>
      </c>
      <c r="O75" s="43" t="str">
        <f>IF(OR($B75="", O59=""), "", IF(COUNTIFS('Leave Request Form'!$T$8:$T$507, O59, 'Leave Request Form'!$C$8:$C$507, $B75), "A2", IF(COUNTIFS('Leave Request Form'!$G$8:$G$507, O59, 'Leave Request Form'!$C$8:$C$507, $B75), "R2", IF(COUNTIFS('Leave Request Form'!$P$8:$P$569, $B75, 'Leave Request Form'!$Q$8:$Q$569, "&lt;="&amp;O59, 'Leave Request Form'!$R$8:$R$569, "&gt;="&amp;O59)&gt;0, "A", IF(COUNTIFS('Leave Request Form'!$C$8:$C$507, $B75, 'Leave Request Form'!$D$8:$D$507, "&lt;="&amp;O59, 'Leave Request Form'!$E$8:$E$507, "&gt;="&amp;O59)&gt;0, "R", "")))))</f>
        <v/>
      </c>
      <c r="P75" s="43" t="str">
        <f>IF(OR($B75="", P59=""), "", IF(COUNTIFS('Leave Request Form'!$T$8:$T$507, P59, 'Leave Request Form'!$C$8:$C$507, $B75), "A2", IF(COUNTIFS('Leave Request Form'!$G$8:$G$507, P59, 'Leave Request Form'!$C$8:$C$507, $B75), "R2", IF(COUNTIFS('Leave Request Form'!$P$8:$P$569, $B75, 'Leave Request Form'!$Q$8:$Q$569, "&lt;="&amp;P59, 'Leave Request Form'!$R$8:$R$569, "&gt;="&amp;P59)&gt;0, "A", IF(COUNTIFS('Leave Request Form'!$C$8:$C$507, $B75, 'Leave Request Form'!$D$8:$D$507, "&lt;="&amp;P59, 'Leave Request Form'!$E$8:$E$507, "&gt;="&amp;P59)&gt;0, "R", "")))))</f>
        <v/>
      </c>
      <c r="Q75" s="43" t="str">
        <f>IF(OR($B75="", Q59=""), "", IF(COUNTIFS('Leave Request Form'!$T$8:$T$507, Q59, 'Leave Request Form'!$C$8:$C$507, $B75), "A2", IF(COUNTIFS('Leave Request Form'!$G$8:$G$507, Q59, 'Leave Request Form'!$C$8:$C$507, $B75), "R2", IF(COUNTIFS('Leave Request Form'!$P$8:$P$569, $B75, 'Leave Request Form'!$Q$8:$Q$569, "&lt;="&amp;Q59, 'Leave Request Form'!$R$8:$R$569, "&gt;="&amp;Q59)&gt;0, "A", IF(COUNTIFS('Leave Request Form'!$C$8:$C$507, $B75, 'Leave Request Form'!$D$8:$D$507, "&lt;="&amp;Q59, 'Leave Request Form'!$E$8:$E$507, "&gt;="&amp;Q59)&gt;0, "R", "")))))</f>
        <v/>
      </c>
      <c r="R75" s="43" t="str">
        <f>IF(OR($B75="", R59=""), "", IF(COUNTIFS('Leave Request Form'!$T$8:$T$507, R59, 'Leave Request Form'!$C$8:$C$507, $B75), "A2", IF(COUNTIFS('Leave Request Form'!$G$8:$G$507, R59, 'Leave Request Form'!$C$8:$C$507, $B75), "R2", IF(COUNTIFS('Leave Request Form'!$P$8:$P$569, $B75, 'Leave Request Form'!$Q$8:$Q$569, "&lt;="&amp;R59, 'Leave Request Form'!$R$8:$R$569, "&gt;="&amp;R59)&gt;0, "A", IF(COUNTIFS('Leave Request Form'!$C$8:$C$507, $B75, 'Leave Request Form'!$D$8:$D$507, "&lt;="&amp;R59, 'Leave Request Form'!$E$8:$E$507, "&gt;="&amp;R59)&gt;0, "R", "")))))</f>
        <v/>
      </c>
      <c r="S75" s="43" t="str">
        <f>IF(OR($B75="", S59=""), "", IF(COUNTIFS('Leave Request Form'!$T$8:$T$507, S59, 'Leave Request Form'!$C$8:$C$507, $B75), "A2", IF(COUNTIFS('Leave Request Form'!$G$8:$G$507, S59, 'Leave Request Form'!$C$8:$C$507, $B75), "R2", IF(COUNTIFS('Leave Request Form'!$P$8:$P$569, $B75, 'Leave Request Form'!$Q$8:$Q$569, "&lt;="&amp;S59, 'Leave Request Form'!$R$8:$R$569, "&gt;="&amp;S59)&gt;0, "A", IF(COUNTIFS('Leave Request Form'!$C$8:$C$507, $B75, 'Leave Request Form'!$D$8:$D$507, "&lt;="&amp;S59, 'Leave Request Form'!$E$8:$E$507, "&gt;="&amp;S59)&gt;0, "R", "")))))</f>
        <v/>
      </c>
      <c r="T75" s="43" t="str">
        <f>IF(OR($B75="", T59=""), "", IF(COUNTIFS('Leave Request Form'!$T$8:$T$507, T59, 'Leave Request Form'!$C$8:$C$507, $B75), "A2", IF(COUNTIFS('Leave Request Form'!$G$8:$G$507, T59, 'Leave Request Form'!$C$8:$C$507, $B75), "R2", IF(COUNTIFS('Leave Request Form'!$P$8:$P$569, $B75, 'Leave Request Form'!$Q$8:$Q$569, "&lt;="&amp;T59, 'Leave Request Form'!$R$8:$R$569, "&gt;="&amp;T59)&gt;0, "A", IF(COUNTIFS('Leave Request Form'!$C$8:$C$507, $B75, 'Leave Request Form'!$D$8:$D$507, "&lt;="&amp;T59, 'Leave Request Form'!$E$8:$E$507, "&gt;="&amp;T59)&gt;0, "R", "")))))</f>
        <v/>
      </c>
      <c r="U75" s="43" t="str">
        <f>IF(OR($B75="", U59=""), "", IF(COUNTIFS('Leave Request Form'!$T$8:$T$507, U59, 'Leave Request Form'!$C$8:$C$507, $B75), "A2", IF(COUNTIFS('Leave Request Form'!$G$8:$G$507, U59, 'Leave Request Form'!$C$8:$C$507, $B75), "R2", IF(COUNTIFS('Leave Request Form'!$P$8:$P$569, $B75, 'Leave Request Form'!$Q$8:$Q$569, "&lt;="&amp;U59, 'Leave Request Form'!$R$8:$R$569, "&gt;="&amp;U59)&gt;0, "A", IF(COUNTIFS('Leave Request Form'!$C$8:$C$507, $B75, 'Leave Request Form'!$D$8:$D$507, "&lt;="&amp;U59, 'Leave Request Form'!$E$8:$E$507, "&gt;="&amp;U59)&gt;0, "R", "")))))</f>
        <v/>
      </c>
      <c r="V75" s="43" t="str">
        <f>IF(OR($B75="", V59=""), "", IF(COUNTIFS('Leave Request Form'!$T$8:$T$507, V59, 'Leave Request Form'!$C$8:$C$507, $B75), "A2", IF(COUNTIFS('Leave Request Form'!$G$8:$G$507, V59, 'Leave Request Form'!$C$8:$C$507, $B75), "R2", IF(COUNTIFS('Leave Request Form'!$P$8:$P$569, $B75, 'Leave Request Form'!$Q$8:$Q$569, "&lt;="&amp;V59, 'Leave Request Form'!$R$8:$R$569, "&gt;="&amp;V59)&gt;0, "A", IF(COUNTIFS('Leave Request Form'!$C$8:$C$507, $B75, 'Leave Request Form'!$D$8:$D$507, "&lt;="&amp;V59, 'Leave Request Form'!$E$8:$E$507, "&gt;="&amp;V59)&gt;0, "R", "")))))</f>
        <v/>
      </c>
      <c r="W75" s="43" t="str">
        <f>IF(OR($B75="", W59=""), "", IF(COUNTIFS('Leave Request Form'!$T$8:$T$507, W59, 'Leave Request Form'!$C$8:$C$507, $B75), "A2", IF(COUNTIFS('Leave Request Form'!$G$8:$G$507, W59, 'Leave Request Form'!$C$8:$C$507, $B75), "R2", IF(COUNTIFS('Leave Request Form'!$P$8:$P$569, $B75, 'Leave Request Form'!$Q$8:$Q$569, "&lt;="&amp;W59, 'Leave Request Form'!$R$8:$R$569, "&gt;="&amp;W59)&gt;0, "A", IF(COUNTIFS('Leave Request Form'!$C$8:$C$507, $B75, 'Leave Request Form'!$D$8:$D$507, "&lt;="&amp;W59, 'Leave Request Form'!$E$8:$E$507, "&gt;="&amp;W59)&gt;0, "R", "")))))</f>
        <v/>
      </c>
      <c r="X75" s="43" t="str">
        <f>IF(OR($B75="", X59=""), "", IF(COUNTIFS('Leave Request Form'!$T$8:$T$507, X59, 'Leave Request Form'!$C$8:$C$507, $B75), "A2", IF(COUNTIFS('Leave Request Form'!$G$8:$G$507, X59, 'Leave Request Form'!$C$8:$C$507, $B75), "R2", IF(COUNTIFS('Leave Request Form'!$P$8:$P$569, $B75, 'Leave Request Form'!$Q$8:$Q$569, "&lt;="&amp;X59, 'Leave Request Form'!$R$8:$R$569, "&gt;="&amp;X59)&gt;0, "A", IF(COUNTIFS('Leave Request Form'!$C$8:$C$507, $B75, 'Leave Request Form'!$D$8:$D$507, "&lt;="&amp;X59, 'Leave Request Form'!$E$8:$E$507, "&gt;="&amp;X59)&gt;0, "R", "")))))</f>
        <v/>
      </c>
      <c r="Y75" s="43" t="str">
        <f>IF(OR($B75="", Y59=""), "", IF(COUNTIFS('Leave Request Form'!$T$8:$T$507, Y59, 'Leave Request Form'!$C$8:$C$507, $B75), "A2", IF(COUNTIFS('Leave Request Form'!$G$8:$G$507, Y59, 'Leave Request Form'!$C$8:$C$507, $B75), "R2", IF(COUNTIFS('Leave Request Form'!$P$8:$P$569, $B75, 'Leave Request Form'!$Q$8:$Q$569, "&lt;="&amp;Y59, 'Leave Request Form'!$R$8:$R$569, "&gt;="&amp;Y59)&gt;0, "A", IF(COUNTIFS('Leave Request Form'!$C$8:$C$507, $B75, 'Leave Request Form'!$D$8:$D$507, "&lt;="&amp;Y59, 'Leave Request Form'!$E$8:$E$507, "&gt;="&amp;Y59)&gt;0, "R", "")))))</f>
        <v/>
      </c>
      <c r="Z75" s="43" t="str">
        <f>IF(OR($B75="", Z59=""), "", IF(COUNTIFS('Leave Request Form'!$T$8:$T$507, Z59, 'Leave Request Form'!$C$8:$C$507, $B75), "A2", IF(COUNTIFS('Leave Request Form'!$G$8:$G$507, Z59, 'Leave Request Form'!$C$8:$C$507, $B75), "R2", IF(COUNTIFS('Leave Request Form'!$P$8:$P$569, $B75, 'Leave Request Form'!$Q$8:$Q$569, "&lt;="&amp;Z59, 'Leave Request Form'!$R$8:$R$569, "&gt;="&amp;Z59)&gt;0, "A", IF(COUNTIFS('Leave Request Form'!$C$8:$C$507, $B75, 'Leave Request Form'!$D$8:$D$507, "&lt;="&amp;Z59, 'Leave Request Form'!$E$8:$E$507, "&gt;="&amp;Z59)&gt;0, "R", "")))))</f>
        <v/>
      </c>
      <c r="AA75" s="43" t="str">
        <f>IF(OR($B75="", AA59=""), "", IF(COUNTIFS('Leave Request Form'!$T$8:$T$507, AA59, 'Leave Request Form'!$C$8:$C$507, $B75), "A2", IF(COUNTIFS('Leave Request Form'!$G$8:$G$507, AA59, 'Leave Request Form'!$C$8:$C$507, $B75), "R2", IF(COUNTIFS('Leave Request Form'!$P$8:$P$569, $B75, 'Leave Request Form'!$Q$8:$Q$569, "&lt;="&amp;AA59, 'Leave Request Form'!$R$8:$R$569, "&gt;="&amp;AA59)&gt;0, "A", IF(COUNTIFS('Leave Request Form'!$C$8:$C$507, $B75, 'Leave Request Form'!$D$8:$D$507, "&lt;="&amp;AA59, 'Leave Request Form'!$E$8:$E$507, "&gt;="&amp;AA59)&gt;0, "R", "")))))</f>
        <v/>
      </c>
      <c r="AB75" s="43" t="str">
        <f>IF(OR($B75="", AB59=""), "", IF(COUNTIFS('Leave Request Form'!$T$8:$T$507, AB59, 'Leave Request Form'!$C$8:$C$507, $B75), "A2", IF(COUNTIFS('Leave Request Form'!$G$8:$G$507, AB59, 'Leave Request Form'!$C$8:$C$507, $B75), "R2", IF(COUNTIFS('Leave Request Form'!$P$8:$P$569, $B75, 'Leave Request Form'!$Q$8:$Q$569, "&lt;="&amp;AB59, 'Leave Request Form'!$R$8:$R$569, "&gt;="&amp;AB59)&gt;0, "A", IF(COUNTIFS('Leave Request Form'!$C$8:$C$507, $B75, 'Leave Request Form'!$D$8:$D$507, "&lt;="&amp;AB59, 'Leave Request Form'!$E$8:$E$507, "&gt;="&amp;AB59)&gt;0, "R", "")))))</f>
        <v/>
      </c>
      <c r="AC75" s="43" t="str">
        <f>IF(OR($B75="", AC59=""), "", IF(COUNTIFS('Leave Request Form'!$T$8:$T$507, AC59, 'Leave Request Form'!$C$8:$C$507, $B75), "A2", IF(COUNTIFS('Leave Request Form'!$G$8:$G$507, AC59, 'Leave Request Form'!$C$8:$C$507, $B75), "R2", IF(COUNTIFS('Leave Request Form'!$P$8:$P$569, $B75, 'Leave Request Form'!$Q$8:$Q$569, "&lt;="&amp;AC59, 'Leave Request Form'!$R$8:$R$569, "&gt;="&amp;AC59)&gt;0, "A", IF(COUNTIFS('Leave Request Form'!$C$8:$C$507, $B75, 'Leave Request Form'!$D$8:$D$507, "&lt;="&amp;AC59, 'Leave Request Form'!$E$8:$E$507, "&gt;="&amp;AC59)&gt;0, "R", "")))))</f>
        <v/>
      </c>
      <c r="AD75" s="43" t="str">
        <f>IF(OR($B75="", AD59=""), "", IF(COUNTIFS('Leave Request Form'!$T$8:$T$507, AD59, 'Leave Request Form'!$C$8:$C$507, $B75), "A2", IF(COUNTIFS('Leave Request Form'!$G$8:$G$507, AD59, 'Leave Request Form'!$C$8:$C$507, $B75), "R2", IF(COUNTIFS('Leave Request Form'!$P$8:$P$569, $B75, 'Leave Request Form'!$Q$8:$Q$569, "&lt;="&amp;AD59, 'Leave Request Form'!$R$8:$R$569, "&gt;="&amp;AD59)&gt;0, "A", IF(COUNTIFS('Leave Request Form'!$C$8:$C$507, $B75, 'Leave Request Form'!$D$8:$D$507, "&lt;="&amp;AD59, 'Leave Request Form'!$E$8:$E$507, "&gt;="&amp;AD59)&gt;0, "R", "")))))</f>
        <v/>
      </c>
      <c r="AE75" s="43" t="str">
        <f>IF(OR($B75="", AE59=""), "", IF(COUNTIFS('Leave Request Form'!$T$8:$T$507, AE59, 'Leave Request Form'!$C$8:$C$507, $B75), "A2", IF(COUNTIFS('Leave Request Form'!$G$8:$G$507, AE59, 'Leave Request Form'!$C$8:$C$507, $B75), "R2", IF(COUNTIFS('Leave Request Form'!$P$8:$P$569, $B75, 'Leave Request Form'!$Q$8:$Q$569, "&lt;="&amp;AE59, 'Leave Request Form'!$R$8:$R$569, "&gt;="&amp;AE59)&gt;0, "A", IF(COUNTIFS('Leave Request Form'!$C$8:$C$507, $B75, 'Leave Request Form'!$D$8:$D$507, "&lt;="&amp;AE59, 'Leave Request Form'!$E$8:$E$507, "&gt;="&amp;AE59)&gt;0, "R", "")))))</f>
        <v/>
      </c>
      <c r="AF75" s="43" t="str">
        <f>IF(OR($B75="", AF59=""), "", IF(COUNTIFS('Leave Request Form'!$T$8:$T$507, AF59, 'Leave Request Form'!$C$8:$C$507, $B75), "A2", IF(COUNTIFS('Leave Request Form'!$G$8:$G$507, AF59, 'Leave Request Form'!$C$8:$C$507, $B75), "R2", IF(COUNTIFS('Leave Request Form'!$P$8:$P$569, $B75, 'Leave Request Form'!$Q$8:$Q$569, "&lt;="&amp;AF59, 'Leave Request Form'!$R$8:$R$569, "&gt;="&amp;AF59)&gt;0, "A", IF(COUNTIFS('Leave Request Form'!$C$8:$C$507, $B75, 'Leave Request Form'!$D$8:$D$507, "&lt;="&amp;AF59, 'Leave Request Form'!$E$8:$E$507, "&gt;="&amp;AF59)&gt;0, "R", "")))))</f>
        <v/>
      </c>
      <c r="AG75" s="44" t="str">
        <f>IF(OR($B75="", AG59=""), "", IF(COUNTIFS('Leave Request Form'!$T$8:$T$507, AG59, 'Leave Request Form'!$C$8:$C$507, $B75), "A2", IF(COUNTIFS('Leave Request Form'!$G$8:$G$507, AG59, 'Leave Request Form'!$C$8:$C$507, $B75), "R2", IF(COUNTIFS('Leave Request Form'!$P$8:$P$569, $B75, 'Leave Request Form'!$Q$8:$Q$569, "&lt;="&amp;AG59, 'Leave Request Form'!$R$8:$R$569, "&gt;="&amp;AG59)&gt;0, "A", IF(COUNTIFS('Leave Request Form'!$C$8:$C$507, $B75, 'Leave Request Form'!$D$8:$D$507, "&lt;="&amp;AG59, 'Leave Request Form'!$E$8:$E$507, "&gt;="&amp;AG59)&gt;0, "R", "")))))</f>
        <v/>
      </c>
      <c r="AH75" s="75"/>
    </row>
    <row r="76" spans="1:34" x14ac:dyDescent="0.25">
      <c r="A76" s="75"/>
      <c r="B76" s="10" t="str">
        <f>IF('Intro &amp; Setup'!$BC$20="", "", 'Intro &amp; Setup'!$BC$20)</f>
        <v/>
      </c>
      <c r="C76" s="42" t="str">
        <f>IF(OR($B76="", C59=""), "", IF(COUNTIFS('Leave Request Form'!$T$8:$T$507, C59, 'Leave Request Form'!$C$8:$C$507, $B76), "A2", IF(COUNTIFS('Leave Request Form'!$G$8:$G$507, C59, 'Leave Request Form'!$C$8:$C$507, $B76), "R2", IF(COUNTIFS('Leave Request Form'!$P$8:$P$569, $B76, 'Leave Request Form'!$Q$8:$Q$569, "&lt;="&amp;C59, 'Leave Request Form'!$R$8:$R$569, "&gt;="&amp;C59)&gt;0, "A", IF(COUNTIFS('Leave Request Form'!$C$8:$C$507, $B76, 'Leave Request Form'!$D$8:$D$507, "&lt;="&amp;C59, 'Leave Request Form'!$E$8:$E$507, "&gt;="&amp;C59)&gt;0, "R", "")))))</f>
        <v/>
      </c>
      <c r="D76" s="43" t="str">
        <f>IF(OR($B76="", D59=""), "", IF(COUNTIFS('Leave Request Form'!$T$8:$T$507, D59, 'Leave Request Form'!$C$8:$C$507, $B76), "A2", IF(COUNTIFS('Leave Request Form'!$G$8:$G$507, D59, 'Leave Request Form'!$C$8:$C$507, $B76), "R2", IF(COUNTIFS('Leave Request Form'!$P$8:$P$569, $B76, 'Leave Request Form'!$Q$8:$Q$569, "&lt;="&amp;D59, 'Leave Request Form'!$R$8:$R$569, "&gt;="&amp;D59)&gt;0, "A", IF(COUNTIFS('Leave Request Form'!$C$8:$C$507, $B76, 'Leave Request Form'!$D$8:$D$507, "&lt;="&amp;D59, 'Leave Request Form'!$E$8:$E$507, "&gt;="&amp;D59)&gt;0, "R", "")))))</f>
        <v/>
      </c>
      <c r="E76" s="43" t="str">
        <f>IF(OR($B76="", E59=""), "", IF(COUNTIFS('Leave Request Form'!$T$8:$T$507, E59, 'Leave Request Form'!$C$8:$C$507, $B76), "A2", IF(COUNTIFS('Leave Request Form'!$G$8:$G$507, E59, 'Leave Request Form'!$C$8:$C$507, $B76), "R2", IF(COUNTIFS('Leave Request Form'!$P$8:$P$569, $B76, 'Leave Request Form'!$Q$8:$Q$569, "&lt;="&amp;E59, 'Leave Request Form'!$R$8:$R$569, "&gt;="&amp;E59)&gt;0, "A", IF(COUNTIFS('Leave Request Form'!$C$8:$C$507, $B76, 'Leave Request Form'!$D$8:$D$507, "&lt;="&amp;E59, 'Leave Request Form'!$E$8:$E$507, "&gt;="&amp;E59)&gt;0, "R", "")))))</f>
        <v/>
      </c>
      <c r="F76" s="43" t="str">
        <f>IF(OR($B76="", F59=""), "", IF(COUNTIFS('Leave Request Form'!$T$8:$T$507, F59, 'Leave Request Form'!$C$8:$C$507, $B76), "A2", IF(COUNTIFS('Leave Request Form'!$G$8:$G$507, F59, 'Leave Request Form'!$C$8:$C$507, $B76), "R2", IF(COUNTIFS('Leave Request Form'!$P$8:$P$569, $B76, 'Leave Request Form'!$Q$8:$Q$569, "&lt;="&amp;F59, 'Leave Request Form'!$R$8:$R$569, "&gt;="&amp;F59)&gt;0, "A", IF(COUNTIFS('Leave Request Form'!$C$8:$C$507, $B76, 'Leave Request Form'!$D$8:$D$507, "&lt;="&amp;F59, 'Leave Request Form'!$E$8:$E$507, "&gt;="&amp;F59)&gt;0, "R", "")))))</f>
        <v/>
      </c>
      <c r="G76" s="43" t="str">
        <f>IF(OR($B76="", G59=""), "", IF(COUNTIFS('Leave Request Form'!$T$8:$T$507, G59, 'Leave Request Form'!$C$8:$C$507, $B76), "A2", IF(COUNTIFS('Leave Request Form'!$G$8:$G$507, G59, 'Leave Request Form'!$C$8:$C$507, $B76), "R2", IF(COUNTIFS('Leave Request Form'!$P$8:$P$569, $B76, 'Leave Request Form'!$Q$8:$Q$569, "&lt;="&amp;G59, 'Leave Request Form'!$R$8:$R$569, "&gt;="&amp;G59)&gt;0, "A", IF(COUNTIFS('Leave Request Form'!$C$8:$C$507, $B76, 'Leave Request Form'!$D$8:$D$507, "&lt;="&amp;G59, 'Leave Request Form'!$E$8:$E$507, "&gt;="&amp;G59)&gt;0, "R", "")))))</f>
        <v/>
      </c>
      <c r="H76" s="43" t="str">
        <f>IF(OR($B76="", H59=""), "", IF(COUNTIFS('Leave Request Form'!$T$8:$T$507, H59, 'Leave Request Form'!$C$8:$C$507, $B76), "A2", IF(COUNTIFS('Leave Request Form'!$G$8:$G$507, H59, 'Leave Request Form'!$C$8:$C$507, $B76), "R2", IF(COUNTIFS('Leave Request Form'!$P$8:$P$569, $B76, 'Leave Request Form'!$Q$8:$Q$569, "&lt;="&amp;H59, 'Leave Request Form'!$R$8:$R$569, "&gt;="&amp;H59)&gt;0, "A", IF(COUNTIFS('Leave Request Form'!$C$8:$C$507, $B76, 'Leave Request Form'!$D$8:$D$507, "&lt;="&amp;H59, 'Leave Request Form'!$E$8:$E$507, "&gt;="&amp;H59)&gt;0, "R", "")))))</f>
        <v/>
      </c>
      <c r="I76" s="43" t="str">
        <f>IF(OR($B76="", I59=""), "", IF(COUNTIFS('Leave Request Form'!$T$8:$T$507, I59, 'Leave Request Form'!$C$8:$C$507, $B76), "A2", IF(COUNTIFS('Leave Request Form'!$G$8:$G$507, I59, 'Leave Request Form'!$C$8:$C$507, $B76), "R2", IF(COUNTIFS('Leave Request Form'!$P$8:$P$569, $B76, 'Leave Request Form'!$Q$8:$Q$569, "&lt;="&amp;I59, 'Leave Request Form'!$R$8:$R$569, "&gt;="&amp;I59)&gt;0, "A", IF(COUNTIFS('Leave Request Form'!$C$8:$C$507, $B76, 'Leave Request Form'!$D$8:$D$507, "&lt;="&amp;I59, 'Leave Request Form'!$E$8:$E$507, "&gt;="&amp;I59)&gt;0, "R", "")))))</f>
        <v/>
      </c>
      <c r="J76" s="43" t="str">
        <f>IF(OR($B76="", J59=""), "", IF(COUNTIFS('Leave Request Form'!$T$8:$T$507, J59, 'Leave Request Form'!$C$8:$C$507, $B76), "A2", IF(COUNTIFS('Leave Request Form'!$G$8:$G$507, J59, 'Leave Request Form'!$C$8:$C$507, $B76), "R2", IF(COUNTIFS('Leave Request Form'!$P$8:$P$569, $B76, 'Leave Request Form'!$Q$8:$Q$569, "&lt;="&amp;J59, 'Leave Request Form'!$R$8:$R$569, "&gt;="&amp;J59)&gt;0, "A", IF(COUNTIFS('Leave Request Form'!$C$8:$C$507, $B76, 'Leave Request Form'!$D$8:$D$507, "&lt;="&amp;J59, 'Leave Request Form'!$E$8:$E$507, "&gt;="&amp;J59)&gt;0, "R", "")))))</f>
        <v/>
      </c>
      <c r="K76" s="43" t="str">
        <f>IF(OR($B76="", K59=""), "", IF(COUNTIFS('Leave Request Form'!$T$8:$T$507, K59, 'Leave Request Form'!$C$8:$C$507, $B76), "A2", IF(COUNTIFS('Leave Request Form'!$G$8:$G$507, K59, 'Leave Request Form'!$C$8:$C$507, $B76), "R2", IF(COUNTIFS('Leave Request Form'!$P$8:$P$569, $B76, 'Leave Request Form'!$Q$8:$Q$569, "&lt;="&amp;K59, 'Leave Request Form'!$R$8:$R$569, "&gt;="&amp;K59)&gt;0, "A", IF(COUNTIFS('Leave Request Form'!$C$8:$C$507, $B76, 'Leave Request Form'!$D$8:$D$507, "&lt;="&amp;K59, 'Leave Request Form'!$E$8:$E$507, "&gt;="&amp;K59)&gt;0, "R", "")))))</f>
        <v/>
      </c>
      <c r="L76" s="43" t="str">
        <f>IF(OR($B76="", L59=""), "", IF(COUNTIFS('Leave Request Form'!$T$8:$T$507, L59, 'Leave Request Form'!$C$8:$C$507, $B76), "A2", IF(COUNTIFS('Leave Request Form'!$G$8:$G$507, L59, 'Leave Request Form'!$C$8:$C$507, $B76), "R2", IF(COUNTIFS('Leave Request Form'!$P$8:$P$569, $B76, 'Leave Request Form'!$Q$8:$Q$569, "&lt;="&amp;L59, 'Leave Request Form'!$R$8:$R$569, "&gt;="&amp;L59)&gt;0, "A", IF(COUNTIFS('Leave Request Form'!$C$8:$C$507, $B76, 'Leave Request Form'!$D$8:$D$507, "&lt;="&amp;L59, 'Leave Request Form'!$E$8:$E$507, "&gt;="&amp;L59)&gt;0, "R", "")))))</f>
        <v/>
      </c>
      <c r="M76" s="43" t="str">
        <f>IF(OR($B76="", M59=""), "", IF(COUNTIFS('Leave Request Form'!$T$8:$T$507, M59, 'Leave Request Form'!$C$8:$C$507, $B76), "A2", IF(COUNTIFS('Leave Request Form'!$G$8:$G$507, M59, 'Leave Request Form'!$C$8:$C$507, $B76), "R2", IF(COUNTIFS('Leave Request Form'!$P$8:$P$569, $B76, 'Leave Request Form'!$Q$8:$Q$569, "&lt;="&amp;M59, 'Leave Request Form'!$R$8:$R$569, "&gt;="&amp;M59)&gt;0, "A", IF(COUNTIFS('Leave Request Form'!$C$8:$C$507, $B76, 'Leave Request Form'!$D$8:$D$507, "&lt;="&amp;M59, 'Leave Request Form'!$E$8:$E$507, "&gt;="&amp;M59)&gt;0, "R", "")))))</f>
        <v/>
      </c>
      <c r="N76" s="43" t="str">
        <f>IF(OR($B76="", N59=""), "", IF(COUNTIFS('Leave Request Form'!$T$8:$T$507, N59, 'Leave Request Form'!$C$8:$C$507, $B76), "A2", IF(COUNTIFS('Leave Request Form'!$G$8:$G$507, N59, 'Leave Request Form'!$C$8:$C$507, $B76), "R2", IF(COUNTIFS('Leave Request Form'!$P$8:$P$569, $B76, 'Leave Request Form'!$Q$8:$Q$569, "&lt;="&amp;N59, 'Leave Request Form'!$R$8:$R$569, "&gt;="&amp;N59)&gt;0, "A", IF(COUNTIFS('Leave Request Form'!$C$8:$C$507, $B76, 'Leave Request Form'!$D$8:$D$507, "&lt;="&amp;N59, 'Leave Request Form'!$E$8:$E$507, "&gt;="&amp;N59)&gt;0, "R", "")))))</f>
        <v/>
      </c>
      <c r="O76" s="43" t="str">
        <f>IF(OR($B76="", O59=""), "", IF(COUNTIFS('Leave Request Form'!$T$8:$T$507, O59, 'Leave Request Form'!$C$8:$C$507, $B76), "A2", IF(COUNTIFS('Leave Request Form'!$G$8:$G$507, O59, 'Leave Request Form'!$C$8:$C$507, $B76), "R2", IF(COUNTIFS('Leave Request Form'!$P$8:$P$569, $B76, 'Leave Request Form'!$Q$8:$Q$569, "&lt;="&amp;O59, 'Leave Request Form'!$R$8:$R$569, "&gt;="&amp;O59)&gt;0, "A", IF(COUNTIFS('Leave Request Form'!$C$8:$C$507, $B76, 'Leave Request Form'!$D$8:$D$507, "&lt;="&amp;O59, 'Leave Request Form'!$E$8:$E$507, "&gt;="&amp;O59)&gt;0, "R", "")))))</f>
        <v/>
      </c>
      <c r="P76" s="43" t="str">
        <f>IF(OR($B76="", P59=""), "", IF(COUNTIFS('Leave Request Form'!$T$8:$T$507, P59, 'Leave Request Form'!$C$8:$C$507, $B76), "A2", IF(COUNTIFS('Leave Request Form'!$G$8:$G$507, P59, 'Leave Request Form'!$C$8:$C$507, $B76), "R2", IF(COUNTIFS('Leave Request Form'!$P$8:$P$569, $B76, 'Leave Request Form'!$Q$8:$Q$569, "&lt;="&amp;P59, 'Leave Request Form'!$R$8:$R$569, "&gt;="&amp;P59)&gt;0, "A", IF(COUNTIFS('Leave Request Form'!$C$8:$C$507, $B76, 'Leave Request Form'!$D$8:$D$507, "&lt;="&amp;P59, 'Leave Request Form'!$E$8:$E$507, "&gt;="&amp;P59)&gt;0, "R", "")))))</f>
        <v/>
      </c>
      <c r="Q76" s="43" t="str">
        <f>IF(OR($B76="", Q59=""), "", IF(COUNTIFS('Leave Request Form'!$T$8:$T$507, Q59, 'Leave Request Form'!$C$8:$C$507, $B76), "A2", IF(COUNTIFS('Leave Request Form'!$G$8:$G$507, Q59, 'Leave Request Form'!$C$8:$C$507, $B76), "R2", IF(COUNTIFS('Leave Request Form'!$P$8:$P$569, $B76, 'Leave Request Form'!$Q$8:$Q$569, "&lt;="&amp;Q59, 'Leave Request Form'!$R$8:$R$569, "&gt;="&amp;Q59)&gt;0, "A", IF(COUNTIFS('Leave Request Form'!$C$8:$C$507, $B76, 'Leave Request Form'!$D$8:$D$507, "&lt;="&amp;Q59, 'Leave Request Form'!$E$8:$E$507, "&gt;="&amp;Q59)&gt;0, "R", "")))))</f>
        <v/>
      </c>
      <c r="R76" s="43" t="str">
        <f>IF(OR($B76="", R59=""), "", IF(COUNTIFS('Leave Request Form'!$T$8:$T$507, R59, 'Leave Request Form'!$C$8:$C$507, $B76), "A2", IF(COUNTIFS('Leave Request Form'!$G$8:$G$507, R59, 'Leave Request Form'!$C$8:$C$507, $B76), "R2", IF(COUNTIFS('Leave Request Form'!$P$8:$P$569, $B76, 'Leave Request Form'!$Q$8:$Q$569, "&lt;="&amp;R59, 'Leave Request Form'!$R$8:$R$569, "&gt;="&amp;R59)&gt;0, "A", IF(COUNTIFS('Leave Request Form'!$C$8:$C$507, $B76, 'Leave Request Form'!$D$8:$D$507, "&lt;="&amp;R59, 'Leave Request Form'!$E$8:$E$507, "&gt;="&amp;R59)&gt;0, "R", "")))))</f>
        <v/>
      </c>
      <c r="S76" s="43" t="str">
        <f>IF(OR($B76="", S59=""), "", IF(COUNTIFS('Leave Request Form'!$T$8:$T$507, S59, 'Leave Request Form'!$C$8:$C$507, $B76), "A2", IF(COUNTIFS('Leave Request Form'!$G$8:$G$507, S59, 'Leave Request Form'!$C$8:$C$507, $B76), "R2", IF(COUNTIFS('Leave Request Form'!$P$8:$P$569, $B76, 'Leave Request Form'!$Q$8:$Q$569, "&lt;="&amp;S59, 'Leave Request Form'!$R$8:$R$569, "&gt;="&amp;S59)&gt;0, "A", IF(COUNTIFS('Leave Request Form'!$C$8:$C$507, $B76, 'Leave Request Form'!$D$8:$D$507, "&lt;="&amp;S59, 'Leave Request Form'!$E$8:$E$507, "&gt;="&amp;S59)&gt;0, "R", "")))))</f>
        <v/>
      </c>
      <c r="T76" s="43" t="str">
        <f>IF(OR($B76="", T59=""), "", IF(COUNTIFS('Leave Request Form'!$T$8:$T$507, T59, 'Leave Request Form'!$C$8:$C$507, $B76), "A2", IF(COUNTIFS('Leave Request Form'!$G$8:$G$507, T59, 'Leave Request Form'!$C$8:$C$507, $B76), "R2", IF(COUNTIFS('Leave Request Form'!$P$8:$P$569, $B76, 'Leave Request Form'!$Q$8:$Q$569, "&lt;="&amp;T59, 'Leave Request Form'!$R$8:$R$569, "&gt;="&amp;T59)&gt;0, "A", IF(COUNTIFS('Leave Request Form'!$C$8:$C$507, $B76, 'Leave Request Form'!$D$8:$D$507, "&lt;="&amp;T59, 'Leave Request Form'!$E$8:$E$507, "&gt;="&amp;T59)&gt;0, "R", "")))))</f>
        <v/>
      </c>
      <c r="U76" s="43" t="str">
        <f>IF(OR($B76="", U59=""), "", IF(COUNTIFS('Leave Request Form'!$T$8:$T$507, U59, 'Leave Request Form'!$C$8:$C$507, $B76), "A2", IF(COUNTIFS('Leave Request Form'!$G$8:$G$507, U59, 'Leave Request Form'!$C$8:$C$507, $B76), "R2", IF(COUNTIFS('Leave Request Form'!$P$8:$P$569, $B76, 'Leave Request Form'!$Q$8:$Q$569, "&lt;="&amp;U59, 'Leave Request Form'!$R$8:$R$569, "&gt;="&amp;U59)&gt;0, "A", IF(COUNTIFS('Leave Request Form'!$C$8:$C$507, $B76, 'Leave Request Form'!$D$8:$D$507, "&lt;="&amp;U59, 'Leave Request Form'!$E$8:$E$507, "&gt;="&amp;U59)&gt;0, "R", "")))))</f>
        <v/>
      </c>
      <c r="V76" s="43" t="str">
        <f>IF(OR($B76="", V59=""), "", IF(COUNTIFS('Leave Request Form'!$T$8:$T$507, V59, 'Leave Request Form'!$C$8:$C$507, $B76), "A2", IF(COUNTIFS('Leave Request Form'!$G$8:$G$507, V59, 'Leave Request Form'!$C$8:$C$507, $B76), "R2", IF(COUNTIFS('Leave Request Form'!$P$8:$P$569, $B76, 'Leave Request Form'!$Q$8:$Q$569, "&lt;="&amp;V59, 'Leave Request Form'!$R$8:$R$569, "&gt;="&amp;V59)&gt;0, "A", IF(COUNTIFS('Leave Request Form'!$C$8:$C$507, $B76, 'Leave Request Form'!$D$8:$D$507, "&lt;="&amp;V59, 'Leave Request Form'!$E$8:$E$507, "&gt;="&amp;V59)&gt;0, "R", "")))))</f>
        <v/>
      </c>
      <c r="W76" s="43" t="str">
        <f>IF(OR($B76="", W59=""), "", IF(COUNTIFS('Leave Request Form'!$T$8:$T$507, W59, 'Leave Request Form'!$C$8:$C$507, $B76), "A2", IF(COUNTIFS('Leave Request Form'!$G$8:$G$507, W59, 'Leave Request Form'!$C$8:$C$507, $B76), "R2", IF(COUNTIFS('Leave Request Form'!$P$8:$P$569, $B76, 'Leave Request Form'!$Q$8:$Q$569, "&lt;="&amp;W59, 'Leave Request Form'!$R$8:$R$569, "&gt;="&amp;W59)&gt;0, "A", IF(COUNTIFS('Leave Request Form'!$C$8:$C$507, $B76, 'Leave Request Form'!$D$8:$D$507, "&lt;="&amp;W59, 'Leave Request Form'!$E$8:$E$507, "&gt;="&amp;W59)&gt;0, "R", "")))))</f>
        <v/>
      </c>
      <c r="X76" s="43" t="str">
        <f>IF(OR($B76="", X59=""), "", IF(COUNTIFS('Leave Request Form'!$T$8:$T$507, X59, 'Leave Request Form'!$C$8:$C$507, $B76), "A2", IF(COUNTIFS('Leave Request Form'!$G$8:$G$507, X59, 'Leave Request Form'!$C$8:$C$507, $B76), "R2", IF(COUNTIFS('Leave Request Form'!$P$8:$P$569, $B76, 'Leave Request Form'!$Q$8:$Q$569, "&lt;="&amp;X59, 'Leave Request Form'!$R$8:$R$569, "&gt;="&amp;X59)&gt;0, "A", IF(COUNTIFS('Leave Request Form'!$C$8:$C$507, $B76, 'Leave Request Form'!$D$8:$D$507, "&lt;="&amp;X59, 'Leave Request Form'!$E$8:$E$507, "&gt;="&amp;X59)&gt;0, "R", "")))))</f>
        <v/>
      </c>
      <c r="Y76" s="43" t="str">
        <f>IF(OR($B76="", Y59=""), "", IF(COUNTIFS('Leave Request Form'!$T$8:$T$507, Y59, 'Leave Request Form'!$C$8:$C$507, $B76), "A2", IF(COUNTIFS('Leave Request Form'!$G$8:$G$507, Y59, 'Leave Request Form'!$C$8:$C$507, $B76), "R2", IF(COUNTIFS('Leave Request Form'!$P$8:$P$569, $B76, 'Leave Request Form'!$Q$8:$Q$569, "&lt;="&amp;Y59, 'Leave Request Form'!$R$8:$R$569, "&gt;="&amp;Y59)&gt;0, "A", IF(COUNTIFS('Leave Request Form'!$C$8:$C$507, $B76, 'Leave Request Form'!$D$8:$D$507, "&lt;="&amp;Y59, 'Leave Request Form'!$E$8:$E$507, "&gt;="&amp;Y59)&gt;0, "R", "")))))</f>
        <v/>
      </c>
      <c r="Z76" s="43" t="str">
        <f>IF(OR($B76="", Z59=""), "", IF(COUNTIFS('Leave Request Form'!$T$8:$T$507, Z59, 'Leave Request Form'!$C$8:$C$507, $B76), "A2", IF(COUNTIFS('Leave Request Form'!$G$8:$G$507, Z59, 'Leave Request Form'!$C$8:$C$507, $B76), "R2", IF(COUNTIFS('Leave Request Form'!$P$8:$P$569, $B76, 'Leave Request Form'!$Q$8:$Q$569, "&lt;="&amp;Z59, 'Leave Request Form'!$R$8:$R$569, "&gt;="&amp;Z59)&gt;0, "A", IF(COUNTIFS('Leave Request Form'!$C$8:$C$507, $B76, 'Leave Request Form'!$D$8:$D$507, "&lt;="&amp;Z59, 'Leave Request Form'!$E$8:$E$507, "&gt;="&amp;Z59)&gt;0, "R", "")))))</f>
        <v/>
      </c>
      <c r="AA76" s="43" t="str">
        <f>IF(OR($B76="", AA59=""), "", IF(COUNTIFS('Leave Request Form'!$T$8:$T$507, AA59, 'Leave Request Form'!$C$8:$C$507, $B76), "A2", IF(COUNTIFS('Leave Request Form'!$G$8:$G$507, AA59, 'Leave Request Form'!$C$8:$C$507, $B76), "R2", IF(COUNTIFS('Leave Request Form'!$P$8:$P$569, $B76, 'Leave Request Form'!$Q$8:$Q$569, "&lt;="&amp;AA59, 'Leave Request Form'!$R$8:$R$569, "&gt;="&amp;AA59)&gt;0, "A", IF(COUNTIFS('Leave Request Form'!$C$8:$C$507, $B76, 'Leave Request Form'!$D$8:$D$507, "&lt;="&amp;AA59, 'Leave Request Form'!$E$8:$E$507, "&gt;="&amp;AA59)&gt;0, "R", "")))))</f>
        <v/>
      </c>
      <c r="AB76" s="43" t="str">
        <f>IF(OR($B76="", AB59=""), "", IF(COUNTIFS('Leave Request Form'!$T$8:$T$507, AB59, 'Leave Request Form'!$C$8:$C$507, $B76), "A2", IF(COUNTIFS('Leave Request Form'!$G$8:$G$507, AB59, 'Leave Request Form'!$C$8:$C$507, $B76), "R2", IF(COUNTIFS('Leave Request Form'!$P$8:$P$569, $B76, 'Leave Request Form'!$Q$8:$Q$569, "&lt;="&amp;AB59, 'Leave Request Form'!$R$8:$R$569, "&gt;="&amp;AB59)&gt;0, "A", IF(COUNTIFS('Leave Request Form'!$C$8:$C$507, $B76, 'Leave Request Form'!$D$8:$D$507, "&lt;="&amp;AB59, 'Leave Request Form'!$E$8:$E$507, "&gt;="&amp;AB59)&gt;0, "R", "")))))</f>
        <v/>
      </c>
      <c r="AC76" s="43" t="str">
        <f>IF(OR($B76="", AC59=""), "", IF(COUNTIFS('Leave Request Form'!$T$8:$T$507, AC59, 'Leave Request Form'!$C$8:$C$507, $B76), "A2", IF(COUNTIFS('Leave Request Form'!$G$8:$G$507, AC59, 'Leave Request Form'!$C$8:$C$507, $B76), "R2", IF(COUNTIFS('Leave Request Form'!$P$8:$P$569, $B76, 'Leave Request Form'!$Q$8:$Q$569, "&lt;="&amp;AC59, 'Leave Request Form'!$R$8:$R$569, "&gt;="&amp;AC59)&gt;0, "A", IF(COUNTIFS('Leave Request Form'!$C$8:$C$507, $B76, 'Leave Request Form'!$D$8:$D$507, "&lt;="&amp;AC59, 'Leave Request Form'!$E$8:$E$507, "&gt;="&amp;AC59)&gt;0, "R", "")))))</f>
        <v/>
      </c>
      <c r="AD76" s="43" t="str">
        <f>IF(OR($B76="", AD59=""), "", IF(COUNTIFS('Leave Request Form'!$T$8:$T$507, AD59, 'Leave Request Form'!$C$8:$C$507, $B76), "A2", IF(COUNTIFS('Leave Request Form'!$G$8:$G$507, AD59, 'Leave Request Form'!$C$8:$C$507, $B76), "R2", IF(COUNTIFS('Leave Request Form'!$P$8:$P$569, $B76, 'Leave Request Form'!$Q$8:$Q$569, "&lt;="&amp;AD59, 'Leave Request Form'!$R$8:$R$569, "&gt;="&amp;AD59)&gt;0, "A", IF(COUNTIFS('Leave Request Form'!$C$8:$C$507, $B76, 'Leave Request Form'!$D$8:$D$507, "&lt;="&amp;AD59, 'Leave Request Form'!$E$8:$E$507, "&gt;="&amp;AD59)&gt;0, "R", "")))))</f>
        <v/>
      </c>
      <c r="AE76" s="43" t="str">
        <f>IF(OR($B76="", AE59=""), "", IF(COUNTIFS('Leave Request Form'!$T$8:$T$507, AE59, 'Leave Request Form'!$C$8:$C$507, $B76), "A2", IF(COUNTIFS('Leave Request Form'!$G$8:$G$507, AE59, 'Leave Request Form'!$C$8:$C$507, $B76), "R2", IF(COUNTIFS('Leave Request Form'!$P$8:$P$569, $B76, 'Leave Request Form'!$Q$8:$Q$569, "&lt;="&amp;AE59, 'Leave Request Form'!$R$8:$R$569, "&gt;="&amp;AE59)&gt;0, "A", IF(COUNTIFS('Leave Request Form'!$C$8:$C$507, $B76, 'Leave Request Form'!$D$8:$D$507, "&lt;="&amp;AE59, 'Leave Request Form'!$E$8:$E$507, "&gt;="&amp;AE59)&gt;0, "R", "")))))</f>
        <v/>
      </c>
      <c r="AF76" s="43" t="str">
        <f>IF(OR($B76="", AF59=""), "", IF(COUNTIFS('Leave Request Form'!$T$8:$T$507, AF59, 'Leave Request Form'!$C$8:$C$507, $B76), "A2", IF(COUNTIFS('Leave Request Form'!$G$8:$G$507, AF59, 'Leave Request Form'!$C$8:$C$507, $B76), "R2", IF(COUNTIFS('Leave Request Form'!$P$8:$P$569, $B76, 'Leave Request Form'!$Q$8:$Q$569, "&lt;="&amp;AF59, 'Leave Request Form'!$R$8:$R$569, "&gt;="&amp;AF59)&gt;0, "A", IF(COUNTIFS('Leave Request Form'!$C$8:$C$507, $B76, 'Leave Request Form'!$D$8:$D$507, "&lt;="&amp;AF59, 'Leave Request Form'!$E$8:$E$507, "&gt;="&amp;AF59)&gt;0, "R", "")))))</f>
        <v/>
      </c>
      <c r="AG76" s="44" t="str">
        <f>IF(OR($B76="", AG59=""), "", IF(COUNTIFS('Leave Request Form'!$T$8:$T$507, AG59, 'Leave Request Form'!$C$8:$C$507, $B76), "A2", IF(COUNTIFS('Leave Request Form'!$G$8:$G$507, AG59, 'Leave Request Form'!$C$8:$C$507, $B76), "R2", IF(COUNTIFS('Leave Request Form'!$P$8:$P$569, $B76, 'Leave Request Form'!$Q$8:$Q$569, "&lt;="&amp;AG59, 'Leave Request Form'!$R$8:$R$569, "&gt;="&amp;AG59)&gt;0, "A", IF(COUNTIFS('Leave Request Form'!$C$8:$C$507, $B76, 'Leave Request Form'!$D$8:$D$507, "&lt;="&amp;AG59, 'Leave Request Form'!$E$8:$E$507, "&gt;="&amp;AG59)&gt;0, "R", "")))))</f>
        <v/>
      </c>
      <c r="AH76" s="75"/>
    </row>
    <row r="77" spans="1:34" x14ac:dyDescent="0.25">
      <c r="A77" s="75"/>
      <c r="B77" s="10" t="str">
        <f>IF('Intro &amp; Setup'!$BC$21="", "", 'Intro &amp; Setup'!$BC$21)</f>
        <v/>
      </c>
      <c r="C77" s="42" t="str">
        <f>IF(OR($B77="", C59=""), "", IF(COUNTIFS('Leave Request Form'!$T$8:$T$507, C59, 'Leave Request Form'!$C$8:$C$507, $B77), "A2", IF(COUNTIFS('Leave Request Form'!$G$8:$G$507, C59, 'Leave Request Form'!$C$8:$C$507, $B77), "R2", IF(COUNTIFS('Leave Request Form'!$P$8:$P$569, $B77, 'Leave Request Form'!$Q$8:$Q$569, "&lt;="&amp;C59, 'Leave Request Form'!$R$8:$R$569, "&gt;="&amp;C59)&gt;0, "A", IF(COUNTIFS('Leave Request Form'!$C$8:$C$507, $B77, 'Leave Request Form'!$D$8:$D$507, "&lt;="&amp;C59, 'Leave Request Form'!$E$8:$E$507, "&gt;="&amp;C59)&gt;0, "R", "")))))</f>
        <v/>
      </c>
      <c r="D77" s="43" t="str">
        <f>IF(OR($B77="", D59=""), "", IF(COUNTIFS('Leave Request Form'!$T$8:$T$507, D59, 'Leave Request Form'!$C$8:$C$507, $B77), "A2", IF(COUNTIFS('Leave Request Form'!$G$8:$G$507, D59, 'Leave Request Form'!$C$8:$C$507, $B77), "R2", IF(COUNTIFS('Leave Request Form'!$P$8:$P$569, $B77, 'Leave Request Form'!$Q$8:$Q$569, "&lt;="&amp;D59, 'Leave Request Form'!$R$8:$R$569, "&gt;="&amp;D59)&gt;0, "A", IF(COUNTIFS('Leave Request Form'!$C$8:$C$507, $B77, 'Leave Request Form'!$D$8:$D$507, "&lt;="&amp;D59, 'Leave Request Form'!$E$8:$E$507, "&gt;="&amp;D59)&gt;0, "R", "")))))</f>
        <v/>
      </c>
      <c r="E77" s="43" t="str">
        <f>IF(OR($B77="", E59=""), "", IF(COUNTIFS('Leave Request Form'!$T$8:$T$507, E59, 'Leave Request Form'!$C$8:$C$507, $B77), "A2", IF(COUNTIFS('Leave Request Form'!$G$8:$G$507, E59, 'Leave Request Form'!$C$8:$C$507, $B77), "R2", IF(COUNTIFS('Leave Request Form'!$P$8:$P$569, $B77, 'Leave Request Form'!$Q$8:$Q$569, "&lt;="&amp;E59, 'Leave Request Form'!$R$8:$R$569, "&gt;="&amp;E59)&gt;0, "A", IF(COUNTIFS('Leave Request Form'!$C$8:$C$507, $B77, 'Leave Request Form'!$D$8:$D$507, "&lt;="&amp;E59, 'Leave Request Form'!$E$8:$E$507, "&gt;="&amp;E59)&gt;0, "R", "")))))</f>
        <v/>
      </c>
      <c r="F77" s="43" t="str">
        <f>IF(OR($B77="", F59=""), "", IF(COUNTIFS('Leave Request Form'!$T$8:$T$507, F59, 'Leave Request Form'!$C$8:$C$507, $B77), "A2", IF(COUNTIFS('Leave Request Form'!$G$8:$G$507, F59, 'Leave Request Form'!$C$8:$C$507, $B77), "R2", IF(COUNTIFS('Leave Request Form'!$P$8:$P$569, $B77, 'Leave Request Form'!$Q$8:$Q$569, "&lt;="&amp;F59, 'Leave Request Form'!$R$8:$R$569, "&gt;="&amp;F59)&gt;0, "A", IF(COUNTIFS('Leave Request Form'!$C$8:$C$507, $B77, 'Leave Request Form'!$D$8:$D$507, "&lt;="&amp;F59, 'Leave Request Form'!$E$8:$E$507, "&gt;="&amp;F59)&gt;0, "R", "")))))</f>
        <v/>
      </c>
      <c r="G77" s="43" t="str">
        <f>IF(OR($B77="", G59=""), "", IF(COUNTIFS('Leave Request Form'!$T$8:$T$507, G59, 'Leave Request Form'!$C$8:$C$507, $B77), "A2", IF(COUNTIFS('Leave Request Form'!$G$8:$G$507, G59, 'Leave Request Form'!$C$8:$C$507, $B77), "R2", IF(COUNTIFS('Leave Request Form'!$P$8:$P$569, $B77, 'Leave Request Form'!$Q$8:$Q$569, "&lt;="&amp;G59, 'Leave Request Form'!$R$8:$R$569, "&gt;="&amp;G59)&gt;0, "A", IF(COUNTIFS('Leave Request Form'!$C$8:$C$507, $B77, 'Leave Request Form'!$D$8:$D$507, "&lt;="&amp;G59, 'Leave Request Form'!$E$8:$E$507, "&gt;="&amp;G59)&gt;0, "R", "")))))</f>
        <v/>
      </c>
      <c r="H77" s="43" t="str">
        <f>IF(OR($B77="", H59=""), "", IF(COUNTIFS('Leave Request Form'!$T$8:$T$507, H59, 'Leave Request Form'!$C$8:$C$507, $B77), "A2", IF(COUNTIFS('Leave Request Form'!$G$8:$G$507, H59, 'Leave Request Form'!$C$8:$C$507, $B77), "R2", IF(COUNTIFS('Leave Request Form'!$P$8:$P$569, $B77, 'Leave Request Form'!$Q$8:$Q$569, "&lt;="&amp;H59, 'Leave Request Form'!$R$8:$R$569, "&gt;="&amp;H59)&gt;0, "A", IF(COUNTIFS('Leave Request Form'!$C$8:$C$507, $B77, 'Leave Request Form'!$D$8:$D$507, "&lt;="&amp;H59, 'Leave Request Form'!$E$8:$E$507, "&gt;="&amp;H59)&gt;0, "R", "")))))</f>
        <v/>
      </c>
      <c r="I77" s="43" t="str">
        <f>IF(OR($B77="", I59=""), "", IF(COUNTIFS('Leave Request Form'!$T$8:$T$507, I59, 'Leave Request Form'!$C$8:$C$507, $B77), "A2", IF(COUNTIFS('Leave Request Form'!$G$8:$G$507, I59, 'Leave Request Form'!$C$8:$C$507, $B77), "R2", IF(COUNTIFS('Leave Request Form'!$P$8:$P$569, $B77, 'Leave Request Form'!$Q$8:$Q$569, "&lt;="&amp;I59, 'Leave Request Form'!$R$8:$R$569, "&gt;="&amp;I59)&gt;0, "A", IF(COUNTIFS('Leave Request Form'!$C$8:$C$507, $B77, 'Leave Request Form'!$D$8:$D$507, "&lt;="&amp;I59, 'Leave Request Form'!$E$8:$E$507, "&gt;="&amp;I59)&gt;0, "R", "")))))</f>
        <v/>
      </c>
      <c r="J77" s="43" t="str">
        <f>IF(OR($B77="", J59=""), "", IF(COUNTIFS('Leave Request Form'!$T$8:$T$507, J59, 'Leave Request Form'!$C$8:$C$507, $B77), "A2", IF(COUNTIFS('Leave Request Form'!$G$8:$G$507, J59, 'Leave Request Form'!$C$8:$C$507, $B77), "R2", IF(COUNTIFS('Leave Request Form'!$P$8:$P$569, $B77, 'Leave Request Form'!$Q$8:$Q$569, "&lt;="&amp;J59, 'Leave Request Form'!$R$8:$R$569, "&gt;="&amp;J59)&gt;0, "A", IF(COUNTIFS('Leave Request Form'!$C$8:$C$507, $B77, 'Leave Request Form'!$D$8:$D$507, "&lt;="&amp;J59, 'Leave Request Form'!$E$8:$E$507, "&gt;="&amp;J59)&gt;0, "R", "")))))</f>
        <v/>
      </c>
      <c r="K77" s="43" t="str">
        <f>IF(OR($B77="", K59=""), "", IF(COUNTIFS('Leave Request Form'!$T$8:$T$507, K59, 'Leave Request Form'!$C$8:$C$507, $B77), "A2", IF(COUNTIFS('Leave Request Form'!$G$8:$G$507, K59, 'Leave Request Form'!$C$8:$C$507, $B77), "R2", IF(COUNTIFS('Leave Request Form'!$P$8:$P$569, $B77, 'Leave Request Form'!$Q$8:$Q$569, "&lt;="&amp;K59, 'Leave Request Form'!$R$8:$R$569, "&gt;="&amp;K59)&gt;0, "A", IF(COUNTIFS('Leave Request Form'!$C$8:$C$507, $B77, 'Leave Request Form'!$D$8:$D$507, "&lt;="&amp;K59, 'Leave Request Form'!$E$8:$E$507, "&gt;="&amp;K59)&gt;0, "R", "")))))</f>
        <v/>
      </c>
      <c r="L77" s="43" t="str">
        <f>IF(OR($B77="", L59=""), "", IF(COUNTIFS('Leave Request Form'!$T$8:$T$507, L59, 'Leave Request Form'!$C$8:$C$507, $B77), "A2", IF(COUNTIFS('Leave Request Form'!$G$8:$G$507, L59, 'Leave Request Form'!$C$8:$C$507, $B77), "R2", IF(COUNTIFS('Leave Request Form'!$P$8:$P$569, $B77, 'Leave Request Form'!$Q$8:$Q$569, "&lt;="&amp;L59, 'Leave Request Form'!$R$8:$R$569, "&gt;="&amp;L59)&gt;0, "A", IF(COUNTIFS('Leave Request Form'!$C$8:$C$507, $B77, 'Leave Request Form'!$D$8:$D$507, "&lt;="&amp;L59, 'Leave Request Form'!$E$8:$E$507, "&gt;="&amp;L59)&gt;0, "R", "")))))</f>
        <v/>
      </c>
      <c r="M77" s="43" t="str">
        <f>IF(OR($B77="", M59=""), "", IF(COUNTIFS('Leave Request Form'!$T$8:$T$507, M59, 'Leave Request Form'!$C$8:$C$507, $B77), "A2", IF(COUNTIFS('Leave Request Form'!$G$8:$G$507, M59, 'Leave Request Form'!$C$8:$C$507, $B77), "R2", IF(COUNTIFS('Leave Request Form'!$P$8:$P$569, $B77, 'Leave Request Form'!$Q$8:$Q$569, "&lt;="&amp;M59, 'Leave Request Form'!$R$8:$R$569, "&gt;="&amp;M59)&gt;0, "A", IF(COUNTIFS('Leave Request Form'!$C$8:$C$507, $B77, 'Leave Request Form'!$D$8:$D$507, "&lt;="&amp;M59, 'Leave Request Form'!$E$8:$E$507, "&gt;="&amp;M59)&gt;0, "R", "")))))</f>
        <v/>
      </c>
      <c r="N77" s="43" t="str">
        <f>IF(OR($B77="", N59=""), "", IF(COUNTIFS('Leave Request Form'!$T$8:$T$507, N59, 'Leave Request Form'!$C$8:$C$507, $B77), "A2", IF(COUNTIFS('Leave Request Form'!$G$8:$G$507, N59, 'Leave Request Form'!$C$8:$C$507, $B77), "R2", IF(COUNTIFS('Leave Request Form'!$P$8:$P$569, $B77, 'Leave Request Form'!$Q$8:$Q$569, "&lt;="&amp;N59, 'Leave Request Form'!$R$8:$R$569, "&gt;="&amp;N59)&gt;0, "A", IF(COUNTIFS('Leave Request Form'!$C$8:$C$507, $B77, 'Leave Request Form'!$D$8:$D$507, "&lt;="&amp;N59, 'Leave Request Form'!$E$8:$E$507, "&gt;="&amp;N59)&gt;0, "R", "")))))</f>
        <v/>
      </c>
      <c r="O77" s="43" t="str">
        <f>IF(OR($B77="", O59=""), "", IF(COUNTIFS('Leave Request Form'!$T$8:$T$507, O59, 'Leave Request Form'!$C$8:$C$507, $B77), "A2", IF(COUNTIFS('Leave Request Form'!$G$8:$G$507, O59, 'Leave Request Form'!$C$8:$C$507, $B77), "R2", IF(COUNTIFS('Leave Request Form'!$P$8:$P$569, $B77, 'Leave Request Form'!$Q$8:$Q$569, "&lt;="&amp;O59, 'Leave Request Form'!$R$8:$R$569, "&gt;="&amp;O59)&gt;0, "A", IF(COUNTIFS('Leave Request Form'!$C$8:$C$507, $B77, 'Leave Request Form'!$D$8:$D$507, "&lt;="&amp;O59, 'Leave Request Form'!$E$8:$E$507, "&gt;="&amp;O59)&gt;0, "R", "")))))</f>
        <v/>
      </c>
      <c r="P77" s="43" t="str">
        <f>IF(OR($B77="", P59=""), "", IF(COUNTIFS('Leave Request Form'!$T$8:$T$507, P59, 'Leave Request Form'!$C$8:$C$507, $B77), "A2", IF(COUNTIFS('Leave Request Form'!$G$8:$G$507, P59, 'Leave Request Form'!$C$8:$C$507, $B77), "R2", IF(COUNTIFS('Leave Request Form'!$P$8:$P$569, $B77, 'Leave Request Form'!$Q$8:$Q$569, "&lt;="&amp;P59, 'Leave Request Form'!$R$8:$R$569, "&gt;="&amp;P59)&gt;0, "A", IF(COUNTIFS('Leave Request Form'!$C$8:$C$507, $B77, 'Leave Request Form'!$D$8:$D$507, "&lt;="&amp;P59, 'Leave Request Form'!$E$8:$E$507, "&gt;="&amp;P59)&gt;0, "R", "")))))</f>
        <v/>
      </c>
      <c r="Q77" s="43" t="str">
        <f>IF(OR($B77="", Q59=""), "", IF(COUNTIFS('Leave Request Form'!$T$8:$T$507, Q59, 'Leave Request Form'!$C$8:$C$507, $B77), "A2", IF(COUNTIFS('Leave Request Form'!$G$8:$G$507, Q59, 'Leave Request Form'!$C$8:$C$507, $B77), "R2", IF(COUNTIFS('Leave Request Form'!$P$8:$P$569, $B77, 'Leave Request Form'!$Q$8:$Q$569, "&lt;="&amp;Q59, 'Leave Request Form'!$R$8:$R$569, "&gt;="&amp;Q59)&gt;0, "A", IF(COUNTIFS('Leave Request Form'!$C$8:$C$507, $B77, 'Leave Request Form'!$D$8:$D$507, "&lt;="&amp;Q59, 'Leave Request Form'!$E$8:$E$507, "&gt;="&amp;Q59)&gt;0, "R", "")))))</f>
        <v/>
      </c>
      <c r="R77" s="43" t="str">
        <f>IF(OR($B77="", R59=""), "", IF(COUNTIFS('Leave Request Form'!$T$8:$T$507, R59, 'Leave Request Form'!$C$8:$C$507, $B77), "A2", IF(COUNTIFS('Leave Request Form'!$G$8:$G$507, R59, 'Leave Request Form'!$C$8:$C$507, $B77), "R2", IF(COUNTIFS('Leave Request Form'!$P$8:$P$569, $B77, 'Leave Request Form'!$Q$8:$Q$569, "&lt;="&amp;R59, 'Leave Request Form'!$R$8:$R$569, "&gt;="&amp;R59)&gt;0, "A", IF(COUNTIFS('Leave Request Form'!$C$8:$C$507, $B77, 'Leave Request Form'!$D$8:$D$507, "&lt;="&amp;R59, 'Leave Request Form'!$E$8:$E$507, "&gt;="&amp;R59)&gt;0, "R", "")))))</f>
        <v/>
      </c>
      <c r="S77" s="43" t="str">
        <f>IF(OR($B77="", S59=""), "", IF(COUNTIFS('Leave Request Form'!$T$8:$T$507, S59, 'Leave Request Form'!$C$8:$C$507, $B77), "A2", IF(COUNTIFS('Leave Request Form'!$G$8:$G$507, S59, 'Leave Request Form'!$C$8:$C$507, $B77), "R2", IF(COUNTIFS('Leave Request Form'!$P$8:$P$569, $B77, 'Leave Request Form'!$Q$8:$Q$569, "&lt;="&amp;S59, 'Leave Request Form'!$R$8:$R$569, "&gt;="&amp;S59)&gt;0, "A", IF(COUNTIFS('Leave Request Form'!$C$8:$C$507, $B77, 'Leave Request Form'!$D$8:$D$507, "&lt;="&amp;S59, 'Leave Request Form'!$E$8:$E$507, "&gt;="&amp;S59)&gt;0, "R", "")))))</f>
        <v/>
      </c>
      <c r="T77" s="43" t="str">
        <f>IF(OR($B77="", T59=""), "", IF(COUNTIFS('Leave Request Form'!$T$8:$T$507, T59, 'Leave Request Form'!$C$8:$C$507, $B77), "A2", IF(COUNTIFS('Leave Request Form'!$G$8:$G$507, T59, 'Leave Request Form'!$C$8:$C$507, $B77), "R2", IF(COUNTIFS('Leave Request Form'!$P$8:$P$569, $B77, 'Leave Request Form'!$Q$8:$Q$569, "&lt;="&amp;T59, 'Leave Request Form'!$R$8:$R$569, "&gt;="&amp;T59)&gt;0, "A", IF(COUNTIFS('Leave Request Form'!$C$8:$C$507, $B77, 'Leave Request Form'!$D$8:$D$507, "&lt;="&amp;T59, 'Leave Request Form'!$E$8:$E$507, "&gt;="&amp;T59)&gt;0, "R", "")))))</f>
        <v/>
      </c>
      <c r="U77" s="43" t="str">
        <f>IF(OR($B77="", U59=""), "", IF(COUNTIFS('Leave Request Form'!$T$8:$T$507, U59, 'Leave Request Form'!$C$8:$C$507, $B77), "A2", IF(COUNTIFS('Leave Request Form'!$G$8:$G$507, U59, 'Leave Request Form'!$C$8:$C$507, $B77), "R2", IF(COUNTIFS('Leave Request Form'!$P$8:$P$569, $B77, 'Leave Request Form'!$Q$8:$Q$569, "&lt;="&amp;U59, 'Leave Request Form'!$R$8:$R$569, "&gt;="&amp;U59)&gt;0, "A", IF(COUNTIFS('Leave Request Form'!$C$8:$C$507, $B77, 'Leave Request Form'!$D$8:$D$507, "&lt;="&amp;U59, 'Leave Request Form'!$E$8:$E$507, "&gt;="&amp;U59)&gt;0, "R", "")))))</f>
        <v/>
      </c>
      <c r="V77" s="43" t="str">
        <f>IF(OR($B77="", V59=""), "", IF(COUNTIFS('Leave Request Form'!$T$8:$T$507, V59, 'Leave Request Form'!$C$8:$C$507, $B77), "A2", IF(COUNTIFS('Leave Request Form'!$G$8:$G$507, V59, 'Leave Request Form'!$C$8:$C$507, $B77), "R2", IF(COUNTIFS('Leave Request Form'!$P$8:$P$569, $B77, 'Leave Request Form'!$Q$8:$Q$569, "&lt;="&amp;V59, 'Leave Request Form'!$R$8:$R$569, "&gt;="&amp;V59)&gt;0, "A", IF(COUNTIFS('Leave Request Form'!$C$8:$C$507, $B77, 'Leave Request Form'!$D$8:$D$507, "&lt;="&amp;V59, 'Leave Request Form'!$E$8:$E$507, "&gt;="&amp;V59)&gt;0, "R", "")))))</f>
        <v/>
      </c>
      <c r="W77" s="43" t="str">
        <f>IF(OR($B77="", W59=""), "", IF(COUNTIFS('Leave Request Form'!$T$8:$T$507, W59, 'Leave Request Form'!$C$8:$C$507, $B77), "A2", IF(COUNTIFS('Leave Request Form'!$G$8:$G$507, W59, 'Leave Request Form'!$C$8:$C$507, $B77), "R2", IF(COUNTIFS('Leave Request Form'!$P$8:$P$569, $B77, 'Leave Request Form'!$Q$8:$Q$569, "&lt;="&amp;W59, 'Leave Request Form'!$R$8:$R$569, "&gt;="&amp;W59)&gt;0, "A", IF(COUNTIFS('Leave Request Form'!$C$8:$C$507, $B77, 'Leave Request Form'!$D$8:$D$507, "&lt;="&amp;W59, 'Leave Request Form'!$E$8:$E$507, "&gt;="&amp;W59)&gt;0, "R", "")))))</f>
        <v/>
      </c>
      <c r="X77" s="43" t="str">
        <f>IF(OR($B77="", X59=""), "", IF(COUNTIFS('Leave Request Form'!$T$8:$T$507, X59, 'Leave Request Form'!$C$8:$C$507, $B77), "A2", IF(COUNTIFS('Leave Request Form'!$G$8:$G$507, X59, 'Leave Request Form'!$C$8:$C$507, $B77), "R2", IF(COUNTIFS('Leave Request Form'!$P$8:$P$569, $B77, 'Leave Request Form'!$Q$8:$Q$569, "&lt;="&amp;X59, 'Leave Request Form'!$R$8:$R$569, "&gt;="&amp;X59)&gt;0, "A", IF(COUNTIFS('Leave Request Form'!$C$8:$C$507, $B77, 'Leave Request Form'!$D$8:$D$507, "&lt;="&amp;X59, 'Leave Request Form'!$E$8:$E$507, "&gt;="&amp;X59)&gt;0, "R", "")))))</f>
        <v/>
      </c>
      <c r="Y77" s="43" t="str">
        <f>IF(OR($B77="", Y59=""), "", IF(COUNTIFS('Leave Request Form'!$T$8:$T$507, Y59, 'Leave Request Form'!$C$8:$C$507, $B77), "A2", IF(COUNTIFS('Leave Request Form'!$G$8:$G$507, Y59, 'Leave Request Form'!$C$8:$C$507, $B77), "R2", IF(COUNTIFS('Leave Request Form'!$P$8:$P$569, $B77, 'Leave Request Form'!$Q$8:$Q$569, "&lt;="&amp;Y59, 'Leave Request Form'!$R$8:$R$569, "&gt;="&amp;Y59)&gt;0, "A", IF(COUNTIFS('Leave Request Form'!$C$8:$C$507, $B77, 'Leave Request Form'!$D$8:$D$507, "&lt;="&amp;Y59, 'Leave Request Form'!$E$8:$E$507, "&gt;="&amp;Y59)&gt;0, "R", "")))))</f>
        <v/>
      </c>
      <c r="Z77" s="43" t="str">
        <f>IF(OR($B77="", Z59=""), "", IF(COUNTIFS('Leave Request Form'!$T$8:$T$507, Z59, 'Leave Request Form'!$C$8:$C$507, $B77), "A2", IF(COUNTIFS('Leave Request Form'!$G$8:$G$507, Z59, 'Leave Request Form'!$C$8:$C$507, $B77), "R2", IF(COUNTIFS('Leave Request Form'!$P$8:$P$569, $B77, 'Leave Request Form'!$Q$8:$Q$569, "&lt;="&amp;Z59, 'Leave Request Form'!$R$8:$R$569, "&gt;="&amp;Z59)&gt;0, "A", IF(COUNTIFS('Leave Request Form'!$C$8:$C$507, $B77, 'Leave Request Form'!$D$8:$D$507, "&lt;="&amp;Z59, 'Leave Request Form'!$E$8:$E$507, "&gt;="&amp;Z59)&gt;0, "R", "")))))</f>
        <v/>
      </c>
      <c r="AA77" s="43" t="str">
        <f>IF(OR($B77="", AA59=""), "", IF(COUNTIFS('Leave Request Form'!$T$8:$T$507, AA59, 'Leave Request Form'!$C$8:$C$507, $B77), "A2", IF(COUNTIFS('Leave Request Form'!$G$8:$G$507, AA59, 'Leave Request Form'!$C$8:$C$507, $B77), "R2", IF(COUNTIFS('Leave Request Form'!$P$8:$P$569, $B77, 'Leave Request Form'!$Q$8:$Q$569, "&lt;="&amp;AA59, 'Leave Request Form'!$R$8:$R$569, "&gt;="&amp;AA59)&gt;0, "A", IF(COUNTIFS('Leave Request Form'!$C$8:$C$507, $B77, 'Leave Request Form'!$D$8:$D$507, "&lt;="&amp;AA59, 'Leave Request Form'!$E$8:$E$507, "&gt;="&amp;AA59)&gt;0, "R", "")))))</f>
        <v/>
      </c>
      <c r="AB77" s="43" t="str">
        <f>IF(OR($B77="", AB59=""), "", IF(COUNTIFS('Leave Request Form'!$T$8:$T$507, AB59, 'Leave Request Form'!$C$8:$C$507, $B77), "A2", IF(COUNTIFS('Leave Request Form'!$G$8:$G$507, AB59, 'Leave Request Form'!$C$8:$C$507, $B77), "R2", IF(COUNTIFS('Leave Request Form'!$P$8:$P$569, $B77, 'Leave Request Form'!$Q$8:$Q$569, "&lt;="&amp;AB59, 'Leave Request Form'!$R$8:$R$569, "&gt;="&amp;AB59)&gt;0, "A", IF(COUNTIFS('Leave Request Form'!$C$8:$C$507, $B77, 'Leave Request Form'!$D$8:$D$507, "&lt;="&amp;AB59, 'Leave Request Form'!$E$8:$E$507, "&gt;="&amp;AB59)&gt;0, "R", "")))))</f>
        <v/>
      </c>
      <c r="AC77" s="43" t="str">
        <f>IF(OR($B77="", AC59=""), "", IF(COUNTIFS('Leave Request Form'!$T$8:$T$507, AC59, 'Leave Request Form'!$C$8:$C$507, $B77), "A2", IF(COUNTIFS('Leave Request Form'!$G$8:$G$507, AC59, 'Leave Request Form'!$C$8:$C$507, $B77), "R2", IF(COUNTIFS('Leave Request Form'!$P$8:$P$569, $B77, 'Leave Request Form'!$Q$8:$Q$569, "&lt;="&amp;AC59, 'Leave Request Form'!$R$8:$R$569, "&gt;="&amp;AC59)&gt;0, "A", IF(COUNTIFS('Leave Request Form'!$C$8:$C$507, $B77, 'Leave Request Form'!$D$8:$D$507, "&lt;="&amp;AC59, 'Leave Request Form'!$E$8:$E$507, "&gt;="&amp;AC59)&gt;0, "R", "")))))</f>
        <v/>
      </c>
      <c r="AD77" s="43" t="str">
        <f>IF(OR($B77="", AD59=""), "", IF(COUNTIFS('Leave Request Form'!$T$8:$T$507, AD59, 'Leave Request Form'!$C$8:$C$507, $B77), "A2", IF(COUNTIFS('Leave Request Form'!$G$8:$G$507, AD59, 'Leave Request Form'!$C$8:$C$507, $B77), "R2", IF(COUNTIFS('Leave Request Form'!$P$8:$P$569, $B77, 'Leave Request Form'!$Q$8:$Q$569, "&lt;="&amp;AD59, 'Leave Request Form'!$R$8:$R$569, "&gt;="&amp;AD59)&gt;0, "A", IF(COUNTIFS('Leave Request Form'!$C$8:$C$507, $B77, 'Leave Request Form'!$D$8:$D$507, "&lt;="&amp;AD59, 'Leave Request Form'!$E$8:$E$507, "&gt;="&amp;AD59)&gt;0, "R", "")))))</f>
        <v/>
      </c>
      <c r="AE77" s="43" t="str">
        <f>IF(OR($B77="", AE59=""), "", IF(COUNTIFS('Leave Request Form'!$T$8:$T$507, AE59, 'Leave Request Form'!$C$8:$C$507, $B77), "A2", IF(COUNTIFS('Leave Request Form'!$G$8:$G$507, AE59, 'Leave Request Form'!$C$8:$C$507, $B77), "R2", IF(COUNTIFS('Leave Request Form'!$P$8:$P$569, $B77, 'Leave Request Form'!$Q$8:$Q$569, "&lt;="&amp;AE59, 'Leave Request Form'!$R$8:$R$569, "&gt;="&amp;AE59)&gt;0, "A", IF(COUNTIFS('Leave Request Form'!$C$8:$C$507, $B77, 'Leave Request Form'!$D$8:$D$507, "&lt;="&amp;AE59, 'Leave Request Form'!$E$8:$E$507, "&gt;="&amp;AE59)&gt;0, "R", "")))))</f>
        <v/>
      </c>
      <c r="AF77" s="43" t="str">
        <f>IF(OR($B77="", AF59=""), "", IF(COUNTIFS('Leave Request Form'!$T$8:$T$507, AF59, 'Leave Request Form'!$C$8:$C$507, $B77), "A2", IF(COUNTIFS('Leave Request Form'!$G$8:$G$507, AF59, 'Leave Request Form'!$C$8:$C$507, $B77), "R2", IF(COUNTIFS('Leave Request Form'!$P$8:$P$569, $B77, 'Leave Request Form'!$Q$8:$Q$569, "&lt;="&amp;AF59, 'Leave Request Form'!$R$8:$R$569, "&gt;="&amp;AF59)&gt;0, "A", IF(COUNTIFS('Leave Request Form'!$C$8:$C$507, $B77, 'Leave Request Form'!$D$8:$D$507, "&lt;="&amp;AF59, 'Leave Request Form'!$E$8:$E$507, "&gt;="&amp;AF59)&gt;0, "R", "")))))</f>
        <v/>
      </c>
      <c r="AG77" s="44" t="str">
        <f>IF(OR($B77="", AG59=""), "", IF(COUNTIFS('Leave Request Form'!$T$8:$T$507, AG59, 'Leave Request Form'!$C$8:$C$507, $B77), "A2", IF(COUNTIFS('Leave Request Form'!$G$8:$G$507, AG59, 'Leave Request Form'!$C$8:$C$507, $B77), "R2", IF(COUNTIFS('Leave Request Form'!$P$8:$P$569, $B77, 'Leave Request Form'!$Q$8:$Q$569, "&lt;="&amp;AG59, 'Leave Request Form'!$R$8:$R$569, "&gt;="&amp;AG59)&gt;0, "A", IF(COUNTIFS('Leave Request Form'!$C$8:$C$507, $B77, 'Leave Request Form'!$D$8:$D$507, "&lt;="&amp;AG59, 'Leave Request Form'!$E$8:$E$507, "&gt;="&amp;AG59)&gt;0, "R", "")))))</f>
        <v/>
      </c>
      <c r="AH77" s="75"/>
    </row>
    <row r="78" spans="1:34" x14ac:dyDescent="0.25">
      <c r="A78" s="75"/>
      <c r="B78" s="10" t="str">
        <f>IF('Intro &amp; Setup'!$BC$22="", "", 'Intro &amp; Setup'!$BC$22)</f>
        <v/>
      </c>
      <c r="C78" s="42" t="str">
        <f>IF(OR($B78="", C59=""), "", IF(COUNTIFS('Leave Request Form'!$T$8:$T$507, C59, 'Leave Request Form'!$C$8:$C$507, $B78), "A2", IF(COUNTIFS('Leave Request Form'!$G$8:$G$507, C59, 'Leave Request Form'!$C$8:$C$507, $B78), "R2", IF(COUNTIFS('Leave Request Form'!$P$8:$P$569, $B78, 'Leave Request Form'!$Q$8:$Q$569, "&lt;="&amp;C59, 'Leave Request Form'!$R$8:$R$569, "&gt;="&amp;C59)&gt;0, "A", IF(COUNTIFS('Leave Request Form'!$C$8:$C$507, $B78, 'Leave Request Form'!$D$8:$D$507, "&lt;="&amp;C59, 'Leave Request Form'!$E$8:$E$507, "&gt;="&amp;C59)&gt;0, "R", "")))))</f>
        <v/>
      </c>
      <c r="D78" s="43" t="str">
        <f>IF(OR($B78="", D59=""), "", IF(COUNTIFS('Leave Request Form'!$T$8:$T$507, D59, 'Leave Request Form'!$C$8:$C$507, $B78), "A2", IF(COUNTIFS('Leave Request Form'!$G$8:$G$507, D59, 'Leave Request Form'!$C$8:$C$507, $B78), "R2", IF(COUNTIFS('Leave Request Form'!$P$8:$P$569, $B78, 'Leave Request Form'!$Q$8:$Q$569, "&lt;="&amp;D59, 'Leave Request Form'!$R$8:$R$569, "&gt;="&amp;D59)&gt;0, "A", IF(COUNTIFS('Leave Request Form'!$C$8:$C$507, $B78, 'Leave Request Form'!$D$8:$D$507, "&lt;="&amp;D59, 'Leave Request Form'!$E$8:$E$507, "&gt;="&amp;D59)&gt;0, "R", "")))))</f>
        <v/>
      </c>
      <c r="E78" s="43" t="str">
        <f>IF(OR($B78="", E59=""), "", IF(COUNTIFS('Leave Request Form'!$T$8:$T$507, E59, 'Leave Request Form'!$C$8:$C$507, $B78), "A2", IF(COUNTIFS('Leave Request Form'!$G$8:$G$507, E59, 'Leave Request Form'!$C$8:$C$507, $B78), "R2", IF(COUNTIFS('Leave Request Form'!$P$8:$P$569, $B78, 'Leave Request Form'!$Q$8:$Q$569, "&lt;="&amp;E59, 'Leave Request Form'!$R$8:$R$569, "&gt;="&amp;E59)&gt;0, "A", IF(COUNTIFS('Leave Request Form'!$C$8:$C$507, $B78, 'Leave Request Form'!$D$8:$D$507, "&lt;="&amp;E59, 'Leave Request Form'!$E$8:$E$507, "&gt;="&amp;E59)&gt;0, "R", "")))))</f>
        <v/>
      </c>
      <c r="F78" s="43" t="str">
        <f>IF(OR($B78="", F59=""), "", IF(COUNTIFS('Leave Request Form'!$T$8:$T$507, F59, 'Leave Request Form'!$C$8:$C$507, $B78), "A2", IF(COUNTIFS('Leave Request Form'!$G$8:$G$507, F59, 'Leave Request Form'!$C$8:$C$507, $B78), "R2", IF(COUNTIFS('Leave Request Form'!$P$8:$P$569, $B78, 'Leave Request Form'!$Q$8:$Q$569, "&lt;="&amp;F59, 'Leave Request Form'!$R$8:$R$569, "&gt;="&amp;F59)&gt;0, "A", IF(COUNTIFS('Leave Request Form'!$C$8:$C$507, $B78, 'Leave Request Form'!$D$8:$D$507, "&lt;="&amp;F59, 'Leave Request Form'!$E$8:$E$507, "&gt;="&amp;F59)&gt;0, "R", "")))))</f>
        <v/>
      </c>
      <c r="G78" s="43" t="str">
        <f>IF(OR($B78="", G59=""), "", IF(COUNTIFS('Leave Request Form'!$T$8:$T$507, G59, 'Leave Request Form'!$C$8:$C$507, $B78), "A2", IF(COUNTIFS('Leave Request Form'!$G$8:$G$507, G59, 'Leave Request Form'!$C$8:$C$507, $B78), "R2", IF(COUNTIFS('Leave Request Form'!$P$8:$P$569, $B78, 'Leave Request Form'!$Q$8:$Q$569, "&lt;="&amp;G59, 'Leave Request Form'!$R$8:$R$569, "&gt;="&amp;G59)&gt;0, "A", IF(COUNTIFS('Leave Request Form'!$C$8:$C$507, $B78, 'Leave Request Form'!$D$8:$D$507, "&lt;="&amp;G59, 'Leave Request Form'!$E$8:$E$507, "&gt;="&amp;G59)&gt;0, "R", "")))))</f>
        <v/>
      </c>
      <c r="H78" s="43" t="str">
        <f>IF(OR($B78="", H59=""), "", IF(COUNTIFS('Leave Request Form'!$T$8:$T$507, H59, 'Leave Request Form'!$C$8:$C$507, $B78), "A2", IF(COUNTIFS('Leave Request Form'!$G$8:$G$507, H59, 'Leave Request Form'!$C$8:$C$507, $B78), "R2", IF(COUNTIFS('Leave Request Form'!$P$8:$P$569, $B78, 'Leave Request Form'!$Q$8:$Q$569, "&lt;="&amp;H59, 'Leave Request Form'!$R$8:$R$569, "&gt;="&amp;H59)&gt;0, "A", IF(COUNTIFS('Leave Request Form'!$C$8:$C$507, $B78, 'Leave Request Form'!$D$8:$D$507, "&lt;="&amp;H59, 'Leave Request Form'!$E$8:$E$507, "&gt;="&amp;H59)&gt;0, "R", "")))))</f>
        <v/>
      </c>
      <c r="I78" s="43" t="str">
        <f>IF(OR($B78="", I59=""), "", IF(COUNTIFS('Leave Request Form'!$T$8:$T$507, I59, 'Leave Request Form'!$C$8:$C$507, $B78), "A2", IF(COUNTIFS('Leave Request Form'!$G$8:$G$507, I59, 'Leave Request Form'!$C$8:$C$507, $B78), "R2", IF(COUNTIFS('Leave Request Form'!$P$8:$P$569, $B78, 'Leave Request Form'!$Q$8:$Q$569, "&lt;="&amp;I59, 'Leave Request Form'!$R$8:$R$569, "&gt;="&amp;I59)&gt;0, "A", IF(COUNTIFS('Leave Request Form'!$C$8:$C$507, $B78, 'Leave Request Form'!$D$8:$D$507, "&lt;="&amp;I59, 'Leave Request Form'!$E$8:$E$507, "&gt;="&amp;I59)&gt;0, "R", "")))))</f>
        <v/>
      </c>
      <c r="J78" s="43" t="str">
        <f>IF(OR($B78="", J59=""), "", IF(COUNTIFS('Leave Request Form'!$T$8:$T$507, J59, 'Leave Request Form'!$C$8:$C$507, $B78), "A2", IF(COUNTIFS('Leave Request Form'!$G$8:$G$507, J59, 'Leave Request Form'!$C$8:$C$507, $B78), "R2", IF(COUNTIFS('Leave Request Form'!$P$8:$P$569, $B78, 'Leave Request Form'!$Q$8:$Q$569, "&lt;="&amp;J59, 'Leave Request Form'!$R$8:$R$569, "&gt;="&amp;J59)&gt;0, "A", IF(COUNTIFS('Leave Request Form'!$C$8:$C$507, $B78, 'Leave Request Form'!$D$8:$D$507, "&lt;="&amp;J59, 'Leave Request Form'!$E$8:$E$507, "&gt;="&amp;J59)&gt;0, "R", "")))))</f>
        <v/>
      </c>
      <c r="K78" s="43" t="str">
        <f>IF(OR($B78="", K59=""), "", IF(COUNTIFS('Leave Request Form'!$T$8:$T$507, K59, 'Leave Request Form'!$C$8:$C$507, $B78), "A2", IF(COUNTIFS('Leave Request Form'!$G$8:$G$507, K59, 'Leave Request Form'!$C$8:$C$507, $B78), "R2", IF(COUNTIFS('Leave Request Form'!$P$8:$P$569, $B78, 'Leave Request Form'!$Q$8:$Q$569, "&lt;="&amp;K59, 'Leave Request Form'!$R$8:$R$569, "&gt;="&amp;K59)&gt;0, "A", IF(COUNTIFS('Leave Request Form'!$C$8:$C$507, $B78, 'Leave Request Form'!$D$8:$D$507, "&lt;="&amp;K59, 'Leave Request Form'!$E$8:$E$507, "&gt;="&amp;K59)&gt;0, "R", "")))))</f>
        <v/>
      </c>
      <c r="L78" s="43" t="str">
        <f>IF(OR($B78="", L59=""), "", IF(COUNTIFS('Leave Request Form'!$T$8:$T$507, L59, 'Leave Request Form'!$C$8:$C$507, $B78), "A2", IF(COUNTIFS('Leave Request Form'!$G$8:$G$507, L59, 'Leave Request Form'!$C$8:$C$507, $B78), "R2", IF(COUNTIFS('Leave Request Form'!$P$8:$P$569, $B78, 'Leave Request Form'!$Q$8:$Q$569, "&lt;="&amp;L59, 'Leave Request Form'!$R$8:$R$569, "&gt;="&amp;L59)&gt;0, "A", IF(COUNTIFS('Leave Request Form'!$C$8:$C$507, $B78, 'Leave Request Form'!$D$8:$D$507, "&lt;="&amp;L59, 'Leave Request Form'!$E$8:$E$507, "&gt;="&amp;L59)&gt;0, "R", "")))))</f>
        <v/>
      </c>
      <c r="M78" s="43" t="str">
        <f>IF(OR($B78="", M59=""), "", IF(COUNTIFS('Leave Request Form'!$T$8:$T$507, M59, 'Leave Request Form'!$C$8:$C$507, $B78), "A2", IF(COUNTIFS('Leave Request Form'!$G$8:$G$507, M59, 'Leave Request Form'!$C$8:$C$507, $B78), "R2", IF(COUNTIFS('Leave Request Form'!$P$8:$P$569, $B78, 'Leave Request Form'!$Q$8:$Q$569, "&lt;="&amp;M59, 'Leave Request Form'!$R$8:$R$569, "&gt;="&amp;M59)&gt;0, "A", IF(COUNTIFS('Leave Request Form'!$C$8:$C$507, $B78, 'Leave Request Form'!$D$8:$D$507, "&lt;="&amp;M59, 'Leave Request Form'!$E$8:$E$507, "&gt;="&amp;M59)&gt;0, "R", "")))))</f>
        <v/>
      </c>
      <c r="N78" s="43" t="str">
        <f>IF(OR($B78="", N59=""), "", IF(COUNTIFS('Leave Request Form'!$T$8:$T$507, N59, 'Leave Request Form'!$C$8:$C$507, $B78), "A2", IF(COUNTIFS('Leave Request Form'!$G$8:$G$507, N59, 'Leave Request Form'!$C$8:$C$507, $B78), "R2", IF(COUNTIFS('Leave Request Form'!$P$8:$P$569, $B78, 'Leave Request Form'!$Q$8:$Q$569, "&lt;="&amp;N59, 'Leave Request Form'!$R$8:$R$569, "&gt;="&amp;N59)&gt;0, "A", IF(COUNTIFS('Leave Request Form'!$C$8:$C$507, $B78, 'Leave Request Form'!$D$8:$D$507, "&lt;="&amp;N59, 'Leave Request Form'!$E$8:$E$507, "&gt;="&amp;N59)&gt;0, "R", "")))))</f>
        <v/>
      </c>
      <c r="O78" s="43" t="str">
        <f>IF(OR($B78="", O59=""), "", IF(COUNTIFS('Leave Request Form'!$T$8:$T$507, O59, 'Leave Request Form'!$C$8:$C$507, $B78), "A2", IF(COUNTIFS('Leave Request Form'!$G$8:$G$507, O59, 'Leave Request Form'!$C$8:$C$507, $B78), "R2", IF(COUNTIFS('Leave Request Form'!$P$8:$P$569, $B78, 'Leave Request Form'!$Q$8:$Q$569, "&lt;="&amp;O59, 'Leave Request Form'!$R$8:$R$569, "&gt;="&amp;O59)&gt;0, "A", IF(COUNTIFS('Leave Request Form'!$C$8:$C$507, $B78, 'Leave Request Form'!$D$8:$D$507, "&lt;="&amp;O59, 'Leave Request Form'!$E$8:$E$507, "&gt;="&amp;O59)&gt;0, "R", "")))))</f>
        <v/>
      </c>
      <c r="P78" s="43" t="str">
        <f>IF(OR($B78="", P59=""), "", IF(COUNTIFS('Leave Request Form'!$T$8:$T$507, P59, 'Leave Request Form'!$C$8:$C$507, $B78), "A2", IF(COUNTIFS('Leave Request Form'!$G$8:$G$507, P59, 'Leave Request Form'!$C$8:$C$507, $B78), "R2", IF(COUNTIFS('Leave Request Form'!$P$8:$P$569, $B78, 'Leave Request Form'!$Q$8:$Q$569, "&lt;="&amp;P59, 'Leave Request Form'!$R$8:$R$569, "&gt;="&amp;P59)&gt;0, "A", IF(COUNTIFS('Leave Request Form'!$C$8:$C$507, $B78, 'Leave Request Form'!$D$8:$D$507, "&lt;="&amp;P59, 'Leave Request Form'!$E$8:$E$507, "&gt;="&amp;P59)&gt;0, "R", "")))))</f>
        <v/>
      </c>
      <c r="Q78" s="43" t="str">
        <f>IF(OR($B78="", Q59=""), "", IF(COUNTIFS('Leave Request Form'!$T$8:$T$507, Q59, 'Leave Request Form'!$C$8:$C$507, $B78), "A2", IF(COUNTIFS('Leave Request Form'!$G$8:$G$507, Q59, 'Leave Request Form'!$C$8:$C$507, $B78), "R2", IF(COUNTIFS('Leave Request Form'!$P$8:$P$569, $B78, 'Leave Request Form'!$Q$8:$Q$569, "&lt;="&amp;Q59, 'Leave Request Form'!$R$8:$R$569, "&gt;="&amp;Q59)&gt;0, "A", IF(COUNTIFS('Leave Request Form'!$C$8:$C$507, $B78, 'Leave Request Form'!$D$8:$D$507, "&lt;="&amp;Q59, 'Leave Request Form'!$E$8:$E$507, "&gt;="&amp;Q59)&gt;0, "R", "")))))</f>
        <v/>
      </c>
      <c r="R78" s="43" t="str">
        <f>IF(OR($B78="", R59=""), "", IF(COUNTIFS('Leave Request Form'!$T$8:$T$507, R59, 'Leave Request Form'!$C$8:$C$507, $B78), "A2", IF(COUNTIFS('Leave Request Form'!$G$8:$G$507, R59, 'Leave Request Form'!$C$8:$C$507, $B78), "R2", IF(COUNTIFS('Leave Request Form'!$P$8:$P$569, $B78, 'Leave Request Form'!$Q$8:$Q$569, "&lt;="&amp;R59, 'Leave Request Form'!$R$8:$R$569, "&gt;="&amp;R59)&gt;0, "A", IF(COUNTIFS('Leave Request Form'!$C$8:$C$507, $B78, 'Leave Request Form'!$D$8:$D$507, "&lt;="&amp;R59, 'Leave Request Form'!$E$8:$E$507, "&gt;="&amp;R59)&gt;0, "R", "")))))</f>
        <v/>
      </c>
      <c r="S78" s="43" t="str">
        <f>IF(OR($B78="", S59=""), "", IF(COUNTIFS('Leave Request Form'!$T$8:$T$507, S59, 'Leave Request Form'!$C$8:$C$507, $B78), "A2", IF(COUNTIFS('Leave Request Form'!$G$8:$G$507, S59, 'Leave Request Form'!$C$8:$C$507, $B78), "R2", IF(COUNTIFS('Leave Request Form'!$P$8:$P$569, $B78, 'Leave Request Form'!$Q$8:$Q$569, "&lt;="&amp;S59, 'Leave Request Form'!$R$8:$R$569, "&gt;="&amp;S59)&gt;0, "A", IF(COUNTIFS('Leave Request Form'!$C$8:$C$507, $B78, 'Leave Request Form'!$D$8:$D$507, "&lt;="&amp;S59, 'Leave Request Form'!$E$8:$E$507, "&gt;="&amp;S59)&gt;0, "R", "")))))</f>
        <v/>
      </c>
      <c r="T78" s="43" t="str">
        <f>IF(OR($B78="", T59=""), "", IF(COUNTIFS('Leave Request Form'!$T$8:$T$507, T59, 'Leave Request Form'!$C$8:$C$507, $B78), "A2", IF(COUNTIFS('Leave Request Form'!$G$8:$G$507, T59, 'Leave Request Form'!$C$8:$C$507, $B78), "R2", IF(COUNTIFS('Leave Request Form'!$P$8:$P$569, $B78, 'Leave Request Form'!$Q$8:$Q$569, "&lt;="&amp;T59, 'Leave Request Form'!$R$8:$R$569, "&gt;="&amp;T59)&gt;0, "A", IF(COUNTIFS('Leave Request Form'!$C$8:$C$507, $B78, 'Leave Request Form'!$D$8:$D$507, "&lt;="&amp;T59, 'Leave Request Form'!$E$8:$E$507, "&gt;="&amp;T59)&gt;0, "R", "")))))</f>
        <v/>
      </c>
      <c r="U78" s="43" t="str">
        <f>IF(OR($B78="", U59=""), "", IF(COUNTIFS('Leave Request Form'!$T$8:$T$507, U59, 'Leave Request Form'!$C$8:$C$507, $B78), "A2", IF(COUNTIFS('Leave Request Form'!$G$8:$G$507, U59, 'Leave Request Form'!$C$8:$C$507, $B78), "R2", IF(COUNTIFS('Leave Request Form'!$P$8:$P$569, $B78, 'Leave Request Form'!$Q$8:$Q$569, "&lt;="&amp;U59, 'Leave Request Form'!$R$8:$R$569, "&gt;="&amp;U59)&gt;0, "A", IF(COUNTIFS('Leave Request Form'!$C$8:$C$507, $B78, 'Leave Request Form'!$D$8:$D$507, "&lt;="&amp;U59, 'Leave Request Form'!$E$8:$E$507, "&gt;="&amp;U59)&gt;0, "R", "")))))</f>
        <v/>
      </c>
      <c r="V78" s="43" t="str">
        <f>IF(OR($B78="", V59=""), "", IF(COUNTIFS('Leave Request Form'!$T$8:$T$507, V59, 'Leave Request Form'!$C$8:$C$507, $B78), "A2", IF(COUNTIFS('Leave Request Form'!$G$8:$G$507, V59, 'Leave Request Form'!$C$8:$C$507, $B78), "R2", IF(COUNTIFS('Leave Request Form'!$P$8:$P$569, $B78, 'Leave Request Form'!$Q$8:$Q$569, "&lt;="&amp;V59, 'Leave Request Form'!$R$8:$R$569, "&gt;="&amp;V59)&gt;0, "A", IF(COUNTIFS('Leave Request Form'!$C$8:$C$507, $B78, 'Leave Request Form'!$D$8:$D$507, "&lt;="&amp;V59, 'Leave Request Form'!$E$8:$E$507, "&gt;="&amp;V59)&gt;0, "R", "")))))</f>
        <v/>
      </c>
      <c r="W78" s="43" t="str">
        <f>IF(OR($B78="", W59=""), "", IF(COUNTIFS('Leave Request Form'!$T$8:$T$507, W59, 'Leave Request Form'!$C$8:$C$507, $B78), "A2", IF(COUNTIFS('Leave Request Form'!$G$8:$G$507, W59, 'Leave Request Form'!$C$8:$C$507, $B78), "R2", IF(COUNTIFS('Leave Request Form'!$P$8:$P$569, $B78, 'Leave Request Form'!$Q$8:$Q$569, "&lt;="&amp;W59, 'Leave Request Form'!$R$8:$R$569, "&gt;="&amp;W59)&gt;0, "A", IF(COUNTIFS('Leave Request Form'!$C$8:$C$507, $B78, 'Leave Request Form'!$D$8:$D$507, "&lt;="&amp;W59, 'Leave Request Form'!$E$8:$E$507, "&gt;="&amp;W59)&gt;0, "R", "")))))</f>
        <v/>
      </c>
      <c r="X78" s="43" t="str">
        <f>IF(OR($B78="", X59=""), "", IF(COUNTIFS('Leave Request Form'!$T$8:$T$507, X59, 'Leave Request Form'!$C$8:$C$507, $B78), "A2", IF(COUNTIFS('Leave Request Form'!$G$8:$G$507, X59, 'Leave Request Form'!$C$8:$C$507, $B78), "R2", IF(COUNTIFS('Leave Request Form'!$P$8:$P$569, $B78, 'Leave Request Form'!$Q$8:$Q$569, "&lt;="&amp;X59, 'Leave Request Form'!$R$8:$R$569, "&gt;="&amp;X59)&gt;0, "A", IF(COUNTIFS('Leave Request Form'!$C$8:$C$507, $B78, 'Leave Request Form'!$D$8:$D$507, "&lt;="&amp;X59, 'Leave Request Form'!$E$8:$E$507, "&gt;="&amp;X59)&gt;0, "R", "")))))</f>
        <v/>
      </c>
      <c r="Y78" s="43" t="str">
        <f>IF(OR($B78="", Y59=""), "", IF(COUNTIFS('Leave Request Form'!$T$8:$T$507, Y59, 'Leave Request Form'!$C$8:$C$507, $B78), "A2", IF(COUNTIFS('Leave Request Form'!$G$8:$G$507, Y59, 'Leave Request Form'!$C$8:$C$507, $B78), "R2", IF(COUNTIFS('Leave Request Form'!$P$8:$P$569, $B78, 'Leave Request Form'!$Q$8:$Q$569, "&lt;="&amp;Y59, 'Leave Request Form'!$R$8:$R$569, "&gt;="&amp;Y59)&gt;0, "A", IF(COUNTIFS('Leave Request Form'!$C$8:$C$507, $B78, 'Leave Request Form'!$D$8:$D$507, "&lt;="&amp;Y59, 'Leave Request Form'!$E$8:$E$507, "&gt;="&amp;Y59)&gt;0, "R", "")))))</f>
        <v/>
      </c>
      <c r="Z78" s="43" t="str">
        <f>IF(OR($B78="", Z59=""), "", IF(COUNTIFS('Leave Request Form'!$T$8:$T$507, Z59, 'Leave Request Form'!$C$8:$C$507, $B78), "A2", IF(COUNTIFS('Leave Request Form'!$G$8:$G$507, Z59, 'Leave Request Form'!$C$8:$C$507, $B78), "R2", IF(COUNTIFS('Leave Request Form'!$P$8:$P$569, $B78, 'Leave Request Form'!$Q$8:$Q$569, "&lt;="&amp;Z59, 'Leave Request Form'!$R$8:$R$569, "&gt;="&amp;Z59)&gt;0, "A", IF(COUNTIFS('Leave Request Form'!$C$8:$C$507, $B78, 'Leave Request Form'!$D$8:$D$507, "&lt;="&amp;Z59, 'Leave Request Form'!$E$8:$E$507, "&gt;="&amp;Z59)&gt;0, "R", "")))))</f>
        <v/>
      </c>
      <c r="AA78" s="43" t="str">
        <f>IF(OR($B78="", AA59=""), "", IF(COUNTIFS('Leave Request Form'!$T$8:$T$507, AA59, 'Leave Request Form'!$C$8:$C$507, $B78), "A2", IF(COUNTIFS('Leave Request Form'!$G$8:$G$507, AA59, 'Leave Request Form'!$C$8:$C$507, $B78), "R2", IF(COUNTIFS('Leave Request Form'!$P$8:$P$569, $B78, 'Leave Request Form'!$Q$8:$Q$569, "&lt;="&amp;AA59, 'Leave Request Form'!$R$8:$R$569, "&gt;="&amp;AA59)&gt;0, "A", IF(COUNTIFS('Leave Request Form'!$C$8:$C$507, $B78, 'Leave Request Form'!$D$8:$D$507, "&lt;="&amp;AA59, 'Leave Request Form'!$E$8:$E$507, "&gt;="&amp;AA59)&gt;0, "R", "")))))</f>
        <v/>
      </c>
      <c r="AB78" s="43" t="str">
        <f>IF(OR($B78="", AB59=""), "", IF(COUNTIFS('Leave Request Form'!$T$8:$T$507, AB59, 'Leave Request Form'!$C$8:$C$507, $B78), "A2", IF(COUNTIFS('Leave Request Form'!$G$8:$G$507, AB59, 'Leave Request Form'!$C$8:$C$507, $B78), "R2", IF(COUNTIFS('Leave Request Form'!$P$8:$P$569, $B78, 'Leave Request Form'!$Q$8:$Q$569, "&lt;="&amp;AB59, 'Leave Request Form'!$R$8:$R$569, "&gt;="&amp;AB59)&gt;0, "A", IF(COUNTIFS('Leave Request Form'!$C$8:$C$507, $B78, 'Leave Request Form'!$D$8:$D$507, "&lt;="&amp;AB59, 'Leave Request Form'!$E$8:$E$507, "&gt;="&amp;AB59)&gt;0, "R", "")))))</f>
        <v/>
      </c>
      <c r="AC78" s="43" t="str">
        <f>IF(OR($B78="", AC59=""), "", IF(COUNTIFS('Leave Request Form'!$T$8:$T$507, AC59, 'Leave Request Form'!$C$8:$C$507, $B78), "A2", IF(COUNTIFS('Leave Request Form'!$G$8:$G$507, AC59, 'Leave Request Form'!$C$8:$C$507, $B78), "R2", IF(COUNTIFS('Leave Request Form'!$P$8:$P$569, $B78, 'Leave Request Form'!$Q$8:$Q$569, "&lt;="&amp;AC59, 'Leave Request Form'!$R$8:$R$569, "&gt;="&amp;AC59)&gt;0, "A", IF(COUNTIFS('Leave Request Form'!$C$8:$C$507, $B78, 'Leave Request Form'!$D$8:$D$507, "&lt;="&amp;AC59, 'Leave Request Form'!$E$8:$E$507, "&gt;="&amp;AC59)&gt;0, "R", "")))))</f>
        <v/>
      </c>
      <c r="AD78" s="43" t="str">
        <f>IF(OR($B78="", AD59=""), "", IF(COUNTIFS('Leave Request Form'!$T$8:$T$507, AD59, 'Leave Request Form'!$C$8:$C$507, $B78), "A2", IF(COUNTIFS('Leave Request Form'!$G$8:$G$507, AD59, 'Leave Request Form'!$C$8:$C$507, $B78), "R2", IF(COUNTIFS('Leave Request Form'!$P$8:$P$569, $B78, 'Leave Request Form'!$Q$8:$Q$569, "&lt;="&amp;AD59, 'Leave Request Form'!$R$8:$R$569, "&gt;="&amp;AD59)&gt;0, "A", IF(COUNTIFS('Leave Request Form'!$C$8:$C$507, $B78, 'Leave Request Form'!$D$8:$D$507, "&lt;="&amp;AD59, 'Leave Request Form'!$E$8:$E$507, "&gt;="&amp;AD59)&gt;0, "R", "")))))</f>
        <v/>
      </c>
      <c r="AE78" s="43" t="str">
        <f>IF(OR($B78="", AE59=""), "", IF(COUNTIFS('Leave Request Form'!$T$8:$T$507, AE59, 'Leave Request Form'!$C$8:$C$507, $B78), "A2", IF(COUNTIFS('Leave Request Form'!$G$8:$G$507, AE59, 'Leave Request Form'!$C$8:$C$507, $B78), "R2", IF(COUNTIFS('Leave Request Form'!$P$8:$P$569, $B78, 'Leave Request Form'!$Q$8:$Q$569, "&lt;="&amp;AE59, 'Leave Request Form'!$R$8:$R$569, "&gt;="&amp;AE59)&gt;0, "A", IF(COUNTIFS('Leave Request Form'!$C$8:$C$507, $B78, 'Leave Request Form'!$D$8:$D$507, "&lt;="&amp;AE59, 'Leave Request Form'!$E$8:$E$507, "&gt;="&amp;AE59)&gt;0, "R", "")))))</f>
        <v/>
      </c>
      <c r="AF78" s="43" t="str">
        <f>IF(OR($B78="", AF59=""), "", IF(COUNTIFS('Leave Request Form'!$T$8:$T$507, AF59, 'Leave Request Form'!$C$8:$C$507, $B78), "A2", IF(COUNTIFS('Leave Request Form'!$G$8:$G$507, AF59, 'Leave Request Form'!$C$8:$C$507, $B78), "R2", IF(COUNTIFS('Leave Request Form'!$P$8:$P$569, $B78, 'Leave Request Form'!$Q$8:$Q$569, "&lt;="&amp;AF59, 'Leave Request Form'!$R$8:$R$569, "&gt;="&amp;AF59)&gt;0, "A", IF(COUNTIFS('Leave Request Form'!$C$8:$C$507, $B78, 'Leave Request Form'!$D$8:$D$507, "&lt;="&amp;AF59, 'Leave Request Form'!$E$8:$E$507, "&gt;="&amp;AF59)&gt;0, "R", "")))))</f>
        <v/>
      </c>
      <c r="AG78" s="44" t="str">
        <f>IF(OR($B78="", AG59=""), "", IF(COUNTIFS('Leave Request Form'!$T$8:$T$507, AG59, 'Leave Request Form'!$C$8:$C$507, $B78), "A2", IF(COUNTIFS('Leave Request Form'!$G$8:$G$507, AG59, 'Leave Request Form'!$C$8:$C$507, $B78), "R2", IF(COUNTIFS('Leave Request Form'!$P$8:$P$569, $B78, 'Leave Request Form'!$Q$8:$Q$569, "&lt;="&amp;AG59, 'Leave Request Form'!$R$8:$R$569, "&gt;="&amp;AG59)&gt;0, "A", IF(COUNTIFS('Leave Request Form'!$C$8:$C$507, $B78, 'Leave Request Form'!$D$8:$D$507, "&lt;="&amp;AG59, 'Leave Request Form'!$E$8:$E$507, "&gt;="&amp;AG59)&gt;0, "R", "")))))</f>
        <v/>
      </c>
      <c r="AH78" s="75"/>
    </row>
    <row r="79" spans="1:34" x14ac:dyDescent="0.25">
      <c r="A79" s="75"/>
      <c r="B79" s="6" t="str">
        <f>IF('Intro &amp; Setup'!$BC$23="", "", 'Intro &amp; Setup'!$BC$23)</f>
        <v/>
      </c>
      <c r="C79" s="27" t="str">
        <f>IF(OR($B79="", C59=""), "", IF(COUNTIFS('Leave Request Form'!$T$8:$T$507, C59, 'Leave Request Form'!$C$8:$C$507, $B79), "A2", IF(COUNTIFS('Leave Request Form'!$G$8:$G$507, C59, 'Leave Request Form'!$C$8:$C$507, $B79), "R2", IF(COUNTIFS('Leave Request Form'!$P$8:$P$569, $B79, 'Leave Request Form'!$Q$8:$Q$569, "&lt;="&amp;C59, 'Leave Request Form'!$R$8:$R$569, "&gt;="&amp;C59)&gt;0, "A", IF(COUNTIFS('Leave Request Form'!$C$8:$C$507, $B79, 'Leave Request Form'!$D$8:$D$507, "&lt;="&amp;C59, 'Leave Request Form'!$E$8:$E$507, "&gt;="&amp;C59)&gt;0, "R", "")))))</f>
        <v/>
      </c>
      <c r="D79" s="34" t="str">
        <f>IF(OR($B79="", D59=""), "", IF(COUNTIFS('Leave Request Form'!$T$8:$T$507, D59, 'Leave Request Form'!$C$8:$C$507, $B79), "A2", IF(COUNTIFS('Leave Request Form'!$G$8:$G$507, D59, 'Leave Request Form'!$C$8:$C$507, $B79), "R2", IF(COUNTIFS('Leave Request Form'!$P$8:$P$569, $B79, 'Leave Request Form'!$Q$8:$Q$569, "&lt;="&amp;D59, 'Leave Request Form'!$R$8:$R$569, "&gt;="&amp;D59)&gt;0, "A", IF(COUNTIFS('Leave Request Form'!$C$8:$C$507, $B79, 'Leave Request Form'!$D$8:$D$507, "&lt;="&amp;D59, 'Leave Request Form'!$E$8:$E$507, "&gt;="&amp;D59)&gt;0, "R", "")))))</f>
        <v/>
      </c>
      <c r="E79" s="34" t="str">
        <f>IF(OR($B79="", E59=""), "", IF(COUNTIFS('Leave Request Form'!$T$8:$T$507, E59, 'Leave Request Form'!$C$8:$C$507, $B79), "A2", IF(COUNTIFS('Leave Request Form'!$G$8:$G$507, E59, 'Leave Request Form'!$C$8:$C$507, $B79), "R2", IF(COUNTIFS('Leave Request Form'!$P$8:$P$569, $B79, 'Leave Request Form'!$Q$8:$Q$569, "&lt;="&amp;E59, 'Leave Request Form'!$R$8:$R$569, "&gt;="&amp;E59)&gt;0, "A", IF(COUNTIFS('Leave Request Form'!$C$8:$C$507, $B79, 'Leave Request Form'!$D$8:$D$507, "&lt;="&amp;E59, 'Leave Request Form'!$E$8:$E$507, "&gt;="&amp;E59)&gt;0, "R", "")))))</f>
        <v/>
      </c>
      <c r="F79" s="34" t="str">
        <f>IF(OR($B79="", F59=""), "", IF(COUNTIFS('Leave Request Form'!$T$8:$T$507, F59, 'Leave Request Form'!$C$8:$C$507, $B79), "A2", IF(COUNTIFS('Leave Request Form'!$G$8:$G$507, F59, 'Leave Request Form'!$C$8:$C$507, $B79), "R2", IF(COUNTIFS('Leave Request Form'!$P$8:$P$569, $B79, 'Leave Request Form'!$Q$8:$Q$569, "&lt;="&amp;F59, 'Leave Request Form'!$R$8:$R$569, "&gt;="&amp;F59)&gt;0, "A", IF(COUNTIFS('Leave Request Form'!$C$8:$C$507, $B79, 'Leave Request Form'!$D$8:$D$507, "&lt;="&amp;F59, 'Leave Request Form'!$E$8:$E$507, "&gt;="&amp;F59)&gt;0, "R", "")))))</f>
        <v/>
      </c>
      <c r="G79" s="34" t="str">
        <f>IF(OR($B79="", G59=""), "", IF(COUNTIFS('Leave Request Form'!$T$8:$T$507, G59, 'Leave Request Form'!$C$8:$C$507, $B79), "A2", IF(COUNTIFS('Leave Request Form'!$G$8:$G$507, G59, 'Leave Request Form'!$C$8:$C$507, $B79), "R2", IF(COUNTIFS('Leave Request Form'!$P$8:$P$569, $B79, 'Leave Request Form'!$Q$8:$Q$569, "&lt;="&amp;G59, 'Leave Request Form'!$R$8:$R$569, "&gt;="&amp;G59)&gt;0, "A", IF(COUNTIFS('Leave Request Form'!$C$8:$C$507, $B79, 'Leave Request Form'!$D$8:$D$507, "&lt;="&amp;G59, 'Leave Request Form'!$E$8:$E$507, "&gt;="&amp;G59)&gt;0, "R", "")))))</f>
        <v/>
      </c>
      <c r="H79" s="34" t="str">
        <f>IF(OR($B79="", H59=""), "", IF(COUNTIFS('Leave Request Form'!$T$8:$T$507, H59, 'Leave Request Form'!$C$8:$C$507, $B79), "A2", IF(COUNTIFS('Leave Request Form'!$G$8:$G$507, H59, 'Leave Request Form'!$C$8:$C$507, $B79), "R2", IF(COUNTIFS('Leave Request Form'!$P$8:$P$569, $B79, 'Leave Request Form'!$Q$8:$Q$569, "&lt;="&amp;H59, 'Leave Request Form'!$R$8:$R$569, "&gt;="&amp;H59)&gt;0, "A", IF(COUNTIFS('Leave Request Form'!$C$8:$C$507, $B79, 'Leave Request Form'!$D$8:$D$507, "&lt;="&amp;H59, 'Leave Request Form'!$E$8:$E$507, "&gt;="&amp;H59)&gt;0, "R", "")))))</f>
        <v/>
      </c>
      <c r="I79" s="34" t="str">
        <f>IF(OR($B79="", I59=""), "", IF(COUNTIFS('Leave Request Form'!$T$8:$T$507, I59, 'Leave Request Form'!$C$8:$C$507, $B79), "A2", IF(COUNTIFS('Leave Request Form'!$G$8:$G$507, I59, 'Leave Request Form'!$C$8:$C$507, $B79), "R2", IF(COUNTIFS('Leave Request Form'!$P$8:$P$569, $B79, 'Leave Request Form'!$Q$8:$Q$569, "&lt;="&amp;I59, 'Leave Request Form'!$R$8:$R$569, "&gt;="&amp;I59)&gt;0, "A", IF(COUNTIFS('Leave Request Form'!$C$8:$C$507, $B79, 'Leave Request Form'!$D$8:$D$507, "&lt;="&amp;I59, 'Leave Request Form'!$E$8:$E$507, "&gt;="&amp;I59)&gt;0, "R", "")))))</f>
        <v/>
      </c>
      <c r="J79" s="34" t="str">
        <f>IF(OR($B79="", J59=""), "", IF(COUNTIFS('Leave Request Form'!$T$8:$T$507, J59, 'Leave Request Form'!$C$8:$C$507, $B79), "A2", IF(COUNTIFS('Leave Request Form'!$G$8:$G$507, J59, 'Leave Request Form'!$C$8:$C$507, $B79), "R2", IF(COUNTIFS('Leave Request Form'!$P$8:$P$569, $B79, 'Leave Request Form'!$Q$8:$Q$569, "&lt;="&amp;J59, 'Leave Request Form'!$R$8:$R$569, "&gt;="&amp;J59)&gt;0, "A", IF(COUNTIFS('Leave Request Form'!$C$8:$C$507, $B79, 'Leave Request Form'!$D$8:$D$507, "&lt;="&amp;J59, 'Leave Request Form'!$E$8:$E$507, "&gt;="&amp;J59)&gt;0, "R", "")))))</f>
        <v/>
      </c>
      <c r="K79" s="34" t="str">
        <f>IF(OR($B79="", K59=""), "", IF(COUNTIFS('Leave Request Form'!$T$8:$T$507, K59, 'Leave Request Form'!$C$8:$C$507, $B79), "A2", IF(COUNTIFS('Leave Request Form'!$G$8:$G$507, K59, 'Leave Request Form'!$C$8:$C$507, $B79), "R2", IF(COUNTIFS('Leave Request Form'!$P$8:$P$569, $B79, 'Leave Request Form'!$Q$8:$Q$569, "&lt;="&amp;K59, 'Leave Request Form'!$R$8:$R$569, "&gt;="&amp;K59)&gt;0, "A", IF(COUNTIFS('Leave Request Form'!$C$8:$C$507, $B79, 'Leave Request Form'!$D$8:$D$507, "&lt;="&amp;K59, 'Leave Request Form'!$E$8:$E$507, "&gt;="&amp;K59)&gt;0, "R", "")))))</f>
        <v/>
      </c>
      <c r="L79" s="34" t="str">
        <f>IF(OR($B79="", L59=""), "", IF(COUNTIFS('Leave Request Form'!$T$8:$T$507, L59, 'Leave Request Form'!$C$8:$C$507, $B79), "A2", IF(COUNTIFS('Leave Request Form'!$G$8:$G$507, L59, 'Leave Request Form'!$C$8:$C$507, $B79), "R2", IF(COUNTIFS('Leave Request Form'!$P$8:$P$569, $B79, 'Leave Request Form'!$Q$8:$Q$569, "&lt;="&amp;L59, 'Leave Request Form'!$R$8:$R$569, "&gt;="&amp;L59)&gt;0, "A", IF(COUNTIFS('Leave Request Form'!$C$8:$C$507, $B79, 'Leave Request Form'!$D$8:$D$507, "&lt;="&amp;L59, 'Leave Request Form'!$E$8:$E$507, "&gt;="&amp;L59)&gt;0, "R", "")))))</f>
        <v/>
      </c>
      <c r="M79" s="34" t="str">
        <f>IF(OR($B79="", M59=""), "", IF(COUNTIFS('Leave Request Form'!$T$8:$T$507, M59, 'Leave Request Form'!$C$8:$C$507, $B79), "A2", IF(COUNTIFS('Leave Request Form'!$G$8:$G$507, M59, 'Leave Request Form'!$C$8:$C$507, $B79), "R2", IF(COUNTIFS('Leave Request Form'!$P$8:$P$569, $B79, 'Leave Request Form'!$Q$8:$Q$569, "&lt;="&amp;M59, 'Leave Request Form'!$R$8:$R$569, "&gt;="&amp;M59)&gt;0, "A", IF(COUNTIFS('Leave Request Form'!$C$8:$C$507, $B79, 'Leave Request Form'!$D$8:$D$507, "&lt;="&amp;M59, 'Leave Request Form'!$E$8:$E$507, "&gt;="&amp;M59)&gt;0, "R", "")))))</f>
        <v/>
      </c>
      <c r="N79" s="34" t="str">
        <f>IF(OR($B79="", N59=""), "", IF(COUNTIFS('Leave Request Form'!$T$8:$T$507, N59, 'Leave Request Form'!$C$8:$C$507, $B79), "A2", IF(COUNTIFS('Leave Request Form'!$G$8:$G$507, N59, 'Leave Request Form'!$C$8:$C$507, $B79), "R2", IF(COUNTIFS('Leave Request Form'!$P$8:$P$569, $B79, 'Leave Request Form'!$Q$8:$Q$569, "&lt;="&amp;N59, 'Leave Request Form'!$R$8:$R$569, "&gt;="&amp;N59)&gt;0, "A", IF(COUNTIFS('Leave Request Form'!$C$8:$C$507, $B79, 'Leave Request Form'!$D$8:$D$507, "&lt;="&amp;N59, 'Leave Request Form'!$E$8:$E$507, "&gt;="&amp;N59)&gt;0, "R", "")))))</f>
        <v/>
      </c>
      <c r="O79" s="34" t="str">
        <f>IF(OR($B79="", O59=""), "", IF(COUNTIFS('Leave Request Form'!$T$8:$T$507, O59, 'Leave Request Form'!$C$8:$C$507, $B79), "A2", IF(COUNTIFS('Leave Request Form'!$G$8:$G$507, O59, 'Leave Request Form'!$C$8:$C$507, $B79), "R2", IF(COUNTIFS('Leave Request Form'!$P$8:$P$569, $B79, 'Leave Request Form'!$Q$8:$Q$569, "&lt;="&amp;O59, 'Leave Request Form'!$R$8:$R$569, "&gt;="&amp;O59)&gt;0, "A", IF(COUNTIFS('Leave Request Form'!$C$8:$C$507, $B79, 'Leave Request Form'!$D$8:$D$507, "&lt;="&amp;O59, 'Leave Request Form'!$E$8:$E$507, "&gt;="&amp;O59)&gt;0, "R", "")))))</f>
        <v/>
      </c>
      <c r="P79" s="34" t="str">
        <f>IF(OR($B79="", P59=""), "", IF(COUNTIFS('Leave Request Form'!$T$8:$T$507, P59, 'Leave Request Form'!$C$8:$C$507, $B79), "A2", IF(COUNTIFS('Leave Request Form'!$G$8:$G$507, P59, 'Leave Request Form'!$C$8:$C$507, $B79), "R2", IF(COUNTIFS('Leave Request Form'!$P$8:$P$569, $B79, 'Leave Request Form'!$Q$8:$Q$569, "&lt;="&amp;P59, 'Leave Request Form'!$R$8:$R$569, "&gt;="&amp;P59)&gt;0, "A", IF(COUNTIFS('Leave Request Form'!$C$8:$C$507, $B79, 'Leave Request Form'!$D$8:$D$507, "&lt;="&amp;P59, 'Leave Request Form'!$E$8:$E$507, "&gt;="&amp;P59)&gt;0, "R", "")))))</f>
        <v/>
      </c>
      <c r="Q79" s="34" t="str">
        <f>IF(OR($B79="", Q59=""), "", IF(COUNTIFS('Leave Request Form'!$T$8:$T$507, Q59, 'Leave Request Form'!$C$8:$C$507, $B79), "A2", IF(COUNTIFS('Leave Request Form'!$G$8:$G$507, Q59, 'Leave Request Form'!$C$8:$C$507, $B79), "R2", IF(COUNTIFS('Leave Request Form'!$P$8:$P$569, $B79, 'Leave Request Form'!$Q$8:$Q$569, "&lt;="&amp;Q59, 'Leave Request Form'!$R$8:$R$569, "&gt;="&amp;Q59)&gt;0, "A", IF(COUNTIFS('Leave Request Form'!$C$8:$C$507, $B79, 'Leave Request Form'!$D$8:$D$507, "&lt;="&amp;Q59, 'Leave Request Form'!$E$8:$E$507, "&gt;="&amp;Q59)&gt;0, "R", "")))))</f>
        <v/>
      </c>
      <c r="R79" s="34" t="str">
        <f>IF(OR($B79="", R59=""), "", IF(COUNTIFS('Leave Request Form'!$T$8:$T$507, R59, 'Leave Request Form'!$C$8:$C$507, $B79), "A2", IF(COUNTIFS('Leave Request Form'!$G$8:$G$507, R59, 'Leave Request Form'!$C$8:$C$507, $B79), "R2", IF(COUNTIFS('Leave Request Form'!$P$8:$P$569, $B79, 'Leave Request Form'!$Q$8:$Q$569, "&lt;="&amp;R59, 'Leave Request Form'!$R$8:$R$569, "&gt;="&amp;R59)&gt;0, "A", IF(COUNTIFS('Leave Request Form'!$C$8:$C$507, $B79, 'Leave Request Form'!$D$8:$D$507, "&lt;="&amp;R59, 'Leave Request Form'!$E$8:$E$507, "&gt;="&amp;R59)&gt;0, "R", "")))))</f>
        <v/>
      </c>
      <c r="S79" s="34" t="str">
        <f>IF(OR($B79="", S59=""), "", IF(COUNTIFS('Leave Request Form'!$T$8:$T$507, S59, 'Leave Request Form'!$C$8:$C$507, $B79), "A2", IF(COUNTIFS('Leave Request Form'!$G$8:$G$507, S59, 'Leave Request Form'!$C$8:$C$507, $B79), "R2", IF(COUNTIFS('Leave Request Form'!$P$8:$P$569, $B79, 'Leave Request Form'!$Q$8:$Q$569, "&lt;="&amp;S59, 'Leave Request Form'!$R$8:$R$569, "&gt;="&amp;S59)&gt;0, "A", IF(COUNTIFS('Leave Request Form'!$C$8:$C$507, $B79, 'Leave Request Form'!$D$8:$D$507, "&lt;="&amp;S59, 'Leave Request Form'!$E$8:$E$507, "&gt;="&amp;S59)&gt;0, "R", "")))))</f>
        <v/>
      </c>
      <c r="T79" s="34" t="str">
        <f>IF(OR($B79="", T59=""), "", IF(COUNTIFS('Leave Request Form'!$T$8:$T$507, T59, 'Leave Request Form'!$C$8:$C$507, $B79), "A2", IF(COUNTIFS('Leave Request Form'!$G$8:$G$507, T59, 'Leave Request Form'!$C$8:$C$507, $B79), "R2", IF(COUNTIFS('Leave Request Form'!$P$8:$P$569, $B79, 'Leave Request Form'!$Q$8:$Q$569, "&lt;="&amp;T59, 'Leave Request Form'!$R$8:$R$569, "&gt;="&amp;T59)&gt;0, "A", IF(COUNTIFS('Leave Request Form'!$C$8:$C$507, $B79, 'Leave Request Form'!$D$8:$D$507, "&lt;="&amp;T59, 'Leave Request Form'!$E$8:$E$507, "&gt;="&amp;T59)&gt;0, "R", "")))))</f>
        <v/>
      </c>
      <c r="U79" s="34" t="str">
        <f>IF(OR($B79="", U59=""), "", IF(COUNTIFS('Leave Request Form'!$T$8:$T$507, U59, 'Leave Request Form'!$C$8:$C$507, $B79), "A2", IF(COUNTIFS('Leave Request Form'!$G$8:$G$507, U59, 'Leave Request Form'!$C$8:$C$507, $B79), "R2", IF(COUNTIFS('Leave Request Form'!$P$8:$P$569, $B79, 'Leave Request Form'!$Q$8:$Q$569, "&lt;="&amp;U59, 'Leave Request Form'!$R$8:$R$569, "&gt;="&amp;U59)&gt;0, "A", IF(COUNTIFS('Leave Request Form'!$C$8:$C$507, $B79, 'Leave Request Form'!$D$8:$D$507, "&lt;="&amp;U59, 'Leave Request Form'!$E$8:$E$507, "&gt;="&amp;U59)&gt;0, "R", "")))))</f>
        <v/>
      </c>
      <c r="V79" s="34" t="str">
        <f>IF(OR($B79="", V59=""), "", IF(COUNTIFS('Leave Request Form'!$T$8:$T$507, V59, 'Leave Request Form'!$C$8:$C$507, $B79), "A2", IF(COUNTIFS('Leave Request Form'!$G$8:$G$507, V59, 'Leave Request Form'!$C$8:$C$507, $B79), "R2", IF(COUNTIFS('Leave Request Form'!$P$8:$P$569, $B79, 'Leave Request Form'!$Q$8:$Q$569, "&lt;="&amp;V59, 'Leave Request Form'!$R$8:$R$569, "&gt;="&amp;V59)&gt;0, "A", IF(COUNTIFS('Leave Request Form'!$C$8:$C$507, $B79, 'Leave Request Form'!$D$8:$D$507, "&lt;="&amp;V59, 'Leave Request Form'!$E$8:$E$507, "&gt;="&amp;V59)&gt;0, "R", "")))))</f>
        <v/>
      </c>
      <c r="W79" s="34" t="str">
        <f>IF(OR($B79="", W59=""), "", IF(COUNTIFS('Leave Request Form'!$T$8:$T$507, W59, 'Leave Request Form'!$C$8:$C$507, $B79), "A2", IF(COUNTIFS('Leave Request Form'!$G$8:$G$507, W59, 'Leave Request Form'!$C$8:$C$507, $B79), "R2", IF(COUNTIFS('Leave Request Form'!$P$8:$P$569, $B79, 'Leave Request Form'!$Q$8:$Q$569, "&lt;="&amp;W59, 'Leave Request Form'!$R$8:$R$569, "&gt;="&amp;W59)&gt;0, "A", IF(COUNTIFS('Leave Request Form'!$C$8:$C$507, $B79, 'Leave Request Form'!$D$8:$D$507, "&lt;="&amp;W59, 'Leave Request Form'!$E$8:$E$507, "&gt;="&amp;W59)&gt;0, "R", "")))))</f>
        <v/>
      </c>
      <c r="X79" s="34" t="str">
        <f>IF(OR($B79="", X59=""), "", IF(COUNTIFS('Leave Request Form'!$T$8:$T$507, X59, 'Leave Request Form'!$C$8:$C$507, $B79), "A2", IF(COUNTIFS('Leave Request Form'!$G$8:$G$507, X59, 'Leave Request Form'!$C$8:$C$507, $B79), "R2", IF(COUNTIFS('Leave Request Form'!$P$8:$P$569, $B79, 'Leave Request Form'!$Q$8:$Q$569, "&lt;="&amp;X59, 'Leave Request Form'!$R$8:$R$569, "&gt;="&amp;X59)&gt;0, "A", IF(COUNTIFS('Leave Request Form'!$C$8:$C$507, $B79, 'Leave Request Form'!$D$8:$D$507, "&lt;="&amp;X59, 'Leave Request Form'!$E$8:$E$507, "&gt;="&amp;X59)&gt;0, "R", "")))))</f>
        <v/>
      </c>
      <c r="Y79" s="34" t="str">
        <f>IF(OR($B79="", Y59=""), "", IF(COUNTIFS('Leave Request Form'!$T$8:$T$507, Y59, 'Leave Request Form'!$C$8:$C$507, $B79), "A2", IF(COUNTIFS('Leave Request Form'!$G$8:$G$507, Y59, 'Leave Request Form'!$C$8:$C$507, $B79), "R2", IF(COUNTIFS('Leave Request Form'!$P$8:$P$569, $B79, 'Leave Request Form'!$Q$8:$Q$569, "&lt;="&amp;Y59, 'Leave Request Form'!$R$8:$R$569, "&gt;="&amp;Y59)&gt;0, "A", IF(COUNTIFS('Leave Request Form'!$C$8:$C$507, $B79, 'Leave Request Form'!$D$8:$D$507, "&lt;="&amp;Y59, 'Leave Request Form'!$E$8:$E$507, "&gt;="&amp;Y59)&gt;0, "R", "")))))</f>
        <v/>
      </c>
      <c r="Z79" s="34" t="str">
        <f>IF(OR($B79="", Z59=""), "", IF(COUNTIFS('Leave Request Form'!$T$8:$T$507, Z59, 'Leave Request Form'!$C$8:$C$507, $B79), "A2", IF(COUNTIFS('Leave Request Form'!$G$8:$G$507, Z59, 'Leave Request Form'!$C$8:$C$507, $B79), "R2", IF(COUNTIFS('Leave Request Form'!$P$8:$P$569, $B79, 'Leave Request Form'!$Q$8:$Q$569, "&lt;="&amp;Z59, 'Leave Request Form'!$R$8:$R$569, "&gt;="&amp;Z59)&gt;0, "A", IF(COUNTIFS('Leave Request Form'!$C$8:$C$507, $B79, 'Leave Request Form'!$D$8:$D$507, "&lt;="&amp;Z59, 'Leave Request Form'!$E$8:$E$507, "&gt;="&amp;Z59)&gt;0, "R", "")))))</f>
        <v/>
      </c>
      <c r="AA79" s="34" t="str">
        <f>IF(OR($B79="", AA59=""), "", IF(COUNTIFS('Leave Request Form'!$T$8:$T$507, AA59, 'Leave Request Form'!$C$8:$C$507, $B79), "A2", IF(COUNTIFS('Leave Request Form'!$G$8:$G$507, AA59, 'Leave Request Form'!$C$8:$C$507, $B79), "R2", IF(COUNTIFS('Leave Request Form'!$P$8:$P$569, $B79, 'Leave Request Form'!$Q$8:$Q$569, "&lt;="&amp;AA59, 'Leave Request Form'!$R$8:$R$569, "&gt;="&amp;AA59)&gt;0, "A", IF(COUNTIFS('Leave Request Form'!$C$8:$C$507, $B79, 'Leave Request Form'!$D$8:$D$507, "&lt;="&amp;AA59, 'Leave Request Form'!$E$8:$E$507, "&gt;="&amp;AA59)&gt;0, "R", "")))))</f>
        <v/>
      </c>
      <c r="AB79" s="34" t="str">
        <f>IF(OR($B79="", AB59=""), "", IF(COUNTIFS('Leave Request Form'!$T$8:$T$507, AB59, 'Leave Request Form'!$C$8:$C$507, $B79), "A2", IF(COUNTIFS('Leave Request Form'!$G$8:$G$507, AB59, 'Leave Request Form'!$C$8:$C$507, $B79), "R2", IF(COUNTIFS('Leave Request Form'!$P$8:$P$569, $B79, 'Leave Request Form'!$Q$8:$Q$569, "&lt;="&amp;AB59, 'Leave Request Form'!$R$8:$R$569, "&gt;="&amp;AB59)&gt;0, "A", IF(COUNTIFS('Leave Request Form'!$C$8:$C$507, $B79, 'Leave Request Form'!$D$8:$D$507, "&lt;="&amp;AB59, 'Leave Request Form'!$E$8:$E$507, "&gt;="&amp;AB59)&gt;0, "R", "")))))</f>
        <v/>
      </c>
      <c r="AC79" s="34" t="str">
        <f>IF(OR($B79="", AC59=""), "", IF(COUNTIFS('Leave Request Form'!$T$8:$T$507, AC59, 'Leave Request Form'!$C$8:$C$507, $B79), "A2", IF(COUNTIFS('Leave Request Form'!$G$8:$G$507, AC59, 'Leave Request Form'!$C$8:$C$507, $B79), "R2", IF(COUNTIFS('Leave Request Form'!$P$8:$P$569, $B79, 'Leave Request Form'!$Q$8:$Q$569, "&lt;="&amp;AC59, 'Leave Request Form'!$R$8:$R$569, "&gt;="&amp;AC59)&gt;0, "A", IF(COUNTIFS('Leave Request Form'!$C$8:$C$507, $B79, 'Leave Request Form'!$D$8:$D$507, "&lt;="&amp;AC59, 'Leave Request Form'!$E$8:$E$507, "&gt;="&amp;AC59)&gt;0, "R", "")))))</f>
        <v/>
      </c>
      <c r="AD79" s="34" t="str">
        <f>IF(OR($B79="", AD59=""), "", IF(COUNTIFS('Leave Request Form'!$T$8:$T$507, AD59, 'Leave Request Form'!$C$8:$C$507, $B79), "A2", IF(COUNTIFS('Leave Request Form'!$G$8:$G$507, AD59, 'Leave Request Form'!$C$8:$C$507, $B79), "R2", IF(COUNTIFS('Leave Request Form'!$P$8:$P$569, $B79, 'Leave Request Form'!$Q$8:$Q$569, "&lt;="&amp;AD59, 'Leave Request Form'!$R$8:$R$569, "&gt;="&amp;AD59)&gt;0, "A", IF(COUNTIFS('Leave Request Form'!$C$8:$C$507, $B79, 'Leave Request Form'!$D$8:$D$507, "&lt;="&amp;AD59, 'Leave Request Form'!$E$8:$E$507, "&gt;="&amp;AD59)&gt;0, "R", "")))))</f>
        <v/>
      </c>
      <c r="AE79" s="34" t="str">
        <f>IF(OR($B79="", AE59=""), "", IF(COUNTIFS('Leave Request Form'!$T$8:$T$507, AE59, 'Leave Request Form'!$C$8:$C$507, $B79), "A2", IF(COUNTIFS('Leave Request Form'!$G$8:$G$507, AE59, 'Leave Request Form'!$C$8:$C$507, $B79), "R2", IF(COUNTIFS('Leave Request Form'!$P$8:$P$569, $B79, 'Leave Request Form'!$Q$8:$Q$569, "&lt;="&amp;AE59, 'Leave Request Form'!$R$8:$R$569, "&gt;="&amp;AE59)&gt;0, "A", IF(COUNTIFS('Leave Request Form'!$C$8:$C$507, $B79, 'Leave Request Form'!$D$8:$D$507, "&lt;="&amp;AE59, 'Leave Request Form'!$E$8:$E$507, "&gt;="&amp;AE59)&gt;0, "R", "")))))</f>
        <v/>
      </c>
      <c r="AF79" s="34" t="str">
        <f>IF(OR($B79="", AF59=""), "", IF(COUNTIFS('Leave Request Form'!$T$8:$T$507, AF59, 'Leave Request Form'!$C$8:$C$507, $B79), "A2", IF(COUNTIFS('Leave Request Form'!$G$8:$G$507, AF59, 'Leave Request Form'!$C$8:$C$507, $B79), "R2", IF(COUNTIFS('Leave Request Form'!$P$8:$P$569, $B79, 'Leave Request Form'!$Q$8:$Q$569, "&lt;="&amp;AF59, 'Leave Request Form'!$R$8:$R$569, "&gt;="&amp;AF59)&gt;0, "A", IF(COUNTIFS('Leave Request Form'!$C$8:$C$507, $B79, 'Leave Request Form'!$D$8:$D$507, "&lt;="&amp;AF59, 'Leave Request Form'!$E$8:$E$507, "&gt;="&amp;AF59)&gt;0, "R", "")))))</f>
        <v/>
      </c>
      <c r="AG79" s="28" t="str">
        <f>IF(OR($B79="", AG59=""), "", IF(COUNTIFS('Leave Request Form'!$T$8:$T$507, AG59, 'Leave Request Form'!$C$8:$C$507, $B79), "A2", IF(COUNTIFS('Leave Request Form'!$G$8:$G$507, AG59, 'Leave Request Form'!$C$8:$C$507, $B79), "R2", IF(COUNTIFS('Leave Request Form'!$P$8:$P$569, $B79, 'Leave Request Form'!$Q$8:$Q$569, "&lt;="&amp;AG59, 'Leave Request Form'!$R$8:$R$569, "&gt;="&amp;AG59)&gt;0, "A", IF(COUNTIFS('Leave Request Form'!$C$8:$C$507, $B79, 'Leave Request Form'!$D$8:$D$507, "&lt;="&amp;AG59, 'Leave Request Form'!$E$8:$E$507, "&gt;="&amp;AG59)&gt;0, "R", "")))))</f>
        <v/>
      </c>
      <c r="AH79" s="75"/>
    </row>
    <row r="80" spans="1:34" x14ac:dyDescent="0.25">
      <c r="A80" s="75"/>
      <c r="B80" s="75"/>
      <c r="C80" s="75"/>
      <c r="D80" s="75"/>
      <c r="E80" s="75"/>
      <c r="F80" s="75"/>
      <c r="G80" s="75"/>
      <c r="H80" s="75"/>
      <c r="I80" s="75"/>
      <c r="J80" s="75"/>
      <c r="K80" s="75"/>
      <c r="L80" s="75"/>
      <c r="M80" s="75"/>
      <c r="N80" s="75"/>
      <c r="O80" s="75"/>
      <c r="P80" s="75"/>
      <c r="Q80" s="75"/>
      <c r="R80" s="75"/>
      <c r="S80" s="75"/>
      <c r="T80" s="75"/>
      <c r="U80" s="75"/>
      <c r="V80" s="75"/>
      <c r="W80" s="75"/>
      <c r="X80" s="75"/>
      <c r="Y80" s="75"/>
      <c r="Z80" s="75"/>
      <c r="AA80" s="75"/>
      <c r="AB80" s="75"/>
      <c r="AC80" s="75"/>
      <c r="AD80" s="75"/>
      <c r="AE80" s="75"/>
      <c r="AF80" s="75"/>
      <c r="AG80" s="75"/>
      <c r="AH80" s="75"/>
    </row>
    <row r="81" spans="1:34" x14ac:dyDescent="0.25">
      <c r="A81" s="75"/>
      <c r="B81" s="75"/>
      <c r="C81" s="117" t="str">
        <f>IF(IF(COUNTIF('Intro &amp; Setup'!$CA$4:$CA$23, C82)&gt;0, 1, 0)+IF(COUNTIF('Intro &amp; Setup'!$CB$4:$CB$23, C82)&gt;0, 2, 0)=0, "", IF(IF(COUNTIF('Intro &amp; Setup'!$CA$4:$CA$23, C82)&gt;0, 1, 0)+IF(COUNTIF('Intro &amp; Setup'!$CB$4:$CB$23, C82)&gt;0, 2, 0)=1, "UK", IF(IF(COUNTIF('Intro &amp; Setup'!$CA$4:$CA$23, C82)&gt;0, 1, 0)+IF(COUNTIF('Intro &amp; Setup'!$CB$4:$CB$23, C82)&gt;0, 2, 0)=2, LEFT('Intro &amp; Setup'!$BA$9, 3), IF(IF(COUNTIF('Intro &amp; Setup'!$CA$4:$CA$23, C82)&gt;0, 1, 0)+IF(COUNTIF('Intro &amp; Setup'!$CB$4:$CB$23, C82)&gt;0, 2, 0)=3, "Both", ""))))</f>
        <v/>
      </c>
      <c r="D81" s="117" t="str">
        <f>IF(IF(COUNTIF('Intro &amp; Setup'!$CA$4:$CA$23, D82)&gt;0, 1, 0)+IF(COUNTIF('Intro &amp; Setup'!$CB$4:$CB$23, D82)&gt;0, 2, 0)=0, "", IF(IF(COUNTIF('Intro &amp; Setup'!$CA$4:$CA$23, D82)&gt;0, 1, 0)+IF(COUNTIF('Intro &amp; Setup'!$CB$4:$CB$23, D82)&gt;0, 2, 0)=1, "UK", IF(IF(COUNTIF('Intro &amp; Setup'!$CA$4:$CA$23, D82)&gt;0, 1, 0)+IF(COUNTIF('Intro &amp; Setup'!$CB$4:$CB$23, D82)&gt;0, 2, 0)=2, LEFT('Intro &amp; Setup'!$BA$9, 3), IF(IF(COUNTIF('Intro &amp; Setup'!$CA$4:$CA$23, D82)&gt;0, 1, 0)+IF(COUNTIF('Intro &amp; Setup'!$CB$4:$CB$23, D82)&gt;0, 2, 0)=3, "Both", ""))))</f>
        <v/>
      </c>
      <c r="E81" s="117" t="str">
        <f>IF(IF(COUNTIF('Intro &amp; Setup'!$CA$4:$CA$23, E82)&gt;0, 1, 0)+IF(COUNTIF('Intro &amp; Setup'!$CB$4:$CB$23, E82)&gt;0, 2, 0)=0, "", IF(IF(COUNTIF('Intro &amp; Setup'!$CA$4:$CA$23, E82)&gt;0, 1, 0)+IF(COUNTIF('Intro &amp; Setup'!$CB$4:$CB$23, E82)&gt;0, 2, 0)=1, "UK", IF(IF(COUNTIF('Intro &amp; Setup'!$CA$4:$CA$23, E82)&gt;0, 1, 0)+IF(COUNTIF('Intro &amp; Setup'!$CB$4:$CB$23, E82)&gt;0, 2, 0)=2, LEFT('Intro &amp; Setup'!$BA$9, 3), IF(IF(COUNTIF('Intro &amp; Setup'!$CA$4:$CA$23, E82)&gt;0, 1, 0)+IF(COUNTIF('Intro &amp; Setup'!$CB$4:$CB$23, E82)&gt;0, 2, 0)=3, "Both", ""))))</f>
        <v/>
      </c>
      <c r="F81" s="117" t="str">
        <f>IF(IF(COUNTIF('Intro &amp; Setup'!$CA$4:$CA$23, F82)&gt;0, 1, 0)+IF(COUNTIF('Intro &amp; Setup'!$CB$4:$CB$23, F82)&gt;0, 2, 0)=0, "", IF(IF(COUNTIF('Intro &amp; Setup'!$CA$4:$CA$23, F82)&gt;0, 1, 0)+IF(COUNTIF('Intro &amp; Setup'!$CB$4:$CB$23, F82)&gt;0, 2, 0)=1, "UK", IF(IF(COUNTIF('Intro &amp; Setup'!$CA$4:$CA$23, F82)&gt;0, 1, 0)+IF(COUNTIF('Intro &amp; Setup'!$CB$4:$CB$23, F82)&gt;0, 2, 0)=2, LEFT('Intro &amp; Setup'!$BA$9, 3), IF(IF(COUNTIF('Intro &amp; Setup'!$CA$4:$CA$23, F82)&gt;0, 1, 0)+IF(COUNTIF('Intro &amp; Setup'!$CB$4:$CB$23, F82)&gt;0, 2, 0)=3, "Both", ""))))</f>
        <v/>
      </c>
      <c r="G81" s="117" t="str">
        <f>IF(IF(COUNTIF('Intro &amp; Setup'!$CA$4:$CA$23, G82)&gt;0, 1, 0)+IF(COUNTIF('Intro &amp; Setup'!$CB$4:$CB$23, G82)&gt;0, 2, 0)=0, "", IF(IF(COUNTIF('Intro &amp; Setup'!$CA$4:$CA$23, G82)&gt;0, 1, 0)+IF(COUNTIF('Intro &amp; Setup'!$CB$4:$CB$23, G82)&gt;0, 2, 0)=1, "UK", IF(IF(COUNTIF('Intro &amp; Setup'!$CA$4:$CA$23, G82)&gt;0, 1, 0)+IF(COUNTIF('Intro &amp; Setup'!$CB$4:$CB$23, G82)&gt;0, 2, 0)=2, LEFT('Intro &amp; Setup'!$BA$9, 3), IF(IF(COUNTIF('Intro &amp; Setup'!$CA$4:$CA$23, G82)&gt;0, 1, 0)+IF(COUNTIF('Intro &amp; Setup'!$CB$4:$CB$23, G82)&gt;0, 2, 0)=3, "Both", ""))))</f>
        <v/>
      </c>
      <c r="H81" s="117" t="str">
        <f>IF(IF(COUNTIF('Intro &amp; Setup'!$CA$4:$CA$23, H82)&gt;0, 1, 0)+IF(COUNTIF('Intro &amp; Setup'!$CB$4:$CB$23, H82)&gt;0, 2, 0)=0, "", IF(IF(COUNTIF('Intro &amp; Setup'!$CA$4:$CA$23, H82)&gt;0, 1, 0)+IF(COUNTIF('Intro &amp; Setup'!$CB$4:$CB$23, H82)&gt;0, 2, 0)=1, "UK", IF(IF(COUNTIF('Intro &amp; Setup'!$CA$4:$CA$23, H82)&gt;0, 1, 0)+IF(COUNTIF('Intro &amp; Setup'!$CB$4:$CB$23, H82)&gt;0, 2, 0)=2, LEFT('Intro &amp; Setup'!$BA$9, 3), IF(IF(COUNTIF('Intro &amp; Setup'!$CA$4:$CA$23, H82)&gt;0, 1, 0)+IF(COUNTIF('Intro &amp; Setup'!$CB$4:$CB$23, H82)&gt;0, 2, 0)=3, "Both", ""))))</f>
        <v/>
      </c>
      <c r="I81" s="117" t="str">
        <f>IF(IF(COUNTIF('Intro &amp; Setup'!$CA$4:$CA$23, I82)&gt;0, 1, 0)+IF(COUNTIF('Intro &amp; Setup'!$CB$4:$CB$23, I82)&gt;0, 2, 0)=0, "", IF(IF(COUNTIF('Intro &amp; Setup'!$CA$4:$CA$23, I82)&gt;0, 1, 0)+IF(COUNTIF('Intro &amp; Setup'!$CB$4:$CB$23, I82)&gt;0, 2, 0)=1, "UK", IF(IF(COUNTIF('Intro &amp; Setup'!$CA$4:$CA$23, I82)&gt;0, 1, 0)+IF(COUNTIF('Intro &amp; Setup'!$CB$4:$CB$23, I82)&gt;0, 2, 0)=2, LEFT('Intro &amp; Setup'!$BA$9, 3), IF(IF(COUNTIF('Intro &amp; Setup'!$CA$4:$CA$23, I82)&gt;0, 1, 0)+IF(COUNTIF('Intro &amp; Setup'!$CB$4:$CB$23, I82)&gt;0, 2, 0)=3, "Both", ""))))</f>
        <v/>
      </c>
      <c r="J81" s="117" t="str">
        <f>IF(IF(COUNTIF('Intro &amp; Setup'!$CA$4:$CA$23, J82)&gt;0, 1, 0)+IF(COUNTIF('Intro &amp; Setup'!$CB$4:$CB$23, J82)&gt;0, 2, 0)=0, "", IF(IF(COUNTIF('Intro &amp; Setup'!$CA$4:$CA$23, J82)&gt;0, 1, 0)+IF(COUNTIF('Intro &amp; Setup'!$CB$4:$CB$23, J82)&gt;0, 2, 0)=1, "UK", IF(IF(COUNTIF('Intro &amp; Setup'!$CA$4:$CA$23, J82)&gt;0, 1, 0)+IF(COUNTIF('Intro &amp; Setup'!$CB$4:$CB$23, J82)&gt;0, 2, 0)=2, LEFT('Intro &amp; Setup'!$BA$9, 3), IF(IF(COUNTIF('Intro &amp; Setup'!$CA$4:$CA$23, J82)&gt;0, 1, 0)+IF(COUNTIF('Intro &amp; Setup'!$CB$4:$CB$23, J82)&gt;0, 2, 0)=3, "Both", ""))))</f>
        <v/>
      </c>
      <c r="K81" s="117" t="str">
        <f>IF(IF(COUNTIF('Intro &amp; Setup'!$CA$4:$CA$23, K82)&gt;0, 1, 0)+IF(COUNTIF('Intro &amp; Setup'!$CB$4:$CB$23, K82)&gt;0, 2, 0)=0, "", IF(IF(COUNTIF('Intro &amp; Setup'!$CA$4:$CA$23, K82)&gt;0, 1, 0)+IF(COUNTIF('Intro &amp; Setup'!$CB$4:$CB$23, K82)&gt;0, 2, 0)=1, "UK", IF(IF(COUNTIF('Intro &amp; Setup'!$CA$4:$CA$23, K82)&gt;0, 1, 0)+IF(COUNTIF('Intro &amp; Setup'!$CB$4:$CB$23, K82)&gt;0, 2, 0)=2, LEFT('Intro &amp; Setup'!$BA$9, 3), IF(IF(COUNTIF('Intro &amp; Setup'!$CA$4:$CA$23, K82)&gt;0, 1, 0)+IF(COUNTIF('Intro &amp; Setup'!$CB$4:$CB$23, K82)&gt;0, 2, 0)=3, "Both", ""))))</f>
        <v/>
      </c>
      <c r="L81" s="117" t="str">
        <f>IF(IF(COUNTIF('Intro &amp; Setup'!$CA$4:$CA$23, L82)&gt;0, 1, 0)+IF(COUNTIF('Intro &amp; Setup'!$CB$4:$CB$23, L82)&gt;0, 2, 0)=0, "", IF(IF(COUNTIF('Intro &amp; Setup'!$CA$4:$CA$23, L82)&gt;0, 1, 0)+IF(COUNTIF('Intro &amp; Setup'!$CB$4:$CB$23, L82)&gt;0, 2, 0)=1, "UK", IF(IF(COUNTIF('Intro &amp; Setup'!$CA$4:$CA$23, L82)&gt;0, 1, 0)+IF(COUNTIF('Intro &amp; Setup'!$CB$4:$CB$23, L82)&gt;0, 2, 0)=2, LEFT('Intro &amp; Setup'!$BA$9, 3), IF(IF(COUNTIF('Intro &amp; Setup'!$CA$4:$CA$23, L82)&gt;0, 1, 0)+IF(COUNTIF('Intro &amp; Setup'!$CB$4:$CB$23, L82)&gt;0, 2, 0)=3, "Both", ""))))</f>
        <v>UK</v>
      </c>
      <c r="M81" s="117" t="str">
        <f>IF(IF(COUNTIF('Intro &amp; Setup'!$CA$4:$CA$23, M82)&gt;0, 1, 0)+IF(COUNTIF('Intro &amp; Setup'!$CB$4:$CB$23, M82)&gt;0, 2, 0)=0, "", IF(IF(COUNTIF('Intro &amp; Setup'!$CA$4:$CA$23, M82)&gt;0, 1, 0)+IF(COUNTIF('Intro &amp; Setup'!$CB$4:$CB$23, M82)&gt;0, 2, 0)=1, "UK", IF(IF(COUNTIF('Intro &amp; Setup'!$CA$4:$CA$23, M82)&gt;0, 1, 0)+IF(COUNTIF('Intro &amp; Setup'!$CB$4:$CB$23, M82)&gt;0, 2, 0)=2, LEFT('Intro &amp; Setup'!$BA$9, 3), IF(IF(COUNTIF('Intro &amp; Setup'!$CA$4:$CA$23, M82)&gt;0, 1, 0)+IF(COUNTIF('Intro &amp; Setup'!$CB$4:$CB$23, M82)&gt;0, 2, 0)=3, "Both", ""))))</f>
        <v/>
      </c>
      <c r="N81" s="117" t="str">
        <f>IF(IF(COUNTIF('Intro &amp; Setup'!$CA$4:$CA$23, N82)&gt;0, 1, 0)+IF(COUNTIF('Intro &amp; Setup'!$CB$4:$CB$23, N82)&gt;0, 2, 0)=0, "", IF(IF(COUNTIF('Intro &amp; Setup'!$CA$4:$CA$23, N82)&gt;0, 1, 0)+IF(COUNTIF('Intro &amp; Setup'!$CB$4:$CB$23, N82)&gt;0, 2, 0)=1, "UK", IF(IF(COUNTIF('Intro &amp; Setup'!$CA$4:$CA$23, N82)&gt;0, 1, 0)+IF(COUNTIF('Intro &amp; Setup'!$CB$4:$CB$23, N82)&gt;0, 2, 0)=2, LEFT('Intro &amp; Setup'!$BA$9, 3), IF(IF(COUNTIF('Intro &amp; Setup'!$CA$4:$CA$23, N82)&gt;0, 1, 0)+IF(COUNTIF('Intro &amp; Setup'!$CB$4:$CB$23, N82)&gt;0, 2, 0)=3, "Both", ""))))</f>
        <v/>
      </c>
      <c r="O81" s="117" t="str">
        <f>IF(IF(COUNTIF('Intro &amp; Setup'!$CA$4:$CA$23, O82)&gt;0, 1, 0)+IF(COUNTIF('Intro &amp; Setup'!$CB$4:$CB$23, O82)&gt;0, 2, 0)=0, "", IF(IF(COUNTIF('Intro &amp; Setup'!$CA$4:$CA$23, O82)&gt;0, 1, 0)+IF(COUNTIF('Intro &amp; Setup'!$CB$4:$CB$23, O82)&gt;0, 2, 0)=1, "UK", IF(IF(COUNTIF('Intro &amp; Setup'!$CA$4:$CA$23, O82)&gt;0, 1, 0)+IF(COUNTIF('Intro &amp; Setup'!$CB$4:$CB$23, O82)&gt;0, 2, 0)=2, LEFT('Intro &amp; Setup'!$BA$9, 3), IF(IF(COUNTIF('Intro &amp; Setup'!$CA$4:$CA$23, O82)&gt;0, 1, 0)+IF(COUNTIF('Intro &amp; Setup'!$CB$4:$CB$23, O82)&gt;0, 2, 0)=3, "Both", ""))))</f>
        <v>UK</v>
      </c>
      <c r="P81" s="117" t="str">
        <f>IF(IF(COUNTIF('Intro &amp; Setup'!$CA$4:$CA$23, P82)&gt;0, 1, 0)+IF(COUNTIF('Intro &amp; Setup'!$CB$4:$CB$23, P82)&gt;0, 2, 0)=0, "", IF(IF(COUNTIF('Intro &amp; Setup'!$CA$4:$CA$23, P82)&gt;0, 1, 0)+IF(COUNTIF('Intro &amp; Setup'!$CB$4:$CB$23, P82)&gt;0, 2, 0)=1, "UK", IF(IF(COUNTIF('Intro &amp; Setup'!$CA$4:$CA$23, P82)&gt;0, 1, 0)+IF(COUNTIF('Intro &amp; Setup'!$CB$4:$CB$23, P82)&gt;0, 2, 0)=2, LEFT('Intro &amp; Setup'!$BA$9, 3), IF(IF(COUNTIF('Intro &amp; Setup'!$CA$4:$CA$23, P82)&gt;0, 1, 0)+IF(COUNTIF('Intro &amp; Setup'!$CB$4:$CB$23, P82)&gt;0, 2, 0)=3, "Both", ""))))</f>
        <v/>
      </c>
      <c r="Q81" s="117" t="str">
        <f>IF(IF(COUNTIF('Intro &amp; Setup'!$CA$4:$CA$23, Q82)&gt;0, 1, 0)+IF(COUNTIF('Intro &amp; Setup'!$CB$4:$CB$23, Q82)&gt;0, 2, 0)=0, "", IF(IF(COUNTIF('Intro &amp; Setup'!$CA$4:$CA$23, Q82)&gt;0, 1, 0)+IF(COUNTIF('Intro &amp; Setup'!$CB$4:$CB$23, Q82)&gt;0, 2, 0)=1, "UK", IF(IF(COUNTIF('Intro &amp; Setup'!$CA$4:$CA$23, Q82)&gt;0, 1, 0)+IF(COUNTIF('Intro &amp; Setup'!$CB$4:$CB$23, Q82)&gt;0, 2, 0)=2, LEFT('Intro &amp; Setup'!$BA$9, 3), IF(IF(COUNTIF('Intro &amp; Setup'!$CA$4:$CA$23, Q82)&gt;0, 1, 0)+IF(COUNTIF('Intro &amp; Setup'!$CB$4:$CB$23, Q82)&gt;0, 2, 0)=3, "Both", ""))))</f>
        <v/>
      </c>
      <c r="R81" s="117" t="str">
        <f>IF(IF(COUNTIF('Intro &amp; Setup'!$CA$4:$CA$23, R82)&gt;0, 1, 0)+IF(COUNTIF('Intro &amp; Setup'!$CB$4:$CB$23, R82)&gt;0, 2, 0)=0, "", IF(IF(COUNTIF('Intro &amp; Setup'!$CA$4:$CA$23, R82)&gt;0, 1, 0)+IF(COUNTIF('Intro &amp; Setup'!$CB$4:$CB$23, R82)&gt;0, 2, 0)=1, "UK", IF(IF(COUNTIF('Intro &amp; Setup'!$CA$4:$CA$23, R82)&gt;0, 1, 0)+IF(COUNTIF('Intro &amp; Setup'!$CB$4:$CB$23, R82)&gt;0, 2, 0)=2, LEFT('Intro &amp; Setup'!$BA$9, 3), IF(IF(COUNTIF('Intro &amp; Setup'!$CA$4:$CA$23, R82)&gt;0, 1, 0)+IF(COUNTIF('Intro &amp; Setup'!$CB$4:$CB$23, R82)&gt;0, 2, 0)=3, "Both", ""))))</f>
        <v/>
      </c>
      <c r="S81" s="117" t="str">
        <f>IF(IF(COUNTIF('Intro &amp; Setup'!$CA$4:$CA$23, S82)&gt;0, 1, 0)+IF(COUNTIF('Intro &amp; Setup'!$CB$4:$CB$23, S82)&gt;0, 2, 0)=0, "", IF(IF(COUNTIF('Intro &amp; Setup'!$CA$4:$CA$23, S82)&gt;0, 1, 0)+IF(COUNTIF('Intro &amp; Setup'!$CB$4:$CB$23, S82)&gt;0, 2, 0)=1, "UK", IF(IF(COUNTIF('Intro &amp; Setup'!$CA$4:$CA$23, S82)&gt;0, 1, 0)+IF(COUNTIF('Intro &amp; Setup'!$CB$4:$CB$23, S82)&gt;0, 2, 0)=2, LEFT('Intro &amp; Setup'!$BA$9, 3), IF(IF(COUNTIF('Intro &amp; Setup'!$CA$4:$CA$23, S82)&gt;0, 1, 0)+IF(COUNTIF('Intro &amp; Setup'!$CB$4:$CB$23, S82)&gt;0, 2, 0)=3, "Both", ""))))</f>
        <v/>
      </c>
      <c r="T81" s="117" t="str">
        <f>IF(IF(COUNTIF('Intro &amp; Setup'!$CA$4:$CA$23, T82)&gt;0, 1, 0)+IF(COUNTIF('Intro &amp; Setup'!$CB$4:$CB$23, T82)&gt;0, 2, 0)=0, "", IF(IF(COUNTIF('Intro &amp; Setup'!$CA$4:$CA$23, T82)&gt;0, 1, 0)+IF(COUNTIF('Intro &amp; Setup'!$CB$4:$CB$23, T82)&gt;0, 2, 0)=1, "UK", IF(IF(COUNTIF('Intro &amp; Setup'!$CA$4:$CA$23, T82)&gt;0, 1, 0)+IF(COUNTIF('Intro &amp; Setup'!$CB$4:$CB$23, T82)&gt;0, 2, 0)=2, LEFT('Intro &amp; Setup'!$BA$9, 3), IF(IF(COUNTIF('Intro &amp; Setup'!$CA$4:$CA$23, T82)&gt;0, 1, 0)+IF(COUNTIF('Intro &amp; Setup'!$CB$4:$CB$23, T82)&gt;0, 2, 0)=3, "Both", ""))))</f>
        <v/>
      </c>
      <c r="U81" s="117" t="str">
        <f>IF(IF(COUNTIF('Intro &amp; Setup'!$CA$4:$CA$23, U82)&gt;0, 1, 0)+IF(COUNTIF('Intro &amp; Setup'!$CB$4:$CB$23, U82)&gt;0, 2, 0)=0, "", IF(IF(COUNTIF('Intro &amp; Setup'!$CA$4:$CA$23, U82)&gt;0, 1, 0)+IF(COUNTIF('Intro &amp; Setup'!$CB$4:$CB$23, U82)&gt;0, 2, 0)=1, "UK", IF(IF(COUNTIF('Intro &amp; Setup'!$CA$4:$CA$23, U82)&gt;0, 1, 0)+IF(COUNTIF('Intro &amp; Setup'!$CB$4:$CB$23, U82)&gt;0, 2, 0)=2, LEFT('Intro &amp; Setup'!$BA$9, 3), IF(IF(COUNTIF('Intro &amp; Setup'!$CA$4:$CA$23, U82)&gt;0, 1, 0)+IF(COUNTIF('Intro &amp; Setup'!$CB$4:$CB$23, U82)&gt;0, 2, 0)=3, "Both", ""))))</f>
        <v/>
      </c>
      <c r="V81" s="117" t="str">
        <f>IF(IF(COUNTIF('Intro &amp; Setup'!$CA$4:$CA$23, V82)&gt;0, 1, 0)+IF(COUNTIF('Intro &amp; Setup'!$CB$4:$CB$23, V82)&gt;0, 2, 0)=0, "", IF(IF(COUNTIF('Intro &amp; Setup'!$CA$4:$CA$23, V82)&gt;0, 1, 0)+IF(COUNTIF('Intro &amp; Setup'!$CB$4:$CB$23, V82)&gt;0, 2, 0)=1, "UK", IF(IF(COUNTIF('Intro &amp; Setup'!$CA$4:$CA$23, V82)&gt;0, 1, 0)+IF(COUNTIF('Intro &amp; Setup'!$CB$4:$CB$23, V82)&gt;0, 2, 0)=2, LEFT('Intro &amp; Setup'!$BA$9, 3), IF(IF(COUNTIF('Intro &amp; Setup'!$CA$4:$CA$23, V82)&gt;0, 1, 0)+IF(COUNTIF('Intro &amp; Setup'!$CB$4:$CB$23, V82)&gt;0, 2, 0)=3, "Both", ""))))</f>
        <v/>
      </c>
      <c r="W81" s="117" t="str">
        <f>IF(IF(COUNTIF('Intro &amp; Setup'!$CA$4:$CA$23, W82)&gt;0, 1, 0)+IF(COUNTIF('Intro &amp; Setup'!$CB$4:$CB$23, W82)&gt;0, 2, 0)=0, "", IF(IF(COUNTIF('Intro &amp; Setup'!$CA$4:$CA$23, W82)&gt;0, 1, 0)+IF(COUNTIF('Intro &amp; Setup'!$CB$4:$CB$23, W82)&gt;0, 2, 0)=1, "UK", IF(IF(COUNTIF('Intro &amp; Setup'!$CA$4:$CA$23, W82)&gt;0, 1, 0)+IF(COUNTIF('Intro &amp; Setup'!$CB$4:$CB$23, W82)&gt;0, 2, 0)=2, LEFT('Intro &amp; Setup'!$BA$9, 3), IF(IF(COUNTIF('Intro &amp; Setup'!$CA$4:$CA$23, W82)&gt;0, 1, 0)+IF(COUNTIF('Intro &amp; Setup'!$CB$4:$CB$23, W82)&gt;0, 2, 0)=3, "Both", ""))))</f>
        <v/>
      </c>
      <c r="X81" s="117" t="str">
        <f>IF(IF(COUNTIF('Intro &amp; Setup'!$CA$4:$CA$23, X82)&gt;0, 1, 0)+IF(COUNTIF('Intro &amp; Setup'!$CB$4:$CB$23, X82)&gt;0, 2, 0)=0, "", IF(IF(COUNTIF('Intro &amp; Setup'!$CA$4:$CA$23, X82)&gt;0, 1, 0)+IF(COUNTIF('Intro &amp; Setup'!$CB$4:$CB$23, X82)&gt;0, 2, 0)=1, "UK", IF(IF(COUNTIF('Intro &amp; Setup'!$CA$4:$CA$23, X82)&gt;0, 1, 0)+IF(COUNTIF('Intro &amp; Setup'!$CB$4:$CB$23, X82)&gt;0, 2, 0)=2, LEFT('Intro &amp; Setup'!$BA$9, 3), IF(IF(COUNTIF('Intro &amp; Setup'!$CA$4:$CA$23, X82)&gt;0, 1, 0)+IF(COUNTIF('Intro &amp; Setup'!$CB$4:$CB$23, X82)&gt;0, 2, 0)=3, "Both", ""))))</f>
        <v/>
      </c>
      <c r="Y81" s="117" t="str">
        <f>IF(IF(COUNTIF('Intro &amp; Setup'!$CA$4:$CA$23, Y82)&gt;0, 1, 0)+IF(COUNTIF('Intro &amp; Setup'!$CB$4:$CB$23, Y82)&gt;0, 2, 0)=0, "", IF(IF(COUNTIF('Intro &amp; Setup'!$CA$4:$CA$23, Y82)&gt;0, 1, 0)+IF(COUNTIF('Intro &amp; Setup'!$CB$4:$CB$23, Y82)&gt;0, 2, 0)=1, "UK", IF(IF(COUNTIF('Intro &amp; Setup'!$CA$4:$CA$23, Y82)&gt;0, 1, 0)+IF(COUNTIF('Intro &amp; Setup'!$CB$4:$CB$23, Y82)&gt;0, 2, 0)=2, LEFT('Intro &amp; Setup'!$BA$9, 3), IF(IF(COUNTIF('Intro &amp; Setup'!$CA$4:$CA$23, Y82)&gt;0, 1, 0)+IF(COUNTIF('Intro &amp; Setup'!$CB$4:$CB$23, Y82)&gt;0, 2, 0)=3, "Both", ""))))</f>
        <v/>
      </c>
      <c r="Z81" s="117" t="str">
        <f>IF(IF(COUNTIF('Intro &amp; Setup'!$CA$4:$CA$23, Z82)&gt;0, 1, 0)+IF(COUNTIF('Intro &amp; Setup'!$CB$4:$CB$23, Z82)&gt;0, 2, 0)=0, "", IF(IF(COUNTIF('Intro &amp; Setup'!$CA$4:$CA$23, Z82)&gt;0, 1, 0)+IF(COUNTIF('Intro &amp; Setup'!$CB$4:$CB$23, Z82)&gt;0, 2, 0)=1, "UK", IF(IF(COUNTIF('Intro &amp; Setup'!$CA$4:$CA$23, Z82)&gt;0, 1, 0)+IF(COUNTIF('Intro &amp; Setup'!$CB$4:$CB$23, Z82)&gt;0, 2, 0)=2, LEFT('Intro &amp; Setup'!$BA$9, 3), IF(IF(COUNTIF('Intro &amp; Setup'!$CA$4:$CA$23, Z82)&gt;0, 1, 0)+IF(COUNTIF('Intro &amp; Setup'!$CB$4:$CB$23, Z82)&gt;0, 2, 0)=3, "Both", ""))))</f>
        <v/>
      </c>
      <c r="AA81" s="117" t="str">
        <f>IF(IF(COUNTIF('Intro &amp; Setup'!$CA$4:$CA$23, AA82)&gt;0, 1, 0)+IF(COUNTIF('Intro &amp; Setup'!$CB$4:$CB$23, AA82)&gt;0, 2, 0)=0, "", IF(IF(COUNTIF('Intro &amp; Setup'!$CA$4:$CA$23, AA82)&gt;0, 1, 0)+IF(COUNTIF('Intro &amp; Setup'!$CB$4:$CB$23, AA82)&gt;0, 2, 0)=1, "UK", IF(IF(COUNTIF('Intro &amp; Setup'!$CA$4:$CA$23, AA82)&gt;0, 1, 0)+IF(COUNTIF('Intro &amp; Setup'!$CB$4:$CB$23, AA82)&gt;0, 2, 0)=2, LEFT('Intro &amp; Setup'!$BA$9, 3), IF(IF(COUNTIF('Intro &amp; Setup'!$CA$4:$CA$23, AA82)&gt;0, 1, 0)+IF(COUNTIF('Intro &amp; Setup'!$CB$4:$CB$23, AA82)&gt;0, 2, 0)=3, "Both", ""))))</f>
        <v/>
      </c>
      <c r="AB81" s="117" t="str">
        <f>IF(IF(COUNTIF('Intro &amp; Setup'!$CA$4:$CA$23, AB82)&gt;0, 1, 0)+IF(COUNTIF('Intro &amp; Setup'!$CB$4:$CB$23, AB82)&gt;0, 2, 0)=0, "", IF(IF(COUNTIF('Intro &amp; Setup'!$CA$4:$CA$23, AB82)&gt;0, 1, 0)+IF(COUNTIF('Intro &amp; Setup'!$CB$4:$CB$23, AB82)&gt;0, 2, 0)=1, "UK", IF(IF(COUNTIF('Intro &amp; Setup'!$CA$4:$CA$23, AB82)&gt;0, 1, 0)+IF(COUNTIF('Intro &amp; Setup'!$CB$4:$CB$23, AB82)&gt;0, 2, 0)=2, LEFT('Intro &amp; Setup'!$BA$9, 3), IF(IF(COUNTIF('Intro &amp; Setup'!$CA$4:$CA$23, AB82)&gt;0, 1, 0)+IF(COUNTIF('Intro &amp; Setup'!$CB$4:$CB$23, AB82)&gt;0, 2, 0)=3, "Both", ""))))</f>
        <v/>
      </c>
      <c r="AC81" s="117" t="str">
        <f>IF(IF(COUNTIF('Intro &amp; Setup'!$CA$4:$CA$23, AC82)&gt;0, 1, 0)+IF(COUNTIF('Intro &amp; Setup'!$CB$4:$CB$23, AC82)&gt;0, 2, 0)=0, "", IF(IF(COUNTIF('Intro &amp; Setup'!$CA$4:$CA$23, AC82)&gt;0, 1, 0)+IF(COUNTIF('Intro &amp; Setup'!$CB$4:$CB$23, AC82)&gt;0, 2, 0)=1, "UK", IF(IF(COUNTIF('Intro &amp; Setup'!$CA$4:$CA$23, AC82)&gt;0, 1, 0)+IF(COUNTIF('Intro &amp; Setup'!$CB$4:$CB$23, AC82)&gt;0, 2, 0)=2, LEFT('Intro &amp; Setup'!$BA$9, 3), IF(IF(COUNTIF('Intro &amp; Setup'!$CA$4:$CA$23, AC82)&gt;0, 1, 0)+IF(COUNTIF('Intro &amp; Setup'!$CB$4:$CB$23, AC82)&gt;0, 2, 0)=3, "Both", ""))))</f>
        <v/>
      </c>
      <c r="AD81" s="117" t="str">
        <f>IF(IF(COUNTIF('Intro &amp; Setup'!$CA$4:$CA$23, AD82)&gt;0, 1, 0)+IF(COUNTIF('Intro &amp; Setup'!$CB$4:$CB$23, AD82)&gt;0, 2, 0)=0, "", IF(IF(COUNTIF('Intro &amp; Setup'!$CA$4:$CA$23, AD82)&gt;0, 1, 0)+IF(COUNTIF('Intro &amp; Setup'!$CB$4:$CB$23, AD82)&gt;0, 2, 0)=1, "UK", IF(IF(COUNTIF('Intro &amp; Setup'!$CA$4:$CA$23, AD82)&gt;0, 1, 0)+IF(COUNTIF('Intro &amp; Setup'!$CB$4:$CB$23, AD82)&gt;0, 2, 0)=2, LEFT('Intro &amp; Setup'!$BA$9, 3), IF(IF(COUNTIF('Intro &amp; Setup'!$CA$4:$CA$23, AD82)&gt;0, 1, 0)+IF(COUNTIF('Intro &amp; Setup'!$CB$4:$CB$23, AD82)&gt;0, 2, 0)=3, "Both", ""))))</f>
        <v/>
      </c>
      <c r="AE81" s="117" t="str">
        <f>IF(IF(COUNTIF('Intro &amp; Setup'!$CA$4:$CA$23, AE82)&gt;0, 1, 0)+IF(COUNTIF('Intro &amp; Setup'!$CB$4:$CB$23, AE82)&gt;0, 2, 0)=0, "", IF(IF(COUNTIF('Intro &amp; Setup'!$CA$4:$CA$23, AE82)&gt;0, 1, 0)+IF(COUNTIF('Intro &amp; Setup'!$CB$4:$CB$23, AE82)&gt;0, 2, 0)=1, "UK", IF(IF(COUNTIF('Intro &amp; Setup'!$CA$4:$CA$23, AE82)&gt;0, 1, 0)+IF(COUNTIF('Intro &amp; Setup'!$CB$4:$CB$23, AE82)&gt;0, 2, 0)=2, LEFT('Intro &amp; Setup'!$BA$9, 3), IF(IF(COUNTIF('Intro &amp; Setup'!$CA$4:$CA$23, AE82)&gt;0, 1, 0)+IF(COUNTIF('Intro &amp; Setup'!$CB$4:$CB$23, AE82)&gt;0, 2, 0)=3, "Both", ""))))</f>
        <v/>
      </c>
      <c r="AF81" s="117" t="str">
        <f>IF(IF(COUNTIF('Intro &amp; Setup'!$CA$4:$CA$23, AF82)&gt;0, 1, 0)+IF(COUNTIF('Intro &amp; Setup'!$CB$4:$CB$23, AF82)&gt;0, 2, 0)=0, "", IF(IF(COUNTIF('Intro &amp; Setup'!$CA$4:$CA$23, AF82)&gt;0, 1, 0)+IF(COUNTIF('Intro &amp; Setup'!$CB$4:$CB$23, AF82)&gt;0, 2, 0)=1, "UK", IF(IF(COUNTIF('Intro &amp; Setup'!$CA$4:$CA$23, AF82)&gt;0, 1, 0)+IF(COUNTIF('Intro &amp; Setup'!$CB$4:$CB$23, AF82)&gt;0, 2, 0)=2, LEFT('Intro &amp; Setup'!$BA$9, 3), IF(IF(COUNTIF('Intro &amp; Setup'!$CA$4:$CA$23, AF82)&gt;0, 1, 0)+IF(COUNTIF('Intro &amp; Setup'!$CB$4:$CB$23, AF82)&gt;0, 2, 0)=3, "Both", ""))))</f>
        <v/>
      </c>
      <c r="AG81" s="117" t="str">
        <f>IF(IF(COUNTIF('Intro &amp; Setup'!$CA$4:$CA$23, AG82)&gt;0, 1, 0)+IF(COUNTIF('Intro &amp; Setup'!$CB$4:$CB$23, AG82)&gt;0, 2, 0)=0, "", IF(IF(COUNTIF('Intro &amp; Setup'!$CA$4:$CA$23, AG82)&gt;0, 1, 0)+IF(COUNTIF('Intro &amp; Setup'!$CB$4:$CB$23, AG82)&gt;0, 2, 0)=1, "UK", IF(IF(COUNTIF('Intro &amp; Setup'!$CA$4:$CA$23, AG82)&gt;0, 1, 0)+IF(COUNTIF('Intro &amp; Setup'!$CB$4:$CB$23, AG82)&gt;0, 2, 0)=2, LEFT('Intro &amp; Setup'!$BA$9, 3), IF(IF(COUNTIF('Intro &amp; Setup'!$CA$4:$CA$23, AG82)&gt;0, 1, 0)+IF(COUNTIF('Intro &amp; Setup'!$CB$4:$CB$23, AG82)&gt;0, 2, 0)=3, "Both", ""))))</f>
        <v/>
      </c>
      <c r="AH81" s="75"/>
    </row>
    <row r="82" spans="1:34" x14ac:dyDescent="0.25">
      <c r="A82" s="75"/>
      <c r="B82" s="370" t="str">
        <f>CONCATENATE(TEXT(C82, "mmmm"), " ", TEXT(C82, "yyyy"))</f>
        <v>April 2020</v>
      </c>
      <c r="C82" s="71">
        <f>DATE(YEAR(C56), MONTH(C56)+1, DAY(C56))</f>
        <v>43922</v>
      </c>
      <c r="D82" s="66">
        <f>IFERROR(IF(TEXT(C82, "mmm")=TEXT(C82+1, "mmm"), C82+1, ""), "")</f>
        <v>43923</v>
      </c>
      <c r="E82" s="66">
        <f t="shared" ref="E82:AG82" si="12">IFERROR(IF(TEXT(D82, "mmm")=TEXT(D82+1, "mmm"), D82+1, ""), "")</f>
        <v>43924</v>
      </c>
      <c r="F82" s="66">
        <f t="shared" si="12"/>
        <v>43925</v>
      </c>
      <c r="G82" s="66">
        <f t="shared" si="12"/>
        <v>43926</v>
      </c>
      <c r="H82" s="66">
        <f t="shared" si="12"/>
        <v>43927</v>
      </c>
      <c r="I82" s="66">
        <f t="shared" si="12"/>
        <v>43928</v>
      </c>
      <c r="J82" s="66">
        <f t="shared" si="12"/>
        <v>43929</v>
      </c>
      <c r="K82" s="66">
        <f t="shared" si="12"/>
        <v>43930</v>
      </c>
      <c r="L82" s="66">
        <f t="shared" si="12"/>
        <v>43931</v>
      </c>
      <c r="M82" s="66">
        <f t="shared" si="12"/>
        <v>43932</v>
      </c>
      <c r="N82" s="66">
        <f t="shared" si="12"/>
        <v>43933</v>
      </c>
      <c r="O82" s="66">
        <f t="shared" si="12"/>
        <v>43934</v>
      </c>
      <c r="P82" s="66">
        <f t="shared" si="12"/>
        <v>43935</v>
      </c>
      <c r="Q82" s="66">
        <f t="shared" si="12"/>
        <v>43936</v>
      </c>
      <c r="R82" s="66">
        <f t="shared" si="12"/>
        <v>43937</v>
      </c>
      <c r="S82" s="66">
        <f t="shared" si="12"/>
        <v>43938</v>
      </c>
      <c r="T82" s="66">
        <f t="shared" si="12"/>
        <v>43939</v>
      </c>
      <c r="U82" s="66">
        <f t="shared" si="12"/>
        <v>43940</v>
      </c>
      <c r="V82" s="66">
        <f t="shared" si="12"/>
        <v>43941</v>
      </c>
      <c r="W82" s="66">
        <f t="shared" si="12"/>
        <v>43942</v>
      </c>
      <c r="X82" s="66">
        <f t="shared" si="12"/>
        <v>43943</v>
      </c>
      <c r="Y82" s="66">
        <f t="shared" si="12"/>
        <v>43944</v>
      </c>
      <c r="Z82" s="66">
        <f t="shared" si="12"/>
        <v>43945</v>
      </c>
      <c r="AA82" s="66">
        <f t="shared" si="12"/>
        <v>43946</v>
      </c>
      <c r="AB82" s="66">
        <f t="shared" si="12"/>
        <v>43947</v>
      </c>
      <c r="AC82" s="66">
        <f t="shared" si="12"/>
        <v>43948</v>
      </c>
      <c r="AD82" s="66">
        <f t="shared" si="12"/>
        <v>43949</v>
      </c>
      <c r="AE82" s="66">
        <f t="shared" si="12"/>
        <v>43950</v>
      </c>
      <c r="AF82" s="66">
        <f t="shared" si="12"/>
        <v>43951</v>
      </c>
      <c r="AG82" s="66" t="str">
        <f t="shared" si="12"/>
        <v/>
      </c>
      <c r="AH82" s="75"/>
    </row>
    <row r="83" spans="1:34" x14ac:dyDescent="0.25">
      <c r="A83" s="75"/>
      <c r="B83" s="371"/>
      <c r="C83" s="72">
        <f t="shared" ref="C83:C85" si="13">DATE(YEAR(C57), MONTH(C57)+1, DAY(C57))</f>
        <v>43922</v>
      </c>
      <c r="D83" s="67">
        <f t="shared" ref="D83:AG83" si="14">IFERROR(IF(TEXT(C83, "mmm")=TEXT(C83+1, "mmm"), C83+1, ""), "")</f>
        <v>43923</v>
      </c>
      <c r="E83" s="67">
        <f t="shared" si="14"/>
        <v>43924</v>
      </c>
      <c r="F83" s="67">
        <f t="shared" si="14"/>
        <v>43925</v>
      </c>
      <c r="G83" s="67">
        <f t="shared" si="14"/>
        <v>43926</v>
      </c>
      <c r="H83" s="67">
        <f t="shared" si="14"/>
        <v>43927</v>
      </c>
      <c r="I83" s="67">
        <f t="shared" si="14"/>
        <v>43928</v>
      </c>
      <c r="J83" s="67">
        <f t="shared" si="14"/>
        <v>43929</v>
      </c>
      <c r="K83" s="67">
        <f t="shared" si="14"/>
        <v>43930</v>
      </c>
      <c r="L83" s="67">
        <f t="shared" si="14"/>
        <v>43931</v>
      </c>
      <c r="M83" s="67">
        <f t="shared" si="14"/>
        <v>43932</v>
      </c>
      <c r="N83" s="67">
        <f t="shared" si="14"/>
        <v>43933</v>
      </c>
      <c r="O83" s="67">
        <f t="shared" si="14"/>
        <v>43934</v>
      </c>
      <c r="P83" s="67">
        <f t="shared" si="14"/>
        <v>43935</v>
      </c>
      <c r="Q83" s="67">
        <f t="shared" si="14"/>
        <v>43936</v>
      </c>
      <c r="R83" s="67">
        <f t="shared" si="14"/>
        <v>43937</v>
      </c>
      <c r="S83" s="67">
        <f t="shared" si="14"/>
        <v>43938</v>
      </c>
      <c r="T83" s="67">
        <f t="shared" si="14"/>
        <v>43939</v>
      </c>
      <c r="U83" s="67">
        <f t="shared" si="14"/>
        <v>43940</v>
      </c>
      <c r="V83" s="67">
        <f t="shared" si="14"/>
        <v>43941</v>
      </c>
      <c r="W83" s="67">
        <f t="shared" si="14"/>
        <v>43942</v>
      </c>
      <c r="X83" s="67">
        <f t="shared" si="14"/>
        <v>43943</v>
      </c>
      <c r="Y83" s="67">
        <f t="shared" si="14"/>
        <v>43944</v>
      </c>
      <c r="Z83" s="67">
        <f t="shared" si="14"/>
        <v>43945</v>
      </c>
      <c r="AA83" s="67">
        <f t="shared" si="14"/>
        <v>43946</v>
      </c>
      <c r="AB83" s="67">
        <f t="shared" si="14"/>
        <v>43947</v>
      </c>
      <c r="AC83" s="67">
        <f t="shared" si="14"/>
        <v>43948</v>
      </c>
      <c r="AD83" s="67">
        <f t="shared" si="14"/>
        <v>43949</v>
      </c>
      <c r="AE83" s="67">
        <f t="shared" si="14"/>
        <v>43950</v>
      </c>
      <c r="AF83" s="67">
        <f t="shared" si="14"/>
        <v>43951</v>
      </c>
      <c r="AG83" s="67" t="str">
        <f t="shared" si="14"/>
        <v/>
      </c>
      <c r="AH83" s="75"/>
    </row>
    <row r="84" spans="1:34" x14ac:dyDescent="0.25">
      <c r="A84" s="75"/>
      <c r="B84" s="118" t="str">
        <f>IF('Intro &amp; Setup'!$P$51="", "", 'Intro &amp; Setup'!$P$51)</f>
        <v>Your Company</v>
      </c>
      <c r="C84" s="73">
        <f t="shared" si="13"/>
        <v>43922</v>
      </c>
      <c r="D84" s="68">
        <f t="shared" ref="D84:AG84" si="15">IFERROR(IF(TEXT(C84, "mmm")=TEXT(C84+1, "mmm"), C84+1, ""), "")</f>
        <v>43923</v>
      </c>
      <c r="E84" s="68">
        <f t="shared" si="15"/>
        <v>43924</v>
      </c>
      <c r="F84" s="68">
        <f t="shared" si="15"/>
        <v>43925</v>
      </c>
      <c r="G84" s="68">
        <f t="shared" si="15"/>
        <v>43926</v>
      </c>
      <c r="H84" s="68">
        <f t="shared" si="15"/>
        <v>43927</v>
      </c>
      <c r="I84" s="68">
        <f t="shared" si="15"/>
        <v>43928</v>
      </c>
      <c r="J84" s="68">
        <f t="shared" si="15"/>
        <v>43929</v>
      </c>
      <c r="K84" s="68">
        <f t="shared" si="15"/>
        <v>43930</v>
      </c>
      <c r="L84" s="68">
        <f t="shared" si="15"/>
        <v>43931</v>
      </c>
      <c r="M84" s="68">
        <f t="shared" si="15"/>
        <v>43932</v>
      </c>
      <c r="N84" s="68">
        <f t="shared" si="15"/>
        <v>43933</v>
      </c>
      <c r="O84" s="68">
        <f t="shared" si="15"/>
        <v>43934</v>
      </c>
      <c r="P84" s="68">
        <f t="shared" si="15"/>
        <v>43935</v>
      </c>
      <c r="Q84" s="68">
        <f t="shared" si="15"/>
        <v>43936</v>
      </c>
      <c r="R84" s="68">
        <f t="shared" si="15"/>
        <v>43937</v>
      </c>
      <c r="S84" s="68">
        <f t="shared" si="15"/>
        <v>43938</v>
      </c>
      <c r="T84" s="68">
        <f t="shared" si="15"/>
        <v>43939</v>
      </c>
      <c r="U84" s="68">
        <f t="shared" si="15"/>
        <v>43940</v>
      </c>
      <c r="V84" s="68">
        <f t="shared" si="15"/>
        <v>43941</v>
      </c>
      <c r="W84" s="68">
        <f t="shared" si="15"/>
        <v>43942</v>
      </c>
      <c r="X84" s="68">
        <f t="shared" si="15"/>
        <v>43943</v>
      </c>
      <c r="Y84" s="68">
        <f t="shared" si="15"/>
        <v>43944</v>
      </c>
      <c r="Z84" s="68">
        <f t="shared" si="15"/>
        <v>43945</v>
      </c>
      <c r="AA84" s="68">
        <f t="shared" si="15"/>
        <v>43946</v>
      </c>
      <c r="AB84" s="68">
        <f t="shared" si="15"/>
        <v>43947</v>
      </c>
      <c r="AC84" s="68">
        <f t="shared" si="15"/>
        <v>43948</v>
      </c>
      <c r="AD84" s="68">
        <f t="shared" si="15"/>
        <v>43949</v>
      </c>
      <c r="AE84" s="68">
        <f t="shared" si="15"/>
        <v>43950</v>
      </c>
      <c r="AF84" s="68">
        <f t="shared" si="15"/>
        <v>43951</v>
      </c>
      <c r="AG84" s="68" t="str">
        <f t="shared" si="15"/>
        <v/>
      </c>
      <c r="AH84" s="75"/>
    </row>
    <row r="85" spans="1:34" x14ac:dyDescent="0.25">
      <c r="A85" s="75"/>
      <c r="B85" s="36" t="s">
        <v>27</v>
      </c>
      <c r="C85" s="74">
        <f t="shared" si="13"/>
        <v>43922</v>
      </c>
      <c r="D85" s="69">
        <f t="shared" ref="D85:AG85" si="16">IFERROR(IF(TEXT(C85, "mmm")=TEXT(C85+1, "mmm"), C85+1, ""), "")</f>
        <v>43923</v>
      </c>
      <c r="E85" s="69">
        <f t="shared" si="16"/>
        <v>43924</v>
      </c>
      <c r="F85" s="69">
        <f t="shared" si="16"/>
        <v>43925</v>
      </c>
      <c r="G85" s="69">
        <f t="shared" si="16"/>
        <v>43926</v>
      </c>
      <c r="H85" s="69">
        <f t="shared" si="16"/>
        <v>43927</v>
      </c>
      <c r="I85" s="69">
        <f t="shared" si="16"/>
        <v>43928</v>
      </c>
      <c r="J85" s="69">
        <f t="shared" si="16"/>
        <v>43929</v>
      </c>
      <c r="K85" s="69">
        <f t="shared" si="16"/>
        <v>43930</v>
      </c>
      <c r="L85" s="69">
        <f t="shared" si="16"/>
        <v>43931</v>
      </c>
      <c r="M85" s="69">
        <f t="shared" si="16"/>
        <v>43932</v>
      </c>
      <c r="N85" s="69">
        <f t="shared" si="16"/>
        <v>43933</v>
      </c>
      <c r="O85" s="69">
        <f t="shared" si="16"/>
        <v>43934</v>
      </c>
      <c r="P85" s="69">
        <f t="shared" si="16"/>
        <v>43935</v>
      </c>
      <c r="Q85" s="69">
        <f t="shared" si="16"/>
        <v>43936</v>
      </c>
      <c r="R85" s="69">
        <f t="shared" si="16"/>
        <v>43937</v>
      </c>
      <c r="S85" s="69">
        <f t="shared" si="16"/>
        <v>43938</v>
      </c>
      <c r="T85" s="69">
        <f t="shared" si="16"/>
        <v>43939</v>
      </c>
      <c r="U85" s="69">
        <f t="shared" si="16"/>
        <v>43940</v>
      </c>
      <c r="V85" s="69">
        <f t="shared" si="16"/>
        <v>43941</v>
      </c>
      <c r="W85" s="69">
        <f t="shared" si="16"/>
        <v>43942</v>
      </c>
      <c r="X85" s="69">
        <f t="shared" si="16"/>
        <v>43943</v>
      </c>
      <c r="Y85" s="69">
        <f t="shared" si="16"/>
        <v>43944</v>
      </c>
      <c r="Z85" s="69">
        <f t="shared" si="16"/>
        <v>43945</v>
      </c>
      <c r="AA85" s="69">
        <f t="shared" si="16"/>
        <v>43946</v>
      </c>
      <c r="AB85" s="69">
        <f t="shared" si="16"/>
        <v>43947</v>
      </c>
      <c r="AC85" s="69">
        <f t="shared" si="16"/>
        <v>43948</v>
      </c>
      <c r="AD85" s="69">
        <f t="shared" si="16"/>
        <v>43949</v>
      </c>
      <c r="AE85" s="69">
        <f t="shared" si="16"/>
        <v>43950</v>
      </c>
      <c r="AF85" s="69">
        <f t="shared" si="16"/>
        <v>43951</v>
      </c>
      <c r="AG85" s="69" t="str">
        <f t="shared" si="16"/>
        <v/>
      </c>
      <c r="AH85" s="75"/>
    </row>
    <row r="86" spans="1:34" x14ac:dyDescent="0.25">
      <c r="A86" s="75"/>
      <c r="B86" s="10" t="str">
        <f>IF('Intro &amp; Setup'!$BC$4="", "", 'Intro &amp; Setup'!$BC$4)</f>
        <v>Richard</v>
      </c>
      <c r="C86" s="25" t="str">
        <f>IF(OR($B86="", C85=""), "", IF(COUNTIFS('Leave Request Form'!$T$8:$T$507, C85, 'Leave Request Form'!$C$8:$C$507, $B86), "A2", IF(COUNTIFS('Leave Request Form'!$G$8:$G$507, C85, 'Leave Request Form'!$C$8:$C$507, $B86), "R2", IF(COUNTIFS('Leave Request Form'!$P$8:$P$569, $B86, 'Leave Request Form'!$Q$8:$Q$569, "&lt;="&amp;C85, 'Leave Request Form'!$R$8:$R$569, "&gt;="&amp;C85)&gt;0, "A", IF(COUNTIFS('Leave Request Form'!$C$8:$C$507, $B86, 'Leave Request Form'!$D$8:$D$507, "&lt;="&amp;C85, 'Leave Request Form'!$E$8:$E$507, "&gt;="&amp;C85)&gt;0, "R", "")))))</f>
        <v/>
      </c>
      <c r="D86" s="41" t="str">
        <f>IF(OR($B86="", D85=""), "", IF(COUNTIFS('Leave Request Form'!$T$8:$T$507, D85, 'Leave Request Form'!$C$8:$C$507, $B86), "A2", IF(COUNTIFS('Leave Request Form'!$G$8:$G$507, D85, 'Leave Request Form'!$C$8:$C$507, $B86), "R2", IF(COUNTIFS('Leave Request Form'!$P$8:$P$569, $B86, 'Leave Request Form'!$Q$8:$Q$569, "&lt;="&amp;D85, 'Leave Request Form'!$R$8:$R$569, "&gt;="&amp;D85)&gt;0, "A", IF(COUNTIFS('Leave Request Form'!$C$8:$C$507, $B86, 'Leave Request Form'!$D$8:$D$507, "&lt;="&amp;D85, 'Leave Request Form'!$E$8:$E$507, "&gt;="&amp;D85)&gt;0, "R", "")))))</f>
        <v/>
      </c>
      <c r="E86" s="41" t="str">
        <f>IF(OR($B86="", E85=""), "", IF(COUNTIFS('Leave Request Form'!$T$8:$T$507, E85, 'Leave Request Form'!$C$8:$C$507, $B86), "A2", IF(COUNTIFS('Leave Request Form'!$G$8:$G$507, E85, 'Leave Request Form'!$C$8:$C$507, $B86), "R2", IF(COUNTIFS('Leave Request Form'!$P$8:$P$569, $B86, 'Leave Request Form'!$Q$8:$Q$569, "&lt;="&amp;E85, 'Leave Request Form'!$R$8:$R$569, "&gt;="&amp;E85)&gt;0, "A", IF(COUNTIFS('Leave Request Form'!$C$8:$C$507, $B86, 'Leave Request Form'!$D$8:$D$507, "&lt;="&amp;E85, 'Leave Request Form'!$E$8:$E$507, "&gt;="&amp;E85)&gt;0, "R", "")))))</f>
        <v/>
      </c>
      <c r="F86" s="41" t="str">
        <f>IF(OR($B86="", F85=""), "", IF(COUNTIFS('Leave Request Form'!$T$8:$T$507, F85, 'Leave Request Form'!$C$8:$C$507, $B86), "A2", IF(COUNTIFS('Leave Request Form'!$G$8:$G$507, F85, 'Leave Request Form'!$C$8:$C$507, $B86), "R2", IF(COUNTIFS('Leave Request Form'!$P$8:$P$569, $B86, 'Leave Request Form'!$Q$8:$Q$569, "&lt;="&amp;F85, 'Leave Request Form'!$R$8:$R$569, "&gt;="&amp;F85)&gt;0, "A", IF(COUNTIFS('Leave Request Form'!$C$8:$C$507, $B86, 'Leave Request Form'!$D$8:$D$507, "&lt;="&amp;F85, 'Leave Request Form'!$E$8:$E$507, "&gt;="&amp;F85)&gt;0, "R", "")))))</f>
        <v/>
      </c>
      <c r="G86" s="41" t="str">
        <f>IF(OR($B86="", G85=""), "", IF(COUNTIFS('Leave Request Form'!$T$8:$T$507, G85, 'Leave Request Form'!$C$8:$C$507, $B86), "A2", IF(COUNTIFS('Leave Request Form'!$G$8:$G$507, G85, 'Leave Request Form'!$C$8:$C$507, $B86), "R2", IF(COUNTIFS('Leave Request Form'!$P$8:$P$569, $B86, 'Leave Request Form'!$Q$8:$Q$569, "&lt;="&amp;G85, 'Leave Request Form'!$R$8:$R$569, "&gt;="&amp;G85)&gt;0, "A", IF(COUNTIFS('Leave Request Form'!$C$8:$C$507, $B86, 'Leave Request Form'!$D$8:$D$507, "&lt;="&amp;G85, 'Leave Request Form'!$E$8:$E$507, "&gt;="&amp;G85)&gt;0, "R", "")))))</f>
        <v/>
      </c>
      <c r="H86" s="41" t="str">
        <f>IF(OR($B86="", H85=""), "", IF(COUNTIFS('Leave Request Form'!$T$8:$T$507, H85, 'Leave Request Form'!$C$8:$C$507, $B86), "A2", IF(COUNTIFS('Leave Request Form'!$G$8:$G$507, H85, 'Leave Request Form'!$C$8:$C$507, $B86), "R2", IF(COUNTIFS('Leave Request Form'!$P$8:$P$569, $B86, 'Leave Request Form'!$Q$8:$Q$569, "&lt;="&amp;H85, 'Leave Request Form'!$R$8:$R$569, "&gt;="&amp;H85)&gt;0, "A", IF(COUNTIFS('Leave Request Form'!$C$8:$C$507, $B86, 'Leave Request Form'!$D$8:$D$507, "&lt;="&amp;H85, 'Leave Request Form'!$E$8:$E$507, "&gt;="&amp;H85)&gt;0, "R", "")))))</f>
        <v/>
      </c>
      <c r="I86" s="41" t="str">
        <f>IF(OR($B86="", I85=""), "", IF(COUNTIFS('Leave Request Form'!$T$8:$T$507, I85, 'Leave Request Form'!$C$8:$C$507, $B86), "A2", IF(COUNTIFS('Leave Request Form'!$G$8:$G$507, I85, 'Leave Request Form'!$C$8:$C$507, $B86), "R2", IF(COUNTIFS('Leave Request Form'!$P$8:$P$569, $B86, 'Leave Request Form'!$Q$8:$Q$569, "&lt;="&amp;I85, 'Leave Request Form'!$R$8:$R$569, "&gt;="&amp;I85)&gt;0, "A", IF(COUNTIFS('Leave Request Form'!$C$8:$C$507, $B86, 'Leave Request Form'!$D$8:$D$507, "&lt;="&amp;I85, 'Leave Request Form'!$E$8:$E$507, "&gt;="&amp;I85)&gt;0, "R", "")))))</f>
        <v/>
      </c>
      <c r="J86" s="41" t="str">
        <f>IF(OR($B86="", J85=""), "", IF(COUNTIFS('Leave Request Form'!$T$8:$T$507, J85, 'Leave Request Form'!$C$8:$C$507, $B86), "A2", IF(COUNTIFS('Leave Request Form'!$G$8:$G$507, J85, 'Leave Request Form'!$C$8:$C$507, $B86), "R2", IF(COUNTIFS('Leave Request Form'!$P$8:$P$569, $B86, 'Leave Request Form'!$Q$8:$Q$569, "&lt;="&amp;J85, 'Leave Request Form'!$R$8:$R$569, "&gt;="&amp;J85)&gt;0, "A", IF(COUNTIFS('Leave Request Form'!$C$8:$C$507, $B86, 'Leave Request Form'!$D$8:$D$507, "&lt;="&amp;J85, 'Leave Request Form'!$E$8:$E$507, "&gt;="&amp;J85)&gt;0, "R", "")))))</f>
        <v/>
      </c>
      <c r="K86" s="41" t="str">
        <f>IF(OR($B86="", K85=""), "", IF(COUNTIFS('Leave Request Form'!$T$8:$T$507, K85, 'Leave Request Form'!$C$8:$C$507, $B86), "A2", IF(COUNTIFS('Leave Request Form'!$G$8:$G$507, K85, 'Leave Request Form'!$C$8:$C$507, $B86), "R2", IF(COUNTIFS('Leave Request Form'!$P$8:$P$569, $B86, 'Leave Request Form'!$Q$8:$Q$569, "&lt;="&amp;K85, 'Leave Request Form'!$R$8:$R$569, "&gt;="&amp;K85)&gt;0, "A", IF(COUNTIFS('Leave Request Form'!$C$8:$C$507, $B86, 'Leave Request Form'!$D$8:$D$507, "&lt;="&amp;K85, 'Leave Request Form'!$E$8:$E$507, "&gt;="&amp;K85)&gt;0, "R", "")))))</f>
        <v/>
      </c>
      <c r="L86" s="41" t="str">
        <f>IF(OR($B86="", L85=""), "", IF(COUNTIFS('Leave Request Form'!$T$8:$T$507, L85, 'Leave Request Form'!$C$8:$C$507, $B86), "A2", IF(COUNTIFS('Leave Request Form'!$G$8:$G$507, L85, 'Leave Request Form'!$C$8:$C$507, $B86), "R2", IF(COUNTIFS('Leave Request Form'!$P$8:$P$569, $B86, 'Leave Request Form'!$Q$8:$Q$569, "&lt;="&amp;L85, 'Leave Request Form'!$R$8:$R$569, "&gt;="&amp;L85)&gt;0, "A", IF(COUNTIFS('Leave Request Form'!$C$8:$C$507, $B86, 'Leave Request Form'!$D$8:$D$507, "&lt;="&amp;L85, 'Leave Request Form'!$E$8:$E$507, "&gt;="&amp;L85)&gt;0, "R", "")))))</f>
        <v/>
      </c>
      <c r="M86" s="41" t="str">
        <f>IF(OR($B86="", M85=""), "", IF(COUNTIFS('Leave Request Form'!$T$8:$T$507, M85, 'Leave Request Form'!$C$8:$C$507, $B86), "A2", IF(COUNTIFS('Leave Request Form'!$G$8:$G$507, M85, 'Leave Request Form'!$C$8:$C$507, $B86), "R2", IF(COUNTIFS('Leave Request Form'!$P$8:$P$569, $B86, 'Leave Request Form'!$Q$8:$Q$569, "&lt;="&amp;M85, 'Leave Request Form'!$R$8:$R$569, "&gt;="&amp;M85)&gt;0, "A", IF(COUNTIFS('Leave Request Form'!$C$8:$C$507, $B86, 'Leave Request Form'!$D$8:$D$507, "&lt;="&amp;M85, 'Leave Request Form'!$E$8:$E$507, "&gt;="&amp;M85)&gt;0, "R", "")))))</f>
        <v/>
      </c>
      <c r="N86" s="41" t="str">
        <f>IF(OR($B86="", N85=""), "", IF(COUNTIFS('Leave Request Form'!$T$8:$T$507, N85, 'Leave Request Form'!$C$8:$C$507, $B86), "A2", IF(COUNTIFS('Leave Request Form'!$G$8:$G$507, N85, 'Leave Request Form'!$C$8:$C$507, $B86), "R2", IF(COUNTIFS('Leave Request Form'!$P$8:$P$569, $B86, 'Leave Request Form'!$Q$8:$Q$569, "&lt;="&amp;N85, 'Leave Request Form'!$R$8:$R$569, "&gt;="&amp;N85)&gt;0, "A", IF(COUNTIFS('Leave Request Form'!$C$8:$C$507, $B86, 'Leave Request Form'!$D$8:$D$507, "&lt;="&amp;N85, 'Leave Request Form'!$E$8:$E$507, "&gt;="&amp;N85)&gt;0, "R", "")))))</f>
        <v/>
      </c>
      <c r="O86" s="41" t="str">
        <f>IF(OR($B86="", O85=""), "", IF(COUNTIFS('Leave Request Form'!$T$8:$T$507, O85, 'Leave Request Form'!$C$8:$C$507, $B86), "A2", IF(COUNTIFS('Leave Request Form'!$G$8:$G$507, O85, 'Leave Request Form'!$C$8:$C$507, $B86), "R2", IF(COUNTIFS('Leave Request Form'!$P$8:$P$569, $B86, 'Leave Request Form'!$Q$8:$Q$569, "&lt;="&amp;O85, 'Leave Request Form'!$R$8:$R$569, "&gt;="&amp;O85)&gt;0, "A", IF(COUNTIFS('Leave Request Form'!$C$8:$C$507, $B86, 'Leave Request Form'!$D$8:$D$507, "&lt;="&amp;O85, 'Leave Request Form'!$E$8:$E$507, "&gt;="&amp;O85)&gt;0, "R", "")))))</f>
        <v/>
      </c>
      <c r="P86" s="41" t="str">
        <f>IF(OR($B86="", P85=""), "", IF(COUNTIFS('Leave Request Form'!$T$8:$T$507, P85, 'Leave Request Form'!$C$8:$C$507, $B86), "A2", IF(COUNTIFS('Leave Request Form'!$G$8:$G$507, P85, 'Leave Request Form'!$C$8:$C$507, $B86), "R2", IF(COUNTIFS('Leave Request Form'!$P$8:$P$569, $B86, 'Leave Request Form'!$Q$8:$Q$569, "&lt;="&amp;P85, 'Leave Request Form'!$R$8:$R$569, "&gt;="&amp;P85)&gt;0, "A", IF(COUNTIFS('Leave Request Form'!$C$8:$C$507, $B86, 'Leave Request Form'!$D$8:$D$507, "&lt;="&amp;P85, 'Leave Request Form'!$E$8:$E$507, "&gt;="&amp;P85)&gt;0, "R", "")))))</f>
        <v/>
      </c>
      <c r="Q86" s="41" t="str">
        <f>IF(OR($B86="", Q85=""), "", IF(COUNTIFS('Leave Request Form'!$T$8:$T$507, Q85, 'Leave Request Form'!$C$8:$C$507, $B86), "A2", IF(COUNTIFS('Leave Request Form'!$G$8:$G$507, Q85, 'Leave Request Form'!$C$8:$C$507, $B86), "R2", IF(COUNTIFS('Leave Request Form'!$P$8:$P$569, $B86, 'Leave Request Form'!$Q$8:$Q$569, "&lt;="&amp;Q85, 'Leave Request Form'!$R$8:$R$569, "&gt;="&amp;Q85)&gt;0, "A", IF(COUNTIFS('Leave Request Form'!$C$8:$C$507, $B86, 'Leave Request Form'!$D$8:$D$507, "&lt;="&amp;Q85, 'Leave Request Form'!$E$8:$E$507, "&gt;="&amp;Q85)&gt;0, "R", "")))))</f>
        <v/>
      </c>
      <c r="R86" s="41" t="str">
        <f>IF(OR($B86="", R85=""), "", IF(COUNTIFS('Leave Request Form'!$T$8:$T$507, R85, 'Leave Request Form'!$C$8:$C$507, $B86), "A2", IF(COUNTIFS('Leave Request Form'!$G$8:$G$507, R85, 'Leave Request Form'!$C$8:$C$507, $B86), "R2", IF(COUNTIFS('Leave Request Form'!$P$8:$P$569, $B86, 'Leave Request Form'!$Q$8:$Q$569, "&lt;="&amp;R85, 'Leave Request Form'!$R$8:$R$569, "&gt;="&amp;R85)&gt;0, "A", IF(COUNTIFS('Leave Request Form'!$C$8:$C$507, $B86, 'Leave Request Form'!$D$8:$D$507, "&lt;="&amp;R85, 'Leave Request Form'!$E$8:$E$507, "&gt;="&amp;R85)&gt;0, "R", "")))))</f>
        <v/>
      </c>
      <c r="S86" s="41" t="str">
        <f>IF(OR($B86="", S85=""), "", IF(COUNTIFS('Leave Request Form'!$T$8:$T$507, S85, 'Leave Request Form'!$C$8:$C$507, $B86), "A2", IF(COUNTIFS('Leave Request Form'!$G$8:$G$507, S85, 'Leave Request Form'!$C$8:$C$507, $B86), "R2", IF(COUNTIFS('Leave Request Form'!$P$8:$P$569, $B86, 'Leave Request Form'!$Q$8:$Q$569, "&lt;="&amp;S85, 'Leave Request Form'!$R$8:$R$569, "&gt;="&amp;S85)&gt;0, "A", IF(COUNTIFS('Leave Request Form'!$C$8:$C$507, $B86, 'Leave Request Form'!$D$8:$D$507, "&lt;="&amp;S85, 'Leave Request Form'!$E$8:$E$507, "&gt;="&amp;S85)&gt;0, "R", "")))))</f>
        <v/>
      </c>
      <c r="T86" s="41" t="str">
        <f>IF(OR($B86="", T85=""), "", IF(COUNTIFS('Leave Request Form'!$T$8:$T$507, T85, 'Leave Request Form'!$C$8:$C$507, $B86), "A2", IF(COUNTIFS('Leave Request Form'!$G$8:$G$507, T85, 'Leave Request Form'!$C$8:$C$507, $B86), "R2", IF(COUNTIFS('Leave Request Form'!$P$8:$P$569, $B86, 'Leave Request Form'!$Q$8:$Q$569, "&lt;="&amp;T85, 'Leave Request Form'!$R$8:$R$569, "&gt;="&amp;T85)&gt;0, "A", IF(COUNTIFS('Leave Request Form'!$C$8:$C$507, $B86, 'Leave Request Form'!$D$8:$D$507, "&lt;="&amp;T85, 'Leave Request Form'!$E$8:$E$507, "&gt;="&amp;T85)&gt;0, "R", "")))))</f>
        <v/>
      </c>
      <c r="U86" s="41" t="str">
        <f>IF(OR($B86="", U85=""), "", IF(COUNTIFS('Leave Request Form'!$T$8:$T$507, U85, 'Leave Request Form'!$C$8:$C$507, $B86), "A2", IF(COUNTIFS('Leave Request Form'!$G$8:$G$507, U85, 'Leave Request Form'!$C$8:$C$507, $B86), "R2", IF(COUNTIFS('Leave Request Form'!$P$8:$P$569, $B86, 'Leave Request Form'!$Q$8:$Q$569, "&lt;="&amp;U85, 'Leave Request Form'!$R$8:$R$569, "&gt;="&amp;U85)&gt;0, "A", IF(COUNTIFS('Leave Request Form'!$C$8:$C$507, $B86, 'Leave Request Form'!$D$8:$D$507, "&lt;="&amp;U85, 'Leave Request Form'!$E$8:$E$507, "&gt;="&amp;U85)&gt;0, "R", "")))))</f>
        <v/>
      </c>
      <c r="V86" s="41" t="str">
        <f>IF(OR($B86="", V85=""), "", IF(COUNTIFS('Leave Request Form'!$T$8:$T$507, V85, 'Leave Request Form'!$C$8:$C$507, $B86), "A2", IF(COUNTIFS('Leave Request Form'!$G$8:$G$507, V85, 'Leave Request Form'!$C$8:$C$507, $B86), "R2", IF(COUNTIFS('Leave Request Form'!$P$8:$P$569, $B86, 'Leave Request Form'!$Q$8:$Q$569, "&lt;="&amp;V85, 'Leave Request Form'!$R$8:$R$569, "&gt;="&amp;V85)&gt;0, "A", IF(COUNTIFS('Leave Request Form'!$C$8:$C$507, $B86, 'Leave Request Form'!$D$8:$D$507, "&lt;="&amp;V85, 'Leave Request Form'!$E$8:$E$507, "&gt;="&amp;V85)&gt;0, "R", "")))))</f>
        <v/>
      </c>
      <c r="W86" s="41" t="str">
        <f>IF(OR($B86="", W85=""), "", IF(COUNTIFS('Leave Request Form'!$T$8:$T$507, W85, 'Leave Request Form'!$C$8:$C$507, $B86), "A2", IF(COUNTIFS('Leave Request Form'!$G$8:$G$507, W85, 'Leave Request Form'!$C$8:$C$507, $B86), "R2", IF(COUNTIFS('Leave Request Form'!$P$8:$P$569, $B86, 'Leave Request Form'!$Q$8:$Q$569, "&lt;="&amp;W85, 'Leave Request Form'!$R$8:$R$569, "&gt;="&amp;W85)&gt;0, "A", IF(COUNTIFS('Leave Request Form'!$C$8:$C$507, $B86, 'Leave Request Form'!$D$8:$D$507, "&lt;="&amp;W85, 'Leave Request Form'!$E$8:$E$507, "&gt;="&amp;W85)&gt;0, "R", "")))))</f>
        <v/>
      </c>
      <c r="X86" s="41" t="str">
        <f>IF(OR($B86="", X85=""), "", IF(COUNTIFS('Leave Request Form'!$T$8:$T$507, X85, 'Leave Request Form'!$C$8:$C$507, $B86), "A2", IF(COUNTIFS('Leave Request Form'!$G$8:$G$507, X85, 'Leave Request Form'!$C$8:$C$507, $B86), "R2", IF(COUNTIFS('Leave Request Form'!$P$8:$P$569, $B86, 'Leave Request Form'!$Q$8:$Q$569, "&lt;="&amp;X85, 'Leave Request Form'!$R$8:$R$569, "&gt;="&amp;X85)&gt;0, "A", IF(COUNTIFS('Leave Request Form'!$C$8:$C$507, $B86, 'Leave Request Form'!$D$8:$D$507, "&lt;="&amp;X85, 'Leave Request Form'!$E$8:$E$507, "&gt;="&amp;X85)&gt;0, "R", "")))))</f>
        <v/>
      </c>
      <c r="Y86" s="41" t="str">
        <f>IF(OR($B86="", Y85=""), "", IF(COUNTIFS('Leave Request Form'!$T$8:$T$507, Y85, 'Leave Request Form'!$C$8:$C$507, $B86), "A2", IF(COUNTIFS('Leave Request Form'!$G$8:$G$507, Y85, 'Leave Request Form'!$C$8:$C$507, $B86), "R2", IF(COUNTIFS('Leave Request Form'!$P$8:$P$569, $B86, 'Leave Request Form'!$Q$8:$Q$569, "&lt;="&amp;Y85, 'Leave Request Form'!$R$8:$R$569, "&gt;="&amp;Y85)&gt;0, "A", IF(COUNTIFS('Leave Request Form'!$C$8:$C$507, $B86, 'Leave Request Form'!$D$8:$D$507, "&lt;="&amp;Y85, 'Leave Request Form'!$E$8:$E$507, "&gt;="&amp;Y85)&gt;0, "R", "")))))</f>
        <v/>
      </c>
      <c r="Z86" s="41" t="str">
        <f>IF(OR($B86="", Z85=""), "", IF(COUNTIFS('Leave Request Form'!$T$8:$T$507, Z85, 'Leave Request Form'!$C$8:$C$507, $B86), "A2", IF(COUNTIFS('Leave Request Form'!$G$8:$G$507, Z85, 'Leave Request Form'!$C$8:$C$507, $B86), "R2", IF(COUNTIFS('Leave Request Form'!$P$8:$P$569, $B86, 'Leave Request Form'!$Q$8:$Q$569, "&lt;="&amp;Z85, 'Leave Request Form'!$R$8:$R$569, "&gt;="&amp;Z85)&gt;0, "A", IF(COUNTIFS('Leave Request Form'!$C$8:$C$507, $B86, 'Leave Request Form'!$D$8:$D$507, "&lt;="&amp;Z85, 'Leave Request Form'!$E$8:$E$507, "&gt;="&amp;Z85)&gt;0, "R", "")))))</f>
        <v/>
      </c>
      <c r="AA86" s="41" t="str">
        <f>IF(OR($B86="", AA85=""), "", IF(COUNTIFS('Leave Request Form'!$T$8:$T$507, AA85, 'Leave Request Form'!$C$8:$C$507, $B86), "A2", IF(COUNTIFS('Leave Request Form'!$G$8:$G$507, AA85, 'Leave Request Form'!$C$8:$C$507, $B86), "R2", IF(COUNTIFS('Leave Request Form'!$P$8:$P$569, $B86, 'Leave Request Form'!$Q$8:$Q$569, "&lt;="&amp;AA85, 'Leave Request Form'!$R$8:$R$569, "&gt;="&amp;AA85)&gt;0, "A", IF(COUNTIFS('Leave Request Form'!$C$8:$C$507, $B86, 'Leave Request Form'!$D$8:$D$507, "&lt;="&amp;AA85, 'Leave Request Form'!$E$8:$E$507, "&gt;="&amp;AA85)&gt;0, "R", "")))))</f>
        <v/>
      </c>
      <c r="AB86" s="41" t="str">
        <f>IF(OR($B86="", AB85=""), "", IF(COUNTIFS('Leave Request Form'!$T$8:$T$507, AB85, 'Leave Request Form'!$C$8:$C$507, $B86), "A2", IF(COUNTIFS('Leave Request Form'!$G$8:$G$507, AB85, 'Leave Request Form'!$C$8:$C$507, $B86), "R2", IF(COUNTIFS('Leave Request Form'!$P$8:$P$569, $B86, 'Leave Request Form'!$Q$8:$Q$569, "&lt;="&amp;AB85, 'Leave Request Form'!$R$8:$R$569, "&gt;="&amp;AB85)&gt;0, "A", IF(COUNTIFS('Leave Request Form'!$C$8:$C$507, $B86, 'Leave Request Form'!$D$8:$D$507, "&lt;="&amp;AB85, 'Leave Request Form'!$E$8:$E$507, "&gt;="&amp;AB85)&gt;0, "R", "")))))</f>
        <v/>
      </c>
      <c r="AC86" s="41" t="str">
        <f>IF(OR($B86="", AC85=""), "", IF(COUNTIFS('Leave Request Form'!$T$8:$T$507, AC85, 'Leave Request Form'!$C$8:$C$507, $B86), "A2", IF(COUNTIFS('Leave Request Form'!$G$8:$G$507, AC85, 'Leave Request Form'!$C$8:$C$507, $B86), "R2", IF(COUNTIFS('Leave Request Form'!$P$8:$P$569, $B86, 'Leave Request Form'!$Q$8:$Q$569, "&lt;="&amp;AC85, 'Leave Request Form'!$R$8:$R$569, "&gt;="&amp;AC85)&gt;0, "A", IF(COUNTIFS('Leave Request Form'!$C$8:$C$507, $B86, 'Leave Request Form'!$D$8:$D$507, "&lt;="&amp;AC85, 'Leave Request Form'!$E$8:$E$507, "&gt;="&amp;AC85)&gt;0, "R", "")))))</f>
        <v/>
      </c>
      <c r="AD86" s="41" t="str">
        <f>IF(OR($B86="", AD85=""), "", IF(COUNTIFS('Leave Request Form'!$T$8:$T$507, AD85, 'Leave Request Form'!$C$8:$C$507, $B86), "A2", IF(COUNTIFS('Leave Request Form'!$G$8:$G$507, AD85, 'Leave Request Form'!$C$8:$C$507, $B86), "R2", IF(COUNTIFS('Leave Request Form'!$P$8:$P$569, $B86, 'Leave Request Form'!$Q$8:$Q$569, "&lt;="&amp;AD85, 'Leave Request Form'!$R$8:$R$569, "&gt;="&amp;AD85)&gt;0, "A", IF(COUNTIFS('Leave Request Form'!$C$8:$C$507, $B86, 'Leave Request Form'!$D$8:$D$507, "&lt;="&amp;AD85, 'Leave Request Form'!$E$8:$E$507, "&gt;="&amp;AD85)&gt;0, "R", "")))))</f>
        <v/>
      </c>
      <c r="AE86" s="41" t="str">
        <f>IF(OR($B86="", AE85=""), "", IF(COUNTIFS('Leave Request Form'!$T$8:$T$507, AE85, 'Leave Request Form'!$C$8:$C$507, $B86), "A2", IF(COUNTIFS('Leave Request Form'!$G$8:$G$507, AE85, 'Leave Request Form'!$C$8:$C$507, $B86), "R2", IF(COUNTIFS('Leave Request Form'!$P$8:$P$569, $B86, 'Leave Request Form'!$Q$8:$Q$569, "&lt;="&amp;AE85, 'Leave Request Form'!$R$8:$R$569, "&gt;="&amp;AE85)&gt;0, "A", IF(COUNTIFS('Leave Request Form'!$C$8:$C$507, $B86, 'Leave Request Form'!$D$8:$D$507, "&lt;="&amp;AE85, 'Leave Request Form'!$E$8:$E$507, "&gt;="&amp;AE85)&gt;0, "R", "")))))</f>
        <v/>
      </c>
      <c r="AF86" s="41" t="str">
        <f>IF(OR($B86="", AF85=""), "", IF(COUNTIFS('Leave Request Form'!$T$8:$T$507, AF85, 'Leave Request Form'!$C$8:$C$507, $B86), "A2", IF(COUNTIFS('Leave Request Form'!$G$8:$G$507, AF85, 'Leave Request Form'!$C$8:$C$507, $B86), "R2", IF(COUNTIFS('Leave Request Form'!$P$8:$P$569, $B86, 'Leave Request Form'!$Q$8:$Q$569, "&lt;="&amp;AF85, 'Leave Request Form'!$R$8:$R$569, "&gt;="&amp;AF85)&gt;0, "A", IF(COUNTIFS('Leave Request Form'!$C$8:$C$507, $B86, 'Leave Request Form'!$D$8:$D$507, "&lt;="&amp;AF85, 'Leave Request Form'!$E$8:$E$507, "&gt;="&amp;AF85)&gt;0, "R", "")))))</f>
        <v/>
      </c>
      <c r="AG86" s="26" t="str">
        <f>IF(OR($B86="", AG85=""), "", IF(COUNTIFS('Leave Request Form'!$T$8:$T$507, AG85, 'Leave Request Form'!$C$8:$C$507, $B86), "A2", IF(COUNTIFS('Leave Request Form'!$G$8:$G$507, AG85, 'Leave Request Form'!$C$8:$C$507, $B86), "R2", IF(COUNTIFS('Leave Request Form'!$P$8:$P$569, $B86, 'Leave Request Form'!$Q$8:$Q$569, "&lt;="&amp;AG85, 'Leave Request Form'!$R$8:$R$569, "&gt;="&amp;AG85)&gt;0, "A", IF(COUNTIFS('Leave Request Form'!$C$8:$C$507, $B86, 'Leave Request Form'!$D$8:$D$507, "&lt;="&amp;AG85, 'Leave Request Form'!$E$8:$E$507, "&gt;="&amp;AG85)&gt;0, "R", "")))))</f>
        <v/>
      </c>
      <c r="AH86" s="75"/>
    </row>
    <row r="87" spans="1:34" x14ac:dyDescent="0.25">
      <c r="A87" s="75"/>
      <c r="B87" s="10" t="str">
        <f>IF('Intro &amp; Setup'!$BC$5="", "", 'Intro &amp; Setup'!$BC$5)</f>
        <v>Mary</v>
      </c>
      <c r="C87" s="42" t="str">
        <f>IF(OR($B87="", C85=""), "", IF(COUNTIFS('Leave Request Form'!$T$8:$T$507, C85, 'Leave Request Form'!$C$8:$C$507, $B87), "A2", IF(COUNTIFS('Leave Request Form'!$G$8:$G$507, C85, 'Leave Request Form'!$C$8:$C$507, $B87), "R2", IF(COUNTIFS('Leave Request Form'!$P$8:$P$569, $B87, 'Leave Request Form'!$Q$8:$Q$569, "&lt;="&amp;C85, 'Leave Request Form'!$R$8:$R$569, "&gt;="&amp;C85)&gt;0, "A", IF(COUNTIFS('Leave Request Form'!$C$8:$C$507, $B87, 'Leave Request Form'!$D$8:$D$507, "&lt;="&amp;C85, 'Leave Request Form'!$E$8:$E$507, "&gt;="&amp;C85)&gt;0, "R", "")))))</f>
        <v/>
      </c>
      <c r="D87" s="43" t="str">
        <f>IF(OR($B87="", D85=""), "", IF(COUNTIFS('Leave Request Form'!$T$8:$T$507, D85, 'Leave Request Form'!$C$8:$C$507, $B87), "A2", IF(COUNTIFS('Leave Request Form'!$G$8:$G$507, D85, 'Leave Request Form'!$C$8:$C$507, $B87), "R2", IF(COUNTIFS('Leave Request Form'!$P$8:$P$569, $B87, 'Leave Request Form'!$Q$8:$Q$569, "&lt;="&amp;D85, 'Leave Request Form'!$R$8:$R$569, "&gt;="&amp;D85)&gt;0, "A", IF(COUNTIFS('Leave Request Form'!$C$8:$C$507, $B87, 'Leave Request Form'!$D$8:$D$507, "&lt;="&amp;D85, 'Leave Request Form'!$E$8:$E$507, "&gt;="&amp;D85)&gt;0, "R", "")))))</f>
        <v/>
      </c>
      <c r="E87" s="43" t="str">
        <f>IF(OR($B87="", E85=""), "", IF(COUNTIFS('Leave Request Form'!$T$8:$T$507, E85, 'Leave Request Form'!$C$8:$C$507, $B87), "A2", IF(COUNTIFS('Leave Request Form'!$G$8:$G$507, E85, 'Leave Request Form'!$C$8:$C$507, $B87), "R2", IF(COUNTIFS('Leave Request Form'!$P$8:$P$569, $B87, 'Leave Request Form'!$Q$8:$Q$569, "&lt;="&amp;E85, 'Leave Request Form'!$R$8:$R$569, "&gt;="&amp;E85)&gt;0, "A", IF(COUNTIFS('Leave Request Form'!$C$8:$C$507, $B87, 'Leave Request Form'!$D$8:$D$507, "&lt;="&amp;E85, 'Leave Request Form'!$E$8:$E$507, "&gt;="&amp;E85)&gt;0, "R", "")))))</f>
        <v/>
      </c>
      <c r="F87" s="43" t="str">
        <f>IF(OR($B87="", F85=""), "", IF(COUNTIFS('Leave Request Form'!$T$8:$T$507, F85, 'Leave Request Form'!$C$8:$C$507, $B87), "A2", IF(COUNTIFS('Leave Request Form'!$G$8:$G$507, F85, 'Leave Request Form'!$C$8:$C$507, $B87), "R2", IF(COUNTIFS('Leave Request Form'!$P$8:$P$569, $B87, 'Leave Request Form'!$Q$8:$Q$569, "&lt;="&amp;F85, 'Leave Request Form'!$R$8:$R$569, "&gt;="&amp;F85)&gt;0, "A", IF(COUNTIFS('Leave Request Form'!$C$8:$C$507, $B87, 'Leave Request Form'!$D$8:$D$507, "&lt;="&amp;F85, 'Leave Request Form'!$E$8:$E$507, "&gt;="&amp;F85)&gt;0, "R", "")))))</f>
        <v/>
      </c>
      <c r="G87" s="43" t="str">
        <f>IF(OR($B87="", G85=""), "", IF(COUNTIFS('Leave Request Form'!$T$8:$T$507, G85, 'Leave Request Form'!$C$8:$C$507, $B87), "A2", IF(COUNTIFS('Leave Request Form'!$G$8:$G$507, G85, 'Leave Request Form'!$C$8:$C$507, $B87), "R2", IF(COUNTIFS('Leave Request Form'!$P$8:$P$569, $B87, 'Leave Request Form'!$Q$8:$Q$569, "&lt;="&amp;G85, 'Leave Request Form'!$R$8:$R$569, "&gt;="&amp;G85)&gt;0, "A", IF(COUNTIFS('Leave Request Form'!$C$8:$C$507, $B87, 'Leave Request Form'!$D$8:$D$507, "&lt;="&amp;G85, 'Leave Request Form'!$E$8:$E$507, "&gt;="&amp;G85)&gt;0, "R", "")))))</f>
        <v/>
      </c>
      <c r="H87" s="43" t="str">
        <f>IF(OR($B87="", H85=""), "", IF(COUNTIFS('Leave Request Form'!$T$8:$T$507, H85, 'Leave Request Form'!$C$8:$C$507, $B87), "A2", IF(COUNTIFS('Leave Request Form'!$G$8:$G$507, H85, 'Leave Request Form'!$C$8:$C$507, $B87), "R2", IF(COUNTIFS('Leave Request Form'!$P$8:$P$569, $B87, 'Leave Request Form'!$Q$8:$Q$569, "&lt;="&amp;H85, 'Leave Request Form'!$R$8:$R$569, "&gt;="&amp;H85)&gt;0, "A", IF(COUNTIFS('Leave Request Form'!$C$8:$C$507, $B87, 'Leave Request Form'!$D$8:$D$507, "&lt;="&amp;H85, 'Leave Request Form'!$E$8:$E$507, "&gt;="&amp;H85)&gt;0, "R", "")))))</f>
        <v/>
      </c>
      <c r="I87" s="43" t="str">
        <f>IF(OR($B87="", I85=""), "", IF(COUNTIFS('Leave Request Form'!$T$8:$T$507, I85, 'Leave Request Form'!$C$8:$C$507, $B87), "A2", IF(COUNTIFS('Leave Request Form'!$G$8:$G$507, I85, 'Leave Request Form'!$C$8:$C$507, $B87), "R2", IF(COUNTIFS('Leave Request Form'!$P$8:$P$569, $B87, 'Leave Request Form'!$Q$8:$Q$569, "&lt;="&amp;I85, 'Leave Request Form'!$R$8:$R$569, "&gt;="&amp;I85)&gt;0, "A", IF(COUNTIFS('Leave Request Form'!$C$8:$C$507, $B87, 'Leave Request Form'!$D$8:$D$507, "&lt;="&amp;I85, 'Leave Request Form'!$E$8:$E$507, "&gt;="&amp;I85)&gt;0, "R", "")))))</f>
        <v/>
      </c>
      <c r="J87" s="43" t="str">
        <f>IF(OR($B87="", J85=""), "", IF(COUNTIFS('Leave Request Form'!$T$8:$T$507, J85, 'Leave Request Form'!$C$8:$C$507, $B87), "A2", IF(COUNTIFS('Leave Request Form'!$G$8:$G$507, J85, 'Leave Request Form'!$C$8:$C$507, $B87), "R2", IF(COUNTIFS('Leave Request Form'!$P$8:$P$569, $B87, 'Leave Request Form'!$Q$8:$Q$569, "&lt;="&amp;J85, 'Leave Request Form'!$R$8:$R$569, "&gt;="&amp;J85)&gt;0, "A", IF(COUNTIFS('Leave Request Form'!$C$8:$C$507, $B87, 'Leave Request Form'!$D$8:$D$507, "&lt;="&amp;J85, 'Leave Request Form'!$E$8:$E$507, "&gt;="&amp;J85)&gt;0, "R", "")))))</f>
        <v/>
      </c>
      <c r="K87" s="43" t="str">
        <f>IF(OR($B87="", K85=""), "", IF(COUNTIFS('Leave Request Form'!$T$8:$T$507, K85, 'Leave Request Form'!$C$8:$C$507, $B87), "A2", IF(COUNTIFS('Leave Request Form'!$G$8:$G$507, K85, 'Leave Request Form'!$C$8:$C$507, $B87), "R2", IF(COUNTIFS('Leave Request Form'!$P$8:$P$569, $B87, 'Leave Request Form'!$Q$8:$Q$569, "&lt;="&amp;K85, 'Leave Request Form'!$R$8:$R$569, "&gt;="&amp;K85)&gt;0, "A", IF(COUNTIFS('Leave Request Form'!$C$8:$C$507, $B87, 'Leave Request Form'!$D$8:$D$507, "&lt;="&amp;K85, 'Leave Request Form'!$E$8:$E$507, "&gt;="&amp;K85)&gt;0, "R", "")))))</f>
        <v/>
      </c>
      <c r="L87" s="43" t="str">
        <f>IF(OR($B87="", L85=""), "", IF(COUNTIFS('Leave Request Form'!$T$8:$T$507, L85, 'Leave Request Form'!$C$8:$C$507, $B87), "A2", IF(COUNTIFS('Leave Request Form'!$G$8:$G$507, L85, 'Leave Request Form'!$C$8:$C$507, $B87), "R2", IF(COUNTIFS('Leave Request Form'!$P$8:$P$569, $B87, 'Leave Request Form'!$Q$8:$Q$569, "&lt;="&amp;L85, 'Leave Request Form'!$R$8:$R$569, "&gt;="&amp;L85)&gt;0, "A", IF(COUNTIFS('Leave Request Form'!$C$8:$C$507, $B87, 'Leave Request Form'!$D$8:$D$507, "&lt;="&amp;L85, 'Leave Request Form'!$E$8:$E$507, "&gt;="&amp;L85)&gt;0, "R", "")))))</f>
        <v/>
      </c>
      <c r="M87" s="43" t="str">
        <f>IF(OR($B87="", M85=""), "", IF(COUNTIFS('Leave Request Form'!$T$8:$T$507, M85, 'Leave Request Form'!$C$8:$C$507, $B87), "A2", IF(COUNTIFS('Leave Request Form'!$G$8:$G$507, M85, 'Leave Request Form'!$C$8:$C$507, $B87), "R2", IF(COUNTIFS('Leave Request Form'!$P$8:$P$569, $B87, 'Leave Request Form'!$Q$8:$Q$569, "&lt;="&amp;M85, 'Leave Request Form'!$R$8:$R$569, "&gt;="&amp;M85)&gt;0, "A", IF(COUNTIFS('Leave Request Form'!$C$8:$C$507, $B87, 'Leave Request Form'!$D$8:$D$507, "&lt;="&amp;M85, 'Leave Request Form'!$E$8:$E$507, "&gt;="&amp;M85)&gt;0, "R", "")))))</f>
        <v/>
      </c>
      <c r="N87" s="43" t="str">
        <f>IF(OR($B87="", N85=""), "", IF(COUNTIFS('Leave Request Form'!$T$8:$T$507, N85, 'Leave Request Form'!$C$8:$C$507, $B87), "A2", IF(COUNTIFS('Leave Request Form'!$G$8:$G$507, N85, 'Leave Request Form'!$C$8:$C$507, $B87), "R2", IF(COUNTIFS('Leave Request Form'!$P$8:$P$569, $B87, 'Leave Request Form'!$Q$8:$Q$569, "&lt;="&amp;N85, 'Leave Request Form'!$R$8:$R$569, "&gt;="&amp;N85)&gt;0, "A", IF(COUNTIFS('Leave Request Form'!$C$8:$C$507, $B87, 'Leave Request Form'!$D$8:$D$507, "&lt;="&amp;N85, 'Leave Request Form'!$E$8:$E$507, "&gt;="&amp;N85)&gt;0, "R", "")))))</f>
        <v/>
      </c>
      <c r="O87" s="43" t="str">
        <f>IF(OR($B87="", O85=""), "", IF(COUNTIFS('Leave Request Form'!$T$8:$T$507, O85, 'Leave Request Form'!$C$8:$C$507, $B87), "A2", IF(COUNTIFS('Leave Request Form'!$G$8:$G$507, O85, 'Leave Request Form'!$C$8:$C$507, $B87), "R2", IF(COUNTIFS('Leave Request Form'!$P$8:$P$569, $B87, 'Leave Request Form'!$Q$8:$Q$569, "&lt;="&amp;O85, 'Leave Request Form'!$R$8:$R$569, "&gt;="&amp;O85)&gt;0, "A", IF(COUNTIFS('Leave Request Form'!$C$8:$C$507, $B87, 'Leave Request Form'!$D$8:$D$507, "&lt;="&amp;O85, 'Leave Request Form'!$E$8:$E$507, "&gt;="&amp;O85)&gt;0, "R", "")))))</f>
        <v/>
      </c>
      <c r="P87" s="43" t="str">
        <f>IF(OR($B87="", P85=""), "", IF(COUNTIFS('Leave Request Form'!$T$8:$T$507, P85, 'Leave Request Form'!$C$8:$C$507, $B87), "A2", IF(COUNTIFS('Leave Request Form'!$G$8:$G$507, P85, 'Leave Request Form'!$C$8:$C$507, $B87), "R2", IF(COUNTIFS('Leave Request Form'!$P$8:$P$569, $B87, 'Leave Request Form'!$Q$8:$Q$569, "&lt;="&amp;P85, 'Leave Request Form'!$R$8:$R$569, "&gt;="&amp;P85)&gt;0, "A", IF(COUNTIFS('Leave Request Form'!$C$8:$C$507, $B87, 'Leave Request Form'!$D$8:$D$507, "&lt;="&amp;P85, 'Leave Request Form'!$E$8:$E$507, "&gt;="&amp;P85)&gt;0, "R", "")))))</f>
        <v/>
      </c>
      <c r="Q87" s="43" t="str">
        <f>IF(OR($B87="", Q85=""), "", IF(COUNTIFS('Leave Request Form'!$T$8:$T$507, Q85, 'Leave Request Form'!$C$8:$C$507, $B87), "A2", IF(COUNTIFS('Leave Request Form'!$G$8:$G$507, Q85, 'Leave Request Form'!$C$8:$C$507, $B87), "R2", IF(COUNTIFS('Leave Request Form'!$P$8:$P$569, $B87, 'Leave Request Form'!$Q$8:$Q$569, "&lt;="&amp;Q85, 'Leave Request Form'!$R$8:$R$569, "&gt;="&amp;Q85)&gt;0, "A", IF(COUNTIFS('Leave Request Form'!$C$8:$C$507, $B87, 'Leave Request Form'!$D$8:$D$507, "&lt;="&amp;Q85, 'Leave Request Form'!$E$8:$E$507, "&gt;="&amp;Q85)&gt;0, "R", "")))))</f>
        <v/>
      </c>
      <c r="R87" s="43" t="str">
        <f>IF(OR($B87="", R85=""), "", IF(COUNTIFS('Leave Request Form'!$T$8:$T$507, R85, 'Leave Request Form'!$C$8:$C$507, $B87), "A2", IF(COUNTIFS('Leave Request Form'!$G$8:$G$507, R85, 'Leave Request Form'!$C$8:$C$507, $B87), "R2", IF(COUNTIFS('Leave Request Form'!$P$8:$P$569, $B87, 'Leave Request Form'!$Q$8:$Q$569, "&lt;="&amp;R85, 'Leave Request Form'!$R$8:$R$569, "&gt;="&amp;R85)&gt;0, "A", IF(COUNTIFS('Leave Request Form'!$C$8:$C$507, $B87, 'Leave Request Form'!$D$8:$D$507, "&lt;="&amp;R85, 'Leave Request Form'!$E$8:$E$507, "&gt;="&amp;R85)&gt;0, "R", "")))))</f>
        <v/>
      </c>
      <c r="S87" s="43" t="str">
        <f>IF(OR($B87="", S85=""), "", IF(COUNTIFS('Leave Request Form'!$T$8:$T$507, S85, 'Leave Request Form'!$C$8:$C$507, $B87), "A2", IF(COUNTIFS('Leave Request Form'!$G$8:$G$507, S85, 'Leave Request Form'!$C$8:$C$507, $B87), "R2", IF(COUNTIFS('Leave Request Form'!$P$8:$P$569, $B87, 'Leave Request Form'!$Q$8:$Q$569, "&lt;="&amp;S85, 'Leave Request Form'!$R$8:$R$569, "&gt;="&amp;S85)&gt;0, "A", IF(COUNTIFS('Leave Request Form'!$C$8:$C$507, $B87, 'Leave Request Form'!$D$8:$D$507, "&lt;="&amp;S85, 'Leave Request Form'!$E$8:$E$507, "&gt;="&amp;S85)&gt;0, "R", "")))))</f>
        <v/>
      </c>
      <c r="T87" s="43" t="str">
        <f>IF(OR($B87="", T85=""), "", IF(COUNTIFS('Leave Request Form'!$T$8:$T$507, T85, 'Leave Request Form'!$C$8:$C$507, $B87), "A2", IF(COUNTIFS('Leave Request Form'!$G$8:$G$507, T85, 'Leave Request Form'!$C$8:$C$507, $B87), "R2", IF(COUNTIFS('Leave Request Form'!$P$8:$P$569, $B87, 'Leave Request Form'!$Q$8:$Q$569, "&lt;="&amp;T85, 'Leave Request Form'!$R$8:$R$569, "&gt;="&amp;T85)&gt;0, "A", IF(COUNTIFS('Leave Request Form'!$C$8:$C$507, $B87, 'Leave Request Form'!$D$8:$D$507, "&lt;="&amp;T85, 'Leave Request Form'!$E$8:$E$507, "&gt;="&amp;T85)&gt;0, "R", "")))))</f>
        <v/>
      </c>
      <c r="U87" s="43" t="str">
        <f>IF(OR($B87="", U85=""), "", IF(COUNTIFS('Leave Request Form'!$T$8:$T$507, U85, 'Leave Request Form'!$C$8:$C$507, $B87), "A2", IF(COUNTIFS('Leave Request Form'!$G$8:$G$507, U85, 'Leave Request Form'!$C$8:$C$507, $B87), "R2", IF(COUNTIFS('Leave Request Form'!$P$8:$P$569, $B87, 'Leave Request Form'!$Q$8:$Q$569, "&lt;="&amp;U85, 'Leave Request Form'!$R$8:$R$569, "&gt;="&amp;U85)&gt;0, "A", IF(COUNTIFS('Leave Request Form'!$C$8:$C$507, $B87, 'Leave Request Form'!$D$8:$D$507, "&lt;="&amp;U85, 'Leave Request Form'!$E$8:$E$507, "&gt;="&amp;U85)&gt;0, "R", "")))))</f>
        <v/>
      </c>
      <c r="V87" s="43" t="str">
        <f>IF(OR($B87="", V85=""), "", IF(COUNTIFS('Leave Request Form'!$T$8:$T$507, V85, 'Leave Request Form'!$C$8:$C$507, $B87), "A2", IF(COUNTIFS('Leave Request Form'!$G$8:$G$507, V85, 'Leave Request Form'!$C$8:$C$507, $B87), "R2", IF(COUNTIFS('Leave Request Form'!$P$8:$P$569, $B87, 'Leave Request Form'!$Q$8:$Q$569, "&lt;="&amp;V85, 'Leave Request Form'!$R$8:$R$569, "&gt;="&amp;V85)&gt;0, "A", IF(COUNTIFS('Leave Request Form'!$C$8:$C$507, $B87, 'Leave Request Form'!$D$8:$D$507, "&lt;="&amp;V85, 'Leave Request Form'!$E$8:$E$507, "&gt;="&amp;V85)&gt;0, "R", "")))))</f>
        <v/>
      </c>
      <c r="W87" s="43" t="str">
        <f>IF(OR($B87="", W85=""), "", IF(COUNTIFS('Leave Request Form'!$T$8:$T$507, W85, 'Leave Request Form'!$C$8:$C$507, $B87), "A2", IF(COUNTIFS('Leave Request Form'!$G$8:$G$507, W85, 'Leave Request Form'!$C$8:$C$507, $B87), "R2", IF(COUNTIFS('Leave Request Form'!$P$8:$P$569, $B87, 'Leave Request Form'!$Q$8:$Q$569, "&lt;="&amp;W85, 'Leave Request Form'!$R$8:$R$569, "&gt;="&amp;W85)&gt;0, "A", IF(COUNTIFS('Leave Request Form'!$C$8:$C$507, $B87, 'Leave Request Form'!$D$8:$D$507, "&lt;="&amp;W85, 'Leave Request Form'!$E$8:$E$507, "&gt;="&amp;W85)&gt;0, "R", "")))))</f>
        <v/>
      </c>
      <c r="X87" s="43" t="str">
        <f>IF(OR($B87="", X85=""), "", IF(COUNTIFS('Leave Request Form'!$T$8:$T$507, X85, 'Leave Request Form'!$C$8:$C$507, $B87), "A2", IF(COUNTIFS('Leave Request Form'!$G$8:$G$507, X85, 'Leave Request Form'!$C$8:$C$507, $B87), "R2", IF(COUNTIFS('Leave Request Form'!$P$8:$P$569, $B87, 'Leave Request Form'!$Q$8:$Q$569, "&lt;="&amp;X85, 'Leave Request Form'!$R$8:$R$569, "&gt;="&amp;X85)&gt;0, "A", IF(COUNTIFS('Leave Request Form'!$C$8:$C$507, $B87, 'Leave Request Form'!$D$8:$D$507, "&lt;="&amp;X85, 'Leave Request Form'!$E$8:$E$507, "&gt;="&amp;X85)&gt;0, "R", "")))))</f>
        <v/>
      </c>
      <c r="Y87" s="43" t="str">
        <f>IF(OR($B87="", Y85=""), "", IF(COUNTIFS('Leave Request Form'!$T$8:$T$507, Y85, 'Leave Request Form'!$C$8:$C$507, $B87), "A2", IF(COUNTIFS('Leave Request Form'!$G$8:$G$507, Y85, 'Leave Request Form'!$C$8:$C$507, $B87), "R2", IF(COUNTIFS('Leave Request Form'!$P$8:$P$569, $B87, 'Leave Request Form'!$Q$8:$Q$569, "&lt;="&amp;Y85, 'Leave Request Form'!$R$8:$R$569, "&gt;="&amp;Y85)&gt;0, "A", IF(COUNTIFS('Leave Request Form'!$C$8:$C$507, $B87, 'Leave Request Form'!$D$8:$D$507, "&lt;="&amp;Y85, 'Leave Request Form'!$E$8:$E$507, "&gt;="&amp;Y85)&gt;0, "R", "")))))</f>
        <v/>
      </c>
      <c r="Z87" s="43" t="str">
        <f>IF(OR($B87="", Z85=""), "", IF(COUNTIFS('Leave Request Form'!$T$8:$T$507, Z85, 'Leave Request Form'!$C$8:$C$507, $B87), "A2", IF(COUNTIFS('Leave Request Form'!$G$8:$G$507, Z85, 'Leave Request Form'!$C$8:$C$507, $B87), "R2", IF(COUNTIFS('Leave Request Form'!$P$8:$P$569, $B87, 'Leave Request Form'!$Q$8:$Q$569, "&lt;="&amp;Z85, 'Leave Request Form'!$R$8:$R$569, "&gt;="&amp;Z85)&gt;0, "A", IF(COUNTIFS('Leave Request Form'!$C$8:$C$507, $B87, 'Leave Request Form'!$D$8:$D$507, "&lt;="&amp;Z85, 'Leave Request Form'!$E$8:$E$507, "&gt;="&amp;Z85)&gt;0, "R", "")))))</f>
        <v/>
      </c>
      <c r="AA87" s="43" t="str">
        <f>IF(OR($B87="", AA85=""), "", IF(COUNTIFS('Leave Request Form'!$T$8:$T$507, AA85, 'Leave Request Form'!$C$8:$C$507, $B87), "A2", IF(COUNTIFS('Leave Request Form'!$G$8:$G$507, AA85, 'Leave Request Form'!$C$8:$C$507, $B87), "R2", IF(COUNTIFS('Leave Request Form'!$P$8:$P$569, $B87, 'Leave Request Form'!$Q$8:$Q$569, "&lt;="&amp;AA85, 'Leave Request Form'!$R$8:$R$569, "&gt;="&amp;AA85)&gt;0, "A", IF(COUNTIFS('Leave Request Form'!$C$8:$C$507, $B87, 'Leave Request Form'!$D$8:$D$507, "&lt;="&amp;AA85, 'Leave Request Form'!$E$8:$E$507, "&gt;="&amp;AA85)&gt;0, "R", "")))))</f>
        <v/>
      </c>
      <c r="AB87" s="43" t="str">
        <f>IF(OR($B87="", AB85=""), "", IF(COUNTIFS('Leave Request Form'!$T$8:$T$507, AB85, 'Leave Request Form'!$C$8:$C$507, $B87), "A2", IF(COUNTIFS('Leave Request Form'!$G$8:$G$507, AB85, 'Leave Request Form'!$C$8:$C$507, $B87), "R2", IF(COUNTIFS('Leave Request Form'!$P$8:$P$569, $B87, 'Leave Request Form'!$Q$8:$Q$569, "&lt;="&amp;AB85, 'Leave Request Form'!$R$8:$R$569, "&gt;="&amp;AB85)&gt;0, "A", IF(COUNTIFS('Leave Request Form'!$C$8:$C$507, $B87, 'Leave Request Form'!$D$8:$D$507, "&lt;="&amp;AB85, 'Leave Request Form'!$E$8:$E$507, "&gt;="&amp;AB85)&gt;0, "R", "")))))</f>
        <v/>
      </c>
      <c r="AC87" s="43" t="str">
        <f>IF(OR($B87="", AC85=""), "", IF(COUNTIFS('Leave Request Form'!$T$8:$T$507, AC85, 'Leave Request Form'!$C$8:$C$507, $B87), "A2", IF(COUNTIFS('Leave Request Form'!$G$8:$G$507, AC85, 'Leave Request Form'!$C$8:$C$507, $B87), "R2", IF(COUNTIFS('Leave Request Form'!$P$8:$P$569, $B87, 'Leave Request Form'!$Q$8:$Q$569, "&lt;="&amp;AC85, 'Leave Request Form'!$R$8:$R$569, "&gt;="&amp;AC85)&gt;0, "A", IF(COUNTIFS('Leave Request Form'!$C$8:$C$507, $B87, 'Leave Request Form'!$D$8:$D$507, "&lt;="&amp;AC85, 'Leave Request Form'!$E$8:$E$507, "&gt;="&amp;AC85)&gt;0, "R", "")))))</f>
        <v/>
      </c>
      <c r="AD87" s="43" t="str">
        <f>IF(OR($B87="", AD85=""), "", IF(COUNTIFS('Leave Request Form'!$T$8:$T$507, AD85, 'Leave Request Form'!$C$8:$C$507, $B87), "A2", IF(COUNTIFS('Leave Request Form'!$G$8:$G$507, AD85, 'Leave Request Form'!$C$8:$C$507, $B87), "R2", IF(COUNTIFS('Leave Request Form'!$P$8:$P$569, $B87, 'Leave Request Form'!$Q$8:$Q$569, "&lt;="&amp;AD85, 'Leave Request Form'!$R$8:$R$569, "&gt;="&amp;AD85)&gt;0, "A", IF(COUNTIFS('Leave Request Form'!$C$8:$C$507, $B87, 'Leave Request Form'!$D$8:$D$507, "&lt;="&amp;AD85, 'Leave Request Form'!$E$8:$E$507, "&gt;="&amp;AD85)&gt;0, "R", "")))))</f>
        <v/>
      </c>
      <c r="AE87" s="43" t="str">
        <f>IF(OR($B87="", AE85=""), "", IF(COUNTIFS('Leave Request Form'!$T$8:$T$507, AE85, 'Leave Request Form'!$C$8:$C$507, $B87), "A2", IF(COUNTIFS('Leave Request Form'!$G$8:$G$507, AE85, 'Leave Request Form'!$C$8:$C$507, $B87), "R2", IF(COUNTIFS('Leave Request Form'!$P$8:$P$569, $B87, 'Leave Request Form'!$Q$8:$Q$569, "&lt;="&amp;AE85, 'Leave Request Form'!$R$8:$R$569, "&gt;="&amp;AE85)&gt;0, "A", IF(COUNTIFS('Leave Request Form'!$C$8:$C$507, $B87, 'Leave Request Form'!$D$8:$D$507, "&lt;="&amp;AE85, 'Leave Request Form'!$E$8:$E$507, "&gt;="&amp;AE85)&gt;0, "R", "")))))</f>
        <v/>
      </c>
      <c r="AF87" s="43" t="str">
        <f>IF(OR($B87="", AF85=""), "", IF(COUNTIFS('Leave Request Form'!$T$8:$T$507, AF85, 'Leave Request Form'!$C$8:$C$507, $B87), "A2", IF(COUNTIFS('Leave Request Form'!$G$8:$G$507, AF85, 'Leave Request Form'!$C$8:$C$507, $B87), "R2", IF(COUNTIFS('Leave Request Form'!$P$8:$P$569, $B87, 'Leave Request Form'!$Q$8:$Q$569, "&lt;="&amp;AF85, 'Leave Request Form'!$R$8:$R$569, "&gt;="&amp;AF85)&gt;0, "A", IF(COUNTIFS('Leave Request Form'!$C$8:$C$507, $B87, 'Leave Request Form'!$D$8:$D$507, "&lt;="&amp;AF85, 'Leave Request Form'!$E$8:$E$507, "&gt;="&amp;AF85)&gt;0, "R", "")))))</f>
        <v/>
      </c>
      <c r="AG87" s="44" t="str">
        <f>IF(OR($B87="", AG85=""), "", IF(COUNTIFS('Leave Request Form'!$T$8:$T$507, AG85, 'Leave Request Form'!$C$8:$C$507, $B87), "A2", IF(COUNTIFS('Leave Request Form'!$G$8:$G$507, AG85, 'Leave Request Form'!$C$8:$C$507, $B87), "R2", IF(COUNTIFS('Leave Request Form'!$P$8:$P$569, $B87, 'Leave Request Form'!$Q$8:$Q$569, "&lt;="&amp;AG85, 'Leave Request Form'!$R$8:$R$569, "&gt;="&amp;AG85)&gt;0, "A", IF(COUNTIFS('Leave Request Form'!$C$8:$C$507, $B87, 'Leave Request Form'!$D$8:$D$507, "&lt;="&amp;AG85, 'Leave Request Form'!$E$8:$E$507, "&gt;="&amp;AG85)&gt;0, "R", "")))))</f>
        <v/>
      </c>
      <c r="AH87" s="75"/>
    </row>
    <row r="88" spans="1:34" x14ac:dyDescent="0.25">
      <c r="A88" s="75"/>
      <c r="B88" s="10" t="str">
        <f>IF('Intro &amp; Setup'!$BC$6="", "", 'Intro &amp; Setup'!$BC$6)</f>
        <v>Sean</v>
      </c>
      <c r="C88" s="42" t="str">
        <f>IF(OR($B88="", C85=""), "", IF(COUNTIFS('Leave Request Form'!$T$8:$T$507, C85, 'Leave Request Form'!$C$8:$C$507, $B88), "A2", IF(COUNTIFS('Leave Request Form'!$G$8:$G$507, C85, 'Leave Request Form'!$C$8:$C$507, $B88), "R2", IF(COUNTIFS('Leave Request Form'!$P$8:$P$569, $B88, 'Leave Request Form'!$Q$8:$Q$569, "&lt;="&amp;C85, 'Leave Request Form'!$R$8:$R$569, "&gt;="&amp;C85)&gt;0, "A", IF(COUNTIFS('Leave Request Form'!$C$8:$C$507, $B88, 'Leave Request Form'!$D$8:$D$507, "&lt;="&amp;C85, 'Leave Request Form'!$E$8:$E$507, "&gt;="&amp;C85)&gt;0, "R", "")))))</f>
        <v/>
      </c>
      <c r="D88" s="43" t="str">
        <f>IF(OR($B88="", D85=""), "", IF(COUNTIFS('Leave Request Form'!$T$8:$T$507, D85, 'Leave Request Form'!$C$8:$C$507, $B88), "A2", IF(COUNTIFS('Leave Request Form'!$G$8:$G$507, D85, 'Leave Request Form'!$C$8:$C$507, $B88), "R2", IF(COUNTIFS('Leave Request Form'!$P$8:$P$569, $B88, 'Leave Request Form'!$Q$8:$Q$569, "&lt;="&amp;D85, 'Leave Request Form'!$R$8:$R$569, "&gt;="&amp;D85)&gt;0, "A", IF(COUNTIFS('Leave Request Form'!$C$8:$C$507, $B88, 'Leave Request Form'!$D$8:$D$507, "&lt;="&amp;D85, 'Leave Request Form'!$E$8:$E$507, "&gt;="&amp;D85)&gt;0, "R", "")))))</f>
        <v/>
      </c>
      <c r="E88" s="43" t="str">
        <f>IF(OR($B88="", E85=""), "", IF(COUNTIFS('Leave Request Form'!$T$8:$T$507, E85, 'Leave Request Form'!$C$8:$C$507, $B88), "A2", IF(COUNTIFS('Leave Request Form'!$G$8:$G$507, E85, 'Leave Request Form'!$C$8:$C$507, $B88), "R2", IF(COUNTIFS('Leave Request Form'!$P$8:$P$569, $B88, 'Leave Request Form'!$Q$8:$Q$569, "&lt;="&amp;E85, 'Leave Request Form'!$R$8:$R$569, "&gt;="&amp;E85)&gt;0, "A", IF(COUNTIFS('Leave Request Form'!$C$8:$C$507, $B88, 'Leave Request Form'!$D$8:$D$507, "&lt;="&amp;E85, 'Leave Request Form'!$E$8:$E$507, "&gt;="&amp;E85)&gt;0, "R", "")))))</f>
        <v/>
      </c>
      <c r="F88" s="43" t="str">
        <f>IF(OR($B88="", F85=""), "", IF(COUNTIFS('Leave Request Form'!$T$8:$T$507, F85, 'Leave Request Form'!$C$8:$C$507, $B88), "A2", IF(COUNTIFS('Leave Request Form'!$G$8:$G$507, F85, 'Leave Request Form'!$C$8:$C$507, $B88), "R2", IF(COUNTIFS('Leave Request Form'!$P$8:$P$569, $B88, 'Leave Request Form'!$Q$8:$Q$569, "&lt;="&amp;F85, 'Leave Request Form'!$R$8:$R$569, "&gt;="&amp;F85)&gt;0, "A", IF(COUNTIFS('Leave Request Form'!$C$8:$C$507, $B88, 'Leave Request Form'!$D$8:$D$507, "&lt;="&amp;F85, 'Leave Request Form'!$E$8:$E$507, "&gt;="&amp;F85)&gt;0, "R", "")))))</f>
        <v/>
      </c>
      <c r="G88" s="43" t="str">
        <f>IF(OR($B88="", G85=""), "", IF(COUNTIFS('Leave Request Form'!$T$8:$T$507, G85, 'Leave Request Form'!$C$8:$C$507, $B88), "A2", IF(COUNTIFS('Leave Request Form'!$G$8:$G$507, G85, 'Leave Request Form'!$C$8:$C$507, $B88), "R2", IF(COUNTIFS('Leave Request Form'!$P$8:$P$569, $B88, 'Leave Request Form'!$Q$8:$Q$569, "&lt;="&amp;G85, 'Leave Request Form'!$R$8:$R$569, "&gt;="&amp;G85)&gt;0, "A", IF(COUNTIFS('Leave Request Form'!$C$8:$C$507, $B88, 'Leave Request Form'!$D$8:$D$507, "&lt;="&amp;G85, 'Leave Request Form'!$E$8:$E$507, "&gt;="&amp;G85)&gt;0, "R", "")))))</f>
        <v/>
      </c>
      <c r="H88" s="43" t="str">
        <f>IF(OR($B88="", H85=""), "", IF(COUNTIFS('Leave Request Form'!$T$8:$T$507, H85, 'Leave Request Form'!$C$8:$C$507, $B88), "A2", IF(COUNTIFS('Leave Request Form'!$G$8:$G$507, H85, 'Leave Request Form'!$C$8:$C$507, $B88), "R2", IF(COUNTIFS('Leave Request Form'!$P$8:$P$569, $B88, 'Leave Request Form'!$Q$8:$Q$569, "&lt;="&amp;H85, 'Leave Request Form'!$R$8:$R$569, "&gt;="&amp;H85)&gt;0, "A", IF(COUNTIFS('Leave Request Form'!$C$8:$C$507, $B88, 'Leave Request Form'!$D$8:$D$507, "&lt;="&amp;H85, 'Leave Request Form'!$E$8:$E$507, "&gt;="&amp;H85)&gt;0, "R", "")))))</f>
        <v/>
      </c>
      <c r="I88" s="43" t="str">
        <f>IF(OR($B88="", I85=""), "", IF(COUNTIFS('Leave Request Form'!$T$8:$T$507, I85, 'Leave Request Form'!$C$8:$C$507, $B88), "A2", IF(COUNTIFS('Leave Request Form'!$G$8:$G$507, I85, 'Leave Request Form'!$C$8:$C$507, $B88), "R2", IF(COUNTIFS('Leave Request Form'!$P$8:$P$569, $B88, 'Leave Request Form'!$Q$8:$Q$569, "&lt;="&amp;I85, 'Leave Request Form'!$R$8:$R$569, "&gt;="&amp;I85)&gt;0, "A", IF(COUNTIFS('Leave Request Form'!$C$8:$C$507, $B88, 'Leave Request Form'!$D$8:$D$507, "&lt;="&amp;I85, 'Leave Request Form'!$E$8:$E$507, "&gt;="&amp;I85)&gt;0, "R", "")))))</f>
        <v/>
      </c>
      <c r="J88" s="43" t="str">
        <f>IF(OR($B88="", J85=""), "", IF(COUNTIFS('Leave Request Form'!$T$8:$T$507, J85, 'Leave Request Form'!$C$8:$C$507, $B88), "A2", IF(COUNTIFS('Leave Request Form'!$G$8:$G$507, J85, 'Leave Request Form'!$C$8:$C$507, $B88), "R2", IF(COUNTIFS('Leave Request Form'!$P$8:$P$569, $B88, 'Leave Request Form'!$Q$8:$Q$569, "&lt;="&amp;J85, 'Leave Request Form'!$R$8:$R$569, "&gt;="&amp;J85)&gt;0, "A", IF(COUNTIFS('Leave Request Form'!$C$8:$C$507, $B88, 'Leave Request Form'!$D$8:$D$507, "&lt;="&amp;J85, 'Leave Request Form'!$E$8:$E$507, "&gt;="&amp;J85)&gt;0, "R", "")))))</f>
        <v/>
      </c>
      <c r="K88" s="43" t="str">
        <f>IF(OR($B88="", K85=""), "", IF(COUNTIFS('Leave Request Form'!$T$8:$T$507, K85, 'Leave Request Form'!$C$8:$C$507, $B88), "A2", IF(COUNTIFS('Leave Request Form'!$G$8:$G$507, K85, 'Leave Request Form'!$C$8:$C$507, $B88), "R2", IF(COUNTIFS('Leave Request Form'!$P$8:$P$569, $B88, 'Leave Request Form'!$Q$8:$Q$569, "&lt;="&amp;K85, 'Leave Request Form'!$R$8:$R$569, "&gt;="&amp;K85)&gt;0, "A", IF(COUNTIFS('Leave Request Form'!$C$8:$C$507, $B88, 'Leave Request Form'!$D$8:$D$507, "&lt;="&amp;K85, 'Leave Request Form'!$E$8:$E$507, "&gt;="&amp;K85)&gt;0, "R", "")))))</f>
        <v/>
      </c>
      <c r="L88" s="43" t="str">
        <f>IF(OR($B88="", L85=""), "", IF(COUNTIFS('Leave Request Form'!$T$8:$T$507, L85, 'Leave Request Form'!$C$8:$C$507, $B88), "A2", IF(COUNTIFS('Leave Request Form'!$G$8:$G$507, L85, 'Leave Request Form'!$C$8:$C$507, $B88), "R2", IF(COUNTIFS('Leave Request Form'!$P$8:$P$569, $B88, 'Leave Request Form'!$Q$8:$Q$569, "&lt;="&amp;L85, 'Leave Request Form'!$R$8:$R$569, "&gt;="&amp;L85)&gt;0, "A", IF(COUNTIFS('Leave Request Form'!$C$8:$C$507, $B88, 'Leave Request Form'!$D$8:$D$507, "&lt;="&amp;L85, 'Leave Request Form'!$E$8:$E$507, "&gt;="&amp;L85)&gt;0, "R", "")))))</f>
        <v/>
      </c>
      <c r="M88" s="43" t="str">
        <f>IF(OR($B88="", M85=""), "", IF(COUNTIFS('Leave Request Form'!$T$8:$T$507, M85, 'Leave Request Form'!$C$8:$C$507, $B88), "A2", IF(COUNTIFS('Leave Request Form'!$G$8:$G$507, M85, 'Leave Request Form'!$C$8:$C$507, $B88), "R2", IF(COUNTIFS('Leave Request Form'!$P$8:$P$569, $B88, 'Leave Request Form'!$Q$8:$Q$569, "&lt;="&amp;M85, 'Leave Request Form'!$R$8:$R$569, "&gt;="&amp;M85)&gt;0, "A", IF(COUNTIFS('Leave Request Form'!$C$8:$C$507, $B88, 'Leave Request Form'!$D$8:$D$507, "&lt;="&amp;M85, 'Leave Request Form'!$E$8:$E$507, "&gt;="&amp;M85)&gt;0, "R", "")))))</f>
        <v/>
      </c>
      <c r="N88" s="43" t="str">
        <f>IF(OR($B88="", N85=""), "", IF(COUNTIFS('Leave Request Form'!$T$8:$T$507, N85, 'Leave Request Form'!$C$8:$C$507, $B88), "A2", IF(COUNTIFS('Leave Request Form'!$G$8:$G$507, N85, 'Leave Request Form'!$C$8:$C$507, $B88), "R2", IF(COUNTIFS('Leave Request Form'!$P$8:$P$569, $B88, 'Leave Request Form'!$Q$8:$Q$569, "&lt;="&amp;N85, 'Leave Request Form'!$R$8:$R$569, "&gt;="&amp;N85)&gt;0, "A", IF(COUNTIFS('Leave Request Form'!$C$8:$C$507, $B88, 'Leave Request Form'!$D$8:$D$507, "&lt;="&amp;N85, 'Leave Request Form'!$E$8:$E$507, "&gt;="&amp;N85)&gt;0, "R", "")))))</f>
        <v/>
      </c>
      <c r="O88" s="43" t="str">
        <f>IF(OR($B88="", O85=""), "", IF(COUNTIFS('Leave Request Form'!$T$8:$T$507, O85, 'Leave Request Form'!$C$8:$C$507, $B88), "A2", IF(COUNTIFS('Leave Request Form'!$G$8:$G$507, O85, 'Leave Request Form'!$C$8:$C$507, $B88), "R2", IF(COUNTIFS('Leave Request Form'!$P$8:$P$569, $B88, 'Leave Request Form'!$Q$8:$Q$569, "&lt;="&amp;O85, 'Leave Request Form'!$R$8:$R$569, "&gt;="&amp;O85)&gt;0, "A", IF(COUNTIFS('Leave Request Form'!$C$8:$C$507, $B88, 'Leave Request Form'!$D$8:$D$507, "&lt;="&amp;O85, 'Leave Request Form'!$E$8:$E$507, "&gt;="&amp;O85)&gt;0, "R", "")))))</f>
        <v/>
      </c>
      <c r="P88" s="43" t="str">
        <f>IF(OR($B88="", P85=""), "", IF(COUNTIFS('Leave Request Form'!$T$8:$T$507, P85, 'Leave Request Form'!$C$8:$C$507, $B88), "A2", IF(COUNTIFS('Leave Request Form'!$G$8:$G$507, P85, 'Leave Request Form'!$C$8:$C$507, $B88), "R2", IF(COUNTIFS('Leave Request Form'!$P$8:$P$569, $B88, 'Leave Request Form'!$Q$8:$Q$569, "&lt;="&amp;P85, 'Leave Request Form'!$R$8:$R$569, "&gt;="&amp;P85)&gt;0, "A", IF(COUNTIFS('Leave Request Form'!$C$8:$C$507, $B88, 'Leave Request Form'!$D$8:$D$507, "&lt;="&amp;P85, 'Leave Request Form'!$E$8:$E$507, "&gt;="&amp;P85)&gt;0, "R", "")))))</f>
        <v/>
      </c>
      <c r="Q88" s="43" t="str">
        <f>IF(OR($B88="", Q85=""), "", IF(COUNTIFS('Leave Request Form'!$T$8:$T$507, Q85, 'Leave Request Form'!$C$8:$C$507, $B88), "A2", IF(COUNTIFS('Leave Request Form'!$G$8:$G$507, Q85, 'Leave Request Form'!$C$8:$C$507, $B88), "R2", IF(COUNTIFS('Leave Request Form'!$P$8:$P$569, $B88, 'Leave Request Form'!$Q$8:$Q$569, "&lt;="&amp;Q85, 'Leave Request Form'!$R$8:$R$569, "&gt;="&amp;Q85)&gt;0, "A", IF(COUNTIFS('Leave Request Form'!$C$8:$C$507, $B88, 'Leave Request Form'!$D$8:$D$507, "&lt;="&amp;Q85, 'Leave Request Form'!$E$8:$E$507, "&gt;="&amp;Q85)&gt;0, "R", "")))))</f>
        <v/>
      </c>
      <c r="R88" s="43" t="str">
        <f>IF(OR($B88="", R85=""), "", IF(COUNTIFS('Leave Request Form'!$T$8:$T$507, R85, 'Leave Request Form'!$C$8:$C$507, $B88), "A2", IF(COUNTIFS('Leave Request Form'!$G$8:$G$507, R85, 'Leave Request Form'!$C$8:$C$507, $B88), "R2", IF(COUNTIFS('Leave Request Form'!$P$8:$P$569, $B88, 'Leave Request Form'!$Q$8:$Q$569, "&lt;="&amp;R85, 'Leave Request Form'!$R$8:$R$569, "&gt;="&amp;R85)&gt;0, "A", IF(COUNTIFS('Leave Request Form'!$C$8:$C$507, $B88, 'Leave Request Form'!$D$8:$D$507, "&lt;="&amp;R85, 'Leave Request Form'!$E$8:$E$507, "&gt;="&amp;R85)&gt;0, "R", "")))))</f>
        <v/>
      </c>
      <c r="S88" s="43" t="str">
        <f>IF(OR($B88="", S85=""), "", IF(COUNTIFS('Leave Request Form'!$T$8:$T$507, S85, 'Leave Request Form'!$C$8:$C$507, $B88), "A2", IF(COUNTIFS('Leave Request Form'!$G$8:$G$507, S85, 'Leave Request Form'!$C$8:$C$507, $B88), "R2", IF(COUNTIFS('Leave Request Form'!$P$8:$P$569, $B88, 'Leave Request Form'!$Q$8:$Q$569, "&lt;="&amp;S85, 'Leave Request Form'!$R$8:$R$569, "&gt;="&amp;S85)&gt;0, "A", IF(COUNTIFS('Leave Request Form'!$C$8:$C$507, $B88, 'Leave Request Form'!$D$8:$D$507, "&lt;="&amp;S85, 'Leave Request Form'!$E$8:$E$507, "&gt;="&amp;S85)&gt;0, "R", "")))))</f>
        <v/>
      </c>
      <c r="T88" s="43" t="str">
        <f>IF(OR($B88="", T85=""), "", IF(COUNTIFS('Leave Request Form'!$T$8:$T$507, T85, 'Leave Request Form'!$C$8:$C$507, $B88), "A2", IF(COUNTIFS('Leave Request Form'!$G$8:$G$507, T85, 'Leave Request Form'!$C$8:$C$507, $B88), "R2", IF(COUNTIFS('Leave Request Form'!$P$8:$P$569, $B88, 'Leave Request Form'!$Q$8:$Q$569, "&lt;="&amp;T85, 'Leave Request Form'!$R$8:$R$569, "&gt;="&amp;T85)&gt;0, "A", IF(COUNTIFS('Leave Request Form'!$C$8:$C$507, $B88, 'Leave Request Form'!$D$8:$D$507, "&lt;="&amp;T85, 'Leave Request Form'!$E$8:$E$507, "&gt;="&amp;T85)&gt;0, "R", "")))))</f>
        <v/>
      </c>
      <c r="U88" s="43" t="str">
        <f>IF(OR($B88="", U85=""), "", IF(COUNTIFS('Leave Request Form'!$T$8:$T$507, U85, 'Leave Request Form'!$C$8:$C$507, $B88), "A2", IF(COUNTIFS('Leave Request Form'!$G$8:$G$507, U85, 'Leave Request Form'!$C$8:$C$507, $B88), "R2", IF(COUNTIFS('Leave Request Form'!$P$8:$P$569, $B88, 'Leave Request Form'!$Q$8:$Q$569, "&lt;="&amp;U85, 'Leave Request Form'!$R$8:$R$569, "&gt;="&amp;U85)&gt;0, "A", IF(COUNTIFS('Leave Request Form'!$C$8:$C$507, $B88, 'Leave Request Form'!$D$8:$D$507, "&lt;="&amp;U85, 'Leave Request Form'!$E$8:$E$507, "&gt;="&amp;U85)&gt;0, "R", "")))))</f>
        <v/>
      </c>
      <c r="V88" s="43" t="str">
        <f>IF(OR($B88="", V85=""), "", IF(COUNTIFS('Leave Request Form'!$T$8:$T$507, V85, 'Leave Request Form'!$C$8:$C$507, $B88), "A2", IF(COUNTIFS('Leave Request Form'!$G$8:$G$507, V85, 'Leave Request Form'!$C$8:$C$507, $B88), "R2", IF(COUNTIFS('Leave Request Form'!$P$8:$P$569, $B88, 'Leave Request Form'!$Q$8:$Q$569, "&lt;="&amp;V85, 'Leave Request Form'!$R$8:$R$569, "&gt;="&amp;V85)&gt;0, "A", IF(COUNTIFS('Leave Request Form'!$C$8:$C$507, $B88, 'Leave Request Form'!$D$8:$D$507, "&lt;="&amp;V85, 'Leave Request Form'!$E$8:$E$507, "&gt;="&amp;V85)&gt;0, "R", "")))))</f>
        <v/>
      </c>
      <c r="W88" s="43" t="str">
        <f>IF(OR($B88="", W85=""), "", IF(COUNTIFS('Leave Request Form'!$T$8:$T$507, W85, 'Leave Request Form'!$C$8:$C$507, $B88), "A2", IF(COUNTIFS('Leave Request Form'!$G$8:$G$507, W85, 'Leave Request Form'!$C$8:$C$507, $B88), "R2", IF(COUNTIFS('Leave Request Form'!$P$8:$P$569, $B88, 'Leave Request Form'!$Q$8:$Q$569, "&lt;="&amp;W85, 'Leave Request Form'!$R$8:$R$569, "&gt;="&amp;W85)&gt;0, "A", IF(COUNTIFS('Leave Request Form'!$C$8:$C$507, $B88, 'Leave Request Form'!$D$8:$D$507, "&lt;="&amp;W85, 'Leave Request Form'!$E$8:$E$507, "&gt;="&amp;W85)&gt;0, "R", "")))))</f>
        <v/>
      </c>
      <c r="X88" s="43" t="str">
        <f>IF(OR($B88="", X85=""), "", IF(COUNTIFS('Leave Request Form'!$T$8:$T$507, X85, 'Leave Request Form'!$C$8:$C$507, $B88), "A2", IF(COUNTIFS('Leave Request Form'!$G$8:$G$507, X85, 'Leave Request Form'!$C$8:$C$507, $B88), "R2", IF(COUNTIFS('Leave Request Form'!$P$8:$P$569, $B88, 'Leave Request Form'!$Q$8:$Q$569, "&lt;="&amp;X85, 'Leave Request Form'!$R$8:$R$569, "&gt;="&amp;X85)&gt;0, "A", IF(COUNTIFS('Leave Request Form'!$C$8:$C$507, $B88, 'Leave Request Form'!$D$8:$D$507, "&lt;="&amp;X85, 'Leave Request Form'!$E$8:$E$507, "&gt;="&amp;X85)&gt;0, "R", "")))))</f>
        <v/>
      </c>
      <c r="Y88" s="43" t="str">
        <f>IF(OR($B88="", Y85=""), "", IF(COUNTIFS('Leave Request Form'!$T$8:$T$507, Y85, 'Leave Request Form'!$C$8:$C$507, $B88), "A2", IF(COUNTIFS('Leave Request Form'!$G$8:$G$507, Y85, 'Leave Request Form'!$C$8:$C$507, $B88), "R2", IF(COUNTIFS('Leave Request Form'!$P$8:$P$569, $B88, 'Leave Request Form'!$Q$8:$Q$569, "&lt;="&amp;Y85, 'Leave Request Form'!$R$8:$R$569, "&gt;="&amp;Y85)&gt;0, "A", IF(COUNTIFS('Leave Request Form'!$C$8:$C$507, $B88, 'Leave Request Form'!$D$8:$D$507, "&lt;="&amp;Y85, 'Leave Request Form'!$E$8:$E$507, "&gt;="&amp;Y85)&gt;0, "R", "")))))</f>
        <v/>
      </c>
      <c r="Z88" s="43" t="str">
        <f>IF(OR($B88="", Z85=""), "", IF(COUNTIFS('Leave Request Form'!$T$8:$T$507, Z85, 'Leave Request Form'!$C$8:$C$507, $B88), "A2", IF(COUNTIFS('Leave Request Form'!$G$8:$G$507, Z85, 'Leave Request Form'!$C$8:$C$507, $B88), "R2", IF(COUNTIFS('Leave Request Form'!$P$8:$P$569, $B88, 'Leave Request Form'!$Q$8:$Q$569, "&lt;="&amp;Z85, 'Leave Request Form'!$R$8:$R$569, "&gt;="&amp;Z85)&gt;0, "A", IF(COUNTIFS('Leave Request Form'!$C$8:$C$507, $B88, 'Leave Request Form'!$D$8:$D$507, "&lt;="&amp;Z85, 'Leave Request Form'!$E$8:$E$507, "&gt;="&amp;Z85)&gt;0, "R", "")))))</f>
        <v/>
      </c>
      <c r="AA88" s="43" t="str">
        <f>IF(OR($B88="", AA85=""), "", IF(COUNTIFS('Leave Request Form'!$T$8:$T$507, AA85, 'Leave Request Form'!$C$8:$C$507, $B88), "A2", IF(COUNTIFS('Leave Request Form'!$G$8:$G$507, AA85, 'Leave Request Form'!$C$8:$C$507, $B88), "R2", IF(COUNTIFS('Leave Request Form'!$P$8:$P$569, $B88, 'Leave Request Form'!$Q$8:$Q$569, "&lt;="&amp;AA85, 'Leave Request Form'!$R$8:$R$569, "&gt;="&amp;AA85)&gt;0, "A", IF(COUNTIFS('Leave Request Form'!$C$8:$C$507, $B88, 'Leave Request Form'!$D$8:$D$507, "&lt;="&amp;AA85, 'Leave Request Form'!$E$8:$E$507, "&gt;="&amp;AA85)&gt;0, "R", "")))))</f>
        <v/>
      </c>
      <c r="AB88" s="43" t="str">
        <f>IF(OR($B88="", AB85=""), "", IF(COUNTIFS('Leave Request Form'!$T$8:$T$507, AB85, 'Leave Request Form'!$C$8:$C$507, $B88), "A2", IF(COUNTIFS('Leave Request Form'!$G$8:$G$507, AB85, 'Leave Request Form'!$C$8:$C$507, $B88), "R2", IF(COUNTIFS('Leave Request Form'!$P$8:$P$569, $B88, 'Leave Request Form'!$Q$8:$Q$569, "&lt;="&amp;AB85, 'Leave Request Form'!$R$8:$R$569, "&gt;="&amp;AB85)&gt;0, "A", IF(COUNTIFS('Leave Request Form'!$C$8:$C$507, $B88, 'Leave Request Form'!$D$8:$D$507, "&lt;="&amp;AB85, 'Leave Request Form'!$E$8:$E$507, "&gt;="&amp;AB85)&gt;0, "R", "")))))</f>
        <v/>
      </c>
      <c r="AC88" s="43" t="str">
        <f>IF(OR($B88="", AC85=""), "", IF(COUNTIFS('Leave Request Form'!$T$8:$T$507, AC85, 'Leave Request Form'!$C$8:$C$507, $B88), "A2", IF(COUNTIFS('Leave Request Form'!$G$8:$G$507, AC85, 'Leave Request Form'!$C$8:$C$507, $B88), "R2", IF(COUNTIFS('Leave Request Form'!$P$8:$P$569, $B88, 'Leave Request Form'!$Q$8:$Q$569, "&lt;="&amp;AC85, 'Leave Request Form'!$R$8:$R$569, "&gt;="&amp;AC85)&gt;0, "A", IF(COUNTIFS('Leave Request Form'!$C$8:$C$507, $B88, 'Leave Request Form'!$D$8:$D$507, "&lt;="&amp;AC85, 'Leave Request Form'!$E$8:$E$507, "&gt;="&amp;AC85)&gt;0, "R", "")))))</f>
        <v/>
      </c>
      <c r="AD88" s="43" t="str">
        <f>IF(OR($B88="", AD85=""), "", IF(COUNTIFS('Leave Request Form'!$T$8:$T$507, AD85, 'Leave Request Form'!$C$8:$C$507, $B88), "A2", IF(COUNTIFS('Leave Request Form'!$G$8:$G$507, AD85, 'Leave Request Form'!$C$8:$C$507, $B88), "R2", IF(COUNTIFS('Leave Request Form'!$P$8:$P$569, $B88, 'Leave Request Form'!$Q$8:$Q$569, "&lt;="&amp;AD85, 'Leave Request Form'!$R$8:$R$569, "&gt;="&amp;AD85)&gt;0, "A", IF(COUNTIFS('Leave Request Form'!$C$8:$C$507, $B88, 'Leave Request Form'!$D$8:$D$507, "&lt;="&amp;AD85, 'Leave Request Form'!$E$8:$E$507, "&gt;="&amp;AD85)&gt;0, "R", "")))))</f>
        <v/>
      </c>
      <c r="AE88" s="43" t="str">
        <f>IF(OR($B88="", AE85=""), "", IF(COUNTIFS('Leave Request Form'!$T$8:$T$507, AE85, 'Leave Request Form'!$C$8:$C$507, $B88), "A2", IF(COUNTIFS('Leave Request Form'!$G$8:$G$507, AE85, 'Leave Request Form'!$C$8:$C$507, $B88), "R2", IF(COUNTIFS('Leave Request Form'!$P$8:$P$569, $B88, 'Leave Request Form'!$Q$8:$Q$569, "&lt;="&amp;AE85, 'Leave Request Form'!$R$8:$R$569, "&gt;="&amp;AE85)&gt;0, "A", IF(COUNTIFS('Leave Request Form'!$C$8:$C$507, $B88, 'Leave Request Form'!$D$8:$D$507, "&lt;="&amp;AE85, 'Leave Request Form'!$E$8:$E$507, "&gt;="&amp;AE85)&gt;0, "R", "")))))</f>
        <v/>
      </c>
      <c r="AF88" s="43" t="str">
        <f>IF(OR($B88="", AF85=""), "", IF(COUNTIFS('Leave Request Form'!$T$8:$T$507, AF85, 'Leave Request Form'!$C$8:$C$507, $B88), "A2", IF(COUNTIFS('Leave Request Form'!$G$8:$G$507, AF85, 'Leave Request Form'!$C$8:$C$507, $B88), "R2", IF(COUNTIFS('Leave Request Form'!$P$8:$P$569, $B88, 'Leave Request Form'!$Q$8:$Q$569, "&lt;="&amp;AF85, 'Leave Request Form'!$R$8:$R$569, "&gt;="&amp;AF85)&gt;0, "A", IF(COUNTIFS('Leave Request Form'!$C$8:$C$507, $B88, 'Leave Request Form'!$D$8:$D$507, "&lt;="&amp;AF85, 'Leave Request Form'!$E$8:$E$507, "&gt;="&amp;AF85)&gt;0, "R", "")))))</f>
        <v/>
      </c>
      <c r="AG88" s="44" t="str">
        <f>IF(OR($B88="", AG85=""), "", IF(COUNTIFS('Leave Request Form'!$T$8:$T$507, AG85, 'Leave Request Form'!$C$8:$C$507, $B88), "A2", IF(COUNTIFS('Leave Request Form'!$G$8:$G$507, AG85, 'Leave Request Form'!$C$8:$C$507, $B88), "R2", IF(COUNTIFS('Leave Request Form'!$P$8:$P$569, $B88, 'Leave Request Form'!$Q$8:$Q$569, "&lt;="&amp;AG85, 'Leave Request Form'!$R$8:$R$569, "&gt;="&amp;AG85)&gt;0, "A", IF(COUNTIFS('Leave Request Form'!$C$8:$C$507, $B88, 'Leave Request Form'!$D$8:$D$507, "&lt;="&amp;AG85, 'Leave Request Form'!$E$8:$E$507, "&gt;="&amp;AG85)&gt;0, "R", "")))))</f>
        <v/>
      </c>
      <c r="AH88" s="75"/>
    </row>
    <row r="89" spans="1:34" x14ac:dyDescent="0.25">
      <c r="A89" s="75"/>
      <c r="B89" s="10" t="str">
        <f>IF('Intro &amp; Setup'!$BC$7="", "", 'Intro &amp; Setup'!$BC$7)</f>
        <v>Colin</v>
      </c>
      <c r="C89" s="42" t="str">
        <f>IF(OR($B89="", C85=""), "", IF(COUNTIFS('Leave Request Form'!$T$8:$T$507, C85, 'Leave Request Form'!$C$8:$C$507, $B89), "A2", IF(COUNTIFS('Leave Request Form'!$G$8:$G$507, C85, 'Leave Request Form'!$C$8:$C$507, $B89), "R2", IF(COUNTIFS('Leave Request Form'!$P$8:$P$569, $B89, 'Leave Request Form'!$Q$8:$Q$569, "&lt;="&amp;C85, 'Leave Request Form'!$R$8:$R$569, "&gt;="&amp;C85)&gt;0, "A", IF(COUNTIFS('Leave Request Form'!$C$8:$C$507, $B89, 'Leave Request Form'!$D$8:$D$507, "&lt;="&amp;C85, 'Leave Request Form'!$E$8:$E$507, "&gt;="&amp;C85)&gt;0, "R", "")))))</f>
        <v/>
      </c>
      <c r="D89" s="43" t="str">
        <f>IF(OR($B89="", D85=""), "", IF(COUNTIFS('Leave Request Form'!$T$8:$T$507, D85, 'Leave Request Form'!$C$8:$C$507, $B89), "A2", IF(COUNTIFS('Leave Request Form'!$G$8:$G$507, D85, 'Leave Request Form'!$C$8:$C$507, $B89), "R2", IF(COUNTIFS('Leave Request Form'!$P$8:$P$569, $B89, 'Leave Request Form'!$Q$8:$Q$569, "&lt;="&amp;D85, 'Leave Request Form'!$R$8:$R$569, "&gt;="&amp;D85)&gt;0, "A", IF(COUNTIFS('Leave Request Form'!$C$8:$C$507, $B89, 'Leave Request Form'!$D$8:$D$507, "&lt;="&amp;D85, 'Leave Request Form'!$E$8:$E$507, "&gt;="&amp;D85)&gt;0, "R", "")))))</f>
        <v/>
      </c>
      <c r="E89" s="43" t="str">
        <f>IF(OR($B89="", E85=""), "", IF(COUNTIFS('Leave Request Form'!$T$8:$T$507, E85, 'Leave Request Form'!$C$8:$C$507, $B89), "A2", IF(COUNTIFS('Leave Request Form'!$G$8:$G$507, E85, 'Leave Request Form'!$C$8:$C$507, $B89), "R2", IF(COUNTIFS('Leave Request Form'!$P$8:$P$569, $B89, 'Leave Request Form'!$Q$8:$Q$569, "&lt;="&amp;E85, 'Leave Request Form'!$R$8:$R$569, "&gt;="&amp;E85)&gt;0, "A", IF(COUNTIFS('Leave Request Form'!$C$8:$C$507, $B89, 'Leave Request Form'!$D$8:$D$507, "&lt;="&amp;E85, 'Leave Request Form'!$E$8:$E$507, "&gt;="&amp;E85)&gt;0, "R", "")))))</f>
        <v/>
      </c>
      <c r="F89" s="43" t="str">
        <f>IF(OR($B89="", F85=""), "", IF(COUNTIFS('Leave Request Form'!$T$8:$T$507, F85, 'Leave Request Form'!$C$8:$C$507, $B89), "A2", IF(COUNTIFS('Leave Request Form'!$G$8:$G$507, F85, 'Leave Request Form'!$C$8:$C$507, $B89), "R2", IF(COUNTIFS('Leave Request Form'!$P$8:$P$569, $B89, 'Leave Request Form'!$Q$8:$Q$569, "&lt;="&amp;F85, 'Leave Request Form'!$R$8:$R$569, "&gt;="&amp;F85)&gt;0, "A", IF(COUNTIFS('Leave Request Form'!$C$8:$C$507, $B89, 'Leave Request Form'!$D$8:$D$507, "&lt;="&amp;F85, 'Leave Request Form'!$E$8:$E$507, "&gt;="&amp;F85)&gt;0, "R", "")))))</f>
        <v/>
      </c>
      <c r="G89" s="43" t="str">
        <f>IF(OR($B89="", G85=""), "", IF(COUNTIFS('Leave Request Form'!$T$8:$T$507, G85, 'Leave Request Form'!$C$8:$C$507, $B89), "A2", IF(COUNTIFS('Leave Request Form'!$G$8:$G$507, G85, 'Leave Request Form'!$C$8:$C$507, $B89), "R2", IF(COUNTIFS('Leave Request Form'!$P$8:$P$569, $B89, 'Leave Request Form'!$Q$8:$Q$569, "&lt;="&amp;G85, 'Leave Request Form'!$R$8:$R$569, "&gt;="&amp;G85)&gt;0, "A", IF(COUNTIFS('Leave Request Form'!$C$8:$C$507, $B89, 'Leave Request Form'!$D$8:$D$507, "&lt;="&amp;G85, 'Leave Request Form'!$E$8:$E$507, "&gt;="&amp;G85)&gt;0, "R", "")))))</f>
        <v/>
      </c>
      <c r="H89" s="43" t="str">
        <f>IF(OR($B89="", H85=""), "", IF(COUNTIFS('Leave Request Form'!$T$8:$T$507, H85, 'Leave Request Form'!$C$8:$C$507, $B89), "A2", IF(COUNTIFS('Leave Request Form'!$G$8:$G$507, H85, 'Leave Request Form'!$C$8:$C$507, $B89), "R2", IF(COUNTIFS('Leave Request Form'!$P$8:$P$569, $B89, 'Leave Request Form'!$Q$8:$Q$569, "&lt;="&amp;H85, 'Leave Request Form'!$R$8:$R$569, "&gt;="&amp;H85)&gt;0, "A", IF(COUNTIFS('Leave Request Form'!$C$8:$C$507, $B89, 'Leave Request Form'!$D$8:$D$507, "&lt;="&amp;H85, 'Leave Request Form'!$E$8:$E$507, "&gt;="&amp;H85)&gt;0, "R", "")))))</f>
        <v/>
      </c>
      <c r="I89" s="43" t="str">
        <f>IF(OR($B89="", I85=""), "", IF(COUNTIFS('Leave Request Form'!$T$8:$T$507, I85, 'Leave Request Form'!$C$8:$C$507, $B89), "A2", IF(COUNTIFS('Leave Request Form'!$G$8:$G$507, I85, 'Leave Request Form'!$C$8:$C$507, $B89), "R2", IF(COUNTIFS('Leave Request Form'!$P$8:$P$569, $B89, 'Leave Request Form'!$Q$8:$Q$569, "&lt;="&amp;I85, 'Leave Request Form'!$R$8:$R$569, "&gt;="&amp;I85)&gt;0, "A", IF(COUNTIFS('Leave Request Form'!$C$8:$C$507, $B89, 'Leave Request Form'!$D$8:$D$507, "&lt;="&amp;I85, 'Leave Request Form'!$E$8:$E$507, "&gt;="&amp;I85)&gt;0, "R", "")))))</f>
        <v/>
      </c>
      <c r="J89" s="43" t="str">
        <f>IF(OR($B89="", J85=""), "", IF(COUNTIFS('Leave Request Form'!$T$8:$T$507, J85, 'Leave Request Form'!$C$8:$C$507, $B89), "A2", IF(COUNTIFS('Leave Request Form'!$G$8:$G$507, J85, 'Leave Request Form'!$C$8:$C$507, $B89), "R2", IF(COUNTIFS('Leave Request Form'!$P$8:$P$569, $B89, 'Leave Request Form'!$Q$8:$Q$569, "&lt;="&amp;J85, 'Leave Request Form'!$R$8:$R$569, "&gt;="&amp;J85)&gt;0, "A", IF(COUNTIFS('Leave Request Form'!$C$8:$C$507, $B89, 'Leave Request Form'!$D$8:$D$507, "&lt;="&amp;J85, 'Leave Request Form'!$E$8:$E$507, "&gt;="&amp;J85)&gt;0, "R", "")))))</f>
        <v/>
      </c>
      <c r="K89" s="43" t="str">
        <f>IF(OR($B89="", K85=""), "", IF(COUNTIFS('Leave Request Form'!$T$8:$T$507, K85, 'Leave Request Form'!$C$8:$C$507, $B89), "A2", IF(COUNTIFS('Leave Request Form'!$G$8:$G$507, K85, 'Leave Request Form'!$C$8:$C$507, $B89), "R2", IF(COUNTIFS('Leave Request Form'!$P$8:$P$569, $B89, 'Leave Request Form'!$Q$8:$Q$569, "&lt;="&amp;K85, 'Leave Request Form'!$R$8:$R$569, "&gt;="&amp;K85)&gt;0, "A", IF(COUNTIFS('Leave Request Form'!$C$8:$C$507, $B89, 'Leave Request Form'!$D$8:$D$507, "&lt;="&amp;K85, 'Leave Request Form'!$E$8:$E$507, "&gt;="&amp;K85)&gt;0, "R", "")))))</f>
        <v/>
      </c>
      <c r="L89" s="43" t="str">
        <f>IF(OR($B89="", L85=""), "", IF(COUNTIFS('Leave Request Form'!$T$8:$T$507, L85, 'Leave Request Form'!$C$8:$C$507, $B89), "A2", IF(COUNTIFS('Leave Request Form'!$G$8:$G$507, L85, 'Leave Request Form'!$C$8:$C$507, $B89), "R2", IF(COUNTIFS('Leave Request Form'!$P$8:$P$569, $B89, 'Leave Request Form'!$Q$8:$Q$569, "&lt;="&amp;L85, 'Leave Request Form'!$R$8:$R$569, "&gt;="&amp;L85)&gt;0, "A", IF(COUNTIFS('Leave Request Form'!$C$8:$C$507, $B89, 'Leave Request Form'!$D$8:$D$507, "&lt;="&amp;L85, 'Leave Request Form'!$E$8:$E$507, "&gt;="&amp;L85)&gt;0, "R", "")))))</f>
        <v/>
      </c>
      <c r="M89" s="43" t="str">
        <f>IF(OR($B89="", M85=""), "", IF(COUNTIFS('Leave Request Form'!$T$8:$T$507, M85, 'Leave Request Form'!$C$8:$C$507, $B89), "A2", IF(COUNTIFS('Leave Request Form'!$G$8:$G$507, M85, 'Leave Request Form'!$C$8:$C$507, $B89), "R2", IF(COUNTIFS('Leave Request Form'!$P$8:$P$569, $B89, 'Leave Request Form'!$Q$8:$Q$569, "&lt;="&amp;M85, 'Leave Request Form'!$R$8:$R$569, "&gt;="&amp;M85)&gt;0, "A", IF(COUNTIFS('Leave Request Form'!$C$8:$C$507, $B89, 'Leave Request Form'!$D$8:$D$507, "&lt;="&amp;M85, 'Leave Request Form'!$E$8:$E$507, "&gt;="&amp;M85)&gt;0, "R", "")))))</f>
        <v/>
      </c>
      <c r="N89" s="43" t="str">
        <f>IF(OR($B89="", N85=""), "", IF(COUNTIFS('Leave Request Form'!$T$8:$T$507, N85, 'Leave Request Form'!$C$8:$C$507, $B89), "A2", IF(COUNTIFS('Leave Request Form'!$G$8:$G$507, N85, 'Leave Request Form'!$C$8:$C$507, $B89), "R2", IF(COUNTIFS('Leave Request Form'!$P$8:$P$569, $B89, 'Leave Request Form'!$Q$8:$Q$569, "&lt;="&amp;N85, 'Leave Request Form'!$R$8:$R$569, "&gt;="&amp;N85)&gt;0, "A", IF(COUNTIFS('Leave Request Form'!$C$8:$C$507, $B89, 'Leave Request Form'!$D$8:$D$507, "&lt;="&amp;N85, 'Leave Request Form'!$E$8:$E$507, "&gt;="&amp;N85)&gt;0, "R", "")))))</f>
        <v/>
      </c>
      <c r="O89" s="43" t="str">
        <f>IF(OR($B89="", O85=""), "", IF(COUNTIFS('Leave Request Form'!$T$8:$T$507, O85, 'Leave Request Form'!$C$8:$C$507, $B89), "A2", IF(COUNTIFS('Leave Request Form'!$G$8:$G$507, O85, 'Leave Request Form'!$C$8:$C$507, $B89), "R2", IF(COUNTIFS('Leave Request Form'!$P$8:$P$569, $B89, 'Leave Request Form'!$Q$8:$Q$569, "&lt;="&amp;O85, 'Leave Request Form'!$R$8:$R$569, "&gt;="&amp;O85)&gt;0, "A", IF(COUNTIFS('Leave Request Form'!$C$8:$C$507, $B89, 'Leave Request Form'!$D$8:$D$507, "&lt;="&amp;O85, 'Leave Request Form'!$E$8:$E$507, "&gt;="&amp;O85)&gt;0, "R", "")))))</f>
        <v/>
      </c>
      <c r="P89" s="43" t="str">
        <f>IF(OR($B89="", P85=""), "", IF(COUNTIFS('Leave Request Form'!$T$8:$T$507, P85, 'Leave Request Form'!$C$8:$C$507, $B89), "A2", IF(COUNTIFS('Leave Request Form'!$G$8:$G$507, P85, 'Leave Request Form'!$C$8:$C$507, $B89), "R2", IF(COUNTIFS('Leave Request Form'!$P$8:$P$569, $B89, 'Leave Request Form'!$Q$8:$Q$569, "&lt;="&amp;P85, 'Leave Request Form'!$R$8:$R$569, "&gt;="&amp;P85)&gt;0, "A", IF(COUNTIFS('Leave Request Form'!$C$8:$C$507, $B89, 'Leave Request Form'!$D$8:$D$507, "&lt;="&amp;P85, 'Leave Request Form'!$E$8:$E$507, "&gt;="&amp;P85)&gt;0, "R", "")))))</f>
        <v/>
      </c>
      <c r="Q89" s="43" t="str">
        <f>IF(OR($B89="", Q85=""), "", IF(COUNTIFS('Leave Request Form'!$T$8:$T$507, Q85, 'Leave Request Form'!$C$8:$C$507, $B89), "A2", IF(COUNTIFS('Leave Request Form'!$G$8:$G$507, Q85, 'Leave Request Form'!$C$8:$C$507, $B89), "R2", IF(COUNTIFS('Leave Request Form'!$P$8:$P$569, $B89, 'Leave Request Form'!$Q$8:$Q$569, "&lt;="&amp;Q85, 'Leave Request Form'!$R$8:$R$569, "&gt;="&amp;Q85)&gt;0, "A", IF(COUNTIFS('Leave Request Form'!$C$8:$C$507, $B89, 'Leave Request Form'!$D$8:$D$507, "&lt;="&amp;Q85, 'Leave Request Form'!$E$8:$E$507, "&gt;="&amp;Q85)&gt;0, "R", "")))))</f>
        <v/>
      </c>
      <c r="R89" s="43" t="str">
        <f>IF(OR($B89="", R85=""), "", IF(COUNTIFS('Leave Request Form'!$T$8:$T$507, R85, 'Leave Request Form'!$C$8:$C$507, $B89), "A2", IF(COUNTIFS('Leave Request Form'!$G$8:$G$507, R85, 'Leave Request Form'!$C$8:$C$507, $B89), "R2", IF(COUNTIFS('Leave Request Form'!$P$8:$P$569, $B89, 'Leave Request Form'!$Q$8:$Q$569, "&lt;="&amp;R85, 'Leave Request Form'!$R$8:$R$569, "&gt;="&amp;R85)&gt;0, "A", IF(COUNTIFS('Leave Request Form'!$C$8:$C$507, $B89, 'Leave Request Form'!$D$8:$D$507, "&lt;="&amp;R85, 'Leave Request Form'!$E$8:$E$507, "&gt;="&amp;R85)&gt;0, "R", "")))))</f>
        <v/>
      </c>
      <c r="S89" s="43" t="str">
        <f>IF(OR($B89="", S85=""), "", IF(COUNTIFS('Leave Request Form'!$T$8:$T$507, S85, 'Leave Request Form'!$C$8:$C$507, $B89), "A2", IF(COUNTIFS('Leave Request Form'!$G$8:$G$507, S85, 'Leave Request Form'!$C$8:$C$507, $B89), "R2", IF(COUNTIFS('Leave Request Form'!$P$8:$P$569, $B89, 'Leave Request Form'!$Q$8:$Q$569, "&lt;="&amp;S85, 'Leave Request Form'!$R$8:$R$569, "&gt;="&amp;S85)&gt;0, "A", IF(COUNTIFS('Leave Request Form'!$C$8:$C$507, $B89, 'Leave Request Form'!$D$8:$D$507, "&lt;="&amp;S85, 'Leave Request Form'!$E$8:$E$507, "&gt;="&amp;S85)&gt;0, "R", "")))))</f>
        <v/>
      </c>
      <c r="T89" s="43" t="str">
        <f>IF(OR($B89="", T85=""), "", IF(COUNTIFS('Leave Request Form'!$T$8:$T$507, T85, 'Leave Request Form'!$C$8:$C$507, $B89), "A2", IF(COUNTIFS('Leave Request Form'!$G$8:$G$507, T85, 'Leave Request Form'!$C$8:$C$507, $B89), "R2", IF(COUNTIFS('Leave Request Form'!$P$8:$P$569, $B89, 'Leave Request Form'!$Q$8:$Q$569, "&lt;="&amp;T85, 'Leave Request Form'!$R$8:$R$569, "&gt;="&amp;T85)&gt;0, "A", IF(COUNTIFS('Leave Request Form'!$C$8:$C$507, $B89, 'Leave Request Form'!$D$8:$D$507, "&lt;="&amp;T85, 'Leave Request Form'!$E$8:$E$507, "&gt;="&amp;T85)&gt;0, "R", "")))))</f>
        <v/>
      </c>
      <c r="U89" s="43" t="str">
        <f>IF(OR($B89="", U85=""), "", IF(COUNTIFS('Leave Request Form'!$T$8:$T$507, U85, 'Leave Request Form'!$C$8:$C$507, $B89), "A2", IF(COUNTIFS('Leave Request Form'!$G$8:$G$507, U85, 'Leave Request Form'!$C$8:$C$507, $B89), "R2", IF(COUNTIFS('Leave Request Form'!$P$8:$P$569, $B89, 'Leave Request Form'!$Q$8:$Q$569, "&lt;="&amp;U85, 'Leave Request Form'!$R$8:$R$569, "&gt;="&amp;U85)&gt;0, "A", IF(COUNTIFS('Leave Request Form'!$C$8:$C$507, $B89, 'Leave Request Form'!$D$8:$D$507, "&lt;="&amp;U85, 'Leave Request Form'!$E$8:$E$507, "&gt;="&amp;U85)&gt;0, "R", "")))))</f>
        <v/>
      </c>
      <c r="V89" s="43" t="str">
        <f>IF(OR($B89="", V85=""), "", IF(COUNTIFS('Leave Request Form'!$T$8:$T$507, V85, 'Leave Request Form'!$C$8:$C$507, $B89), "A2", IF(COUNTIFS('Leave Request Form'!$G$8:$G$507, V85, 'Leave Request Form'!$C$8:$C$507, $B89), "R2", IF(COUNTIFS('Leave Request Form'!$P$8:$P$569, $B89, 'Leave Request Form'!$Q$8:$Q$569, "&lt;="&amp;V85, 'Leave Request Form'!$R$8:$R$569, "&gt;="&amp;V85)&gt;0, "A", IF(COUNTIFS('Leave Request Form'!$C$8:$C$507, $B89, 'Leave Request Form'!$D$8:$D$507, "&lt;="&amp;V85, 'Leave Request Form'!$E$8:$E$507, "&gt;="&amp;V85)&gt;0, "R", "")))))</f>
        <v/>
      </c>
      <c r="W89" s="43" t="str">
        <f>IF(OR($B89="", W85=""), "", IF(COUNTIFS('Leave Request Form'!$T$8:$T$507, W85, 'Leave Request Form'!$C$8:$C$507, $B89), "A2", IF(COUNTIFS('Leave Request Form'!$G$8:$G$507, W85, 'Leave Request Form'!$C$8:$C$507, $B89), "R2", IF(COUNTIFS('Leave Request Form'!$P$8:$P$569, $B89, 'Leave Request Form'!$Q$8:$Q$569, "&lt;="&amp;W85, 'Leave Request Form'!$R$8:$R$569, "&gt;="&amp;W85)&gt;0, "A", IF(COUNTIFS('Leave Request Form'!$C$8:$C$507, $B89, 'Leave Request Form'!$D$8:$D$507, "&lt;="&amp;W85, 'Leave Request Form'!$E$8:$E$507, "&gt;="&amp;W85)&gt;0, "R", "")))))</f>
        <v/>
      </c>
      <c r="X89" s="43" t="str">
        <f>IF(OR($B89="", X85=""), "", IF(COUNTIFS('Leave Request Form'!$T$8:$T$507, X85, 'Leave Request Form'!$C$8:$C$507, $B89), "A2", IF(COUNTIFS('Leave Request Form'!$G$8:$G$507, X85, 'Leave Request Form'!$C$8:$C$507, $B89), "R2", IF(COUNTIFS('Leave Request Form'!$P$8:$P$569, $B89, 'Leave Request Form'!$Q$8:$Q$569, "&lt;="&amp;X85, 'Leave Request Form'!$R$8:$R$569, "&gt;="&amp;X85)&gt;0, "A", IF(COUNTIFS('Leave Request Form'!$C$8:$C$507, $B89, 'Leave Request Form'!$D$8:$D$507, "&lt;="&amp;X85, 'Leave Request Form'!$E$8:$E$507, "&gt;="&amp;X85)&gt;0, "R", "")))))</f>
        <v/>
      </c>
      <c r="Y89" s="43" t="str">
        <f>IF(OR($B89="", Y85=""), "", IF(COUNTIFS('Leave Request Form'!$T$8:$T$507, Y85, 'Leave Request Form'!$C$8:$C$507, $B89), "A2", IF(COUNTIFS('Leave Request Form'!$G$8:$G$507, Y85, 'Leave Request Form'!$C$8:$C$507, $B89), "R2", IF(COUNTIFS('Leave Request Form'!$P$8:$P$569, $B89, 'Leave Request Form'!$Q$8:$Q$569, "&lt;="&amp;Y85, 'Leave Request Form'!$R$8:$R$569, "&gt;="&amp;Y85)&gt;0, "A", IF(COUNTIFS('Leave Request Form'!$C$8:$C$507, $B89, 'Leave Request Form'!$D$8:$D$507, "&lt;="&amp;Y85, 'Leave Request Form'!$E$8:$E$507, "&gt;="&amp;Y85)&gt;0, "R", "")))))</f>
        <v/>
      </c>
      <c r="Z89" s="43" t="str">
        <f>IF(OR($B89="", Z85=""), "", IF(COUNTIFS('Leave Request Form'!$T$8:$T$507, Z85, 'Leave Request Form'!$C$8:$C$507, $B89), "A2", IF(COUNTIFS('Leave Request Form'!$G$8:$G$507, Z85, 'Leave Request Form'!$C$8:$C$507, $B89), "R2", IF(COUNTIFS('Leave Request Form'!$P$8:$P$569, $B89, 'Leave Request Form'!$Q$8:$Q$569, "&lt;="&amp;Z85, 'Leave Request Form'!$R$8:$R$569, "&gt;="&amp;Z85)&gt;0, "A", IF(COUNTIFS('Leave Request Form'!$C$8:$C$507, $B89, 'Leave Request Form'!$D$8:$D$507, "&lt;="&amp;Z85, 'Leave Request Form'!$E$8:$E$507, "&gt;="&amp;Z85)&gt;0, "R", "")))))</f>
        <v/>
      </c>
      <c r="AA89" s="43" t="str">
        <f>IF(OR($B89="", AA85=""), "", IF(COUNTIFS('Leave Request Form'!$T$8:$T$507, AA85, 'Leave Request Form'!$C$8:$C$507, $B89), "A2", IF(COUNTIFS('Leave Request Form'!$G$8:$G$507, AA85, 'Leave Request Form'!$C$8:$C$507, $B89), "R2", IF(COUNTIFS('Leave Request Form'!$P$8:$P$569, $B89, 'Leave Request Form'!$Q$8:$Q$569, "&lt;="&amp;AA85, 'Leave Request Form'!$R$8:$R$569, "&gt;="&amp;AA85)&gt;0, "A", IF(COUNTIFS('Leave Request Form'!$C$8:$C$507, $B89, 'Leave Request Form'!$D$8:$D$507, "&lt;="&amp;AA85, 'Leave Request Form'!$E$8:$E$507, "&gt;="&amp;AA85)&gt;0, "R", "")))))</f>
        <v/>
      </c>
      <c r="AB89" s="43" t="str">
        <f>IF(OR($B89="", AB85=""), "", IF(COUNTIFS('Leave Request Form'!$T$8:$T$507, AB85, 'Leave Request Form'!$C$8:$C$507, $B89), "A2", IF(COUNTIFS('Leave Request Form'!$G$8:$G$507, AB85, 'Leave Request Form'!$C$8:$C$507, $B89), "R2", IF(COUNTIFS('Leave Request Form'!$P$8:$P$569, $B89, 'Leave Request Form'!$Q$8:$Q$569, "&lt;="&amp;AB85, 'Leave Request Form'!$R$8:$R$569, "&gt;="&amp;AB85)&gt;0, "A", IF(COUNTIFS('Leave Request Form'!$C$8:$C$507, $B89, 'Leave Request Form'!$D$8:$D$507, "&lt;="&amp;AB85, 'Leave Request Form'!$E$8:$E$507, "&gt;="&amp;AB85)&gt;0, "R", "")))))</f>
        <v/>
      </c>
      <c r="AC89" s="43" t="str">
        <f>IF(OR($B89="", AC85=""), "", IF(COUNTIFS('Leave Request Form'!$T$8:$T$507, AC85, 'Leave Request Form'!$C$8:$C$507, $B89), "A2", IF(COUNTIFS('Leave Request Form'!$G$8:$G$507, AC85, 'Leave Request Form'!$C$8:$C$507, $B89), "R2", IF(COUNTIFS('Leave Request Form'!$P$8:$P$569, $B89, 'Leave Request Form'!$Q$8:$Q$569, "&lt;="&amp;AC85, 'Leave Request Form'!$R$8:$R$569, "&gt;="&amp;AC85)&gt;0, "A", IF(COUNTIFS('Leave Request Form'!$C$8:$C$507, $B89, 'Leave Request Form'!$D$8:$D$507, "&lt;="&amp;AC85, 'Leave Request Form'!$E$8:$E$507, "&gt;="&amp;AC85)&gt;0, "R", "")))))</f>
        <v/>
      </c>
      <c r="AD89" s="43" t="str">
        <f>IF(OR($B89="", AD85=""), "", IF(COUNTIFS('Leave Request Form'!$T$8:$T$507, AD85, 'Leave Request Form'!$C$8:$C$507, $B89), "A2", IF(COUNTIFS('Leave Request Form'!$G$8:$G$507, AD85, 'Leave Request Form'!$C$8:$C$507, $B89), "R2", IF(COUNTIFS('Leave Request Form'!$P$8:$P$569, $B89, 'Leave Request Form'!$Q$8:$Q$569, "&lt;="&amp;AD85, 'Leave Request Form'!$R$8:$R$569, "&gt;="&amp;AD85)&gt;0, "A", IF(COUNTIFS('Leave Request Form'!$C$8:$C$507, $B89, 'Leave Request Form'!$D$8:$D$507, "&lt;="&amp;AD85, 'Leave Request Form'!$E$8:$E$507, "&gt;="&amp;AD85)&gt;0, "R", "")))))</f>
        <v/>
      </c>
      <c r="AE89" s="43" t="str">
        <f>IF(OR($B89="", AE85=""), "", IF(COUNTIFS('Leave Request Form'!$T$8:$T$507, AE85, 'Leave Request Form'!$C$8:$C$507, $B89), "A2", IF(COUNTIFS('Leave Request Form'!$G$8:$G$507, AE85, 'Leave Request Form'!$C$8:$C$507, $B89), "R2", IF(COUNTIFS('Leave Request Form'!$P$8:$P$569, $B89, 'Leave Request Form'!$Q$8:$Q$569, "&lt;="&amp;AE85, 'Leave Request Form'!$R$8:$R$569, "&gt;="&amp;AE85)&gt;0, "A", IF(COUNTIFS('Leave Request Form'!$C$8:$C$507, $B89, 'Leave Request Form'!$D$8:$D$507, "&lt;="&amp;AE85, 'Leave Request Form'!$E$8:$E$507, "&gt;="&amp;AE85)&gt;0, "R", "")))))</f>
        <v/>
      </c>
      <c r="AF89" s="43" t="str">
        <f>IF(OR($B89="", AF85=""), "", IF(COUNTIFS('Leave Request Form'!$T$8:$T$507, AF85, 'Leave Request Form'!$C$8:$C$507, $B89), "A2", IF(COUNTIFS('Leave Request Form'!$G$8:$G$507, AF85, 'Leave Request Form'!$C$8:$C$507, $B89), "R2", IF(COUNTIFS('Leave Request Form'!$P$8:$P$569, $B89, 'Leave Request Form'!$Q$8:$Q$569, "&lt;="&amp;AF85, 'Leave Request Form'!$R$8:$R$569, "&gt;="&amp;AF85)&gt;0, "A", IF(COUNTIFS('Leave Request Form'!$C$8:$C$507, $B89, 'Leave Request Form'!$D$8:$D$507, "&lt;="&amp;AF85, 'Leave Request Form'!$E$8:$E$507, "&gt;="&amp;AF85)&gt;0, "R", "")))))</f>
        <v/>
      </c>
      <c r="AG89" s="44" t="str">
        <f>IF(OR($B89="", AG85=""), "", IF(COUNTIFS('Leave Request Form'!$T$8:$T$507, AG85, 'Leave Request Form'!$C$8:$C$507, $B89), "A2", IF(COUNTIFS('Leave Request Form'!$G$8:$G$507, AG85, 'Leave Request Form'!$C$8:$C$507, $B89), "R2", IF(COUNTIFS('Leave Request Form'!$P$8:$P$569, $B89, 'Leave Request Form'!$Q$8:$Q$569, "&lt;="&amp;AG85, 'Leave Request Form'!$R$8:$R$569, "&gt;="&amp;AG85)&gt;0, "A", IF(COUNTIFS('Leave Request Form'!$C$8:$C$507, $B89, 'Leave Request Form'!$D$8:$D$507, "&lt;="&amp;AG85, 'Leave Request Form'!$E$8:$E$507, "&gt;="&amp;AG85)&gt;0, "R", "")))))</f>
        <v/>
      </c>
      <c r="AH89" s="75"/>
    </row>
    <row r="90" spans="1:34" x14ac:dyDescent="0.25">
      <c r="A90" s="75"/>
      <c r="B90" s="10" t="str">
        <f>IF('Intro &amp; Setup'!$BC$8="", "", 'Intro &amp; Setup'!$BC$8)</f>
        <v>Sarah</v>
      </c>
      <c r="C90" s="42" t="str">
        <f>IF(OR($B90="", C85=""), "", IF(COUNTIFS('Leave Request Form'!$T$8:$T$507, C85, 'Leave Request Form'!$C$8:$C$507, $B90), "A2", IF(COUNTIFS('Leave Request Form'!$G$8:$G$507, C85, 'Leave Request Form'!$C$8:$C$507, $B90), "R2", IF(COUNTIFS('Leave Request Form'!$P$8:$P$569, $B90, 'Leave Request Form'!$Q$8:$Q$569, "&lt;="&amp;C85, 'Leave Request Form'!$R$8:$R$569, "&gt;="&amp;C85)&gt;0, "A", IF(COUNTIFS('Leave Request Form'!$C$8:$C$507, $B90, 'Leave Request Form'!$D$8:$D$507, "&lt;="&amp;C85, 'Leave Request Form'!$E$8:$E$507, "&gt;="&amp;C85)&gt;0, "R", "")))))</f>
        <v/>
      </c>
      <c r="D90" s="43" t="str">
        <f>IF(OR($B90="", D85=""), "", IF(COUNTIFS('Leave Request Form'!$T$8:$T$507, D85, 'Leave Request Form'!$C$8:$C$507, $B90), "A2", IF(COUNTIFS('Leave Request Form'!$G$8:$G$507, D85, 'Leave Request Form'!$C$8:$C$507, $B90), "R2", IF(COUNTIFS('Leave Request Form'!$P$8:$P$569, $B90, 'Leave Request Form'!$Q$8:$Q$569, "&lt;="&amp;D85, 'Leave Request Form'!$R$8:$R$569, "&gt;="&amp;D85)&gt;0, "A", IF(COUNTIFS('Leave Request Form'!$C$8:$C$507, $B90, 'Leave Request Form'!$D$8:$D$507, "&lt;="&amp;D85, 'Leave Request Form'!$E$8:$E$507, "&gt;="&amp;D85)&gt;0, "R", "")))))</f>
        <v/>
      </c>
      <c r="E90" s="43" t="str">
        <f>IF(OR($B90="", E85=""), "", IF(COUNTIFS('Leave Request Form'!$T$8:$T$507, E85, 'Leave Request Form'!$C$8:$C$507, $B90), "A2", IF(COUNTIFS('Leave Request Form'!$G$8:$G$507, E85, 'Leave Request Form'!$C$8:$C$507, $B90), "R2", IF(COUNTIFS('Leave Request Form'!$P$8:$P$569, $B90, 'Leave Request Form'!$Q$8:$Q$569, "&lt;="&amp;E85, 'Leave Request Form'!$R$8:$R$569, "&gt;="&amp;E85)&gt;0, "A", IF(COUNTIFS('Leave Request Form'!$C$8:$C$507, $B90, 'Leave Request Form'!$D$8:$D$507, "&lt;="&amp;E85, 'Leave Request Form'!$E$8:$E$507, "&gt;="&amp;E85)&gt;0, "R", "")))))</f>
        <v/>
      </c>
      <c r="F90" s="43" t="str">
        <f>IF(OR($B90="", F85=""), "", IF(COUNTIFS('Leave Request Form'!$T$8:$T$507, F85, 'Leave Request Form'!$C$8:$C$507, $B90), "A2", IF(COUNTIFS('Leave Request Form'!$G$8:$G$507, F85, 'Leave Request Form'!$C$8:$C$507, $B90), "R2", IF(COUNTIFS('Leave Request Form'!$P$8:$P$569, $B90, 'Leave Request Form'!$Q$8:$Q$569, "&lt;="&amp;F85, 'Leave Request Form'!$R$8:$R$569, "&gt;="&amp;F85)&gt;0, "A", IF(COUNTIFS('Leave Request Form'!$C$8:$C$507, $B90, 'Leave Request Form'!$D$8:$D$507, "&lt;="&amp;F85, 'Leave Request Form'!$E$8:$E$507, "&gt;="&amp;F85)&gt;0, "R", "")))))</f>
        <v/>
      </c>
      <c r="G90" s="43" t="str">
        <f>IF(OR($B90="", G85=""), "", IF(COUNTIFS('Leave Request Form'!$T$8:$T$507, G85, 'Leave Request Form'!$C$8:$C$507, $B90), "A2", IF(COUNTIFS('Leave Request Form'!$G$8:$G$507, G85, 'Leave Request Form'!$C$8:$C$507, $B90), "R2", IF(COUNTIFS('Leave Request Form'!$P$8:$P$569, $B90, 'Leave Request Form'!$Q$8:$Q$569, "&lt;="&amp;G85, 'Leave Request Form'!$R$8:$R$569, "&gt;="&amp;G85)&gt;0, "A", IF(COUNTIFS('Leave Request Form'!$C$8:$C$507, $B90, 'Leave Request Form'!$D$8:$D$507, "&lt;="&amp;G85, 'Leave Request Form'!$E$8:$E$507, "&gt;="&amp;G85)&gt;0, "R", "")))))</f>
        <v/>
      </c>
      <c r="H90" s="43" t="str">
        <f>IF(OR($B90="", H85=""), "", IF(COUNTIFS('Leave Request Form'!$T$8:$T$507, H85, 'Leave Request Form'!$C$8:$C$507, $B90), "A2", IF(COUNTIFS('Leave Request Form'!$G$8:$G$507, H85, 'Leave Request Form'!$C$8:$C$507, $B90), "R2", IF(COUNTIFS('Leave Request Form'!$P$8:$P$569, $B90, 'Leave Request Form'!$Q$8:$Q$569, "&lt;="&amp;H85, 'Leave Request Form'!$R$8:$R$569, "&gt;="&amp;H85)&gt;0, "A", IF(COUNTIFS('Leave Request Form'!$C$8:$C$507, $B90, 'Leave Request Form'!$D$8:$D$507, "&lt;="&amp;H85, 'Leave Request Form'!$E$8:$E$507, "&gt;="&amp;H85)&gt;0, "R", "")))))</f>
        <v/>
      </c>
      <c r="I90" s="43" t="str">
        <f>IF(OR($B90="", I85=""), "", IF(COUNTIFS('Leave Request Form'!$T$8:$T$507, I85, 'Leave Request Form'!$C$8:$C$507, $B90), "A2", IF(COUNTIFS('Leave Request Form'!$G$8:$G$507, I85, 'Leave Request Form'!$C$8:$C$507, $B90), "R2", IF(COUNTIFS('Leave Request Form'!$P$8:$P$569, $B90, 'Leave Request Form'!$Q$8:$Q$569, "&lt;="&amp;I85, 'Leave Request Form'!$R$8:$R$569, "&gt;="&amp;I85)&gt;0, "A", IF(COUNTIFS('Leave Request Form'!$C$8:$C$507, $B90, 'Leave Request Form'!$D$8:$D$507, "&lt;="&amp;I85, 'Leave Request Form'!$E$8:$E$507, "&gt;="&amp;I85)&gt;0, "R", "")))))</f>
        <v/>
      </c>
      <c r="J90" s="43" t="str">
        <f>IF(OR($B90="", J85=""), "", IF(COUNTIFS('Leave Request Form'!$T$8:$T$507, J85, 'Leave Request Form'!$C$8:$C$507, $B90), "A2", IF(COUNTIFS('Leave Request Form'!$G$8:$G$507, J85, 'Leave Request Form'!$C$8:$C$507, $B90), "R2", IF(COUNTIFS('Leave Request Form'!$P$8:$P$569, $B90, 'Leave Request Form'!$Q$8:$Q$569, "&lt;="&amp;J85, 'Leave Request Form'!$R$8:$R$569, "&gt;="&amp;J85)&gt;0, "A", IF(COUNTIFS('Leave Request Form'!$C$8:$C$507, $B90, 'Leave Request Form'!$D$8:$D$507, "&lt;="&amp;J85, 'Leave Request Form'!$E$8:$E$507, "&gt;="&amp;J85)&gt;0, "R", "")))))</f>
        <v/>
      </c>
      <c r="K90" s="43" t="str">
        <f>IF(OR($B90="", K85=""), "", IF(COUNTIFS('Leave Request Form'!$T$8:$T$507, K85, 'Leave Request Form'!$C$8:$C$507, $B90), "A2", IF(COUNTIFS('Leave Request Form'!$G$8:$G$507, K85, 'Leave Request Form'!$C$8:$C$507, $B90), "R2", IF(COUNTIFS('Leave Request Form'!$P$8:$P$569, $B90, 'Leave Request Form'!$Q$8:$Q$569, "&lt;="&amp;K85, 'Leave Request Form'!$R$8:$R$569, "&gt;="&amp;K85)&gt;0, "A", IF(COUNTIFS('Leave Request Form'!$C$8:$C$507, $B90, 'Leave Request Form'!$D$8:$D$507, "&lt;="&amp;K85, 'Leave Request Form'!$E$8:$E$507, "&gt;="&amp;K85)&gt;0, "R", "")))))</f>
        <v/>
      </c>
      <c r="L90" s="43" t="str">
        <f>IF(OR($B90="", L85=""), "", IF(COUNTIFS('Leave Request Form'!$T$8:$T$507, L85, 'Leave Request Form'!$C$8:$C$507, $B90), "A2", IF(COUNTIFS('Leave Request Form'!$G$8:$G$507, L85, 'Leave Request Form'!$C$8:$C$507, $B90), "R2", IF(COUNTIFS('Leave Request Form'!$P$8:$P$569, $B90, 'Leave Request Form'!$Q$8:$Q$569, "&lt;="&amp;L85, 'Leave Request Form'!$R$8:$R$569, "&gt;="&amp;L85)&gt;0, "A", IF(COUNTIFS('Leave Request Form'!$C$8:$C$507, $B90, 'Leave Request Form'!$D$8:$D$507, "&lt;="&amp;L85, 'Leave Request Form'!$E$8:$E$507, "&gt;="&amp;L85)&gt;0, "R", "")))))</f>
        <v/>
      </c>
      <c r="M90" s="43" t="str">
        <f>IF(OR($B90="", M85=""), "", IF(COUNTIFS('Leave Request Form'!$T$8:$T$507, M85, 'Leave Request Form'!$C$8:$C$507, $B90), "A2", IF(COUNTIFS('Leave Request Form'!$G$8:$G$507, M85, 'Leave Request Form'!$C$8:$C$507, $B90), "R2", IF(COUNTIFS('Leave Request Form'!$P$8:$P$569, $B90, 'Leave Request Form'!$Q$8:$Q$569, "&lt;="&amp;M85, 'Leave Request Form'!$R$8:$R$569, "&gt;="&amp;M85)&gt;0, "A", IF(COUNTIFS('Leave Request Form'!$C$8:$C$507, $B90, 'Leave Request Form'!$D$8:$D$507, "&lt;="&amp;M85, 'Leave Request Form'!$E$8:$E$507, "&gt;="&amp;M85)&gt;0, "R", "")))))</f>
        <v/>
      </c>
      <c r="N90" s="43" t="str">
        <f>IF(OR($B90="", N85=""), "", IF(COUNTIFS('Leave Request Form'!$T$8:$T$507, N85, 'Leave Request Form'!$C$8:$C$507, $B90), "A2", IF(COUNTIFS('Leave Request Form'!$G$8:$G$507, N85, 'Leave Request Form'!$C$8:$C$507, $B90), "R2", IF(COUNTIFS('Leave Request Form'!$P$8:$P$569, $B90, 'Leave Request Form'!$Q$8:$Q$569, "&lt;="&amp;N85, 'Leave Request Form'!$R$8:$R$569, "&gt;="&amp;N85)&gt;0, "A", IF(COUNTIFS('Leave Request Form'!$C$8:$C$507, $B90, 'Leave Request Form'!$D$8:$D$507, "&lt;="&amp;N85, 'Leave Request Form'!$E$8:$E$507, "&gt;="&amp;N85)&gt;0, "R", "")))))</f>
        <v/>
      </c>
      <c r="O90" s="43" t="str">
        <f>IF(OR($B90="", O85=""), "", IF(COUNTIFS('Leave Request Form'!$T$8:$T$507, O85, 'Leave Request Form'!$C$8:$C$507, $B90), "A2", IF(COUNTIFS('Leave Request Form'!$G$8:$G$507, O85, 'Leave Request Form'!$C$8:$C$507, $B90), "R2", IF(COUNTIFS('Leave Request Form'!$P$8:$P$569, $B90, 'Leave Request Form'!$Q$8:$Q$569, "&lt;="&amp;O85, 'Leave Request Form'!$R$8:$R$569, "&gt;="&amp;O85)&gt;0, "A", IF(COUNTIFS('Leave Request Form'!$C$8:$C$507, $B90, 'Leave Request Form'!$D$8:$D$507, "&lt;="&amp;O85, 'Leave Request Form'!$E$8:$E$507, "&gt;="&amp;O85)&gt;0, "R", "")))))</f>
        <v/>
      </c>
      <c r="P90" s="43" t="str">
        <f>IF(OR($B90="", P85=""), "", IF(COUNTIFS('Leave Request Form'!$T$8:$T$507, P85, 'Leave Request Form'!$C$8:$C$507, $B90), "A2", IF(COUNTIFS('Leave Request Form'!$G$8:$G$507, P85, 'Leave Request Form'!$C$8:$C$507, $B90), "R2", IF(COUNTIFS('Leave Request Form'!$P$8:$P$569, $B90, 'Leave Request Form'!$Q$8:$Q$569, "&lt;="&amp;P85, 'Leave Request Form'!$R$8:$R$569, "&gt;="&amp;P85)&gt;0, "A", IF(COUNTIFS('Leave Request Form'!$C$8:$C$507, $B90, 'Leave Request Form'!$D$8:$D$507, "&lt;="&amp;P85, 'Leave Request Form'!$E$8:$E$507, "&gt;="&amp;P85)&gt;0, "R", "")))))</f>
        <v/>
      </c>
      <c r="Q90" s="43" t="str">
        <f>IF(OR($B90="", Q85=""), "", IF(COUNTIFS('Leave Request Form'!$T$8:$T$507, Q85, 'Leave Request Form'!$C$8:$C$507, $B90), "A2", IF(COUNTIFS('Leave Request Form'!$G$8:$G$507, Q85, 'Leave Request Form'!$C$8:$C$507, $B90), "R2", IF(COUNTIFS('Leave Request Form'!$P$8:$P$569, $B90, 'Leave Request Form'!$Q$8:$Q$569, "&lt;="&amp;Q85, 'Leave Request Form'!$R$8:$R$569, "&gt;="&amp;Q85)&gt;0, "A", IF(COUNTIFS('Leave Request Form'!$C$8:$C$507, $B90, 'Leave Request Form'!$D$8:$D$507, "&lt;="&amp;Q85, 'Leave Request Form'!$E$8:$E$507, "&gt;="&amp;Q85)&gt;0, "R", "")))))</f>
        <v/>
      </c>
      <c r="R90" s="43" t="str">
        <f>IF(OR($B90="", R85=""), "", IF(COUNTIFS('Leave Request Form'!$T$8:$T$507, R85, 'Leave Request Form'!$C$8:$C$507, $B90), "A2", IF(COUNTIFS('Leave Request Form'!$G$8:$G$507, R85, 'Leave Request Form'!$C$8:$C$507, $B90), "R2", IF(COUNTIFS('Leave Request Form'!$P$8:$P$569, $B90, 'Leave Request Form'!$Q$8:$Q$569, "&lt;="&amp;R85, 'Leave Request Form'!$R$8:$R$569, "&gt;="&amp;R85)&gt;0, "A", IF(COUNTIFS('Leave Request Form'!$C$8:$C$507, $B90, 'Leave Request Form'!$D$8:$D$507, "&lt;="&amp;R85, 'Leave Request Form'!$E$8:$E$507, "&gt;="&amp;R85)&gt;0, "R", "")))))</f>
        <v/>
      </c>
      <c r="S90" s="43" t="str">
        <f>IF(OR($B90="", S85=""), "", IF(COUNTIFS('Leave Request Form'!$T$8:$T$507, S85, 'Leave Request Form'!$C$8:$C$507, $B90), "A2", IF(COUNTIFS('Leave Request Form'!$G$8:$G$507, S85, 'Leave Request Form'!$C$8:$C$507, $B90), "R2", IF(COUNTIFS('Leave Request Form'!$P$8:$P$569, $B90, 'Leave Request Form'!$Q$8:$Q$569, "&lt;="&amp;S85, 'Leave Request Form'!$R$8:$R$569, "&gt;="&amp;S85)&gt;0, "A", IF(COUNTIFS('Leave Request Form'!$C$8:$C$507, $B90, 'Leave Request Form'!$D$8:$D$507, "&lt;="&amp;S85, 'Leave Request Form'!$E$8:$E$507, "&gt;="&amp;S85)&gt;0, "R", "")))))</f>
        <v/>
      </c>
      <c r="T90" s="43" t="str">
        <f>IF(OR($B90="", T85=""), "", IF(COUNTIFS('Leave Request Form'!$T$8:$T$507, T85, 'Leave Request Form'!$C$8:$C$507, $B90), "A2", IF(COUNTIFS('Leave Request Form'!$G$8:$G$507, T85, 'Leave Request Form'!$C$8:$C$507, $B90), "R2", IF(COUNTIFS('Leave Request Form'!$P$8:$P$569, $B90, 'Leave Request Form'!$Q$8:$Q$569, "&lt;="&amp;T85, 'Leave Request Form'!$R$8:$R$569, "&gt;="&amp;T85)&gt;0, "A", IF(COUNTIFS('Leave Request Form'!$C$8:$C$507, $B90, 'Leave Request Form'!$D$8:$D$507, "&lt;="&amp;T85, 'Leave Request Form'!$E$8:$E$507, "&gt;="&amp;T85)&gt;0, "R", "")))))</f>
        <v/>
      </c>
      <c r="U90" s="43" t="str">
        <f>IF(OR($B90="", U85=""), "", IF(COUNTIFS('Leave Request Form'!$T$8:$T$507, U85, 'Leave Request Form'!$C$8:$C$507, $B90), "A2", IF(COUNTIFS('Leave Request Form'!$G$8:$G$507, U85, 'Leave Request Form'!$C$8:$C$507, $B90), "R2", IF(COUNTIFS('Leave Request Form'!$P$8:$P$569, $B90, 'Leave Request Form'!$Q$8:$Q$569, "&lt;="&amp;U85, 'Leave Request Form'!$R$8:$R$569, "&gt;="&amp;U85)&gt;0, "A", IF(COUNTIFS('Leave Request Form'!$C$8:$C$507, $B90, 'Leave Request Form'!$D$8:$D$507, "&lt;="&amp;U85, 'Leave Request Form'!$E$8:$E$507, "&gt;="&amp;U85)&gt;0, "R", "")))))</f>
        <v/>
      </c>
      <c r="V90" s="43" t="str">
        <f>IF(OR($B90="", V85=""), "", IF(COUNTIFS('Leave Request Form'!$T$8:$T$507, V85, 'Leave Request Form'!$C$8:$C$507, $B90), "A2", IF(COUNTIFS('Leave Request Form'!$G$8:$G$507, V85, 'Leave Request Form'!$C$8:$C$507, $B90), "R2", IF(COUNTIFS('Leave Request Form'!$P$8:$P$569, $B90, 'Leave Request Form'!$Q$8:$Q$569, "&lt;="&amp;V85, 'Leave Request Form'!$R$8:$R$569, "&gt;="&amp;V85)&gt;0, "A", IF(COUNTIFS('Leave Request Form'!$C$8:$C$507, $B90, 'Leave Request Form'!$D$8:$D$507, "&lt;="&amp;V85, 'Leave Request Form'!$E$8:$E$507, "&gt;="&amp;V85)&gt;0, "R", "")))))</f>
        <v/>
      </c>
      <c r="W90" s="43" t="str">
        <f>IF(OR($B90="", W85=""), "", IF(COUNTIFS('Leave Request Form'!$T$8:$T$507, W85, 'Leave Request Form'!$C$8:$C$507, $B90), "A2", IF(COUNTIFS('Leave Request Form'!$G$8:$G$507, W85, 'Leave Request Form'!$C$8:$C$507, $B90), "R2", IF(COUNTIFS('Leave Request Form'!$P$8:$P$569, $B90, 'Leave Request Form'!$Q$8:$Q$569, "&lt;="&amp;W85, 'Leave Request Form'!$R$8:$R$569, "&gt;="&amp;W85)&gt;0, "A", IF(COUNTIFS('Leave Request Form'!$C$8:$C$507, $B90, 'Leave Request Form'!$D$8:$D$507, "&lt;="&amp;W85, 'Leave Request Form'!$E$8:$E$507, "&gt;="&amp;W85)&gt;0, "R", "")))))</f>
        <v/>
      </c>
      <c r="X90" s="43" t="str">
        <f>IF(OR($B90="", X85=""), "", IF(COUNTIFS('Leave Request Form'!$T$8:$T$507, X85, 'Leave Request Form'!$C$8:$C$507, $B90), "A2", IF(COUNTIFS('Leave Request Form'!$G$8:$G$507, X85, 'Leave Request Form'!$C$8:$C$507, $B90), "R2", IF(COUNTIFS('Leave Request Form'!$P$8:$P$569, $B90, 'Leave Request Form'!$Q$8:$Q$569, "&lt;="&amp;X85, 'Leave Request Form'!$R$8:$R$569, "&gt;="&amp;X85)&gt;0, "A", IF(COUNTIFS('Leave Request Form'!$C$8:$C$507, $B90, 'Leave Request Form'!$D$8:$D$507, "&lt;="&amp;X85, 'Leave Request Form'!$E$8:$E$507, "&gt;="&amp;X85)&gt;0, "R", "")))))</f>
        <v/>
      </c>
      <c r="Y90" s="43" t="str">
        <f>IF(OR($B90="", Y85=""), "", IF(COUNTIFS('Leave Request Form'!$T$8:$T$507, Y85, 'Leave Request Form'!$C$8:$C$507, $B90), "A2", IF(COUNTIFS('Leave Request Form'!$G$8:$G$507, Y85, 'Leave Request Form'!$C$8:$C$507, $B90), "R2", IF(COUNTIFS('Leave Request Form'!$P$8:$P$569, $B90, 'Leave Request Form'!$Q$8:$Q$569, "&lt;="&amp;Y85, 'Leave Request Form'!$R$8:$R$569, "&gt;="&amp;Y85)&gt;0, "A", IF(COUNTIFS('Leave Request Form'!$C$8:$C$507, $B90, 'Leave Request Form'!$D$8:$D$507, "&lt;="&amp;Y85, 'Leave Request Form'!$E$8:$E$507, "&gt;="&amp;Y85)&gt;0, "R", "")))))</f>
        <v/>
      </c>
      <c r="Z90" s="43" t="str">
        <f>IF(OR($B90="", Z85=""), "", IF(COUNTIFS('Leave Request Form'!$T$8:$T$507, Z85, 'Leave Request Form'!$C$8:$C$507, $B90), "A2", IF(COUNTIFS('Leave Request Form'!$G$8:$G$507, Z85, 'Leave Request Form'!$C$8:$C$507, $B90), "R2", IF(COUNTIFS('Leave Request Form'!$P$8:$P$569, $B90, 'Leave Request Form'!$Q$8:$Q$569, "&lt;="&amp;Z85, 'Leave Request Form'!$R$8:$R$569, "&gt;="&amp;Z85)&gt;0, "A", IF(COUNTIFS('Leave Request Form'!$C$8:$C$507, $B90, 'Leave Request Form'!$D$8:$D$507, "&lt;="&amp;Z85, 'Leave Request Form'!$E$8:$E$507, "&gt;="&amp;Z85)&gt;0, "R", "")))))</f>
        <v/>
      </c>
      <c r="AA90" s="43" t="str">
        <f>IF(OR($B90="", AA85=""), "", IF(COUNTIFS('Leave Request Form'!$T$8:$T$507, AA85, 'Leave Request Form'!$C$8:$C$507, $B90), "A2", IF(COUNTIFS('Leave Request Form'!$G$8:$G$507, AA85, 'Leave Request Form'!$C$8:$C$507, $B90), "R2", IF(COUNTIFS('Leave Request Form'!$P$8:$P$569, $B90, 'Leave Request Form'!$Q$8:$Q$569, "&lt;="&amp;AA85, 'Leave Request Form'!$R$8:$R$569, "&gt;="&amp;AA85)&gt;0, "A", IF(COUNTIFS('Leave Request Form'!$C$8:$C$507, $B90, 'Leave Request Form'!$D$8:$D$507, "&lt;="&amp;AA85, 'Leave Request Form'!$E$8:$E$507, "&gt;="&amp;AA85)&gt;0, "R", "")))))</f>
        <v/>
      </c>
      <c r="AB90" s="43" t="str">
        <f>IF(OR($B90="", AB85=""), "", IF(COUNTIFS('Leave Request Form'!$T$8:$T$507, AB85, 'Leave Request Form'!$C$8:$C$507, $B90), "A2", IF(COUNTIFS('Leave Request Form'!$G$8:$G$507, AB85, 'Leave Request Form'!$C$8:$C$507, $B90), "R2", IF(COUNTIFS('Leave Request Form'!$P$8:$P$569, $B90, 'Leave Request Form'!$Q$8:$Q$569, "&lt;="&amp;AB85, 'Leave Request Form'!$R$8:$R$569, "&gt;="&amp;AB85)&gt;0, "A", IF(COUNTIFS('Leave Request Form'!$C$8:$C$507, $B90, 'Leave Request Form'!$D$8:$D$507, "&lt;="&amp;AB85, 'Leave Request Form'!$E$8:$E$507, "&gt;="&amp;AB85)&gt;0, "R", "")))))</f>
        <v/>
      </c>
      <c r="AC90" s="43" t="str">
        <f>IF(OR($B90="", AC85=""), "", IF(COUNTIFS('Leave Request Form'!$T$8:$T$507, AC85, 'Leave Request Form'!$C$8:$C$507, $B90), "A2", IF(COUNTIFS('Leave Request Form'!$G$8:$G$507, AC85, 'Leave Request Form'!$C$8:$C$507, $B90), "R2", IF(COUNTIFS('Leave Request Form'!$P$8:$P$569, $B90, 'Leave Request Form'!$Q$8:$Q$569, "&lt;="&amp;AC85, 'Leave Request Form'!$R$8:$R$569, "&gt;="&amp;AC85)&gt;0, "A", IF(COUNTIFS('Leave Request Form'!$C$8:$C$507, $B90, 'Leave Request Form'!$D$8:$D$507, "&lt;="&amp;AC85, 'Leave Request Form'!$E$8:$E$507, "&gt;="&amp;AC85)&gt;0, "R", "")))))</f>
        <v/>
      </c>
      <c r="AD90" s="43" t="str">
        <f>IF(OR($B90="", AD85=""), "", IF(COUNTIFS('Leave Request Form'!$T$8:$T$507, AD85, 'Leave Request Form'!$C$8:$C$507, $B90), "A2", IF(COUNTIFS('Leave Request Form'!$G$8:$G$507, AD85, 'Leave Request Form'!$C$8:$C$507, $B90), "R2", IF(COUNTIFS('Leave Request Form'!$P$8:$P$569, $B90, 'Leave Request Form'!$Q$8:$Q$569, "&lt;="&amp;AD85, 'Leave Request Form'!$R$8:$R$569, "&gt;="&amp;AD85)&gt;0, "A", IF(COUNTIFS('Leave Request Form'!$C$8:$C$507, $B90, 'Leave Request Form'!$D$8:$D$507, "&lt;="&amp;AD85, 'Leave Request Form'!$E$8:$E$507, "&gt;="&amp;AD85)&gt;0, "R", "")))))</f>
        <v/>
      </c>
      <c r="AE90" s="43" t="str">
        <f>IF(OR($B90="", AE85=""), "", IF(COUNTIFS('Leave Request Form'!$T$8:$T$507, AE85, 'Leave Request Form'!$C$8:$C$507, $B90), "A2", IF(COUNTIFS('Leave Request Form'!$G$8:$G$507, AE85, 'Leave Request Form'!$C$8:$C$507, $B90), "R2", IF(COUNTIFS('Leave Request Form'!$P$8:$P$569, $B90, 'Leave Request Form'!$Q$8:$Q$569, "&lt;="&amp;AE85, 'Leave Request Form'!$R$8:$R$569, "&gt;="&amp;AE85)&gt;0, "A", IF(COUNTIFS('Leave Request Form'!$C$8:$C$507, $B90, 'Leave Request Form'!$D$8:$D$507, "&lt;="&amp;AE85, 'Leave Request Form'!$E$8:$E$507, "&gt;="&amp;AE85)&gt;0, "R", "")))))</f>
        <v/>
      </c>
      <c r="AF90" s="43" t="str">
        <f>IF(OR($B90="", AF85=""), "", IF(COUNTIFS('Leave Request Form'!$T$8:$T$507, AF85, 'Leave Request Form'!$C$8:$C$507, $B90), "A2", IF(COUNTIFS('Leave Request Form'!$G$8:$G$507, AF85, 'Leave Request Form'!$C$8:$C$507, $B90), "R2", IF(COUNTIFS('Leave Request Form'!$P$8:$P$569, $B90, 'Leave Request Form'!$Q$8:$Q$569, "&lt;="&amp;AF85, 'Leave Request Form'!$R$8:$R$569, "&gt;="&amp;AF85)&gt;0, "A", IF(COUNTIFS('Leave Request Form'!$C$8:$C$507, $B90, 'Leave Request Form'!$D$8:$D$507, "&lt;="&amp;AF85, 'Leave Request Form'!$E$8:$E$507, "&gt;="&amp;AF85)&gt;0, "R", "")))))</f>
        <v/>
      </c>
      <c r="AG90" s="44" t="str">
        <f>IF(OR($B90="", AG85=""), "", IF(COUNTIFS('Leave Request Form'!$T$8:$T$507, AG85, 'Leave Request Form'!$C$8:$C$507, $B90), "A2", IF(COUNTIFS('Leave Request Form'!$G$8:$G$507, AG85, 'Leave Request Form'!$C$8:$C$507, $B90), "R2", IF(COUNTIFS('Leave Request Form'!$P$8:$P$569, $B90, 'Leave Request Form'!$Q$8:$Q$569, "&lt;="&amp;AG85, 'Leave Request Form'!$R$8:$R$569, "&gt;="&amp;AG85)&gt;0, "A", IF(COUNTIFS('Leave Request Form'!$C$8:$C$507, $B90, 'Leave Request Form'!$D$8:$D$507, "&lt;="&amp;AG85, 'Leave Request Form'!$E$8:$E$507, "&gt;="&amp;AG85)&gt;0, "R", "")))))</f>
        <v/>
      </c>
      <c r="AH90" s="75"/>
    </row>
    <row r="91" spans="1:34" x14ac:dyDescent="0.25">
      <c r="A91" s="75"/>
      <c r="B91" s="10" t="str">
        <f>IF('Intro &amp; Setup'!$BC$9="", "", 'Intro &amp; Setup'!$BC$9)</f>
        <v>Chris</v>
      </c>
      <c r="C91" s="42" t="str">
        <f>IF(OR($B91="", C85=""), "", IF(COUNTIFS('Leave Request Form'!$T$8:$T$507, C85, 'Leave Request Form'!$C$8:$C$507, $B91), "A2", IF(COUNTIFS('Leave Request Form'!$G$8:$G$507, C85, 'Leave Request Form'!$C$8:$C$507, $B91), "R2", IF(COUNTIFS('Leave Request Form'!$P$8:$P$569, $B91, 'Leave Request Form'!$Q$8:$Q$569, "&lt;="&amp;C85, 'Leave Request Form'!$R$8:$R$569, "&gt;="&amp;C85)&gt;0, "A", IF(COUNTIFS('Leave Request Form'!$C$8:$C$507, $B91, 'Leave Request Form'!$D$8:$D$507, "&lt;="&amp;C85, 'Leave Request Form'!$E$8:$E$507, "&gt;="&amp;C85)&gt;0, "R", "")))))</f>
        <v/>
      </c>
      <c r="D91" s="43" t="str">
        <f>IF(OR($B91="", D85=""), "", IF(COUNTIFS('Leave Request Form'!$T$8:$T$507, D85, 'Leave Request Form'!$C$8:$C$507, $B91), "A2", IF(COUNTIFS('Leave Request Form'!$G$8:$G$507, D85, 'Leave Request Form'!$C$8:$C$507, $B91), "R2", IF(COUNTIFS('Leave Request Form'!$P$8:$P$569, $B91, 'Leave Request Form'!$Q$8:$Q$569, "&lt;="&amp;D85, 'Leave Request Form'!$R$8:$R$569, "&gt;="&amp;D85)&gt;0, "A", IF(COUNTIFS('Leave Request Form'!$C$8:$C$507, $B91, 'Leave Request Form'!$D$8:$D$507, "&lt;="&amp;D85, 'Leave Request Form'!$E$8:$E$507, "&gt;="&amp;D85)&gt;0, "R", "")))))</f>
        <v/>
      </c>
      <c r="E91" s="43" t="str">
        <f>IF(OR($B91="", E85=""), "", IF(COUNTIFS('Leave Request Form'!$T$8:$T$507, E85, 'Leave Request Form'!$C$8:$C$507, $B91), "A2", IF(COUNTIFS('Leave Request Form'!$G$8:$G$507, E85, 'Leave Request Form'!$C$8:$C$507, $B91), "R2", IF(COUNTIFS('Leave Request Form'!$P$8:$P$569, $B91, 'Leave Request Form'!$Q$8:$Q$569, "&lt;="&amp;E85, 'Leave Request Form'!$R$8:$R$569, "&gt;="&amp;E85)&gt;0, "A", IF(COUNTIFS('Leave Request Form'!$C$8:$C$507, $B91, 'Leave Request Form'!$D$8:$D$507, "&lt;="&amp;E85, 'Leave Request Form'!$E$8:$E$507, "&gt;="&amp;E85)&gt;0, "R", "")))))</f>
        <v/>
      </c>
      <c r="F91" s="43" t="str">
        <f>IF(OR($B91="", F85=""), "", IF(COUNTIFS('Leave Request Form'!$T$8:$T$507, F85, 'Leave Request Form'!$C$8:$C$507, $B91), "A2", IF(COUNTIFS('Leave Request Form'!$G$8:$G$507, F85, 'Leave Request Form'!$C$8:$C$507, $B91), "R2", IF(COUNTIFS('Leave Request Form'!$P$8:$P$569, $B91, 'Leave Request Form'!$Q$8:$Q$569, "&lt;="&amp;F85, 'Leave Request Form'!$R$8:$R$569, "&gt;="&amp;F85)&gt;0, "A", IF(COUNTIFS('Leave Request Form'!$C$8:$C$507, $B91, 'Leave Request Form'!$D$8:$D$507, "&lt;="&amp;F85, 'Leave Request Form'!$E$8:$E$507, "&gt;="&amp;F85)&gt;0, "R", "")))))</f>
        <v/>
      </c>
      <c r="G91" s="43" t="str">
        <f>IF(OR($B91="", G85=""), "", IF(COUNTIFS('Leave Request Form'!$T$8:$T$507, G85, 'Leave Request Form'!$C$8:$C$507, $B91), "A2", IF(COUNTIFS('Leave Request Form'!$G$8:$G$507, G85, 'Leave Request Form'!$C$8:$C$507, $B91), "R2", IF(COUNTIFS('Leave Request Form'!$P$8:$P$569, $B91, 'Leave Request Form'!$Q$8:$Q$569, "&lt;="&amp;G85, 'Leave Request Form'!$R$8:$R$569, "&gt;="&amp;G85)&gt;0, "A", IF(COUNTIFS('Leave Request Form'!$C$8:$C$507, $B91, 'Leave Request Form'!$D$8:$D$507, "&lt;="&amp;G85, 'Leave Request Form'!$E$8:$E$507, "&gt;="&amp;G85)&gt;0, "R", "")))))</f>
        <v/>
      </c>
      <c r="H91" s="43" t="str">
        <f>IF(OR($B91="", H85=""), "", IF(COUNTIFS('Leave Request Form'!$T$8:$T$507, H85, 'Leave Request Form'!$C$8:$C$507, $B91), "A2", IF(COUNTIFS('Leave Request Form'!$G$8:$G$507, H85, 'Leave Request Form'!$C$8:$C$507, $B91), "R2", IF(COUNTIFS('Leave Request Form'!$P$8:$P$569, $B91, 'Leave Request Form'!$Q$8:$Q$569, "&lt;="&amp;H85, 'Leave Request Form'!$R$8:$R$569, "&gt;="&amp;H85)&gt;0, "A", IF(COUNTIFS('Leave Request Form'!$C$8:$C$507, $B91, 'Leave Request Form'!$D$8:$D$507, "&lt;="&amp;H85, 'Leave Request Form'!$E$8:$E$507, "&gt;="&amp;H85)&gt;0, "R", "")))))</f>
        <v/>
      </c>
      <c r="I91" s="43" t="str">
        <f>IF(OR($B91="", I85=""), "", IF(COUNTIFS('Leave Request Form'!$T$8:$T$507, I85, 'Leave Request Form'!$C$8:$C$507, $B91), "A2", IF(COUNTIFS('Leave Request Form'!$G$8:$G$507, I85, 'Leave Request Form'!$C$8:$C$507, $B91), "R2", IF(COUNTIFS('Leave Request Form'!$P$8:$P$569, $B91, 'Leave Request Form'!$Q$8:$Q$569, "&lt;="&amp;I85, 'Leave Request Form'!$R$8:$R$569, "&gt;="&amp;I85)&gt;0, "A", IF(COUNTIFS('Leave Request Form'!$C$8:$C$507, $B91, 'Leave Request Form'!$D$8:$D$507, "&lt;="&amp;I85, 'Leave Request Form'!$E$8:$E$507, "&gt;="&amp;I85)&gt;0, "R", "")))))</f>
        <v/>
      </c>
      <c r="J91" s="43" t="str">
        <f>IF(OR($B91="", J85=""), "", IF(COUNTIFS('Leave Request Form'!$T$8:$T$507, J85, 'Leave Request Form'!$C$8:$C$507, $B91), "A2", IF(COUNTIFS('Leave Request Form'!$G$8:$G$507, J85, 'Leave Request Form'!$C$8:$C$507, $B91), "R2", IF(COUNTIFS('Leave Request Form'!$P$8:$P$569, $B91, 'Leave Request Form'!$Q$8:$Q$569, "&lt;="&amp;J85, 'Leave Request Form'!$R$8:$R$569, "&gt;="&amp;J85)&gt;0, "A", IF(COUNTIFS('Leave Request Form'!$C$8:$C$507, $B91, 'Leave Request Form'!$D$8:$D$507, "&lt;="&amp;J85, 'Leave Request Form'!$E$8:$E$507, "&gt;="&amp;J85)&gt;0, "R", "")))))</f>
        <v/>
      </c>
      <c r="K91" s="43" t="str">
        <f>IF(OR($B91="", K85=""), "", IF(COUNTIFS('Leave Request Form'!$T$8:$T$507, K85, 'Leave Request Form'!$C$8:$C$507, $B91), "A2", IF(COUNTIFS('Leave Request Form'!$G$8:$G$507, K85, 'Leave Request Form'!$C$8:$C$507, $B91), "R2", IF(COUNTIFS('Leave Request Form'!$P$8:$P$569, $B91, 'Leave Request Form'!$Q$8:$Q$569, "&lt;="&amp;K85, 'Leave Request Form'!$R$8:$R$569, "&gt;="&amp;K85)&gt;0, "A", IF(COUNTIFS('Leave Request Form'!$C$8:$C$507, $B91, 'Leave Request Form'!$D$8:$D$507, "&lt;="&amp;K85, 'Leave Request Form'!$E$8:$E$507, "&gt;="&amp;K85)&gt;0, "R", "")))))</f>
        <v/>
      </c>
      <c r="L91" s="43" t="str">
        <f>IF(OR($B91="", L85=""), "", IF(COUNTIFS('Leave Request Form'!$T$8:$T$507, L85, 'Leave Request Form'!$C$8:$C$507, $B91), "A2", IF(COUNTIFS('Leave Request Form'!$G$8:$G$507, L85, 'Leave Request Form'!$C$8:$C$507, $B91), "R2", IF(COUNTIFS('Leave Request Form'!$P$8:$P$569, $B91, 'Leave Request Form'!$Q$8:$Q$569, "&lt;="&amp;L85, 'Leave Request Form'!$R$8:$R$569, "&gt;="&amp;L85)&gt;0, "A", IF(COUNTIFS('Leave Request Form'!$C$8:$C$507, $B91, 'Leave Request Form'!$D$8:$D$507, "&lt;="&amp;L85, 'Leave Request Form'!$E$8:$E$507, "&gt;="&amp;L85)&gt;0, "R", "")))))</f>
        <v/>
      </c>
      <c r="M91" s="43" t="str">
        <f>IF(OR($B91="", M85=""), "", IF(COUNTIFS('Leave Request Form'!$T$8:$T$507, M85, 'Leave Request Form'!$C$8:$C$507, $B91), "A2", IF(COUNTIFS('Leave Request Form'!$G$8:$G$507, M85, 'Leave Request Form'!$C$8:$C$507, $B91), "R2", IF(COUNTIFS('Leave Request Form'!$P$8:$P$569, $B91, 'Leave Request Form'!$Q$8:$Q$569, "&lt;="&amp;M85, 'Leave Request Form'!$R$8:$R$569, "&gt;="&amp;M85)&gt;0, "A", IF(COUNTIFS('Leave Request Form'!$C$8:$C$507, $B91, 'Leave Request Form'!$D$8:$D$507, "&lt;="&amp;M85, 'Leave Request Form'!$E$8:$E$507, "&gt;="&amp;M85)&gt;0, "R", "")))))</f>
        <v/>
      </c>
      <c r="N91" s="43" t="str">
        <f>IF(OR($B91="", N85=""), "", IF(COUNTIFS('Leave Request Form'!$T$8:$T$507, N85, 'Leave Request Form'!$C$8:$C$507, $B91), "A2", IF(COUNTIFS('Leave Request Form'!$G$8:$G$507, N85, 'Leave Request Form'!$C$8:$C$507, $B91), "R2", IF(COUNTIFS('Leave Request Form'!$P$8:$P$569, $B91, 'Leave Request Form'!$Q$8:$Q$569, "&lt;="&amp;N85, 'Leave Request Form'!$R$8:$R$569, "&gt;="&amp;N85)&gt;0, "A", IF(COUNTIFS('Leave Request Form'!$C$8:$C$507, $B91, 'Leave Request Form'!$D$8:$D$507, "&lt;="&amp;N85, 'Leave Request Form'!$E$8:$E$507, "&gt;="&amp;N85)&gt;0, "R", "")))))</f>
        <v/>
      </c>
      <c r="O91" s="43" t="str">
        <f>IF(OR($B91="", O85=""), "", IF(COUNTIFS('Leave Request Form'!$T$8:$T$507, O85, 'Leave Request Form'!$C$8:$C$507, $B91), "A2", IF(COUNTIFS('Leave Request Form'!$G$8:$G$507, O85, 'Leave Request Form'!$C$8:$C$507, $B91), "R2", IF(COUNTIFS('Leave Request Form'!$P$8:$P$569, $B91, 'Leave Request Form'!$Q$8:$Q$569, "&lt;="&amp;O85, 'Leave Request Form'!$R$8:$R$569, "&gt;="&amp;O85)&gt;0, "A", IF(COUNTIFS('Leave Request Form'!$C$8:$C$507, $B91, 'Leave Request Form'!$D$8:$D$507, "&lt;="&amp;O85, 'Leave Request Form'!$E$8:$E$507, "&gt;="&amp;O85)&gt;0, "R", "")))))</f>
        <v/>
      </c>
      <c r="P91" s="43" t="str">
        <f>IF(OR($B91="", P85=""), "", IF(COUNTIFS('Leave Request Form'!$T$8:$T$507, P85, 'Leave Request Form'!$C$8:$C$507, $B91), "A2", IF(COUNTIFS('Leave Request Form'!$G$8:$G$507, P85, 'Leave Request Form'!$C$8:$C$507, $B91), "R2", IF(COUNTIFS('Leave Request Form'!$P$8:$P$569, $B91, 'Leave Request Form'!$Q$8:$Q$569, "&lt;="&amp;P85, 'Leave Request Form'!$R$8:$R$569, "&gt;="&amp;P85)&gt;0, "A", IF(COUNTIFS('Leave Request Form'!$C$8:$C$507, $B91, 'Leave Request Form'!$D$8:$D$507, "&lt;="&amp;P85, 'Leave Request Form'!$E$8:$E$507, "&gt;="&amp;P85)&gt;0, "R", "")))))</f>
        <v/>
      </c>
      <c r="Q91" s="43" t="str">
        <f>IF(OR($B91="", Q85=""), "", IF(COUNTIFS('Leave Request Form'!$T$8:$T$507, Q85, 'Leave Request Form'!$C$8:$C$507, $B91), "A2", IF(COUNTIFS('Leave Request Form'!$G$8:$G$507, Q85, 'Leave Request Form'!$C$8:$C$507, $B91), "R2", IF(COUNTIFS('Leave Request Form'!$P$8:$P$569, $B91, 'Leave Request Form'!$Q$8:$Q$569, "&lt;="&amp;Q85, 'Leave Request Form'!$R$8:$R$569, "&gt;="&amp;Q85)&gt;0, "A", IF(COUNTIFS('Leave Request Form'!$C$8:$C$507, $B91, 'Leave Request Form'!$D$8:$D$507, "&lt;="&amp;Q85, 'Leave Request Form'!$E$8:$E$507, "&gt;="&amp;Q85)&gt;0, "R", "")))))</f>
        <v/>
      </c>
      <c r="R91" s="43" t="str">
        <f>IF(OR($B91="", R85=""), "", IF(COUNTIFS('Leave Request Form'!$T$8:$T$507, R85, 'Leave Request Form'!$C$8:$C$507, $B91), "A2", IF(COUNTIFS('Leave Request Form'!$G$8:$G$507, R85, 'Leave Request Form'!$C$8:$C$507, $B91), "R2", IF(COUNTIFS('Leave Request Form'!$P$8:$P$569, $B91, 'Leave Request Form'!$Q$8:$Q$569, "&lt;="&amp;R85, 'Leave Request Form'!$R$8:$R$569, "&gt;="&amp;R85)&gt;0, "A", IF(COUNTIFS('Leave Request Form'!$C$8:$C$507, $B91, 'Leave Request Form'!$D$8:$D$507, "&lt;="&amp;R85, 'Leave Request Form'!$E$8:$E$507, "&gt;="&amp;R85)&gt;0, "R", "")))))</f>
        <v/>
      </c>
      <c r="S91" s="43" t="str">
        <f>IF(OR($B91="", S85=""), "", IF(COUNTIFS('Leave Request Form'!$T$8:$T$507, S85, 'Leave Request Form'!$C$8:$C$507, $B91), "A2", IF(COUNTIFS('Leave Request Form'!$G$8:$G$507, S85, 'Leave Request Form'!$C$8:$C$507, $B91), "R2", IF(COUNTIFS('Leave Request Form'!$P$8:$P$569, $B91, 'Leave Request Form'!$Q$8:$Q$569, "&lt;="&amp;S85, 'Leave Request Form'!$R$8:$R$569, "&gt;="&amp;S85)&gt;0, "A", IF(COUNTIFS('Leave Request Form'!$C$8:$C$507, $B91, 'Leave Request Form'!$D$8:$D$507, "&lt;="&amp;S85, 'Leave Request Form'!$E$8:$E$507, "&gt;="&amp;S85)&gt;0, "R", "")))))</f>
        <v/>
      </c>
      <c r="T91" s="43" t="str">
        <f>IF(OR($B91="", T85=""), "", IF(COUNTIFS('Leave Request Form'!$T$8:$T$507, T85, 'Leave Request Form'!$C$8:$C$507, $B91), "A2", IF(COUNTIFS('Leave Request Form'!$G$8:$G$507, T85, 'Leave Request Form'!$C$8:$C$507, $B91), "R2", IF(COUNTIFS('Leave Request Form'!$P$8:$P$569, $B91, 'Leave Request Form'!$Q$8:$Q$569, "&lt;="&amp;T85, 'Leave Request Form'!$R$8:$R$569, "&gt;="&amp;T85)&gt;0, "A", IF(COUNTIFS('Leave Request Form'!$C$8:$C$507, $B91, 'Leave Request Form'!$D$8:$D$507, "&lt;="&amp;T85, 'Leave Request Form'!$E$8:$E$507, "&gt;="&amp;T85)&gt;0, "R", "")))))</f>
        <v/>
      </c>
      <c r="U91" s="43" t="str">
        <f>IF(OR($B91="", U85=""), "", IF(COUNTIFS('Leave Request Form'!$T$8:$T$507, U85, 'Leave Request Form'!$C$8:$C$507, $B91), "A2", IF(COUNTIFS('Leave Request Form'!$G$8:$G$507, U85, 'Leave Request Form'!$C$8:$C$507, $B91), "R2", IF(COUNTIFS('Leave Request Form'!$P$8:$P$569, $B91, 'Leave Request Form'!$Q$8:$Q$569, "&lt;="&amp;U85, 'Leave Request Form'!$R$8:$R$569, "&gt;="&amp;U85)&gt;0, "A", IF(COUNTIFS('Leave Request Form'!$C$8:$C$507, $B91, 'Leave Request Form'!$D$8:$D$507, "&lt;="&amp;U85, 'Leave Request Form'!$E$8:$E$507, "&gt;="&amp;U85)&gt;0, "R", "")))))</f>
        <v/>
      </c>
      <c r="V91" s="43" t="str">
        <f>IF(OR($B91="", V85=""), "", IF(COUNTIFS('Leave Request Form'!$T$8:$T$507, V85, 'Leave Request Form'!$C$8:$C$507, $B91), "A2", IF(COUNTIFS('Leave Request Form'!$G$8:$G$507, V85, 'Leave Request Form'!$C$8:$C$507, $B91), "R2", IF(COUNTIFS('Leave Request Form'!$P$8:$P$569, $B91, 'Leave Request Form'!$Q$8:$Q$569, "&lt;="&amp;V85, 'Leave Request Form'!$R$8:$R$569, "&gt;="&amp;V85)&gt;0, "A", IF(COUNTIFS('Leave Request Form'!$C$8:$C$507, $B91, 'Leave Request Form'!$D$8:$D$507, "&lt;="&amp;V85, 'Leave Request Form'!$E$8:$E$507, "&gt;="&amp;V85)&gt;0, "R", "")))))</f>
        <v/>
      </c>
      <c r="W91" s="43" t="str">
        <f>IF(OR($B91="", W85=""), "", IF(COUNTIFS('Leave Request Form'!$T$8:$T$507, W85, 'Leave Request Form'!$C$8:$C$507, $B91), "A2", IF(COUNTIFS('Leave Request Form'!$G$8:$G$507, W85, 'Leave Request Form'!$C$8:$C$507, $B91), "R2", IF(COUNTIFS('Leave Request Form'!$P$8:$P$569, $B91, 'Leave Request Form'!$Q$8:$Q$569, "&lt;="&amp;W85, 'Leave Request Form'!$R$8:$R$569, "&gt;="&amp;W85)&gt;0, "A", IF(COUNTIFS('Leave Request Form'!$C$8:$C$507, $B91, 'Leave Request Form'!$D$8:$D$507, "&lt;="&amp;W85, 'Leave Request Form'!$E$8:$E$507, "&gt;="&amp;W85)&gt;0, "R", "")))))</f>
        <v/>
      </c>
      <c r="X91" s="43" t="str">
        <f>IF(OR($B91="", X85=""), "", IF(COUNTIFS('Leave Request Form'!$T$8:$T$507, X85, 'Leave Request Form'!$C$8:$C$507, $B91), "A2", IF(COUNTIFS('Leave Request Form'!$G$8:$G$507, X85, 'Leave Request Form'!$C$8:$C$507, $B91), "R2", IF(COUNTIFS('Leave Request Form'!$P$8:$P$569, $B91, 'Leave Request Form'!$Q$8:$Q$569, "&lt;="&amp;X85, 'Leave Request Form'!$R$8:$R$569, "&gt;="&amp;X85)&gt;0, "A", IF(COUNTIFS('Leave Request Form'!$C$8:$C$507, $B91, 'Leave Request Form'!$D$8:$D$507, "&lt;="&amp;X85, 'Leave Request Form'!$E$8:$E$507, "&gt;="&amp;X85)&gt;0, "R", "")))))</f>
        <v/>
      </c>
      <c r="Y91" s="43" t="str">
        <f>IF(OR($B91="", Y85=""), "", IF(COUNTIFS('Leave Request Form'!$T$8:$T$507, Y85, 'Leave Request Form'!$C$8:$C$507, $B91), "A2", IF(COUNTIFS('Leave Request Form'!$G$8:$G$507, Y85, 'Leave Request Form'!$C$8:$C$507, $B91), "R2", IF(COUNTIFS('Leave Request Form'!$P$8:$P$569, $B91, 'Leave Request Form'!$Q$8:$Q$569, "&lt;="&amp;Y85, 'Leave Request Form'!$R$8:$R$569, "&gt;="&amp;Y85)&gt;0, "A", IF(COUNTIFS('Leave Request Form'!$C$8:$C$507, $B91, 'Leave Request Form'!$D$8:$D$507, "&lt;="&amp;Y85, 'Leave Request Form'!$E$8:$E$507, "&gt;="&amp;Y85)&gt;0, "R", "")))))</f>
        <v/>
      </c>
      <c r="Z91" s="43" t="str">
        <f>IF(OR($B91="", Z85=""), "", IF(COUNTIFS('Leave Request Form'!$T$8:$T$507, Z85, 'Leave Request Form'!$C$8:$C$507, $B91), "A2", IF(COUNTIFS('Leave Request Form'!$G$8:$G$507, Z85, 'Leave Request Form'!$C$8:$C$507, $B91), "R2", IF(COUNTIFS('Leave Request Form'!$P$8:$P$569, $B91, 'Leave Request Form'!$Q$8:$Q$569, "&lt;="&amp;Z85, 'Leave Request Form'!$R$8:$R$569, "&gt;="&amp;Z85)&gt;0, "A", IF(COUNTIFS('Leave Request Form'!$C$8:$C$507, $B91, 'Leave Request Form'!$D$8:$D$507, "&lt;="&amp;Z85, 'Leave Request Form'!$E$8:$E$507, "&gt;="&amp;Z85)&gt;0, "R", "")))))</f>
        <v/>
      </c>
      <c r="AA91" s="43" t="str">
        <f>IF(OR($B91="", AA85=""), "", IF(COUNTIFS('Leave Request Form'!$T$8:$T$507, AA85, 'Leave Request Form'!$C$8:$C$507, $B91), "A2", IF(COUNTIFS('Leave Request Form'!$G$8:$G$507, AA85, 'Leave Request Form'!$C$8:$C$507, $B91), "R2", IF(COUNTIFS('Leave Request Form'!$P$8:$P$569, $B91, 'Leave Request Form'!$Q$8:$Q$569, "&lt;="&amp;AA85, 'Leave Request Form'!$R$8:$R$569, "&gt;="&amp;AA85)&gt;0, "A", IF(COUNTIFS('Leave Request Form'!$C$8:$C$507, $B91, 'Leave Request Form'!$D$8:$D$507, "&lt;="&amp;AA85, 'Leave Request Form'!$E$8:$E$507, "&gt;="&amp;AA85)&gt;0, "R", "")))))</f>
        <v/>
      </c>
      <c r="AB91" s="43" t="str">
        <f>IF(OR($B91="", AB85=""), "", IF(COUNTIFS('Leave Request Form'!$T$8:$T$507, AB85, 'Leave Request Form'!$C$8:$C$507, $B91), "A2", IF(COUNTIFS('Leave Request Form'!$G$8:$G$507, AB85, 'Leave Request Form'!$C$8:$C$507, $B91), "R2", IF(COUNTIFS('Leave Request Form'!$P$8:$P$569, $B91, 'Leave Request Form'!$Q$8:$Q$569, "&lt;="&amp;AB85, 'Leave Request Form'!$R$8:$R$569, "&gt;="&amp;AB85)&gt;0, "A", IF(COUNTIFS('Leave Request Form'!$C$8:$C$507, $B91, 'Leave Request Form'!$D$8:$D$507, "&lt;="&amp;AB85, 'Leave Request Form'!$E$8:$E$507, "&gt;="&amp;AB85)&gt;0, "R", "")))))</f>
        <v/>
      </c>
      <c r="AC91" s="43" t="str">
        <f>IF(OR($B91="", AC85=""), "", IF(COUNTIFS('Leave Request Form'!$T$8:$T$507, AC85, 'Leave Request Form'!$C$8:$C$507, $B91), "A2", IF(COUNTIFS('Leave Request Form'!$G$8:$G$507, AC85, 'Leave Request Form'!$C$8:$C$507, $B91), "R2", IF(COUNTIFS('Leave Request Form'!$P$8:$P$569, $B91, 'Leave Request Form'!$Q$8:$Q$569, "&lt;="&amp;AC85, 'Leave Request Form'!$R$8:$R$569, "&gt;="&amp;AC85)&gt;0, "A", IF(COUNTIFS('Leave Request Form'!$C$8:$C$507, $B91, 'Leave Request Form'!$D$8:$D$507, "&lt;="&amp;AC85, 'Leave Request Form'!$E$8:$E$507, "&gt;="&amp;AC85)&gt;0, "R", "")))))</f>
        <v/>
      </c>
      <c r="AD91" s="43" t="str">
        <f>IF(OR($B91="", AD85=""), "", IF(COUNTIFS('Leave Request Form'!$T$8:$T$507, AD85, 'Leave Request Form'!$C$8:$C$507, $B91), "A2", IF(COUNTIFS('Leave Request Form'!$G$8:$G$507, AD85, 'Leave Request Form'!$C$8:$C$507, $B91), "R2", IF(COUNTIFS('Leave Request Form'!$P$8:$P$569, $B91, 'Leave Request Form'!$Q$8:$Q$569, "&lt;="&amp;AD85, 'Leave Request Form'!$R$8:$R$569, "&gt;="&amp;AD85)&gt;0, "A", IF(COUNTIFS('Leave Request Form'!$C$8:$C$507, $B91, 'Leave Request Form'!$D$8:$D$507, "&lt;="&amp;AD85, 'Leave Request Form'!$E$8:$E$507, "&gt;="&amp;AD85)&gt;0, "R", "")))))</f>
        <v/>
      </c>
      <c r="AE91" s="43" t="str">
        <f>IF(OR($B91="", AE85=""), "", IF(COUNTIFS('Leave Request Form'!$T$8:$T$507, AE85, 'Leave Request Form'!$C$8:$C$507, $B91), "A2", IF(COUNTIFS('Leave Request Form'!$G$8:$G$507, AE85, 'Leave Request Form'!$C$8:$C$507, $B91), "R2", IF(COUNTIFS('Leave Request Form'!$P$8:$P$569, $B91, 'Leave Request Form'!$Q$8:$Q$569, "&lt;="&amp;AE85, 'Leave Request Form'!$R$8:$R$569, "&gt;="&amp;AE85)&gt;0, "A", IF(COUNTIFS('Leave Request Form'!$C$8:$C$507, $B91, 'Leave Request Form'!$D$8:$D$507, "&lt;="&amp;AE85, 'Leave Request Form'!$E$8:$E$507, "&gt;="&amp;AE85)&gt;0, "R", "")))))</f>
        <v/>
      </c>
      <c r="AF91" s="43" t="str">
        <f>IF(OR($B91="", AF85=""), "", IF(COUNTIFS('Leave Request Form'!$T$8:$T$507, AF85, 'Leave Request Form'!$C$8:$C$507, $B91), "A2", IF(COUNTIFS('Leave Request Form'!$G$8:$G$507, AF85, 'Leave Request Form'!$C$8:$C$507, $B91), "R2", IF(COUNTIFS('Leave Request Form'!$P$8:$P$569, $B91, 'Leave Request Form'!$Q$8:$Q$569, "&lt;="&amp;AF85, 'Leave Request Form'!$R$8:$R$569, "&gt;="&amp;AF85)&gt;0, "A", IF(COUNTIFS('Leave Request Form'!$C$8:$C$507, $B91, 'Leave Request Form'!$D$8:$D$507, "&lt;="&amp;AF85, 'Leave Request Form'!$E$8:$E$507, "&gt;="&amp;AF85)&gt;0, "R", "")))))</f>
        <v/>
      </c>
      <c r="AG91" s="44" t="str">
        <f>IF(OR($B91="", AG85=""), "", IF(COUNTIFS('Leave Request Form'!$T$8:$T$507, AG85, 'Leave Request Form'!$C$8:$C$507, $B91), "A2", IF(COUNTIFS('Leave Request Form'!$G$8:$G$507, AG85, 'Leave Request Form'!$C$8:$C$507, $B91), "R2", IF(COUNTIFS('Leave Request Form'!$P$8:$P$569, $B91, 'Leave Request Form'!$Q$8:$Q$569, "&lt;="&amp;AG85, 'Leave Request Form'!$R$8:$R$569, "&gt;="&amp;AG85)&gt;0, "A", IF(COUNTIFS('Leave Request Form'!$C$8:$C$507, $B91, 'Leave Request Form'!$D$8:$D$507, "&lt;="&amp;AG85, 'Leave Request Form'!$E$8:$E$507, "&gt;="&amp;AG85)&gt;0, "R", "")))))</f>
        <v/>
      </c>
      <c r="AH91" s="75"/>
    </row>
    <row r="92" spans="1:34" x14ac:dyDescent="0.25">
      <c r="A92" s="75"/>
      <c r="B92" s="10" t="str">
        <f>IF('Intro &amp; Setup'!$BC$10="", "", 'Intro &amp; Setup'!$BC$10)</f>
        <v>Andrea</v>
      </c>
      <c r="C92" s="42" t="str">
        <f>IF(OR($B92="", C85=""), "", IF(COUNTIFS('Leave Request Form'!$T$8:$T$507, C85, 'Leave Request Form'!$C$8:$C$507, $B92), "A2", IF(COUNTIFS('Leave Request Form'!$G$8:$G$507, C85, 'Leave Request Form'!$C$8:$C$507, $B92), "R2", IF(COUNTIFS('Leave Request Form'!$P$8:$P$569, $B92, 'Leave Request Form'!$Q$8:$Q$569, "&lt;="&amp;C85, 'Leave Request Form'!$R$8:$R$569, "&gt;="&amp;C85)&gt;0, "A", IF(COUNTIFS('Leave Request Form'!$C$8:$C$507, $B92, 'Leave Request Form'!$D$8:$D$507, "&lt;="&amp;C85, 'Leave Request Form'!$E$8:$E$507, "&gt;="&amp;C85)&gt;0, "R", "")))))</f>
        <v/>
      </c>
      <c r="D92" s="43" t="str">
        <f>IF(OR($B92="", D85=""), "", IF(COUNTIFS('Leave Request Form'!$T$8:$T$507, D85, 'Leave Request Form'!$C$8:$C$507, $B92), "A2", IF(COUNTIFS('Leave Request Form'!$G$8:$G$507, D85, 'Leave Request Form'!$C$8:$C$507, $B92), "R2", IF(COUNTIFS('Leave Request Form'!$P$8:$P$569, $B92, 'Leave Request Form'!$Q$8:$Q$569, "&lt;="&amp;D85, 'Leave Request Form'!$R$8:$R$569, "&gt;="&amp;D85)&gt;0, "A", IF(COUNTIFS('Leave Request Form'!$C$8:$C$507, $B92, 'Leave Request Form'!$D$8:$D$507, "&lt;="&amp;D85, 'Leave Request Form'!$E$8:$E$507, "&gt;="&amp;D85)&gt;0, "R", "")))))</f>
        <v/>
      </c>
      <c r="E92" s="43" t="str">
        <f>IF(OR($B92="", E85=""), "", IF(COUNTIFS('Leave Request Form'!$T$8:$T$507, E85, 'Leave Request Form'!$C$8:$C$507, $B92), "A2", IF(COUNTIFS('Leave Request Form'!$G$8:$G$507, E85, 'Leave Request Form'!$C$8:$C$507, $B92), "R2", IF(COUNTIFS('Leave Request Form'!$P$8:$P$569, $B92, 'Leave Request Form'!$Q$8:$Q$569, "&lt;="&amp;E85, 'Leave Request Form'!$R$8:$R$569, "&gt;="&amp;E85)&gt;0, "A", IF(COUNTIFS('Leave Request Form'!$C$8:$C$507, $B92, 'Leave Request Form'!$D$8:$D$507, "&lt;="&amp;E85, 'Leave Request Form'!$E$8:$E$507, "&gt;="&amp;E85)&gt;0, "R", "")))))</f>
        <v/>
      </c>
      <c r="F92" s="43" t="str">
        <f>IF(OR($B92="", F85=""), "", IF(COUNTIFS('Leave Request Form'!$T$8:$T$507, F85, 'Leave Request Form'!$C$8:$C$507, $B92), "A2", IF(COUNTIFS('Leave Request Form'!$G$8:$G$507, F85, 'Leave Request Form'!$C$8:$C$507, $B92), "R2", IF(COUNTIFS('Leave Request Form'!$P$8:$P$569, $B92, 'Leave Request Form'!$Q$8:$Q$569, "&lt;="&amp;F85, 'Leave Request Form'!$R$8:$R$569, "&gt;="&amp;F85)&gt;0, "A", IF(COUNTIFS('Leave Request Form'!$C$8:$C$507, $B92, 'Leave Request Form'!$D$8:$D$507, "&lt;="&amp;F85, 'Leave Request Form'!$E$8:$E$507, "&gt;="&amp;F85)&gt;0, "R", "")))))</f>
        <v/>
      </c>
      <c r="G92" s="43" t="str">
        <f>IF(OR($B92="", G85=""), "", IF(COUNTIFS('Leave Request Form'!$T$8:$T$507, G85, 'Leave Request Form'!$C$8:$C$507, $B92), "A2", IF(COUNTIFS('Leave Request Form'!$G$8:$G$507, G85, 'Leave Request Form'!$C$8:$C$507, $B92), "R2", IF(COUNTIFS('Leave Request Form'!$P$8:$P$569, $B92, 'Leave Request Form'!$Q$8:$Q$569, "&lt;="&amp;G85, 'Leave Request Form'!$R$8:$R$569, "&gt;="&amp;G85)&gt;0, "A", IF(COUNTIFS('Leave Request Form'!$C$8:$C$507, $B92, 'Leave Request Form'!$D$8:$D$507, "&lt;="&amp;G85, 'Leave Request Form'!$E$8:$E$507, "&gt;="&amp;G85)&gt;0, "R", "")))))</f>
        <v/>
      </c>
      <c r="H92" s="43" t="str">
        <f>IF(OR($B92="", H85=""), "", IF(COUNTIFS('Leave Request Form'!$T$8:$T$507, H85, 'Leave Request Form'!$C$8:$C$507, $B92), "A2", IF(COUNTIFS('Leave Request Form'!$G$8:$G$507, H85, 'Leave Request Form'!$C$8:$C$507, $B92), "R2", IF(COUNTIFS('Leave Request Form'!$P$8:$P$569, $B92, 'Leave Request Form'!$Q$8:$Q$569, "&lt;="&amp;H85, 'Leave Request Form'!$R$8:$R$569, "&gt;="&amp;H85)&gt;0, "A", IF(COUNTIFS('Leave Request Form'!$C$8:$C$507, $B92, 'Leave Request Form'!$D$8:$D$507, "&lt;="&amp;H85, 'Leave Request Form'!$E$8:$E$507, "&gt;="&amp;H85)&gt;0, "R", "")))))</f>
        <v/>
      </c>
      <c r="I92" s="43" t="str">
        <f>IF(OR($B92="", I85=""), "", IF(COUNTIFS('Leave Request Form'!$T$8:$T$507, I85, 'Leave Request Form'!$C$8:$C$507, $B92), "A2", IF(COUNTIFS('Leave Request Form'!$G$8:$G$507, I85, 'Leave Request Form'!$C$8:$C$507, $B92), "R2", IF(COUNTIFS('Leave Request Form'!$P$8:$P$569, $B92, 'Leave Request Form'!$Q$8:$Q$569, "&lt;="&amp;I85, 'Leave Request Form'!$R$8:$R$569, "&gt;="&amp;I85)&gt;0, "A", IF(COUNTIFS('Leave Request Form'!$C$8:$C$507, $B92, 'Leave Request Form'!$D$8:$D$507, "&lt;="&amp;I85, 'Leave Request Form'!$E$8:$E$507, "&gt;="&amp;I85)&gt;0, "R", "")))))</f>
        <v/>
      </c>
      <c r="J92" s="43" t="str">
        <f>IF(OR($B92="", J85=""), "", IF(COUNTIFS('Leave Request Form'!$T$8:$T$507, J85, 'Leave Request Form'!$C$8:$C$507, $B92), "A2", IF(COUNTIFS('Leave Request Form'!$G$8:$G$507, J85, 'Leave Request Form'!$C$8:$C$507, $B92), "R2", IF(COUNTIFS('Leave Request Form'!$P$8:$P$569, $B92, 'Leave Request Form'!$Q$8:$Q$569, "&lt;="&amp;J85, 'Leave Request Form'!$R$8:$R$569, "&gt;="&amp;J85)&gt;0, "A", IF(COUNTIFS('Leave Request Form'!$C$8:$C$507, $B92, 'Leave Request Form'!$D$8:$D$507, "&lt;="&amp;J85, 'Leave Request Form'!$E$8:$E$507, "&gt;="&amp;J85)&gt;0, "R", "")))))</f>
        <v/>
      </c>
      <c r="K92" s="43" t="str">
        <f>IF(OR($B92="", K85=""), "", IF(COUNTIFS('Leave Request Form'!$T$8:$T$507, K85, 'Leave Request Form'!$C$8:$C$507, $B92), "A2", IF(COUNTIFS('Leave Request Form'!$G$8:$G$507, K85, 'Leave Request Form'!$C$8:$C$507, $B92), "R2", IF(COUNTIFS('Leave Request Form'!$P$8:$P$569, $B92, 'Leave Request Form'!$Q$8:$Q$569, "&lt;="&amp;K85, 'Leave Request Form'!$R$8:$R$569, "&gt;="&amp;K85)&gt;0, "A", IF(COUNTIFS('Leave Request Form'!$C$8:$C$507, $B92, 'Leave Request Form'!$D$8:$D$507, "&lt;="&amp;K85, 'Leave Request Form'!$E$8:$E$507, "&gt;="&amp;K85)&gt;0, "R", "")))))</f>
        <v/>
      </c>
      <c r="L92" s="43" t="str">
        <f>IF(OR($B92="", L85=""), "", IF(COUNTIFS('Leave Request Form'!$T$8:$T$507, L85, 'Leave Request Form'!$C$8:$C$507, $B92), "A2", IF(COUNTIFS('Leave Request Form'!$G$8:$G$507, L85, 'Leave Request Form'!$C$8:$C$507, $B92), "R2", IF(COUNTIFS('Leave Request Form'!$P$8:$P$569, $B92, 'Leave Request Form'!$Q$8:$Q$569, "&lt;="&amp;L85, 'Leave Request Form'!$R$8:$R$569, "&gt;="&amp;L85)&gt;0, "A", IF(COUNTIFS('Leave Request Form'!$C$8:$C$507, $B92, 'Leave Request Form'!$D$8:$D$507, "&lt;="&amp;L85, 'Leave Request Form'!$E$8:$E$507, "&gt;="&amp;L85)&gt;0, "R", "")))))</f>
        <v/>
      </c>
      <c r="M92" s="43" t="str">
        <f>IF(OR($B92="", M85=""), "", IF(COUNTIFS('Leave Request Form'!$T$8:$T$507, M85, 'Leave Request Form'!$C$8:$C$507, $B92), "A2", IF(COUNTIFS('Leave Request Form'!$G$8:$G$507, M85, 'Leave Request Form'!$C$8:$C$507, $B92), "R2", IF(COUNTIFS('Leave Request Form'!$P$8:$P$569, $B92, 'Leave Request Form'!$Q$8:$Q$569, "&lt;="&amp;M85, 'Leave Request Form'!$R$8:$R$569, "&gt;="&amp;M85)&gt;0, "A", IF(COUNTIFS('Leave Request Form'!$C$8:$C$507, $B92, 'Leave Request Form'!$D$8:$D$507, "&lt;="&amp;M85, 'Leave Request Form'!$E$8:$E$507, "&gt;="&amp;M85)&gt;0, "R", "")))))</f>
        <v/>
      </c>
      <c r="N92" s="43" t="str">
        <f>IF(OR($B92="", N85=""), "", IF(COUNTIFS('Leave Request Form'!$T$8:$T$507, N85, 'Leave Request Form'!$C$8:$C$507, $B92), "A2", IF(COUNTIFS('Leave Request Form'!$G$8:$G$507, N85, 'Leave Request Form'!$C$8:$C$507, $B92), "R2", IF(COUNTIFS('Leave Request Form'!$P$8:$P$569, $B92, 'Leave Request Form'!$Q$8:$Q$569, "&lt;="&amp;N85, 'Leave Request Form'!$R$8:$R$569, "&gt;="&amp;N85)&gt;0, "A", IF(COUNTIFS('Leave Request Form'!$C$8:$C$507, $B92, 'Leave Request Form'!$D$8:$D$507, "&lt;="&amp;N85, 'Leave Request Form'!$E$8:$E$507, "&gt;="&amp;N85)&gt;0, "R", "")))))</f>
        <v/>
      </c>
      <c r="O92" s="43" t="str">
        <f>IF(OR($B92="", O85=""), "", IF(COUNTIFS('Leave Request Form'!$T$8:$T$507, O85, 'Leave Request Form'!$C$8:$C$507, $B92), "A2", IF(COUNTIFS('Leave Request Form'!$G$8:$G$507, O85, 'Leave Request Form'!$C$8:$C$507, $B92), "R2", IF(COUNTIFS('Leave Request Form'!$P$8:$P$569, $B92, 'Leave Request Form'!$Q$8:$Q$569, "&lt;="&amp;O85, 'Leave Request Form'!$R$8:$R$569, "&gt;="&amp;O85)&gt;0, "A", IF(COUNTIFS('Leave Request Form'!$C$8:$C$507, $B92, 'Leave Request Form'!$D$8:$D$507, "&lt;="&amp;O85, 'Leave Request Form'!$E$8:$E$507, "&gt;="&amp;O85)&gt;0, "R", "")))))</f>
        <v/>
      </c>
      <c r="P92" s="43" t="str">
        <f>IF(OR($B92="", P85=""), "", IF(COUNTIFS('Leave Request Form'!$T$8:$T$507, P85, 'Leave Request Form'!$C$8:$C$507, $B92), "A2", IF(COUNTIFS('Leave Request Form'!$G$8:$G$507, P85, 'Leave Request Form'!$C$8:$C$507, $B92), "R2", IF(COUNTIFS('Leave Request Form'!$P$8:$P$569, $B92, 'Leave Request Form'!$Q$8:$Q$569, "&lt;="&amp;P85, 'Leave Request Form'!$R$8:$R$569, "&gt;="&amp;P85)&gt;0, "A", IF(COUNTIFS('Leave Request Form'!$C$8:$C$507, $B92, 'Leave Request Form'!$D$8:$D$507, "&lt;="&amp;P85, 'Leave Request Form'!$E$8:$E$507, "&gt;="&amp;P85)&gt;0, "R", "")))))</f>
        <v/>
      </c>
      <c r="Q92" s="43" t="str">
        <f>IF(OR($B92="", Q85=""), "", IF(COUNTIFS('Leave Request Form'!$T$8:$T$507, Q85, 'Leave Request Form'!$C$8:$C$507, $B92), "A2", IF(COUNTIFS('Leave Request Form'!$G$8:$G$507, Q85, 'Leave Request Form'!$C$8:$C$507, $B92), "R2", IF(COUNTIFS('Leave Request Form'!$P$8:$P$569, $B92, 'Leave Request Form'!$Q$8:$Q$569, "&lt;="&amp;Q85, 'Leave Request Form'!$R$8:$R$569, "&gt;="&amp;Q85)&gt;0, "A", IF(COUNTIFS('Leave Request Form'!$C$8:$C$507, $B92, 'Leave Request Form'!$D$8:$D$507, "&lt;="&amp;Q85, 'Leave Request Form'!$E$8:$E$507, "&gt;="&amp;Q85)&gt;0, "R", "")))))</f>
        <v/>
      </c>
      <c r="R92" s="43" t="str">
        <f>IF(OR($B92="", R85=""), "", IF(COUNTIFS('Leave Request Form'!$T$8:$T$507, R85, 'Leave Request Form'!$C$8:$C$507, $B92), "A2", IF(COUNTIFS('Leave Request Form'!$G$8:$G$507, R85, 'Leave Request Form'!$C$8:$C$507, $B92), "R2", IF(COUNTIFS('Leave Request Form'!$P$8:$P$569, $B92, 'Leave Request Form'!$Q$8:$Q$569, "&lt;="&amp;R85, 'Leave Request Form'!$R$8:$R$569, "&gt;="&amp;R85)&gt;0, "A", IF(COUNTIFS('Leave Request Form'!$C$8:$C$507, $B92, 'Leave Request Form'!$D$8:$D$507, "&lt;="&amp;R85, 'Leave Request Form'!$E$8:$E$507, "&gt;="&amp;R85)&gt;0, "R", "")))))</f>
        <v/>
      </c>
      <c r="S92" s="43" t="str">
        <f>IF(OR($B92="", S85=""), "", IF(COUNTIFS('Leave Request Form'!$T$8:$T$507, S85, 'Leave Request Form'!$C$8:$C$507, $B92), "A2", IF(COUNTIFS('Leave Request Form'!$G$8:$G$507, S85, 'Leave Request Form'!$C$8:$C$507, $B92), "R2", IF(COUNTIFS('Leave Request Form'!$P$8:$P$569, $B92, 'Leave Request Form'!$Q$8:$Q$569, "&lt;="&amp;S85, 'Leave Request Form'!$R$8:$R$569, "&gt;="&amp;S85)&gt;0, "A", IF(COUNTIFS('Leave Request Form'!$C$8:$C$507, $B92, 'Leave Request Form'!$D$8:$D$507, "&lt;="&amp;S85, 'Leave Request Form'!$E$8:$E$507, "&gt;="&amp;S85)&gt;0, "R", "")))))</f>
        <v/>
      </c>
      <c r="T92" s="43" t="str">
        <f>IF(OR($B92="", T85=""), "", IF(COUNTIFS('Leave Request Form'!$T$8:$T$507, T85, 'Leave Request Form'!$C$8:$C$507, $B92), "A2", IF(COUNTIFS('Leave Request Form'!$G$8:$G$507, T85, 'Leave Request Form'!$C$8:$C$507, $B92), "R2", IF(COUNTIFS('Leave Request Form'!$P$8:$P$569, $B92, 'Leave Request Form'!$Q$8:$Q$569, "&lt;="&amp;T85, 'Leave Request Form'!$R$8:$R$569, "&gt;="&amp;T85)&gt;0, "A", IF(COUNTIFS('Leave Request Form'!$C$8:$C$507, $B92, 'Leave Request Form'!$D$8:$D$507, "&lt;="&amp;T85, 'Leave Request Form'!$E$8:$E$507, "&gt;="&amp;T85)&gt;0, "R", "")))))</f>
        <v/>
      </c>
      <c r="U92" s="43" t="str">
        <f>IF(OR($B92="", U85=""), "", IF(COUNTIFS('Leave Request Form'!$T$8:$T$507, U85, 'Leave Request Form'!$C$8:$C$507, $B92), "A2", IF(COUNTIFS('Leave Request Form'!$G$8:$G$507, U85, 'Leave Request Form'!$C$8:$C$507, $B92), "R2", IF(COUNTIFS('Leave Request Form'!$P$8:$P$569, $B92, 'Leave Request Form'!$Q$8:$Q$569, "&lt;="&amp;U85, 'Leave Request Form'!$R$8:$R$569, "&gt;="&amp;U85)&gt;0, "A", IF(COUNTIFS('Leave Request Form'!$C$8:$C$507, $B92, 'Leave Request Form'!$D$8:$D$507, "&lt;="&amp;U85, 'Leave Request Form'!$E$8:$E$507, "&gt;="&amp;U85)&gt;0, "R", "")))))</f>
        <v/>
      </c>
      <c r="V92" s="43" t="str">
        <f>IF(OR($B92="", V85=""), "", IF(COUNTIFS('Leave Request Form'!$T$8:$T$507, V85, 'Leave Request Form'!$C$8:$C$507, $B92), "A2", IF(COUNTIFS('Leave Request Form'!$G$8:$G$507, V85, 'Leave Request Form'!$C$8:$C$507, $B92), "R2", IF(COUNTIFS('Leave Request Form'!$P$8:$P$569, $B92, 'Leave Request Form'!$Q$8:$Q$569, "&lt;="&amp;V85, 'Leave Request Form'!$R$8:$R$569, "&gt;="&amp;V85)&gt;0, "A", IF(COUNTIFS('Leave Request Form'!$C$8:$C$507, $B92, 'Leave Request Form'!$D$8:$D$507, "&lt;="&amp;V85, 'Leave Request Form'!$E$8:$E$507, "&gt;="&amp;V85)&gt;0, "R", "")))))</f>
        <v/>
      </c>
      <c r="W92" s="43" t="str">
        <f>IF(OR($B92="", W85=""), "", IF(COUNTIFS('Leave Request Form'!$T$8:$T$507, W85, 'Leave Request Form'!$C$8:$C$507, $B92), "A2", IF(COUNTIFS('Leave Request Form'!$G$8:$G$507, W85, 'Leave Request Form'!$C$8:$C$507, $B92), "R2", IF(COUNTIFS('Leave Request Form'!$P$8:$P$569, $B92, 'Leave Request Form'!$Q$8:$Q$569, "&lt;="&amp;W85, 'Leave Request Form'!$R$8:$R$569, "&gt;="&amp;W85)&gt;0, "A", IF(COUNTIFS('Leave Request Form'!$C$8:$C$507, $B92, 'Leave Request Form'!$D$8:$D$507, "&lt;="&amp;W85, 'Leave Request Form'!$E$8:$E$507, "&gt;="&amp;W85)&gt;0, "R", "")))))</f>
        <v/>
      </c>
      <c r="X92" s="43" t="str">
        <f>IF(OR($B92="", X85=""), "", IF(COUNTIFS('Leave Request Form'!$T$8:$T$507, X85, 'Leave Request Form'!$C$8:$C$507, $B92), "A2", IF(COUNTIFS('Leave Request Form'!$G$8:$G$507, X85, 'Leave Request Form'!$C$8:$C$507, $B92), "R2", IF(COUNTIFS('Leave Request Form'!$P$8:$P$569, $B92, 'Leave Request Form'!$Q$8:$Q$569, "&lt;="&amp;X85, 'Leave Request Form'!$R$8:$R$569, "&gt;="&amp;X85)&gt;0, "A", IF(COUNTIFS('Leave Request Form'!$C$8:$C$507, $B92, 'Leave Request Form'!$D$8:$D$507, "&lt;="&amp;X85, 'Leave Request Form'!$E$8:$E$507, "&gt;="&amp;X85)&gt;0, "R", "")))))</f>
        <v/>
      </c>
      <c r="Y92" s="43" t="str">
        <f>IF(OR($B92="", Y85=""), "", IF(COUNTIFS('Leave Request Form'!$T$8:$T$507, Y85, 'Leave Request Form'!$C$8:$C$507, $B92), "A2", IF(COUNTIFS('Leave Request Form'!$G$8:$G$507, Y85, 'Leave Request Form'!$C$8:$C$507, $B92), "R2", IF(COUNTIFS('Leave Request Form'!$P$8:$P$569, $B92, 'Leave Request Form'!$Q$8:$Q$569, "&lt;="&amp;Y85, 'Leave Request Form'!$R$8:$R$569, "&gt;="&amp;Y85)&gt;0, "A", IF(COUNTIFS('Leave Request Form'!$C$8:$C$507, $B92, 'Leave Request Form'!$D$8:$D$507, "&lt;="&amp;Y85, 'Leave Request Form'!$E$8:$E$507, "&gt;="&amp;Y85)&gt;0, "R", "")))))</f>
        <v/>
      </c>
      <c r="Z92" s="43" t="str">
        <f>IF(OR($B92="", Z85=""), "", IF(COUNTIFS('Leave Request Form'!$T$8:$T$507, Z85, 'Leave Request Form'!$C$8:$C$507, $B92), "A2", IF(COUNTIFS('Leave Request Form'!$G$8:$G$507, Z85, 'Leave Request Form'!$C$8:$C$507, $B92), "R2", IF(COUNTIFS('Leave Request Form'!$P$8:$P$569, $B92, 'Leave Request Form'!$Q$8:$Q$569, "&lt;="&amp;Z85, 'Leave Request Form'!$R$8:$R$569, "&gt;="&amp;Z85)&gt;0, "A", IF(COUNTIFS('Leave Request Form'!$C$8:$C$507, $B92, 'Leave Request Form'!$D$8:$D$507, "&lt;="&amp;Z85, 'Leave Request Form'!$E$8:$E$507, "&gt;="&amp;Z85)&gt;0, "R", "")))))</f>
        <v/>
      </c>
      <c r="AA92" s="43" t="str">
        <f>IF(OR($B92="", AA85=""), "", IF(COUNTIFS('Leave Request Form'!$T$8:$T$507, AA85, 'Leave Request Form'!$C$8:$C$507, $B92), "A2", IF(COUNTIFS('Leave Request Form'!$G$8:$G$507, AA85, 'Leave Request Form'!$C$8:$C$507, $B92), "R2", IF(COUNTIFS('Leave Request Form'!$P$8:$P$569, $B92, 'Leave Request Form'!$Q$8:$Q$569, "&lt;="&amp;AA85, 'Leave Request Form'!$R$8:$R$569, "&gt;="&amp;AA85)&gt;0, "A", IF(COUNTIFS('Leave Request Form'!$C$8:$C$507, $B92, 'Leave Request Form'!$D$8:$D$507, "&lt;="&amp;AA85, 'Leave Request Form'!$E$8:$E$507, "&gt;="&amp;AA85)&gt;0, "R", "")))))</f>
        <v/>
      </c>
      <c r="AB92" s="43" t="str">
        <f>IF(OR($B92="", AB85=""), "", IF(COUNTIFS('Leave Request Form'!$T$8:$T$507, AB85, 'Leave Request Form'!$C$8:$C$507, $B92), "A2", IF(COUNTIFS('Leave Request Form'!$G$8:$G$507, AB85, 'Leave Request Form'!$C$8:$C$507, $B92), "R2", IF(COUNTIFS('Leave Request Form'!$P$8:$P$569, $B92, 'Leave Request Form'!$Q$8:$Q$569, "&lt;="&amp;AB85, 'Leave Request Form'!$R$8:$R$569, "&gt;="&amp;AB85)&gt;0, "A", IF(COUNTIFS('Leave Request Form'!$C$8:$C$507, $B92, 'Leave Request Form'!$D$8:$D$507, "&lt;="&amp;AB85, 'Leave Request Form'!$E$8:$E$507, "&gt;="&amp;AB85)&gt;0, "R", "")))))</f>
        <v/>
      </c>
      <c r="AC92" s="43" t="str">
        <f>IF(OR($B92="", AC85=""), "", IF(COUNTIFS('Leave Request Form'!$T$8:$T$507, AC85, 'Leave Request Form'!$C$8:$C$507, $B92), "A2", IF(COUNTIFS('Leave Request Form'!$G$8:$G$507, AC85, 'Leave Request Form'!$C$8:$C$507, $B92), "R2", IF(COUNTIFS('Leave Request Form'!$P$8:$P$569, $B92, 'Leave Request Form'!$Q$8:$Q$569, "&lt;="&amp;AC85, 'Leave Request Form'!$R$8:$R$569, "&gt;="&amp;AC85)&gt;0, "A", IF(COUNTIFS('Leave Request Form'!$C$8:$C$507, $B92, 'Leave Request Form'!$D$8:$D$507, "&lt;="&amp;AC85, 'Leave Request Form'!$E$8:$E$507, "&gt;="&amp;AC85)&gt;0, "R", "")))))</f>
        <v/>
      </c>
      <c r="AD92" s="43" t="str">
        <f>IF(OR($B92="", AD85=""), "", IF(COUNTIFS('Leave Request Form'!$T$8:$T$507, AD85, 'Leave Request Form'!$C$8:$C$507, $B92), "A2", IF(COUNTIFS('Leave Request Form'!$G$8:$G$507, AD85, 'Leave Request Form'!$C$8:$C$507, $B92), "R2", IF(COUNTIFS('Leave Request Form'!$P$8:$P$569, $B92, 'Leave Request Form'!$Q$8:$Q$569, "&lt;="&amp;AD85, 'Leave Request Form'!$R$8:$R$569, "&gt;="&amp;AD85)&gt;0, "A", IF(COUNTIFS('Leave Request Form'!$C$8:$C$507, $B92, 'Leave Request Form'!$D$8:$D$507, "&lt;="&amp;AD85, 'Leave Request Form'!$E$8:$E$507, "&gt;="&amp;AD85)&gt;0, "R", "")))))</f>
        <v/>
      </c>
      <c r="AE92" s="43" t="str">
        <f>IF(OR($B92="", AE85=""), "", IF(COUNTIFS('Leave Request Form'!$T$8:$T$507, AE85, 'Leave Request Form'!$C$8:$C$507, $B92), "A2", IF(COUNTIFS('Leave Request Form'!$G$8:$G$507, AE85, 'Leave Request Form'!$C$8:$C$507, $B92), "R2", IF(COUNTIFS('Leave Request Form'!$P$8:$P$569, $B92, 'Leave Request Form'!$Q$8:$Q$569, "&lt;="&amp;AE85, 'Leave Request Form'!$R$8:$R$569, "&gt;="&amp;AE85)&gt;0, "A", IF(COUNTIFS('Leave Request Form'!$C$8:$C$507, $B92, 'Leave Request Form'!$D$8:$D$507, "&lt;="&amp;AE85, 'Leave Request Form'!$E$8:$E$507, "&gt;="&amp;AE85)&gt;0, "R", "")))))</f>
        <v/>
      </c>
      <c r="AF92" s="43" t="str">
        <f>IF(OR($B92="", AF85=""), "", IF(COUNTIFS('Leave Request Form'!$T$8:$T$507, AF85, 'Leave Request Form'!$C$8:$C$507, $B92), "A2", IF(COUNTIFS('Leave Request Form'!$G$8:$G$507, AF85, 'Leave Request Form'!$C$8:$C$507, $B92), "R2", IF(COUNTIFS('Leave Request Form'!$P$8:$P$569, $B92, 'Leave Request Form'!$Q$8:$Q$569, "&lt;="&amp;AF85, 'Leave Request Form'!$R$8:$R$569, "&gt;="&amp;AF85)&gt;0, "A", IF(COUNTIFS('Leave Request Form'!$C$8:$C$507, $B92, 'Leave Request Form'!$D$8:$D$507, "&lt;="&amp;AF85, 'Leave Request Form'!$E$8:$E$507, "&gt;="&amp;AF85)&gt;0, "R", "")))))</f>
        <v/>
      </c>
      <c r="AG92" s="44" t="str">
        <f>IF(OR($B92="", AG85=""), "", IF(COUNTIFS('Leave Request Form'!$T$8:$T$507, AG85, 'Leave Request Form'!$C$8:$C$507, $B92), "A2", IF(COUNTIFS('Leave Request Form'!$G$8:$G$507, AG85, 'Leave Request Form'!$C$8:$C$507, $B92), "R2", IF(COUNTIFS('Leave Request Form'!$P$8:$P$569, $B92, 'Leave Request Form'!$Q$8:$Q$569, "&lt;="&amp;AG85, 'Leave Request Form'!$R$8:$R$569, "&gt;="&amp;AG85)&gt;0, "A", IF(COUNTIFS('Leave Request Form'!$C$8:$C$507, $B92, 'Leave Request Form'!$D$8:$D$507, "&lt;="&amp;AG85, 'Leave Request Form'!$E$8:$E$507, "&gt;="&amp;AG85)&gt;0, "R", "")))))</f>
        <v/>
      </c>
      <c r="AH92" s="75"/>
    </row>
    <row r="93" spans="1:34" x14ac:dyDescent="0.25">
      <c r="A93" s="75"/>
      <c r="B93" s="10" t="str">
        <f>IF('Intro &amp; Setup'!$BC$11="", "", 'Intro &amp; Setup'!$BC$11)</f>
        <v>Mark</v>
      </c>
      <c r="C93" s="42" t="str">
        <f>IF(OR($B93="", C85=""), "", IF(COUNTIFS('Leave Request Form'!$T$8:$T$507, C85, 'Leave Request Form'!$C$8:$C$507, $B93), "A2", IF(COUNTIFS('Leave Request Form'!$G$8:$G$507, C85, 'Leave Request Form'!$C$8:$C$507, $B93), "R2", IF(COUNTIFS('Leave Request Form'!$P$8:$P$569, $B93, 'Leave Request Form'!$Q$8:$Q$569, "&lt;="&amp;C85, 'Leave Request Form'!$R$8:$R$569, "&gt;="&amp;C85)&gt;0, "A", IF(COUNTIFS('Leave Request Form'!$C$8:$C$507, $B93, 'Leave Request Form'!$D$8:$D$507, "&lt;="&amp;C85, 'Leave Request Form'!$E$8:$E$507, "&gt;="&amp;C85)&gt;0, "R", "")))))</f>
        <v/>
      </c>
      <c r="D93" s="43" t="str">
        <f>IF(OR($B93="", D85=""), "", IF(COUNTIFS('Leave Request Form'!$T$8:$T$507, D85, 'Leave Request Form'!$C$8:$C$507, $B93), "A2", IF(COUNTIFS('Leave Request Form'!$G$8:$G$507, D85, 'Leave Request Form'!$C$8:$C$507, $B93), "R2", IF(COUNTIFS('Leave Request Form'!$P$8:$P$569, $B93, 'Leave Request Form'!$Q$8:$Q$569, "&lt;="&amp;D85, 'Leave Request Form'!$R$8:$R$569, "&gt;="&amp;D85)&gt;0, "A", IF(COUNTIFS('Leave Request Form'!$C$8:$C$507, $B93, 'Leave Request Form'!$D$8:$D$507, "&lt;="&amp;D85, 'Leave Request Form'!$E$8:$E$507, "&gt;="&amp;D85)&gt;0, "R", "")))))</f>
        <v/>
      </c>
      <c r="E93" s="43" t="str">
        <f>IF(OR($B93="", E85=""), "", IF(COUNTIFS('Leave Request Form'!$T$8:$T$507, E85, 'Leave Request Form'!$C$8:$C$507, $B93), "A2", IF(COUNTIFS('Leave Request Form'!$G$8:$G$507, E85, 'Leave Request Form'!$C$8:$C$507, $B93), "R2", IF(COUNTIFS('Leave Request Form'!$P$8:$P$569, $B93, 'Leave Request Form'!$Q$8:$Q$569, "&lt;="&amp;E85, 'Leave Request Form'!$R$8:$R$569, "&gt;="&amp;E85)&gt;0, "A", IF(COUNTIFS('Leave Request Form'!$C$8:$C$507, $B93, 'Leave Request Form'!$D$8:$D$507, "&lt;="&amp;E85, 'Leave Request Form'!$E$8:$E$507, "&gt;="&amp;E85)&gt;0, "R", "")))))</f>
        <v/>
      </c>
      <c r="F93" s="43" t="str">
        <f>IF(OR($B93="", F85=""), "", IF(COUNTIFS('Leave Request Form'!$T$8:$T$507, F85, 'Leave Request Form'!$C$8:$C$507, $B93), "A2", IF(COUNTIFS('Leave Request Form'!$G$8:$G$507, F85, 'Leave Request Form'!$C$8:$C$507, $B93), "R2", IF(COUNTIFS('Leave Request Form'!$P$8:$P$569, $B93, 'Leave Request Form'!$Q$8:$Q$569, "&lt;="&amp;F85, 'Leave Request Form'!$R$8:$R$569, "&gt;="&amp;F85)&gt;0, "A", IF(COUNTIFS('Leave Request Form'!$C$8:$C$507, $B93, 'Leave Request Form'!$D$8:$D$507, "&lt;="&amp;F85, 'Leave Request Form'!$E$8:$E$507, "&gt;="&amp;F85)&gt;0, "R", "")))))</f>
        <v/>
      </c>
      <c r="G93" s="43" t="str">
        <f>IF(OR($B93="", G85=""), "", IF(COUNTIFS('Leave Request Form'!$T$8:$T$507, G85, 'Leave Request Form'!$C$8:$C$507, $B93), "A2", IF(COUNTIFS('Leave Request Form'!$G$8:$G$507, G85, 'Leave Request Form'!$C$8:$C$507, $B93), "R2", IF(COUNTIFS('Leave Request Form'!$P$8:$P$569, $B93, 'Leave Request Form'!$Q$8:$Q$569, "&lt;="&amp;G85, 'Leave Request Form'!$R$8:$R$569, "&gt;="&amp;G85)&gt;0, "A", IF(COUNTIFS('Leave Request Form'!$C$8:$C$507, $B93, 'Leave Request Form'!$D$8:$D$507, "&lt;="&amp;G85, 'Leave Request Form'!$E$8:$E$507, "&gt;="&amp;G85)&gt;0, "R", "")))))</f>
        <v/>
      </c>
      <c r="H93" s="43" t="str">
        <f>IF(OR($B93="", H85=""), "", IF(COUNTIFS('Leave Request Form'!$T$8:$T$507, H85, 'Leave Request Form'!$C$8:$C$507, $B93), "A2", IF(COUNTIFS('Leave Request Form'!$G$8:$G$507, H85, 'Leave Request Form'!$C$8:$C$507, $B93), "R2", IF(COUNTIFS('Leave Request Form'!$P$8:$P$569, $B93, 'Leave Request Form'!$Q$8:$Q$569, "&lt;="&amp;H85, 'Leave Request Form'!$R$8:$R$569, "&gt;="&amp;H85)&gt;0, "A", IF(COUNTIFS('Leave Request Form'!$C$8:$C$507, $B93, 'Leave Request Form'!$D$8:$D$507, "&lt;="&amp;H85, 'Leave Request Form'!$E$8:$E$507, "&gt;="&amp;H85)&gt;0, "R", "")))))</f>
        <v/>
      </c>
      <c r="I93" s="43" t="str">
        <f>IF(OR($B93="", I85=""), "", IF(COUNTIFS('Leave Request Form'!$T$8:$T$507, I85, 'Leave Request Form'!$C$8:$C$507, $B93), "A2", IF(COUNTIFS('Leave Request Form'!$G$8:$G$507, I85, 'Leave Request Form'!$C$8:$C$507, $B93), "R2", IF(COUNTIFS('Leave Request Form'!$P$8:$P$569, $B93, 'Leave Request Form'!$Q$8:$Q$569, "&lt;="&amp;I85, 'Leave Request Form'!$R$8:$R$569, "&gt;="&amp;I85)&gt;0, "A", IF(COUNTIFS('Leave Request Form'!$C$8:$C$507, $B93, 'Leave Request Form'!$D$8:$D$507, "&lt;="&amp;I85, 'Leave Request Form'!$E$8:$E$507, "&gt;="&amp;I85)&gt;0, "R", "")))))</f>
        <v/>
      </c>
      <c r="J93" s="43" t="str">
        <f>IF(OR($B93="", J85=""), "", IF(COUNTIFS('Leave Request Form'!$T$8:$T$507, J85, 'Leave Request Form'!$C$8:$C$507, $B93), "A2", IF(COUNTIFS('Leave Request Form'!$G$8:$G$507, J85, 'Leave Request Form'!$C$8:$C$507, $B93), "R2", IF(COUNTIFS('Leave Request Form'!$P$8:$P$569, $B93, 'Leave Request Form'!$Q$8:$Q$569, "&lt;="&amp;J85, 'Leave Request Form'!$R$8:$R$569, "&gt;="&amp;J85)&gt;0, "A", IF(COUNTIFS('Leave Request Form'!$C$8:$C$507, $B93, 'Leave Request Form'!$D$8:$D$507, "&lt;="&amp;J85, 'Leave Request Form'!$E$8:$E$507, "&gt;="&amp;J85)&gt;0, "R", "")))))</f>
        <v/>
      </c>
      <c r="K93" s="43" t="str">
        <f>IF(OR($B93="", K85=""), "", IF(COUNTIFS('Leave Request Form'!$T$8:$T$507, K85, 'Leave Request Form'!$C$8:$C$507, $B93), "A2", IF(COUNTIFS('Leave Request Form'!$G$8:$G$507, K85, 'Leave Request Form'!$C$8:$C$507, $B93), "R2", IF(COUNTIFS('Leave Request Form'!$P$8:$P$569, $B93, 'Leave Request Form'!$Q$8:$Q$569, "&lt;="&amp;K85, 'Leave Request Form'!$R$8:$R$569, "&gt;="&amp;K85)&gt;0, "A", IF(COUNTIFS('Leave Request Form'!$C$8:$C$507, $B93, 'Leave Request Form'!$D$8:$D$507, "&lt;="&amp;K85, 'Leave Request Form'!$E$8:$E$507, "&gt;="&amp;K85)&gt;0, "R", "")))))</f>
        <v/>
      </c>
      <c r="L93" s="43" t="str">
        <f>IF(OR($B93="", L85=""), "", IF(COUNTIFS('Leave Request Form'!$T$8:$T$507, L85, 'Leave Request Form'!$C$8:$C$507, $B93), "A2", IF(COUNTIFS('Leave Request Form'!$G$8:$G$507, L85, 'Leave Request Form'!$C$8:$C$507, $B93), "R2", IF(COUNTIFS('Leave Request Form'!$P$8:$P$569, $B93, 'Leave Request Form'!$Q$8:$Q$569, "&lt;="&amp;L85, 'Leave Request Form'!$R$8:$R$569, "&gt;="&amp;L85)&gt;0, "A", IF(COUNTIFS('Leave Request Form'!$C$8:$C$507, $B93, 'Leave Request Form'!$D$8:$D$507, "&lt;="&amp;L85, 'Leave Request Form'!$E$8:$E$507, "&gt;="&amp;L85)&gt;0, "R", "")))))</f>
        <v/>
      </c>
      <c r="M93" s="43" t="str">
        <f>IF(OR($B93="", M85=""), "", IF(COUNTIFS('Leave Request Form'!$T$8:$T$507, M85, 'Leave Request Form'!$C$8:$C$507, $B93), "A2", IF(COUNTIFS('Leave Request Form'!$G$8:$G$507, M85, 'Leave Request Form'!$C$8:$C$507, $B93), "R2", IF(COUNTIFS('Leave Request Form'!$P$8:$P$569, $B93, 'Leave Request Form'!$Q$8:$Q$569, "&lt;="&amp;M85, 'Leave Request Form'!$R$8:$R$569, "&gt;="&amp;M85)&gt;0, "A", IF(COUNTIFS('Leave Request Form'!$C$8:$C$507, $B93, 'Leave Request Form'!$D$8:$D$507, "&lt;="&amp;M85, 'Leave Request Form'!$E$8:$E$507, "&gt;="&amp;M85)&gt;0, "R", "")))))</f>
        <v/>
      </c>
      <c r="N93" s="43" t="str">
        <f>IF(OR($B93="", N85=""), "", IF(COUNTIFS('Leave Request Form'!$T$8:$T$507, N85, 'Leave Request Form'!$C$8:$C$507, $B93), "A2", IF(COUNTIFS('Leave Request Form'!$G$8:$G$507, N85, 'Leave Request Form'!$C$8:$C$507, $B93), "R2", IF(COUNTIFS('Leave Request Form'!$P$8:$P$569, $B93, 'Leave Request Form'!$Q$8:$Q$569, "&lt;="&amp;N85, 'Leave Request Form'!$R$8:$R$569, "&gt;="&amp;N85)&gt;0, "A", IF(COUNTIFS('Leave Request Form'!$C$8:$C$507, $B93, 'Leave Request Form'!$D$8:$D$507, "&lt;="&amp;N85, 'Leave Request Form'!$E$8:$E$507, "&gt;="&amp;N85)&gt;0, "R", "")))))</f>
        <v/>
      </c>
      <c r="O93" s="43" t="str">
        <f>IF(OR($B93="", O85=""), "", IF(COUNTIFS('Leave Request Form'!$T$8:$T$507, O85, 'Leave Request Form'!$C$8:$C$507, $B93), "A2", IF(COUNTIFS('Leave Request Form'!$G$8:$G$507, O85, 'Leave Request Form'!$C$8:$C$507, $B93), "R2", IF(COUNTIFS('Leave Request Form'!$P$8:$P$569, $B93, 'Leave Request Form'!$Q$8:$Q$569, "&lt;="&amp;O85, 'Leave Request Form'!$R$8:$R$569, "&gt;="&amp;O85)&gt;0, "A", IF(COUNTIFS('Leave Request Form'!$C$8:$C$507, $B93, 'Leave Request Form'!$D$8:$D$507, "&lt;="&amp;O85, 'Leave Request Form'!$E$8:$E$507, "&gt;="&amp;O85)&gt;0, "R", "")))))</f>
        <v/>
      </c>
      <c r="P93" s="43" t="str">
        <f>IF(OR($B93="", P85=""), "", IF(COUNTIFS('Leave Request Form'!$T$8:$T$507, P85, 'Leave Request Form'!$C$8:$C$507, $B93), "A2", IF(COUNTIFS('Leave Request Form'!$G$8:$G$507, P85, 'Leave Request Form'!$C$8:$C$507, $B93), "R2", IF(COUNTIFS('Leave Request Form'!$P$8:$P$569, $B93, 'Leave Request Form'!$Q$8:$Q$569, "&lt;="&amp;P85, 'Leave Request Form'!$R$8:$R$569, "&gt;="&amp;P85)&gt;0, "A", IF(COUNTIFS('Leave Request Form'!$C$8:$C$507, $B93, 'Leave Request Form'!$D$8:$D$507, "&lt;="&amp;P85, 'Leave Request Form'!$E$8:$E$507, "&gt;="&amp;P85)&gt;0, "R", "")))))</f>
        <v/>
      </c>
      <c r="Q93" s="43" t="str">
        <f>IF(OR($B93="", Q85=""), "", IF(COUNTIFS('Leave Request Form'!$T$8:$T$507, Q85, 'Leave Request Form'!$C$8:$C$507, $B93), "A2", IF(COUNTIFS('Leave Request Form'!$G$8:$G$507, Q85, 'Leave Request Form'!$C$8:$C$507, $B93), "R2", IF(COUNTIFS('Leave Request Form'!$P$8:$P$569, $B93, 'Leave Request Form'!$Q$8:$Q$569, "&lt;="&amp;Q85, 'Leave Request Form'!$R$8:$R$569, "&gt;="&amp;Q85)&gt;0, "A", IF(COUNTIFS('Leave Request Form'!$C$8:$C$507, $B93, 'Leave Request Form'!$D$8:$D$507, "&lt;="&amp;Q85, 'Leave Request Form'!$E$8:$E$507, "&gt;="&amp;Q85)&gt;0, "R", "")))))</f>
        <v/>
      </c>
      <c r="R93" s="43" t="str">
        <f>IF(OR($B93="", R85=""), "", IF(COUNTIFS('Leave Request Form'!$T$8:$T$507, R85, 'Leave Request Form'!$C$8:$C$507, $B93), "A2", IF(COUNTIFS('Leave Request Form'!$G$8:$G$507, R85, 'Leave Request Form'!$C$8:$C$507, $B93), "R2", IF(COUNTIFS('Leave Request Form'!$P$8:$P$569, $B93, 'Leave Request Form'!$Q$8:$Q$569, "&lt;="&amp;R85, 'Leave Request Form'!$R$8:$R$569, "&gt;="&amp;R85)&gt;0, "A", IF(COUNTIFS('Leave Request Form'!$C$8:$C$507, $B93, 'Leave Request Form'!$D$8:$D$507, "&lt;="&amp;R85, 'Leave Request Form'!$E$8:$E$507, "&gt;="&amp;R85)&gt;0, "R", "")))))</f>
        <v/>
      </c>
      <c r="S93" s="43" t="str">
        <f>IF(OR($B93="", S85=""), "", IF(COUNTIFS('Leave Request Form'!$T$8:$T$507, S85, 'Leave Request Form'!$C$8:$C$507, $B93), "A2", IF(COUNTIFS('Leave Request Form'!$G$8:$G$507, S85, 'Leave Request Form'!$C$8:$C$507, $B93), "R2", IF(COUNTIFS('Leave Request Form'!$P$8:$P$569, $B93, 'Leave Request Form'!$Q$8:$Q$569, "&lt;="&amp;S85, 'Leave Request Form'!$R$8:$R$569, "&gt;="&amp;S85)&gt;0, "A", IF(COUNTIFS('Leave Request Form'!$C$8:$C$507, $B93, 'Leave Request Form'!$D$8:$D$507, "&lt;="&amp;S85, 'Leave Request Form'!$E$8:$E$507, "&gt;="&amp;S85)&gt;0, "R", "")))))</f>
        <v/>
      </c>
      <c r="T93" s="43" t="str">
        <f>IF(OR($B93="", T85=""), "", IF(COUNTIFS('Leave Request Form'!$T$8:$T$507, T85, 'Leave Request Form'!$C$8:$C$507, $B93), "A2", IF(COUNTIFS('Leave Request Form'!$G$8:$G$507, T85, 'Leave Request Form'!$C$8:$C$507, $B93), "R2", IF(COUNTIFS('Leave Request Form'!$P$8:$P$569, $B93, 'Leave Request Form'!$Q$8:$Q$569, "&lt;="&amp;T85, 'Leave Request Form'!$R$8:$R$569, "&gt;="&amp;T85)&gt;0, "A", IF(COUNTIFS('Leave Request Form'!$C$8:$C$507, $B93, 'Leave Request Form'!$D$8:$D$507, "&lt;="&amp;T85, 'Leave Request Form'!$E$8:$E$507, "&gt;="&amp;T85)&gt;0, "R", "")))))</f>
        <v/>
      </c>
      <c r="U93" s="43" t="str">
        <f>IF(OR($B93="", U85=""), "", IF(COUNTIFS('Leave Request Form'!$T$8:$T$507, U85, 'Leave Request Form'!$C$8:$C$507, $B93), "A2", IF(COUNTIFS('Leave Request Form'!$G$8:$G$507, U85, 'Leave Request Form'!$C$8:$C$507, $B93), "R2", IF(COUNTIFS('Leave Request Form'!$P$8:$P$569, $B93, 'Leave Request Form'!$Q$8:$Q$569, "&lt;="&amp;U85, 'Leave Request Form'!$R$8:$R$569, "&gt;="&amp;U85)&gt;0, "A", IF(COUNTIFS('Leave Request Form'!$C$8:$C$507, $B93, 'Leave Request Form'!$D$8:$D$507, "&lt;="&amp;U85, 'Leave Request Form'!$E$8:$E$507, "&gt;="&amp;U85)&gt;0, "R", "")))))</f>
        <v/>
      </c>
      <c r="V93" s="43" t="str">
        <f>IF(OR($B93="", V85=""), "", IF(COUNTIFS('Leave Request Form'!$T$8:$T$507, V85, 'Leave Request Form'!$C$8:$C$507, $B93), "A2", IF(COUNTIFS('Leave Request Form'!$G$8:$G$507, V85, 'Leave Request Form'!$C$8:$C$507, $B93), "R2", IF(COUNTIFS('Leave Request Form'!$P$8:$P$569, $B93, 'Leave Request Form'!$Q$8:$Q$569, "&lt;="&amp;V85, 'Leave Request Form'!$R$8:$R$569, "&gt;="&amp;V85)&gt;0, "A", IF(COUNTIFS('Leave Request Form'!$C$8:$C$507, $B93, 'Leave Request Form'!$D$8:$D$507, "&lt;="&amp;V85, 'Leave Request Form'!$E$8:$E$507, "&gt;="&amp;V85)&gt;0, "R", "")))))</f>
        <v/>
      </c>
      <c r="W93" s="43" t="str">
        <f>IF(OR($B93="", W85=""), "", IF(COUNTIFS('Leave Request Form'!$T$8:$T$507, W85, 'Leave Request Form'!$C$8:$C$507, $B93), "A2", IF(COUNTIFS('Leave Request Form'!$G$8:$G$507, W85, 'Leave Request Form'!$C$8:$C$507, $B93), "R2", IF(COUNTIFS('Leave Request Form'!$P$8:$P$569, $B93, 'Leave Request Form'!$Q$8:$Q$569, "&lt;="&amp;W85, 'Leave Request Form'!$R$8:$R$569, "&gt;="&amp;W85)&gt;0, "A", IF(COUNTIFS('Leave Request Form'!$C$8:$C$507, $B93, 'Leave Request Form'!$D$8:$D$507, "&lt;="&amp;W85, 'Leave Request Form'!$E$8:$E$507, "&gt;="&amp;W85)&gt;0, "R", "")))))</f>
        <v/>
      </c>
      <c r="X93" s="43" t="str">
        <f>IF(OR($B93="", X85=""), "", IF(COUNTIFS('Leave Request Form'!$T$8:$T$507, X85, 'Leave Request Form'!$C$8:$C$507, $B93), "A2", IF(COUNTIFS('Leave Request Form'!$G$8:$G$507, X85, 'Leave Request Form'!$C$8:$C$507, $B93), "R2", IF(COUNTIFS('Leave Request Form'!$P$8:$P$569, $B93, 'Leave Request Form'!$Q$8:$Q$569, "&lt;="&amp;X85, 'Leave Request Form'!$R$8:$R$569, "&gt;="&amp;X85)&gt;0, "A", IF(COUNTIFS('Leave Request Form'!$C$8:$C$507, $B93, 'Leave Request Form'!$D$8:$D$507, "&lt;="&amp;X85, 'Leave Request Form'!$E$8:$E$507, "&gt;="&amp;X85)&gt;0, "R", "")))))</f>
        <v/>
      </c>
      <c r="Y93" s="43" t="str">
        <f>IF(OR($B93="", Y85=""), "", IF(COUNTIFS('Leave Request Form'!$T$8:$T$507, Y85, 'Leave Request Form'!$C$8:$C$507, $B93), "A2", IF(COUNTIFS('Leave Request Form'!$G$8:$G$507, Y85, 'Leave Request Form'!$C$8:$C$507, $B93), "R2", IF(COUNTIFS('Leave Request Form'!$P$8:$P$569, $B93, 'Leave Request Form'!$Q$8:$Q$569, "&lt;="&amp;Y85, 'Leave Request Form'!$R$8:$R$569, "&gt;="&amp;Y85)&gt;0, "A", IF(COUNTIFS('Leave Request Form'!$C$8:$C$507, $B93, 'Leave Request Form'!$D$8:$D$507, "&lt;="&amp;Y85, 'Leave Request Form'!$E$8:$E$507, "&gt;="&amp;Y85)&gt;0, "R", "")))))</f>
        <v/>
      </c>
      <c r="Z93" s="43" t="str">
        <f>IF(OR($B93="", Z85=""), "", IF(COUNTIFS('Leave Request Form'!$T$8:$T$507, Z85, 'Leave Request Form'!$C$8:$C$507, $B93), "A2", IF(COUNTIFS('Leave Request Form'!$G$8:$G$507, Z85, 'Leave Request Form'!$C$8:$C$507, $B93), "R2", IF(COUNTIFS('Leave Request Form'!$P$8:$P$569, $B93, 'Leave Request Form'!$Q$8:$Q$569, "&lt;="&amp;Z85, 'Leave Request Form'!$R$8:$R$569, "&gt;="&amp;Z85)&gt;0, "A", IF(COUNTIFS('Leave Request Form'!$C$8:$C$507, $B93, 'Leave Request Form'!$D$8:$D$507, "&lt;="&amp;Z85, 'Leave Request Form'!$E$8:$E$507, "&gt;="&amp;Z85)&gt;0, "R", "")))))</f>
        <v/>
      </c>
      <c r="AA93" s="43" t="str">
        <f>IF(OR($B93="", AA85=""), "", IF(COUNTIFS('Leave Request Form'!$T$8:$T$507, AA85, 'Leave Request Form'!$C$8:$C$507, $B93), "A2", IF(COUNTIFS('Leave Request Form'!$G$8:$G$507, AA85, 'Leave Request Form'!$C$8:$C$507, $B93), "R2", IF(COUNTIFS('Leave Request Form'!$P$8:$P$569, $B93, 'Leave Request Form'!$Q$8:$Q$569, "&lt;="&amp;AA85, 'Leave Request Form'!$R$8:$R$569, "&gt;="&amp;AA85)&gt;0, "A", IF(COUNTIFS('Leave Request Form'!$C$8:$C$507, $B93, 'Leave Request Form'!$D$8:$D$507, "&lt;="&amp;AA85, 'Leave Request Form'!$E$8:$E$507, "&gt;="&amp;AA85)&gt;0, "R", "")))))</f>
        <v/>
      </c>
      <c r="AB93" s="43" t="str">
        <f>IF(OR($B93="", AB85=""), "", IF(COUNTIFS('Leave Request Form'!$T$8:$T$507, AB85, 'Leave Request Form'!$C$8:$C$507, $B93), "A2", IF(COUNTIFS('Leave Request Form'!$G$8:$G$507, AB85, 'Leave Request Form'!$C$8:$C$507, $B93), "R2", IF(COUNTIFS('Leave Request Form'!$P$8:$P$569, $B93, 'Leave Request Form'!$Q$8:$Q$569, "&lt;="&amp;AB85, 'Leave Request Form'!$R$8:$R$569, "&gt;="&amp;AB85)&gt;0, "A", IF(COUNTIFS('Leave Request Form'!$C$8:$C$507, $B93, 'Leave Request Form'!$D$8:$D$507, "&lt;="&amp;AB85, 'Leave Request Form'!$E$8:$E$507, "&gt;="&amp;AB85)&gt;0, "R", "")))))</f>
        <v/>
      </c>
      <c r="AC93" s="43" t="str">
        <f>IF(OR($B93="", AC85=""), "", IF(COUNTIFS('Leave Request Form'!$T$8:$T$507, AC85, 'Leave Request Form'!$C$8:$C$507, $B93), "A2", IF(COUNTIFS('Leave Request Form'!$G$8:$G$507, AC85, 'Leave Request Form'!$C$8:$C$507, $B93), "R2", IF(COUNTIFS('Leave Request Form'!$P$8:$P$569, $B93, 'Leave Request Form'!$Q$8:$Q$569, "&lt;="&amp;AC85, 'Leave Request Form'!$R$8:$R$569, "&gt;="&amp;AC85)&gt;0, "A", IF(COUNTIFS('Leave Request Form'!$C$8:$C$507, $B93, 'Leave Request Form'!$D$8:$D$507, "&lt;="&amp;AC85, 'Leave Request Form'!$E$8:$E$507, "&gt;="&amp;AC85)&gt;0, "R", "")))))</f>
        <v/>
      </c>
      <c r="AD93" s="43" t="str">
        <f>IF(OR($B93="", AD85=""), "", IF(COUNTIFS('Leave Request Form'!$T$8:$T$507, AD85, 'Leave Request Form'!$C$8:$C$507, $B93), "A2", IF(COUNTIFS('Leave Request Form'!$G$8:$G$507, AD85, 'Leave Request Form'!$C$8:$C$507, $B93), "R2", IF(COUNTIFS('Leave Request Form'!$P$8:$P$569, $B93, 'Leave Request Form'!$Q$8:$Q$569, "&lt;="&amp;AD85, 'Leave Request Form'!$R$8:$R$569, "&gt;="&amp;AD85)&gt;0, "A", IF(COUNTIFS('Leave Request Form'!$C$8:$C$507, $B93, 'Leave Request Form'!$D$8:$D$507, "&lt;="&amp;AD85, 'Leave Request Form'!$E$8:$E$507, "&gt;="&amp;AD85)&gt;0, "R", "")))))</f>
        <v/>
      </c>
      <c r="AE93" s="43" t="str">
        <f>IF(OR($B93="", AE85=""), "", IF(COUNTIFS('Leave Request Form'!$T$8:$T$507, AE85, 'Leave Request Form'!$C$8:$C$507, $B93), "A2", IF(COUNTIFS('Leave Request Form'!$G$8:$G$507, AE85, 'Leave Request Form'!$C$8:$C$507, $B93), "R2", IF(COUNTIFS('Leave Request Form'!$P$8:$P$569, $B93, 'Leave Request Form'!$Q$8:$Q$569, "&lt;="&amp;AE85, 'Leave Request Form'!$R$8:$R$569, "&gt;="&amp;AE85)&gt;0, "A", IF(COUNTIFS('Leave Request Form'!$C$8:$C$507, $B93, 'Leave Request Form'!$D$8:$D$507, "&lt;="&amp;AE85, 'Leave Request Form'!$E$8:$E$507, "&gt;="&amp;AE85)&gt;0, "R", "")))))</f>
        <v/>
      </c>
      <c r="AF93" s="43" t="str">
        <f>IF(OR($B93="", AF85=""), "", IF(COUNTIFS('Leave Request Form'!$T$8:$T$507, AF85, 'Leave Request Form'!$C$8:$C$507, $B93), "A2", IF(COUNTIFS('Leave Request Form'!$G$8:$G$507, AF85, 'Leave Request Form'!$C$8:$C$507, $B93), "R2", IF(COUNTIFS('Leave Request Form'!$P$8:$P$569, $B93, 'Leave Request Form'!$Q$8:$Q$569, "&lt;="&amp;AF85, 'Leave Request Form'!$R$8:$R$569, "&gt;="&amp;AF85)&gt;0, "A", IF(COUNTIFS('Leave Request Form'!$C$8:$C$507, $B93, 'Leave Request Form'!$D$8:$D$507, "&lt;="&amp;AF85, 'Leave Request Form'!$E$8:$E$507, "&gt;="&amp;AF85)&gt;0, "R", "")))))</f>
        <v/>
      </c>
      <c r="AG93" s="44" t="str">
        <f>IF(OR($B93="", AG85=""), "", IF(COUNTIFS('Leave Request Form'!$T$8:$T$507, AG85, 'Leave Request Form'!$C$8:$C$507, $B93), "A2", IF(COUNTIFS('Leave Request Form'!$G$8:$G$507, AG85, 'Leave Request Form'!$C$8:$C$507, $B93), "R2", IF(COUNTIFS('Leave Request Form'!$P$8:$P$569, $B93, 'Leave Request Form'!$Q$8:$Q$569, "&lt;="&amp;AG85, 'Leave Request Form'!$R$8:$R$569, "&gt;="&amp;AG85)&gt;0, "A", IF(COUNTIFS('Leave Request Form'!$C$8:$C$507, $B93, 'Leave Request Form'!$D$8:$D$507, "&lt;="&amp;AG85, 'Leave Request Form'!$E$8:$E$507, "&gt;="&amp;AG85)&gt;0, "R", "")))))</f>
        <v/>
      </c>
      <c r="AH93" s="75"/>
    </row>
    <row r="94" spans="1:34" x14ac:dyDescent="0.25">
      <c r="A94" s="75"/>
      <c r="B94" s="10" t="str">
        <f>IF('Intro &amp; Setup'!$BC$12="", "", 'Intro &amp; Setup'!$BC$12)</f>
        <v>Andrew</v>
      </c>
      <c r="C94" s="42" t="str">
        <f>IF(OR($B94="", C85=""), "", IF(COUNTIFS('Leave Request Form'!$T$8:$T$507, C85, 'Leave Request Form'!$C$8:$C$507, $B94), "A2", IF(COUNTIFS('Leave Request Form'!$G$8:$G$507, C85, 'Leave Request Form'!$C$8:$C$507, $B94), "R2", IF(COUNTIFS('Leave Request Form'!$P$8:$P$569, $B94, 'Leave Request Form'!$Q$8:$Q$569, "&lt;="&amp;C85, 'Leave Request Form'!$R$8:$R$569, "&gt;="&amp;C85)&gt;0, "A", IF(COUNTIFS('Leave Request Form'!$C$8:$C$507, $B94, 'Leave Request Form'!$D$8:$D$507, "&lt;="&amp;C85, 'Leave Request Form'!$E$8:$E$507, "&gt;="&amp;C85)&gt;0, "R", "")))))</f>
        <v/>
      </c>
      <c r="D94" s="43" t="str">
        <f>IF(OR($B94="", D85=""), "", IF(COUNTIFS('Leave Request Form'!$T$8:$T$507, D85, 'Leave Request Form'!$C$8:$C$507, $B94), "A2", IF(COUNTIFS('Leave Request Form'!$G$8:$G$507, D85, 'Leave Request Form'!$C$8:$C$507, $B94), "R2", IF(COUNTIFS('Leave Request Form'!$P$8:$P$569, $B94, 'Leave Request Form'!$Q$8:$Q$569, "&lt;="&amp;D85, 'Leave Request Form'!$R$8:$R$569, "&gt;="&amp;D85)&gt;0, "A", IF(COUNTIFS('Leave Request Form'!$C$8:$C$507, $B94, 'Leave Request Form'!$D$8:$D$507, "&lt;="&amp;D85, 'Leave Request Form'!$E$8:$E$507, "&gt;="&amp;D85)&gt;0, "R", "")))))</f>
        <v/>
      </c>
      <c r="E94" s="43" t="str">
        <f>IF(OR($B94="", E85=""), "", IF(COUNTIFS('Leave Request Form'!$T$8:$T$507, E85, 'Leave Request Form'!$C$8:$C$507, $B94), "A2", IF(COUNTIFS('Leave Request Form'!$G$8:$G$507, E85, 'Leave Request Form'!$C$8:$C$507, $B94), "R2", IF(COUNTIFS('Leave Request Form'!$P$8:$P$569, $B94, 'Leave Request Form'!$Q$8:$Q$569, "&lt;="&amp;E85, 'Leave Request Form'!$R$8:$R$569, "&gt;="&amp;E85)&gt;0, "A", IF(COUNTIFS('Leave Request Form'!$C$8:$C$507, $B94, 'Leave Request Form'!$D$8:$D$507, "&lt;="&amp;E85, 'Leave Request Form'!$E$8:$E$507, "&gt;="&amp;E85)&gt;0, "R", "")))))</f>
        <v/>
      </c>
      <c r="F94" s="43" t="str">
        <f>IF(OR($B94="", F85=""), "", IF(COUNTIFS('Leave Request Form'!$T$8:$T$507, F85, 'Leave Request Form'!$C$8:$C$507, $B94), "A2", IF(COUNTIFS('Leave Request Form'!$G$8:$G$507, F85, 'Leave Request Form'!$C$8:$C$507, $B94), "R2", IF(COUNTIFS('Leave Request Form'!$P$8:$P$569, $B94, 'Leave Request Form'!$Q$8:$Q$569, "&lt;="&amp;F85, 'Leave Request Form'!$R$8:$R$569, "&gt;="&amp;F85)&gt;0, "A", IF(COUNTIFS('Leave Request Form'!$C$8:$C$507, $B94, 'Leave Request Form'!$D$8:$D$507, "&lt;="&amp;F85, 'Leave Request Form'!$E$8:$E$507, "&gt;="&amp;F85)&gt;0, "R", "")))))</f>
        <v/>
      </c>
      <c r="G94" s="43" t="str">
        <f>IF(OR($B94="", G85=""), "", IF(COUNTIFS('Leave Request Form'!$T$8:$T$507, G85, 'Leave Request Form'!$C$8:$C$507, $B94), "A2", IF(COUNTIFS('Leave Request Form'!$G$8:$G$507, G85, 'Leave Request Form'!$C$8:$C$507, $B94), "R2", IF(COUNTIFS('Leave Request Form'!$P$8:$P$569, $B94, 'Leave Request Form'!$Q$8:$Q$569, "&lt;="&amp;G85, 'Leave Request Form'!$R$8:$R$569, "&gt;="&amp;G85)&gt;0, "A", IF(COUNTIFS('Leave Request Form'!$C$8:$C$507, $B94, 'Leave Request Form'!$D$8:$D$507, "&lt;="&amp;G85, 'Leave Request Form'!$E$8:$E$507, "&gt;="&amp;G85)&gt;0, "R", "")))))</f>
        <v/>
      </c>
      <c r="H94" s="43" t="str">
        <f>IF(OR($B94="", H85=""), "", IF(COUNTIFS('Leave Request Form'!$T$8:$T$507, H85, 'Leave Request Form'!$C$8:$C$507, $B94), "A2", IF(COUNTIFS('Leave Request Form'!$G$8:$G$507, H85, 'Leave Request Form'!$C$8:$C$507, $B94), "R2", IF(COUNTIFS('Leave Request Form'!$P$8:$P$569, $B94, 'Leave Request Form'!$Q$8:$Q$569, "&lt;="&amp;H85, 'Leave Request Form'!$R$8:$R$569, "&gt;="&amp;H85)&gt;0, "A", IF(COUNTIFS('Leave Request Form'!$C$8:$C$507, $B94, 'Leave Request Form'!$D$8:$D$507, "&lt;="&amp;H85, 'Leave Request Form'!$E$8:$E$507, "&gt;="&amp;H85)&gt;0, "R", "")))))</f>
        <v/>
      </c>
      <c r="I94" s="43" t="str">
        <f>IF(OR($B94="", I85=""), "", IF(COUNTIFS('Leave Request Form'!$T$8:$T$507, I85, 'Leave Request Form'!$C$8:$C$507, $B94), "A2", IF(COUNTIFS('Leave Request Form'!$G$8:$G$507, I85, 'Leave Request Form'!$C$8:$C$507, $B94), "R2", IF(COUNTIFS('Leave Request Form'!$P$8:$P$569, $B94, 'Leave Request Form'!$Q$8:$Q$569, "&lt;="&amp;I85, 'Leave Request Form'!$R$8:$R$569, "&gt;="&amp;I85)&gt;0, "A", IF(COUNTIFS('Leave Request Form'!$C$8:$C$507, $B94, 'Leave Request Form'!$D$8:$D$507, "&lt;="&amp;I85, 'Leave Request Form'!$E$8:$E$507, "&gt;="&amp;I85)&gt;0, "R", "")))))</f>
        <v/>
      </c>
      <c r="J94" s="43" t="str">
        <f>IF(OR($B94="", J85=""), "", IF(COUNTIFS('Leave Request Form'!$T$8:$T$507, J85, 'Leave Request Form'!$C$8:$C$507, $B94), "A2", IF(COUNTIFS('Leave Request Form'!$G$8:$G$507, J85, 'Leave Request Form'!$C$8:$C$507, $B94), "R2", IF(COUNTIFS('Leave Request Form'!$P$8:$P$569, $B94, 'Leave Request Form'!$Q$8:$Q$569, "&lt;="&amp;J85, 'Leave Request Form'!$R$8:$R$569, "&gt;="&amp;J85)&gt;0, "A", IF(COUNTIFS('Leave Request Form'!$C$8:$C$507, $B94, 'Leave Request Form'!$D$8:$D$507, "&lt;="&amp;J85, 'Leave Request Form'!$E$8:$E$507, "&gt;="&amp;J85)&gt;0, "R", "")))))</f>
        <v/>
      </c>
      <c r="K94" s="43" t="str">
        <f>IF(OR($B94="", K85=""), "", IF(COUNTIFS('Leave Request Form'!$T$8:$T$507, K85, 'Leave Request Form'!$C$8:$C$507, $B94), "A2", IF(COUNTIFS('Leave Request Form'!$G$8:$G$507, K85, 'Leave Request Form'!$C$8:$C$507, $B94), "R2", IF(COUNTIFS('Leave Request Form'!$P$8:$P$569, $B94, 'Leave Request Form'!$Q$8:$Q$569, "&lt;="&amp;K85, 'Leave Request Form'!$R$8:$R$569, "&gt;="&amp;K85)&gt;0, "A", IF(COUNTIFS('Leave Request Form'!$C$8:$C$507, $B94, 'Leave Request Form'!$D$8:$D$507, "&lt;="&amp;K85, 'Leave Request Form'!$E$8:$E$507, "&gt;="&amp;K85)&gt;0, "R", "")))))</f>
        <v/>
      </c>
      <c r="L94" s="43" t="str">
        <f>IF(OR($B94="", L85=""), "", IF(COUNTIFS('Leave Request Form'!$T$8:$T$507, L85, 'Leave Request Form'!$C$8:$C$507, $B94), "A2", IF(COUNTIFS('Leave Request Form'!$G$8:$G$507, L85, 'Leave Request Form'!$C$8:$C$507, $B94), "R2", IF(COUNTIFS('Leave Request Form'!$P$8:$P$569, $B94, 'Leave Request Form'!$Q$8:$Q$569, "&lt;="&amp;L85, 'Leave Request Form'!$R$8:$R$569, "&gt;="&amp;L85)&gt;0, "A", IF(COUNTIFS('Leave Request Form'!$C$8:$C$507, $B94, 'Leave Request Form'!$D$8:$D$507, "&lt;="&amp;L85, 'Leave Request Form'!$E$8:$E$507, "&gt;="&amp;L85)&gt;0, "R", "")))))</f>
        <v/>
      </c>
      <c r="M94" s="43" t="str">
        <f>IF(OR($B94="", M85=""), "", IF(COUNTIFS('Leave Request Form'!$T$8:$T$507, M85, 'Leave Request Form'!$C$8:$C$507, $B94), "A2", IF(COUNTIFS('Leave Request Form'!$G$8:$G$507, M85, 'Leave Request Form'!$C$8:$C$507, $B94), "R2", IF(COUNTIFS('Leave Request Form'!$P$8:$P$569, $B94, 'Leave Request Form'!$Q$8:$Q$569, "&lt;="&amp;M85, 'Leave Request Form'!$R$8:$R$569, "&gt;="&amp;M85)&gt;0, "A", IF(COUNTIFS('Leave Request Form'!$C$8:$C$507, $B94, 'Leave Request Form'!$D$8:$D$507, "&lt;="&amp;M85, 'Leave Request Form'!$E$8:$E$507, "&gt;="&amp;M85)&gt;0, "R", "")))))</f>
        <v/>
      </c>
      <c r="N94" s="43" t="str">
        <f>IF(OR($B94="", N85=""), "", IF(COUNTIFS('Leave Request Form'!$T$8:$T$507, N85, 'Leave Request Form'!$C$8:$C$507, $B94), "A2", IF(COUNTIFS('Leave Request Form'!$G$8:$G$507, N85, 'Leave Request Form'!$C$8:$C$507, $B94), "R2", IF(COUNTIFS('Leave Request Form'!$P$8:$P$569, $B94, 'Leave Request Form'!$Q$8:$Q$569, "&lt;="&amp;N85, 'Leave Request Form'!$R$8:$R$569, "&gt;="&amp;N85)&gt;0, "A", IF(COUNTIFS('Leave Request Form'!$C$8:$C$507, $B94, 'Leave Request Form'!$D$8:$D$507, "&lt;="&amp;N85, 'Leave Request Form'!$E$8:$E$507, "&gt;="&amp;N85)&gt;0, "R", "")))))</f>
        <v/>
      </c>
      <c r="O94" s="43" t="str">
        <f>IF(OR($B94="", O85=""), "", IF(COUNTIFS('Leave Request Form'!$T$8:$T$507, O85, 'Leave Request Form'!$C$8:$C$507, $B94), "A2", IF(COUNTIFS('Leave Request Form'!$G$8:$G$507, O85, 'Leave Request Form'!$C$8:$C$507, $B94), "R2", IF(COUNTIFS('Leave Request Form'!$P$8:$P$569, $B94, 'Leave Request Form'!$Q$8:$Q$569, "&lt;="&amp;O85, 'Leave Request Form'!$R$8:$R$569, "&gt;="&amp;O85)&gt;0, "A", IF(COUNTIFS('Leave Request Form'!$C$8:$C$507, $B94, 'Leave Request Form'!$D$8:$D$507, "&lt;="&amp;O85, 'Leave Request Form'!$E$8:$E$507, "&gt;="&amp;O85)&gt;0, "R", "")))))</f>
        <v/>
      </c>
      <c r="P94" s="43" t="str">
        <f>IF(OR($B94="", P85=""), "", IF(COUNTIFS('Leave Request Form'!$T$8:$T$507, P85, 'Leave Request Form'!$C$8:$C$507, $B94), "A2", IF(COUNTIFS('Leave Request Form'!$G$8:$G$507, P85, 'Leave Request Form'!$C$8:$C$507, $B94), "R2", IF(COUNTIFS('Leave Request Form'!$P$8:$P$569, $B94, 'Leave Request Form'!$Q$8:$Q$569, "&lt;="&amp;P85, 'Leave Request Form'!$R$8:$R$569, "&gt;="&amp;P85)&gt;0, "A", IF(COUNTIFS('Leave Request Form'!$C$8:$C$507, $B94, 'Leave Request Form'!$D$8:$D$507, "&lt;="&amp;P85, 'Leave Request Form'!$E$8:$E$507, "&gt;="&amp;P85)&gt;0, "R", "")))))</f>
        <v/>
      </c>
      <c r="Q94" s="43" t="str">
        <f>IF(OR($B94="", Q85=""), "", IF(COUNTIFS('Leave Request Form'!$T$8:$T$507, Q85, 'Leave Request Form'!$C$8:$C$507, $B94), "A2", IF(COUNTIFS('Leave Request Form'!$G$8:$G$507, Q85, 'Leave Request Form'!$C$8:$C$507, $B94), "R2", IF(COUNTIFS('Leave Request Form'!$P$8:$P$569, $B94, 'Leave Request Form'!$Q$8:$Q$569, "&lt;="&amp;Q85, 'Leave Request Form'!$R$8:$R$569, "&gt;="&amp;Q85)&gt;0, "A", IF(COUNTIFS('Leave Request Form'!$C$8:$C$507, $B94, 'Leave Request Form'!$D$8:$D$507, "&lt;="&amp;Q85, 'Leave Request Form'!$E$8:$E$507, "&gt;="&amp;Q85)&gt;0, "R", "")))))</f>
        <v/>
      </c>
      <c r="R94" s="43" t="str">
        <f>IF(OR($B94="", R85=""), "", IF(COUNTIFS('Leave Request Form'!$T$8:$T$507, R85, 'Leave Request Form'!$C$8:$C$507, $B94), "A2", IF(COUNTIFS('Leave Request Form'!$G$8:$G$507, R85, 'Leave Request Form'!$C$8:$C$507, $B94), "R2", IF(COUNTIFS('Leave Request Form'!$P$8:$P$569, $B94, 'Leave Request Form'!$Q$8:$Q$569, "&lt;="&amp;R85, 'Leave Request Form'!$R$8:$R$569, "&gt;="&amp;R85)&gt;0, "A", IF(COUNTIFS('Leave Request Form'!$C$8:$C$507, $B94, 'Leave Request Form'!$D$8:$D$507, "&lt;="&amp;R85, 'Leave Request Form'!$E$8:$E$507, "&gt;="&amp;R85)&gt;0, "R", "")))))</f>
        <v/>
      </c>
      <c r="S94" s="43" t="str">
        <f>IF(OR($B94="", S85=""), "", IF(COUNTIFS('Leave Request Form'!$T$8:$T$507, S85, 'Leave Request Form'!$C$8:$C$507, $B94), "A2", IF(COUNTIFS('Leave Request Form'!$G$8:$G$507, S85, 'Leave Request Form'!$C$8:$C$507, $B94), "R2", IF(COUNTIFS('Leave Request Form'!$P$8:$P$569, $B94, 'Leave Request Form'!$Q$8:$Q$569, "&lt;="&amp;S85, 'Leave Request Form'!$R$8:$R$569, "&gt;="&amp;S85)&gt;0, "A", IF(COUNTIFS('Leave Request Form'!$C$8:$C$507, $B94, 'Leave Request Form'!$D$8:$D$507, "&lt;="&amp;S85, 'Leave Request Form'!$E$8:$E$507, "&gt;="&amp;S85)&gt;0, "R", "")))))</f>
        <v/>
      </c>
      <c r="T94" s="43" t="str">
        <f>IF(OR($B94="", T85=""), "", IF(COUNTIFS('Leave Request Form'!$T$8:$T$507, T85, 'Leave Request Form'!$C$8:$C$507, $B94), "A2", IF(COUNTIFS('Leave Request Form'!$G$8:$G$507, T85, 'Leave Request Form'!$C$8:$C$507, $B94), "R2", IF(COUNTIFS('Leave Request Form'!$P$8:$P$569, $B94, 'Leave Request Form'!$Q$8:$Q$569, "&lt;="&amp;T85, 'Leave Request Form'!$R$8:$R$569, "&gt;="&amp;T85)&gt;0, "A", IF(COUNTIFS('Leave Request Form'!$C$8:$C$507, $B94, 'Leave Request Form'!$D$8:$D$507, "&lt;="&amp;T85, 'Leave Request Form'!$E$8:$E$507, "&gt;="&amp;T85)&gt;0, "R", "")))))</f>
        <v/>
      </c>
      <c r="U94" s="43" t="str">
        <f>IF(OR($B94="", U85=""), "", IF(COUNTIFS('Leave Request Form'!$T$8:$T$507, U85, 'Leave Request Form'!$C$8:$C$507, $B94), "A2", IF(COUNTIFS('Leave Request Form'!$G$8:$G$507, U85, 'Leave Request Form'!$C$8:$C$507, $B94), "R2", IF(COUNTIFS('Leave Request Form'!$P$8:$P$569, $B94, 'Leave Request Form'!$Q$8:$Q$569, "&lt;="&amp;U85, 'Leave Request Form'!$R$8:$R$569, "&gt;="&amp;U85)&gt;0, "A", IF(COUNTIFS('Leave Request Form'!$C$8:$C$507, $B94, 'Leave Request Form'!$D$8:$D$507, "&lt;="&amp;U85, 'Leave Request Form'!$E$8:$E$507, "&gt;="&amp;U85)&gt;0, "R", "")))))</f>
        <v/>
      </c>
      <c r="V94" s="43" t="str">
        <f>IF(OR($B94="", V85=""), "", IF(COUNTIFS('Leave Request Form'!$T$8:$T$507, V85, 'Leave Request Form'!$C$8:$C$507, $B94), "A2", IF(COUNTIFS('Leave Request Form'!$G$8:$G$507, V85, 'Leave Request Form'!$C$8:$C$507, $B94), "R2", IF(COUNTIFS('Leave Request Form'!$P$8:$P$569, $B94, 'Leave Request Form'!$Q$8:$Q$569, "&lt;="&amp;V85, 'Leave Request Form'!$R$8:$R$569, "&gt;="&amp;V85)&gt;0, "A", IF(COUNTIFS('Leave Request Form'!$C$8:$C$507, $B94, 'Leave Request Form'!$D$8:$D$507, "&lt;="&amp;V85, 'Leave Request Form'!$E$8:$E$507, "&gt;="&amp;V85)&gt;0, "R", "")))))</f>
        <v/>
      </c>
      <c r="W94" s="43" t="str">
        <f>IF(OR($B94="", W85=""), "", IF(COUNTIFS('Leave Request Form'!$T$8:$T$507, W85, 'Leave Request Form'!$C$8:$C$507, $B94), "A2", IF(COUNTIFS('Leave Request Form'!$G$8:$G$507, W85, 'Leave Request Form'!$C$8:$C$507, $B94), "R2", IF(COUNTIFS('Leave Request Form'!$P$8:$P$569, $B94, 'Leave Request Form'!$Q$8:$Q$569, "&lt;="&amp;W85, 'Leave Request Form'!$R$8:$R$569, "&gt;="&amp;W85)&gt;0, "A", IF(COUNTIFS('Leave Request Form'!$C$8:$C$507, $B94, 'Leave Request Form'!$D$8:$D$507, "&lt;="&amp;W85, 'Leave Request Form'!$E$8:$E$507, "&gt;="&amp;W85)&gt;0, "R", "")))))</f>
        <v/>
      </c>
      <c r="X94" s="43" t="str">
        <f>IF(OR($B94="", X85=""), "", IF(COUNTIFS('Leave Request Form'!$T$8:$T$507, X85, 'Leave Request Form'!$C$8:$C$507, $B94), "A2", IF(COUNTIFS('Leave Request Form'!$G$8:$G$507, X85, 'Leave Request Form'!$C$8:$C$507, $B94), "R2", IF(COUNTIFS('Leave Request Form'!$P$8:$P$569, $B94, 'Leave Request Form'!$Q$8:$Q$569, "&lt;="&amp;X85, 'Leave Request Form'!$R$8:$R$569, "&gt;="&amp;X85)&gt;0, "A", IF(COUNTIFS('Leave Request Form'!$C$8:$C$507, $B94, 'Leave Request Form'!$D$8:$D$507, "&lt;="&amp;X85, 'Leave Request Form'!$E$8:$E$507, "&gt;="&amp;X85)&gt;0, "R", "")))))</f>
        <v/>
      </c>
      <c r="Y94" s="43" t="str">
        <f>IF(OR($B94="", Y85=""), "", IF(COUNTIFS('Leave Request Form'!$T$8:$T$507, Y85, 'Leave Request Form'!$C$8:$C$507, $B94), "A2", IF(COUNTIFS('Leave Request Form'!$G$8:$G$507, Y85, 'Leave Request Form'!$C$8:$C$507, $B94), "R2", IF(COUNTIFS('Leave Request Form'!$P$8:$P$569, $B94, 'Leave Request Form'!$Q$8:$Q$569, "&lt;="&amp;Y85, 'Leave Request Form'!$R$8:$R$569, "&gt;="&amp;Y85)&gt;0, "A", IF(COUNTIFS('Leave Request Form'!$C$8:$C$507, $B94, 'Leave Request Form'!$D$8:$D$507, "&lt;="&amp;Y85, 'Leave Request Form'!$E$8:$E$507, "&gt;="&amp;Y85)&gt;0, "R", "")))))</f>
        <v/>
      </c>
      <c r="Z94" s="43" t="str">
        <f>IF(OR($B94="", Z85=""), "", IF(COUNTIFS('Leave Request Form'!$T$8:$T$507, Z85, 'Leave Request Form'!$C$8:$C$507, $B94), "A2", IF(COUNTIFS('Leave Request Form'!$G$8:$G$507, Z85, 'Leave Request Form'!$C$8:$C$507, $B94), "R2", IF(COUNTIFS('Leave Request Form'!$P$8:$P$569, $B94, 'Leave Request Form'!$Q$8:$Q$569, "&lt;="&amp;Z85, 'Leave Request Form'!$R$8:$R$569, "&gt;="&amp;Z85)&gt;0, "A", IF(COUNTIFS('Leave Request Form'!$C$8:$C$507, $B94, 'Leave Request Form'!$D$8:$D$507, "&lt;="&amp;Z85, 'Leave Request Form'!$E$8:$E$507, "&gt;="&amp;Z85)&gt;0, "R", "")))))</f>
        <v/>
      </c>
      <c r="AA94" s="43" t="str">
        <f>IF(OR($B94="", AA85=""), "", IF(COUNTIFS('Leave Request Form'!$T$8:$T$507, AA85, 'Leave Request Form'!$C$8:$C$507, $B94), "A2", IF(COUNTIFS('Leave Request Form'!$G$8:$G$507, AA85, 'Leave Request Form'!$C$8:$C$507, $B94), "R2", IF(COUNTIFS('Leave Request Form'!$P$8:$P$569, $B94, 'Leave Request Form'!$Q$8:$Q$569, "&lt;="&amp;AA85, 'Leave Request Form'!$R$8:$R$569, "&gt;="&amp;AA85)&gt;0, "A", IF(COUNTIFS('Leave Request Form'!$C$8:$C$507, $B94, 'Leave Request Form'!$D$8:$D$507, "&lt;="&amp;AA85, 'Leave Request Form'!$E$8:$E$507, "&gt;="&amp;AA85)&gt;0, "R", "")))))</f>
        <v/>
      </c>
      <c r="AB94" s="43" t="str">
        <f>IF(OR($B94="", AB85=""), "", IF(COUNTIFS('Leave Request Form'!$T$8:$T$507, AB85, 'Leave Request Form'!$C$8:$C$507, $B94), "A2", IF(COUNTIFS('Leave Request Form'!$G$8:$G$507, AB85, 'Leave Request Form'!$C$8:$C$507, $B94), "R2", IF(COUNTIFS('Leave Request Form'!$P$8:$P$569, $B94, 'Leave Request Form'!$Q$8:$Q$569, "&lt;="&amp;AB85, 'Leave Request Form'!$R$8:$R$569, "&gt;="&amp;AB85)&gt;0, "A", IF(COUNTIFS('Leave Request Form'!$C$8:$C$507, $B94, 'Leave Request Form'!$D$8:$D$507, "&lt;="&amp;AB85, 'Leave Request Form'!$E$8:$E$507, "&gt;="&amp;AB85)&gt;0, "R", "")))))</f>
        <v/>
      </c>
      <c r="AC94" s="43" t="str">
        <f>IF(OR($B94="", AC85=""), "", IF(COUNTIFS('Leave Request Form'!$T$8:$T$507, AC85, 'Leave Request Form'!$C$8:$C$507, $B94), "A2", IF(COUNTIFS('Leave Request Form'!$G$8:$G$507, AC85, 'Leave Request Form'!$C$8:$C$507, $B94), "R2", IF(COUNTIFS('Leave Request Form'!$P$8:$P$569, $B94, 'Leave Request Form'!$Q$8:$Q$569, "&lt;="&amp;AC85, 'Leave Request Form'!$R$8:$R$569, "&gt;="&amp;AC85)&gt;0, "A", IF(COUNTIFS('Leave Request Form'!$C$8:$C$507, $B94, 'Leave Request Form'!$D$8:$D$507, "&lt;="&amp;AC85, 'Leave Request Form'!$E$8:$E$507, "&gt;="&amp;AC85)&gt;0, "R", "")))))</f>
        <v/>
      </c>
      <c r="AD94" s="43" t="str">
        <f>IF(OR($B94="", AD85=""), "", IF(COUNTIFS('Leave Request Form'!$T$8:$T$507, AD85, 'Leave Request Form'!$C$8:$C$507, $B94), "A2", IF(COUNTIFS('Leave Request Form'!$G$8:$G$507, AD85, 'Leave Request Form'!$C$8:$C$507, $B94), "R2", IF(COUNTIFS('Leave Request Form'!$P$8:$P$569, $B94, 'Leave Request Form'!$Q$8:$Q$569, "&lt;="&amp;AD85, 'Leave Request Form'!$R$8:$R$569, "&gt;="&amp;AD85)&gt;0, "A", IF(COUNTIFS('Leave Request Form'!$C$8:$C$507, $B94, 'Leave Request Form'!$D$8:$D$507, "&lt;="&amp;AD85, 'Leave Request Form'!$E$8:$E$507, "&gt;="&amp;AD85)&gt;0, "R", "")))))</f>
        <v/>
      </c>
      <c r="AE94" s="43" t="str">
        <f>IF(OR($B94="", AE85=""), "", IF(COUNTIFS('Leave Request Form'!$T$8:$T$507, AE85, 'Leave Request Form'!$C$8:$C$507, $B94), "A2", IF(COUNTIFS('Leave Request Form'!$G$8:$G$507, AE85, 'Leave Request Form'!$C$8:$C$507, $B94), "R2", IF(COUNTIFS('Leave Request Form'!$P$8:$P$569, $B94, 'Leave Request Form'!$Q$8:$Q$569, "&lt;="&amp;AE85, 'Leave Request Form'!$R$8:$R$569, "&gt;="&amp;AE85)&gt;0, "A", IF(COUNTIFS('Leave Request Form'!$C$8:$C$507, $B94, 'Leave Request Form'!$D$8:$D$507, "&lt;="&amp;AE85, 'Leave Request Form'!$E$8:$E$507, "&gt;="&amp;AE85)&gt;0, "R", "")))))</f>
        <v/>
      </c>
      <c r="AF94" s="43" t="str">
        <f>IF(OR($B94="", AF85=""), "", IF(COUNTIFS('Leave Request Form'!$T$8:$T$507, AF85, 'Leave Request Form'!$C$8:$C$507, $B94), "A2", IF(COUNTIFS('Leave Request Form'!$G$8:$G$507, AF85, 'Leave Request Form'!$C$8:$C$507, $B94), "R2", IF(COUNTIFS('Leave Request Form'!$P$8:$P$569, $B94, 'Leave Request Form'!$Q$8:$Q$569, "&lt;="&amp;AF85, 'Leave Request Form'!$R$8:$R$569, "&gt;="&amp;AF85)&gt;0, "A", IF(COUNTIFS('Leave Request Form'!$C$8:$C$507, $B94, 'Leave Request Form'!$D$8:$D$507, "&lt;="&amp;AF85, 'Leave Request Form'!$E$8:$E$507, "&gt;="&amp;AF85)&gt;0, "R", "")))))</f>
        <v/>
      </c>
      <c r="AG94" s="44" t="str">
        <f>IF(OR($B94="", AG85=""), "", IF(COUNTIFS('Leave Request Form'!$T$8:$T$507, AG85, 'Leave Request Form'!$C$8:$C$507, $B94), "A2", IF(COUNTIFS('Leave Request Form'!$G$8:$G$507, AG85, 'Leave Request Form'!$C$8:$C$507, $B94), "R2", IF(COUNTIFS('Leave Request Form'!$P$8:$P$569, $B94, 'Leave Request Form'!$Q$8:$Q$569, "&lt;="&amp;AG85, 'Leave Request Form'!$R$8:$R$569, "&gt;="&amp;AG85)&gt;0, "A", IF(COUNTIFS('Leave Request Form'!$C$8:$C$507, $B94, 'Leave Request Form'!$D$8:$D$507, "&lt;="&amp;AG85, 'Leave Request Form'!$E$8:$E$507, "&gt;="&amp;AG85)&gt;0, "R", "")))))</f>
        <v/>
      </c>
      <c r="AH94" s="75"/>
    </row>
    <row r="95" spans="1:34" x14ac:dyDescent="0.25">
      <c r="A95" s="75"/>
      <c r="B95" s="10" t="str">
        <f>IF('Intro &amp; Setup'!$BC$13="", "", 'Intro &amp; Setup'!$BC$13)</f>
        <v>Colleen</v>
      </c>
      <c r="C95" s="42" t="str">
        <f>IF(OR($B95="", C85=""), "", IF(COUNTIFS('Leave Request Form'!$T$8:$T$507, C85, 'Leave Request Form'!$C$8:$C$507, $B95), "A2", IF(COUNTIFS('Leave Request Form'!$G$8:$G$507, C85, 'Leave Request Form'!$C$8:$C$507, $B95), "R2", IF(COUNTIFS('Leave Request Form'!$P$8:$P$569, $B95, 'Leave Request Form'!$Q$8:$Q$569, "&lt;="&amp;C85, 'Leave Request Form'!$R$8:$R$569, "&gt;="&amp;C85)&gt;0, "A", IF(COUNTIFS('Leave Request Form'!$C$8:$C$507, $B95, 'Leave Request Form'!$D$8:$D$507, "&lt;="&amp;C85, 'Leave Request Form'!$E$8:$E$507, "&gt;="&amp;C85)&gt;0, "R", "")))))</f>
        <v/>
      </c>
      <c r="D95" s="43" t="str">
        <f>IF(OR($B95="", D85=""), "", IF(COUNTIFS('Leave Request Form'!$T$8:$T$507, D85, 'Leave Request Form'!$C$8:$C$507, $B95), "A2", IF(COUNTIFS('Leave Request Form'!$G$8:$G$507, D85, 'Leave Request Form'!$C$8:$C$507, $B95), "R2", IF(COUNTIFS('Leave Request Form'!$P$8:$P$569, $B95, 'Leave Request Form'!$Q$8:$Q$569, "&lt;="&amp;D85, 'Leave Request Form'!$R$8:$R$569, "&gt;="&amp;D85)&gt;0, "A", IF(COUNTIFS('Leave Request Form'!$C$8:$C$507, $B95, 'Leave Request Form'!$D$8:$D$507, "&lt;="&amp;D85, 'Leave Request Form'!$E$8:$E$507, "&gt;="&amp;D85)&gt;0, "R", "")))))</f>
        <v/>
      </c>
      <c r="E95" s="43" t="str">
        <f>IF(OR($B95="", E85=""), "", IF(COUNTIFS('Leave Request Form'!$T$8:$T$507, E85, 'Leave Request Form'!$C$8:$C$507, $B95), "A2", IF(COUNTIFS('Leave Request Form'!$G$8:$G$507, E85, 'Leave Request Form'!$C$8:$C$507, $B95), "R2", IF(COUNTIFS('Leave Request Form'!$P$8:$P$569, $B95, 'Leave Request Form'!$Q$8:$Q$569, "&lt;="&amp;E85, 'Leave Request Form'!$R$8:$R$569, "&gt;="&amp;E85)&gt;0, "A", IF(COUNTIFS('Leave Request Form'!$C$8:$C$507, $B95, 'Leave Request Form'!$D$8:$D$507, "&lt;="&amp;E85, 'Leave Request Form'!$E$8:$E$507, "&gt;="&amp;E85)&gt;0, "R", "")))))</f>
        <v/>
      </c>
      <c r="F95" s="43" t="str">
        <f>IF(OR($B95="", F85=""), "", IF(COUNTIFS('Leave Request Form'!$T$8:$T$507, F85, 'Leave Request Form'!$C$8:$C$507, $B95), "A2", IF(COUNTIFS('Leave Request Form'!$G$8:$G$507, F85, 'Leave Request Form'!$C$8:$C$507, $B95), "R2", IF(COUNTIFS('Leave Request Form'!$P$8:$P$569, $B95, 'Leave Request Form'!$Q$8:$Q$569, "&lt;="&amp;F85, 'Leave Request Form'!$R$8:$R$569, "&gt;="&amp;F85)&gt;0, "A", IF(COUNTIFS('Leave Request Form'!$C$8:$C$507, $B95, 'Leave Request Form'!$D$8:$D$507, "&lt;="&amp;F85, 'Leave Request Form'!$E$8:$E$507, "&gt;="&amp;F85)&gt;0, "R", "")))))</f>
        <v/>
      </c>
      <c r="G95" s="43" t="str">
        <f>IF(OR($B95="", G85=""), "", IF(COUNTIFS('Leave Request Form'!$T$8:$T$507, G85, 'Leave Request Form'!$C$8:$C$507, $B95), "A2", IF(COUNTIFS('Leave Request Form'!$G$8:$G$507, G85, 'Leave Request Form'!$C$8:$C$507, $B95), "R2", IF(COUNTIFS('Leave Request Form'!$P$8:$P$569, $B95, 'Leave Request Form'!$Q$8:$Q$569, "&lt;="&amp;G85, 'Leave Request Form'!$R$8:$R$569, "&gt;="&amp;G85)&gt;0, "A", IF(COUNTIFS('Leave Request Form'!$C$8:$C$507, $B95, 'Leave Request Form'!$D$8:$D$507, "&lt;="&amp;G85, 'Leave Request Form'!$E$8:$E$507, "&gt;="&amp;G85)&gt;0, "R", "")))))</f>
        <v/>
      </c>
      <c r="H95" s="43" t="str">
        <f>IF(OR($B95="", H85=""), "", IF(COUNTIFS('Leave Request Form'!$T$8:$T$507, H85, 'Leave Request Form'!$C$8:$C$507, $B95), "A2", IF(COUNTIFS('Leave Request Form'!$G$8:$G$507, H85, 'Leave Request Form'!$C$8:$C$507, $B95), "R2", IF(COUNTIFS('Leave Request Form'!$P$8:$P$569, $B95, 'Leave Request Form'!$Q$8:$Q$569, "&lt;="&amp;H85, 'Leave Request Form'!$R$8:$R$569, "&gt;="&amp;H85)&gt;0, "A", IF(COUNTIFS('Leave Request Form'!$C$8:$C$507, $B95, 'Leave Request Form'!$D$8:$D$507, "&lt;="&amp;H85, 'Leave Request Form'!$E$8:$E$507, "&gt;="&amp;H85)&gt;0, "R", "")))))</f>
        <v/>
      </c>
      <c r="I95" s="43" t="str">
        <f>IF(OR($B95="", I85=""), "", IF(COUNTIFS('Leave Request Form'!$T$8:$T$507, I85, 'Leave Request Form'!$C$8:$C$507, $B95), "A2", IF(COUNTIFS('Leave Request Form'!$G$8:$G$507, I85, 'Leave Request Form'!$C$8:$C$507, $B95), "R2", IF(COUNTIFS('Leave Request Form'!$P$8:$P$569, $B95, 'Leave Request Form'!$Q$8:$Q$569, "&lt;="&amp;I85, 'Leave Request Form'!$R$8:$R$569, "&gt;="&amp;I85)&gt;0, "A", IF(COUNTIFS('Leave Request Form'!$C$8:$C$507, $B95, 'Leave Request Form'!$D$8:$D$507, "&lt;="&amp;I85, 'Leave Request Form'!$E$8:$E$507, "&gt;="&amp;I85)&gt;0, "R", "")))))</f>
        <v/>
      </c>
      <c r="J95" s="43" t="str">
        <f>IF(OR($B95="", J85=""), "", IF(COUNTIFS('Leave Request Form'!$T$8:$T$507, J85, 'Leave Request Form'!$C$8:$C$507, $B95), "A2", IF(COUNTIFS('Leave Request Form'!$G$8:$G$507, J85, 'Leave Request Form'!$C$8:$C$507, $B95), "R2", IF(COUNTIFS('Leave Request Form'!$P$8:$P$569, $B95, 'Leave Request Form'!$Q$8:$Q$569, "&lt;="&amp;J85, 'Leave Request Form'!$R$8:$R$569, "&gt;="&amp;J85)&gt;0, "A", IF(COUNTIFS('Leave Request Form'!$C$8:$C$507, $B95, 'Leave Request Form'!$D$8:$D$507, "&lt;="&amp;J85, 'Leave Request Form'!$E$8:$E$507, "&gt;="&amp;J85)&gt;0, "R", "")))))</f>
        <v/>
      </c>
      <c r="K95" s="43" t="str">
        <f>IF(OR($B95="", K85=""), "", IF(COUNTIFS('Leave Request Form'!$T$8:$T$507, K85, 'Leave Request Form'!$C$8:$C$507, $B95), "A2", IF(COUNTIFS('Leave Request Form'!$G$8:$G$507, K85, 'Leave Request Form'!$C$8:$C$507, $B95), "R2", IF(COUNTIFS('Leave Request Form'!$P$8:$P$569, $B95, 'Leave Request Form'!$Q$8:$Q$569, "&lt;="&amp;K85, 'Leave Request Form'!$R$8:$R$569, "&gt;="&amp;K85)&gt;0, "A", IF(COUNTIFS('Leave Request Form'!$C$8:$C$507, $B95, 'Leave Request Form'!$D$8:$D$507, "&lt;="&amp;K85, 'Leave Request Form'!$E$8:$E$507, "&gt;="&amp;K85)&gt;0, "R", "")))))</f>
        <v/>
      </c>
      <c r="L95" s="43" t="str">
        <f>IF(OR($B95="", L85=""), "", IF(COUNTIFS('Leave Request Form'!$T$8:$T$507, L85, 'Leave Request Form'!$C$8:$C$507, $B95), "A2", IF(COUNTIFS('Leave Request Form'!$G$8:$G$507, L85, 'Leave Request Form'!$C$8:$C$507, $B95), "R2", IF(COUNTIFS('Leave Request Form'!$P$8:$P$569, $B95, 'Leave Request Form'!$Q$8:$Q$569, "&lt;="&amp;L85, 'Leave Request Form'!$R$8:$R$569, "&gt;="&amp;L85)&gt;0, "A", IF(COUNTIFS('Leave Request Form'!$C$8:$C$507, $B95, 'Leave Request Form'!$D$8:$D$507, "&lt;="&amp;L85, 'Leave Request Form'!$E$8:$E$507, "&gt;="&amp;L85)&gt;0, "R", "")))))</f>
        <v/>
      </c>
      <c r="M95" s="43" t="str">
        <f>IF(OR($B95="", M85=""), "", IF(COUNTIFS('Leave Request Form'!$T$8:$T$507, M85, 'Leave Request Form'!$C$8:$C$507, $B95), "A2", IF(COUNTIFS('Leave Request Form'!$G$8:$G$507, M85, 'Leave Request Form'!$C$8:$C$507, $B95), "R2", IF(COUNTIFS('Leave Request Form'!$P$8:$P$569, $B95, 'Leave Request Form'!$Q$8:$Q$569, "&lt;="&amp;M85, 'Leave Request Form'!$R$8:$R$569, "&gt;="&amp;M85)&gt;0, "A", IF(COUNTIFS('Leave Request Form'!$C$8:$C$507, $B95, 'Leave Request Form'!$D$8:$D$507, "&lt;="&amp;M85, 'Leave Request Form'!$E$8:$E$507, "&gt;="&amp;M85)&gt;0, "R", "")))))</f>
        <v/>
      </c>
      <c r="N95" s="43" t="str">
        <f>IF(OR($B95="", N85=""), "", IF(COUNTIFS('Leave Request Form'!$T$8:$T$507, N85, 'Leave Request Form'!$C$8:$C$507, $B95), "A2", IF(COUNTIFS('Leave Request Form'!$G$8:$G$507, N85, 'Leave Request Form'!$C$8:$C$507, $B95), "R2", IF(COUNTIFS('Leave Request Form'!$P$8:$P$569, $B95, 'Leave Request Form'!$Q$8:$Q$569, "&lt;="&amp;N85, 'Leave Request Form'!$R$8:$R$569, "&gt;="&amp;N85)&gt;0, "A", IF(COUNTIFS('Leave Request Form'!$C$8:$C$507, $B95, 'Leave Request Form'!$D$8:$D$507, "&lt;="&amp;N85, 'Leave Request Form'!$E$8:$E$507, "&gt;="&amp;N85)&gt;0, "R", "")))))</f>
        <v/>
      </c>
      <c r="O95" s="43" t="str">
        <f>IF(OR($B95="", O85=""), "", IF(COUNTIFS('Leave Request Form'!$T$8:$T$507, O85, 'Leave Request Form'!$C$8:$C$507, $B95), "A2", IF(COUNTIFS('Leave Request Form'!$G$8:$G$507, O85, 'Leave Request Form'!$C$8:$C$507, $B95), "R2", IF(COUNTIFS('Leave Request Form'!$P$8:$P$569, $B95, 'Leave Request Form'!$Q$8:$Q$569, "&lt;="&amp;O85, 'Leave Request Form'!$R$8:$R$569, "&gt;="&amp;O85)&gt;0, "A", IF(COUNTIFS('Leave Request Form'!$C$8:$C$507, $B95, 'Leave Request Form'!$D$8:$D$507, "&lt;="&amp;O85, 'Leave Request Form'!$E$8:$E$507, "&gt;="&amp;O85)&gt;0, "R", "")))))</f>
        <v/>
      </c>
      <c r="P95" s="43" t="str">
        <f>IF(OR($B95="", P85=""), "", IF(COUNTIFS('Leave Request Form'!$T$8:$T$507, P85, 'Leave Request Form'!$C$8:$C$507, $B95), "A2", IF(COUNTIFS('Leave Request Form'!$G$8:$G$507, P85, 'Leave Request Form'!$C$8:$C$507, $B95), "R2", IF(COUNTIFS('Leave Request Form'!$P$8:$P$569, $B95, 'Leave Request Form'!$Q$8:$Q$569, "&lt;="&amp;P85, 'Leave Request Form'!$R$8:$R$569, "&gt;="&amp;P85)&gt;0, "A", IF(COUNTIFS('Leave Request Form'!$C$8:$C$507, $B95, 'Leave Request Form'!$D$8:$D$507, "&lt;="&amp;P85, 'Leave Request Form'!$E$8:$E$507, "&gt;="&amp;P85)&gt;0, "R", "")))))</f>
        <v/>
      </c>
      <c r="Q95" s="43" t="str">
        <f>IF(OR($B95="", Q85=""), "", IF(COUNTIFS('Leave Request Form'!$T$8:$T$507, Q85, 'Leave Request Form'!$C$8:$C$507, $B95), "A2", IF(COUNTIFS('Leave Request Form'!$G$8:$G$507, Q85, 'Leave Request Form'!$C$8:$C$507, $B95), "R2", IF(COUNTIFS('Leave Request Form'!$P$8:$P$569, $B95, 'Leave Request Form'!$Q$8:$Q$569, "&lt;="&amp;Q85, 'Leave Request Form'!$R$8:$R$569, "&gt;="&amp;Q85)&gt;0, "A", IF(COUNTIFS('Leave Request Form'!$C$8:$C$507, $B95, 'Leave Request Form'!$D$8:$D$507, "&lt;="&amp;Q85, 'Leave Request Form'!$E$8:$E$507, "&gt;="&amp;Q85)&gt;0, "R", "")))))</f>
        <v/>
      </c>
      <c r="R95" s="43" t="str">
        <f>IF(OR($B95="", R85=""), "", IF(COUNTIFS('Leave Request Form'!$T$8:$T$507, R85, 'Leave Request Form'!$C$8:$C$507, $B95), "A2", IF(COUNTIFS('Leave Request Form'!$G$8:$G$507, R85, 'Leave Request Form'!$C$8:$C$507, $B95), "R2", IF(COUNTIFS('Leave Request Form'!$P$8:$P$569, $B95, 'Leave Request Form'!$Q$8:$Q$569, "&lt;="&amp;R85, 'Leave Request Form'!$R$8:$R$569, "&gt;="&amp;R85)&gt;0, "A", IF(COUNTIFS('Leave Request Form'!$C$8:$C$507, $B95, 'Leave Request Form'!$D$8:$D$507, "&lt;="&amp;R85, 'Leave Request Form'!$E$8:$E$507, "&gt;="&amp;R85)&gt;0, "R", "")))))</f>
        <v/>
      </c>
      <c r="S95" s="43" t="str">
        <f>IF(OR($B95="", S85=""), "", IF(COUNTIFS('Leave Request Form'!$T$8:$T$507, S85, 'Leave Request Form'!$C$8:$C$507, $B95), "A2", IF(COUNTIFS('Leave Request Form'!$G$8:$G$507, S85, 'Leave Request Form'!$C$8:$C$507, $B95), "R2", IF(COUNTIFS('Leave Request Form'!$P$8:$P$569, $B95, 'Leave Request Form'!$Q$8:$Q$569, "&lt;="&amp;S85, 'Leave Request Form'!$R$8:$R$569, "&gt;="&amp;S85)&gt;0, "A", IF(COUNTIFS('Leave Request Form'!$C$8:$C$507, $B95, 'Leave Request Form'!$D$8:$D$507, "&lt;="&amp;S85, 'Leave Request Form'!$E$8:$E$507, "&gt;="&amp;S85)&gt;0, "R", "")))))</f>
        <v/>
      </c>
      <c r="T95" s="43" t="str">
        <f>IF(OR($B95="", T85=""), "", IF(COUNTIFS('Leave Request Form'!$T$8:$T$507, T85, 'Leave Request Form'!$C$8:$C$507, $B95), "A2", IF(COUNTIFS('Leave Request Form'!$G$8:$G$507, T85, 'Leave Request Form'!$C$8:$C$507, $B95), "R2", IF(COUNTIFS('Leave Request Form'!$P$8:$P$569, $B95, 'Leave Request Form'!$Q$8:$Q$569, "&lt;="&amp;T85, 'Leave Request Form'!$R$8:$R$569, "&gt;="&amp;T85)&gt;0, "A", IF(COUNTIFS('Leave Request Form'!$C$8:$C$507, $B95, 'Leave Request Form'!$D$8:$D$507, "&lt;="&amp;T85, 'Leave Request Form'!$E$8:$E$507, "&gt;="&amp;T85)&gt;0, "R", "")))))</f>
        <v/>
      </c>
      <c r="U95" s="43" t="str">
        <f>IF(OR($B95="", U85=""), "", IF(COUNTIFS('Leave Request Form'!$T$8:$T$507, U85, 'Leave Request Form'!$C$8:$C$507, $B95), "A2", IF(COUNTIFS('Leave Request Form'!$G$8:$G$507, U85, 'Leave Request Form'!$C$8:$C$507, $B95), "R2", IF(COUNTIFS('Leave Request Form'!$P$8:$P$569, $B95, 'Leave Request Form'!$Q$8:$Q$569, "&lt;="&amp;U85, 'Leave Request Form'!$R$8:$R$569, "&gt;="&amp;U85)&gt;0, "A", IF(COUNTIFS('Leave Request Form'!$C$8:$C$507, $B95, 'Leave Request Form'!$D$8:$D$507, "&lt;="&amp;U85, 'Leave Request Form'!$E$8:$E$507, "&gt;="&amp;U85)&gt;0, "R", "")))))</f>
        <v/>
      </c>
      <c r="V95" s="43" t="str">
        <f>IF(OR($B95="", V85=""), "", IF(COUNTIFS('Leave Request Form'!$T$8:$T$507, V85, 'Leave Request Form'!$C$8:$C$507, $B95), "A2", IF(COUNTIFS('Leave Request Form'!$G$8:$G$507, V85, 'Leave Request Form'!$C$8:$C$507, $B95), "R2", IF(COUNTIFS('Leave Request Form'!$P$8:$P$569, $B95, 'Leave Request Form'!$Q$8:$Q$569, "&lt;="&amp;V85, 'Leave Request Form'!$R$8:$R$569, "&gt;="&amp;V85)&gt;0, "A", IF(COUNTIFS('Leave Request Form'!$C$8:$C$507, $B95, 'Leave Request Form'!$D$8:$D$507, "&lt;="&amp;V85, 'Leave Request Form'!$E$8:$E$507, "&gt;="&amp;V85)&gt;0, "R", "")))))</f>
        <v/>
      </c>
      <c r="W95" s="43" t="str">
        <f>IF(OR($B95="", W85=""), "", IF(COUNTIFS('Leave Request Form'!$T$8:$T$507, W85, 'Leave Request Form'!$C$8:$C$507, $B95), "A2", IF(COUNTIFS('Leave Request Form'!$G$8:$G$507, W85, 'Leave Request Form'!$C$8:$C$507, $B95), "R2", IF(COUNTIFS('Leave Request Form'!$P$8:$P$569, $B95, 'Leave Request Form'!$Q$8:$Q$569, "&lt;="&amp;W85, 'Leave Request Form'!$R$8:$R$569, "&gt;="&amp;W85)&gt;0, "A", IF(COUNTIFS('Leave Request Form'!$C$8:$C$507, $B95, 'Leave Request Form'!$D$8:$D$507, "&lt;="&amp;W85, 'Leave Request Form'!$E$8:$E$507, "&gt;="&amp;W85)&gt;0, "R", "")))))</f>
        <v/>
      </c>
      <c r="X95" s="43" t="str">
        <f>IF(OR($B95="", X85=""), "", IF(COUNTIFS('Leave Request Form'!$T$8:$T$507, X85, 'Leave Request Form'!$C$8:$C$507, $B95), "A2", IF(COUNTIFS('Leave Request Form'!$G$8:$G$507, X85, 'Leave Request Form'!$C$8:$C$507, $B95), "R2", IF(COUNTIFS('Leave Request Form'!$P$8:$P$569, $B95, 'Leave Request Form'!$Q$8:$Q$569, "&lt;="&amp;X85, 'Leave Request Form'!$R$8:$R$569, "&gt;="&amp;X85)&gt;0, "A", IF(COUNTIFS('Leave Request Form'!$C$8:$C$507, $B95, 'Leave Request Form'!$D$8:$D$507, "&lt;="&amp;X85, 'Leave Request Form'!$E$8:$E$507, "&gt;="&amp;X85)&gt;0, "R", "")))))</f>
        <v/>
      </c>
      <c r="Y95" s="43" t="str">
        <f>IF(OR($B95="", Y85=""), "", IF(COUNTIFS('Leave Request Form'!$T$8:$T$507, Y85, 'Leave Request Form'!$C$8:$C$507, $B95), "A2", IF(COUNTIFS('Leave Request Form'!$G$8:$G$507, Y85, 'Leave Request Form'!$C$8:$C$507, $B95), "R2", IF(COUNTIFS('Leave Request Form'!$P$8:$P$569, $B95, 'Leave Request Form'!$Q$8:$Q$569, "&lt;="&amp;Y85, 'Leave Request Form'!$R$8:$R$569, "&gt;="&amp;Y85)&gt;0, "A", IF(COUNTIFS('Leave Request Form'!$C$8:$C$507, $B95, 'Leave Request Form'!$D$8:$D$507, "&lt;="&amp;Y85, 'Leave Request Form'!$E$8:$E$507, "&gt;="&amp;Y85)&gt;0, "R", "")))))</f>
        <v/>
      </c>
      <c r="Z95" s="43" t="str">
        <f>IF(OR($B95="", Z85=""), "", IF(COUNTIFS('Leave Request Form'!$T$8:$T$507, Z85, 'Leave Request Form'!$C$8:$C$507, $B95), "A2", IF(COUNTIFS('Leave Request Form'!$G$8:$G$507, Z85, 'Leave Request Form'!$C$8:$C$507, $B95), "R2", IF(COUNTIFS('Leave Request Form'!$P$8:$P$569, $B95, 'Leave Request Form'!$Q$8:$Q$569, "&lt;="&amp;Z85, 'Leave Request Form'!$R$8:$R$569, "&gt;="&amp;Z85)&gt;0, "A", IF(COUNTIFS('Leave Request Form'!$C$8:$C$507, $B95, 'Leave Request Form'!$D$8:$D$507, "&lt;="&amp;Z85, 'Leave Request Form'!$E$8:$E$507, "&gt;="&amp;Z85)&gt;0, "R", "")))))</f>
        <v/>
      </c>
      <c r="AA95" s="43" t="str">
        <f>IF(OR($B95="", AA85=""), "", IF(COUNTIFS('Leave Request Form'!$T$8:$T$507, AA85, 'Leave Request Form'!$C$8:$C$507, $B95), "A2", IF(COUNTIFS('Leave Request Form'!$G$8:$G$507, AA85, 'Leave Request Form'!$C$8:$C$507, $B95), "R2", IF(COUNTIFS('Leave Request Form'!$P$8:$P$569, $B95, 'Leave Request Form'!$Q$8:$Q$569, "&lt;="&amp;AA85, 'Leave Request Form'!$R$8:$R$569, "&gt;="&amp;AA85)&gt;0, "A", IF(COUNTIFS('Leave Request Form'!$C$8:$C$507, $B95, 'Leave Request Form'!$D$8:$D$507, "&lt;="&amp;AA85, 'Leave Request Form'!$E$8:$E$507, "&gt;="&amp;AA85)&gt;0, "R", "")))))</f>
        <v/>
      </c>
      <c r="AB95" s="43" t="str">
        <f>IF(OR($B95="", AB85=""), "", IF(COUNTIFS('Leave Request Form'!$T$8:$T$507, AB85, 'Leave Request Form'!$C$8:$C$507, $B95), "A2", IF(COUNTIFS('Leave Request Form'!$G$8:$G$507, AB85, 'Leave Request Form'!$C$8:$C$507, $B95), "R2", IF(COUNTIFS('Leave Request Form'!$P$8:$P$569, $B95, 'Leave Request Form'!$Q$8:$Q$569, "&lt;="&amp;AB85, 'Leave Request Form'!$R$8:$R$569, "&gt;="&amp;AB85)&gt;0, "A", IF(COUNTIFS('Leave Request Form'!$C$8:$C$507, $B95, 'Leave Request Form'!$D$8:$D$507, "&lt;="&amp;AB85, 'Leave Request Form'!$E$8:$E$507, "&gt;="&amp;AB85)&gt;0, "R", "")))))</f>
        <v/>
      </c>
      <c r="AC95" s="43" t="str">
        <f>IF(OR($B95="", AC85=""), "", IF(COUNTIFS('Leave Request Form'!$T$8:$T$507, AC85, 'Leave Request Form'!$C$8:$C$507, $B95), "A2", IF(COUNTIFS('Leave Request Form'!$G$8:$G$507, AC85, 'Leave Request Form'!$C$8:$C$507, $B95), "R2", IF(COUNTIFS('Leave Request Form'!$P$8:$P$569, $B95, 'Leave Request Form'!$Q$8:$Q$569, "&lt;="&amp;AC85, 'Leave Request Form'!$R$8:$R$569, "&gt;="&amp;AC85)&gt;0, "A", IF(COUNTIFS('Leave Request Form'!$C$8:$C$507, $B95, 'Leave Request Form'!$D$8:$D$507, "&lt;="&amp;AC85, 'Leave Request Form'!$E$8:$E$507, "&gt;="&amp;AC85)&gt;0, "R", "")))))</f>
        <v/>
      </c>
      <c r="AD95" s="43" t="str">
        <f>IF(OR($B95="", AD85=""), "", IF(COUNTIFS('Leave Request Form'!$T$8:$T$507, AD85, 'Leave Request Form'!$C$8:$C$507, $B95), "A2", IF(COUNTIFS('Leave Request Form'!$G$8:$G$507, AD85, 'Leave Request Form'!$C$8:$C$507, $B95), "R2", IF(COUNTIFS('Leave Request Form'!$P$8:$P$569, $B95, 'Leave Request Form'!$Q$8:$Q$569, "&lt;="&amp;AD85, 'Leave Request Form'!$R$8:$R$569, "&gt;="&amp;AD85)&gt;0, "A", IF(COUNTIFS('Leave Request Form'!$C$8:$C$507, $B95, 'Leave Request Form'!$D$8:$D$507, "&lt;="&amp;AD85, 'Leave Request Form'!$E$8:$E$507, "&gt;="&amp;AD85)&gt;0, "R", "")))))</f>
        <v/>
      </c>
      <c r="AE95" s="43" t="str">
        <f>IF(OR($B95="", AE85=""), "", IF(COUNTIFS('Leave Request Form'!$T$8:$T$507, AE85, 'Leave Request Form'!$C$8:$C$507, $B95), "A2", IF(COUNTIFS('Leave Request Form'!$G$8:$G$507, AE85, 'Leave Request Form'!$C$8:$C$507, $B95), "R2", IF(COUNTIFS('Leave Request Form'!$P$8:$P$569, $B95, 'Leave Request Form'!$Q$8:$Q$569, "&lt;="&amp;AE85, 'Leave Request Form'!$R$8:$R$569, "&gt;="&amp;AE85)&gt;0, "A", IF(COUNTIFS('Leave Request Form'!$C$8:$C$507, $B95, 'Leave Request Form'!$D$8:$D$507, "&lt;="&amp;AE85, 'Leave Request Form'!$E$8:$E$507, "&gt;="&amp;AE85)&gt;0, "R", "")))))</f>
        <v/>
      </c>
      <c r="AF95" s="43" t="str">
        <f>IF(OR($B95="", AF85=""), "", IF(COUNTIFS('Leave Request Form'!$T$8:$T$507, AF85, 'Leave Request Form'!$C$8:$C$507, $B95), "A2", IF(COUNTIFS('Leave Request Form'!$G$8:$G$507, AF85, 'Leave Request Form'!$C$8:$C$507, $B95), "R2", IF(COUNTIFS('Leave Request Form'!$P$8:$P$569, $B95, 'Leave Request Form'!$Q$8:$Q$569, "&lt;="&amp;AF85, 'Leave Request Form'!$R$8:$R$569, "&gt;="&amp;AF85)&gt;0, "A", IF(COUNTIFS('Leave Request Form'!$C$8:$C$507, $B95, 'Leave Request Form'!$D$8:$D$507, "&lt;="&amp;AF85, 'Leave Request Form'!$E$8:$E$507, "&gt;="&amp;AF85)&gt;0, "R", "")))))</f>
        <v/>
      </c>
      <c r="AG95" s="44" t="str">
        <f>IF(OR($B95="", AG85=""), "", IF(COUNTIFS('Leave Request Form'!$T$8:$T$507, AG85, 'Leave Request Form'!$C$8:$C$507, $B95), "A2", IF(COUNTIFS('Leave Request Form'!$G$8:$G$507, AG85, 'Leave Request Form'!$C$8:$C$507, $B95), "R2", IF(COUNTIFS('Leave Request Form'!$P$8:$P$569, $B95, 'Leave Request Form'!$Q$8:$Q$569, "&lt;="&amp;AG85, 'Leave Request Form'!$R$8:$R$569, "&gt;="&amp;AG85)&gt;0, "A", IF(COUNTIFS('Leave Request Form'!$C$8:$C$507, $B95, 'Leave Request Form'!$D$8:$D$507, "&lt;="&amp;AG85, 'Leave Request Form'!$E$8:$E$507, "&gt;="&amp;AG85)&gt;0, "R", "")))))</f>
        <v/>
      </c>
      <c r="AH95" s="75"/>
    </row>
    <row r="96" spans="1:34" x14ac:dyDescent="0.25">
      <c r="A96" s="75"/>
      <c r="B96" s="10" t="str">
        <f>IF('Intro &amp; Setup'!$BC$14="", "", 'Intro &amp; Setup'!$BC$14)</f>
        <v>Claire</v>
      </c>
      <c r="C96" s="42" t="str">
        <f>IF(OR($B96="", C85=""), "", IF(COUNTIFS('Leave Request Form'!$T$8:$T$507, C85, 'Leave Request Form'!$C$8:$C$507, $B96), "A2", IF(COUNTIFS('Leave Request Form'!$G$8:$G$507, C85, 'Leave Request Form'!$C$8:$C$507, $B96), "R2", IF(COUNTIFS('Leave Request Form'!$P$8:$P$569, $B96, 'Leave Request Form'!$Q$8:$Q$569, "&lt;="&amp;C85, 'Leave Request Form'!$R$8:$R$569, "&gt;="&amp;C85)&gt;0, "A", IF(COUNTIFS('Leave Request Form'!$C$8:$C$507, $B96, 'Leave Request Form'!$D$8:$D$507, "&lt;="&amp;C85, 'Leave Request Form'!$E$8:$E$507, "&gt;="&amp;C85)&gt;0, "R", "")))))</f>
        <v/>
      </c>
      <c r="D96" s="43" t="str">
        <f>IF(OR($B96="", D85=""), "", IF(COUNTIFS('Leave Request Form'!$T$8:$T$507, D85, 'Leave Request Form'!$C$8:$C$507, $B96), "A2", IF(COUNTIFS('Leave Request Form'!$G$8:$G$507, D85, 'Leave Request Form'!$C$8:$C$507, $B96), "R2", IF(COUNTIFS('Leave Request Form'!$P$8:$P$569, $B96, 'Leave Request Form'!$Q$8:$Q$569, "&lt;="&amp;D85, 'Leave Request Form'!$R$8:$R$569, "&gt;="&amp;D85)&gt;0, "A", IF(COUNTIFS('Leave Request Form'!$C$8:$C$507, $B96, 'Leave Request Form'!$D$8:$D$507, "&lt;="&amp;D85, 'Leave Request Form'!$E$8:$E$507, "&gt;="&amp;D85)&gt;0, "R", "")))))</f>
        <v/>
      </c>
      <c r="E96" s="43" t="str">
        <f>IF(OR($B96="", E85=""), "", IF(COUNTIFS('Leave Request Form'!$T$8:$T$507, E85, 'Leave Request Form'!$C$8:$C$507, $B96), "A2", IF(COUNTIFS('Leave Request Form'!$G$8:$G$507, E85, 'Leave Request Form'!$C$8:$C$507, $B96), "R2", IF(COUNTIFS('Leave Request Form'!$P$8:$P$569, $B96, 'Leave Request Form'!$Q$8:$Q$569, "&lt;="&amp;E85, 'Leave Request Form'!$R$8:$R$569, "&gt;="&amp;E85)&gt;0, "A", IF(COUNTIFS('Leave Request Form'!$C$8:$C$507, $B96, 'Leave Request Form'!$D$8:$D$507, "&lt;="&amp;E85, 'Leave Request Form'!$E$8:$E$507, "&gt;="&amp;E85)&gt;0, "R", "")))))</f>
        <v/>
      </c>
      <c r="F96" s="43" t="str">
        <f>IF(OR($B96="", F85=""), "", IF(COUNTIFS('Leave Request Form'!$T$8:$T$507, F85, 'Leave Request Form'!$C$8:$C$507, $B96), "A2", IF(COUNTIFS('Leave Request Form'!$G$8:$G$507, F85, 'Leave Request Form'!$C$8:$C$507, $B96), "R2", IF(COUNTIFS('Leave Request Form'!$P$8:$P$569, $B96, 'Leave Request Form'!$Q$8:$Q$569, "&lt;="&amp;F85, 'Leave Request Form'!$R$8:$R$569, "&gt;="&amp;F85)&gt;0, "A", IF(COUNTIFS('Leave Request Form'!$C$8:$C$507, $B96, 'Leave Request Form'!$D$8:$D$507, "&lt;="&amp;F85, 'Leave Request Form'!$E$8:$E$507, "&gt;="&amp;F85)&gt;0, "R", "")))))</f>
        <v/>
      </c>
      <c r="G96" s="43" t="str">
        <f>IF(OR($B96="", G85=""), "", IF(COUNTIFS('Leave Request Form'!$T$8:$T$507, G85, 'Leave Request Form'!$C$8:$C$507, $B96), "A2", IF(COUNTIFS('Leave Request Form'!$G$8:$G$507, G85, 'Leave Request Form'!$C$8:$C$507, $B96), "R2", IF(COUNTIFS('Leave Request Form'!$P$8:$P$569, $B96, 'Leave Request Form'!$Q$8:$Q$569, "&lt;="&amp;G85, 'Leave Request Form'!$R$8:$R$569, "&gt;="&amp;G85)&gt;0, "A", IF(COUNTIFS('Leave Request Form'!$C$8:$C$507, $B96, 'Leave Request Form'!$D$8:$D$507, "&lt;="&amp;G85, 'Leave Request Form'!$E$8:$E$507, "&gt;="&amp;G85)&gt;0, "R", "")))))</f>
        <v/>
      </c>
      <c r="H96" s="43" t="str">
        <f>IF(OR($B96="", H85=""), "", IF(COUNTIFS('Leave Request Form'!$T$8:$T$507, H85, 'Leave Request Form'!$C$8:$C$507, $B96), "A2", IF(COUNTIFS('Leave Request Form'!$G$8:$G$507, H85, 'Leave Request Form'!$C$8:$C$507, $B96), "R2", IF(COUNTIFS('Leave Request Form'!$P$8:$P$569, $B96, 'Leave Request Form'!$Q$8:$Q$569, "&lt;="&amp;H85, 'Leave Request Form'!$R$8:$R$569, "&gt;="&amp;H85)&gt;0, "A", IF(COUNTIFS('Leave Request Form'!$C$8:$C$507, $B96, 'Leave Request Form'!$D$8:$D$507, "&lt;="&amp;H85, 'Leave Request Form'!$E$8:$E$507, "&gt;="&amp;H85)&gt;0, "R", "")))))</f>
        <v/>
      </c>
      <c r="I96" s="43" t="str">
        <f>IF(OR($B96="", I85=""), "", IF(COUNTIFS('Leave Request Form'!$T$8:$T$507, I85, 'Leave Request Form'!$C$8:$C$507, $B96), "A2", IF(COUNTIFS('Leave Request Form'!$G$8:$G$507, I85, 'Leave Request Form'!$C$8:$C$507, $B96), "R2", IF(COUNTIFS('Leave Request Form'!$P$8:$P$569, $B96, 'Leave Request Form'!$Q$8:$Q$569, "&lt;="&amp;I85, 'Leave Request Form'!$R$8:$R$569, "&gt;="&amp;I85)&gt;0, "A", IF(COUNTIFS('Leave Request Form'!$C$8:$C$507, $B96, 'Leave Request Form'!$D$8:$D$507, "&lt;="&amp;I85, 'Leave Request Form'!$E$8:$E$507, "&gt;="&amp;I85)&gt;0, "R", "")))))</f>
        <v/>
      </c>
      <c r="J96" s="43" t="str">
        <f>IF(OR($B96="", J85=""), "", IF(COUNTIFS('Leave Request Form'!$T$8:$T$507, J85, 'Leave Request Form'!$C$8:$C$507, $B96), "A2", IF(COUNTIFS('Leave Request Form'!$G$8:$G$507, J85, 'Leave Request Form'!$C$8:$C$507, $B96), "R2", IF(COUNTIFS('Leave Request Form'!$P$8:$P$569, $B96, 'Leave Request Form'!$Q$8:$Q$569, "&lt;="&amp;J85, 'Leave Request Form'!$R$8:$R$569, "&gt;="&amp;J85)&gt;0, "A", IF(COUNTIFS('Leave Request Form'!$C$8:$C$507, $B96, 'Leave Request Form'!$D$8:$D$507, "&lt;="&amp;J85, 'Leave Request Form'!$E$8:$E$507, "&gt;="&amp;J85)&gt;0, "R", "")))))</f>
        <v/>
      </c>
      <c r="K96" s="43" t="str">
        <f>IF(OR($B96="", K85=""), "", IF(COUNTIFS('Leave Request Form'!$T$8:$T$507, K85, 'Leave Request Form'!$C$8:$C$507, $B96), "A2", IF(COUNTIFS('Leave Request Form'!$G$8:$G$507, K85, 'Leave Request Form'!$C$8:$C$507, $B96), "R2", IF(COUNTIFS('Leave Request Form'!$P$8:$P$569, $B96, 'Leave Request Form'!$Q$8:$Q$569, "&lt;="&amp;K85, 'Leave Request Form'!$R$8:$R$569, "&gt;="&amp;K85)&gt;0, "A", IF(COUNTIFS('Leave Request Form'!$C$8:$C$507, $B96, 'Leave Request Form'!$D$8:$D$507, "&lt;="&amp;K85, 'Leave Request Form'!$E$8:$E$507, "&gt;="&amp;K85)&gt;0, "R", "")))))</f>
        <v/>
      </c>
      <c r="L96" s="43" t="str">
        <f>IF(OR($B96="", L85=""), "", IF(COUNTIFS('Leave Request Form'!$T$8:$T$507, L85, 'Leave Request Form'!$C$8:$C$507, $B96), "A2", IF(COUNTIFS('Leave Request Form'!$G$8:$G$507, L85, 'Leave Request Form'!$C$8:$C$507, $B96), "R2", IF(COUNTIFS('Leave Request Form'!$P$8:$P$569, $B96, 'Leave Request Form'!$Q$8:$Q$569, "&lt;="&amp;L85, 'Leave Request Form'!$R$8:$R$569, "&gt;="&amp;L85)&gt;0, "A", IF(COUNTIFS('Leave Request Form'!$C$8:$C$507, $B96, 'Leave Request Form'!$D$8:$D$507, "&lt;="&amp;L85, 'Leave Request Form'!$E$8:$E$507, "&gt;="&amp;L85)&gt;0, "R", "")))))</f>
        <v/>
      </c>
      <c r="M96" s="43" t="str">
        <f>IF(OR($B96="", M85=""), "", IF(COUNTIFS('Leave Request Form'!$T$8:$T$507, M85, 'Leave Request Form'!$C$8:$C$507, $B96), "A2", IF(COUNTIFS('Leave Request Form'!$G$8:$G$507, M85, 'Leave Request Form'!$C$8:$C$507, $B96), "R2", IF(COUNTIFS('Leave Request Form'!$P$8:$P$569, $B96, 'Leave Request Form'!$Q$8:$Q$569, "&lt;="&amp;M85, 'Leave Request Form'!$R$8:$R$569, "&gt;="&amp;M85)&gt;0, "A", IF(COUNTIFS('Leave Request Form'!$C$8:$C$507, $B96, 'Leave Request Form'!$D$8:$D$507, "&lt;="&amp;M85, 'Leave Request Form'!$E$8:$E$507, "&gt;="&amp;M85)&gt;0, "R", "")))))</f>
        <v/>
      </c>
      <c r="N96" s="43" t="str">
        <f>IF(OR($B96="", N85=""), "", IF(COUNTIFS('Leave Request Form'!$T$8:$T$507, N85, 'Leave Request Form'!$C$8:$C$507, $B96), "A2", IF(COUNTIFS('Leave Request Form'!$G$8:$G$507, N85, 'Leave Request Form'!$C$8:$C$507, $B96), "R2", IF(COUNTIFS('Leave Request Form'!$P$8:$P$569, $B96, 'Leave Request Form'!$Q$8:$Q$569, "&lt;="&amp;N85, 'Leave Request Form'!$R$8:$R$569, "&gt;="&amp;N85)&gt;0, "A", IF(COUNTIFS('Leave Request Form'!$C$8:$C$507, $B96, 'Leave Request Form'!$D$8:$D$507, "&lt;="&amp;N85, 'Leave Request Form'!$E$8:$E$507, "&gt;="&amp;N85)&gt;0, "R", "")))))</f>
        <v/>
      </c>
      <c r="O96" s="43" t="str">
        <f>IF(OR($B96="", O85=""), "", IF(COUNTIFS('Leave Request Form'!$T$8:$T$507, O85, 'Leave Request Form'!$C$8:$C$507, $B96), "A2", IF(COUNTIFS('Leave Request Form'!$G$8:$G$507, O85, 'Leave Request Form'!$C$8:$C$507, $B96), "R2", IF(COUNTIFS('Leave Request Form'!$P$8:$P$569, $B96, 'Leave Request Form'!$Q$8:$Q$569, "&lt;="&amp;O85, 'Leave Request Form'!$R$8:$R$569, "&gt;="&amp;O85)&gt;0, "A", IF(COUNTIFS('Leave Request Form'!$C$8:$C$507, $B96, 'Leave Request Form'!$D$8:$D$507, "&lt;="&amp;O85, 'Leave Request Form'!$E$8:$E$507, "&gt;="&amp;O85)&gt;0, "R", "")))))</f>
        <v/>
      </c>
      <c r="P96" s="43" t="str">
        <f>IF(OR($B96="", P85=""), "", IF(COUNTIFS('Leave Request Form'!$T$8:$T$507, P85, 'Leave Request Form'!$C$8:$C$507, $B96), "A2", IF(COUNTIFS('Leave Request Form'!$G$8:$G$507, P85, 'Leave Request Form'!$C$8:$C$507, $B96), "R2", IF(COUNTIFS('Leave Request Form'!$P$8:$P$569, $B96, 'Leave Request Form'!$Q$8:$Q$569, "&lt;="&amp;P85, 'Leave Request Form'!$R$8:$R$569, "&gt;="&amp;P85)&gt;0, "A", IF(COUNTIFS('Leave Request Form'!$C$8:$C$507, $B96, 'Leave Request Form'!$D$8:$D$507, "&lt;="&amp;P85, 'Leave Request Form'!$E$8:$E$507, "&gt;="&amp;P85)&gt;0, "R", "")))))</f>
        <v/>
      </c>
      <c r="Q96" s="43" t="str">
        <f>IF(OR($B96="", Q85=""), "", IF(COUNTIFS('Leave Request Form'!$T$8:$T$507, Q85, 'Leave Request Form'!$C$8:$C$507, $B96), "A2", IF(COUNTIFS('Leave Request Form'!$G$8:$G$507, Q85, 'Leave Request Form'!$C$8:$C$507, $B96), "R2", IF(COUNTIFS('Leave Request Form'!$P$8:$P$569, $B96, 'Leave Request Form'!$Q$8:$Q$569, "&lt;="&amp;Q85, 'Leave Request Form'!$R$8:$R$569, "&gt;="&amp;Q85)&gt;0, "A", IF(COUNTIFS('Leave Request Form'!$C$8:$C$507, $B96, 'Leave Request Form'!$D$8:$D$507, "&lt;="&amp;Q85, 'Leave Request Form'!$E$8:$E$507, "&gt;="&amp;Q85)&gt;0, "R", "")))))</f>
        <v/>
      </c>
      <c r="R96" s="43" t="str">
        <f>IF(OR($B96="", R85=""), "", IF(COUNTIFS('Leave Request Form'!$T$8:$T$507, R85, 'Leave Request Form'!$C$8:$C$507, $B96), "A2", IF(COUNTIFS('Leave Request Form'!$G$8:$G$507, R85, 'Leave Request Form'!$C$8:$C$507, $B96), "R2", IF(COUNTIFS('Leave Request Form'!$P$8:$P$569, $B96, 'Leave Request Form'!$Q$8:$Q$569, "&lt;="&amp;R85, 'Leave Request Form'!$R$8:$R$569, "&gt;="&amp;R85)&gt;0, "A", IF(COUNTIFS('Leave Request Form'!$C$8:$C$507, $B96, 'Leave Request Form'!$D$8:$D$507, "&lt;="&amp;R85, 'Leave Request Form'!$E$8:$E$507, "&gt;="&amp;R85)&gt;0, "R", "")))))</f>
        <v/>
      </c>
      <c r="S96" s="43" t="str">
        <f>IF(OR($B96="", S85=""), "", IF(COUNTIFS('Leave Request Form'!$T$8:$T$507, S85, 'Leave Request Form'!$C$8:$C$507, $B96), "A2", IF(COUNTIFS('Leave Request Form'!$G$8:$G$507, S85, 'Leave Request Form'!$C$8:$C$507, $B96), "R2", IF(COUNTIFS('Leave Request Form'!$P$8:$P$569, $B96, 'Leave Request Form'!$Q$8:$Q$569, "&lt;="&amp;S85, 'Leave Request Form'!$R$8:$R$569, "&gt;="&amp;S85)&gt;0, "A", IF(COUNTIFS('Leave Request Form'!$C$8:$C$507, $B96, 'Leave Request Form'!$D$8:$D$507, "&lt;="&amp;S85, 'Leave Request Form'!$E$8:$E$507, "&gt;="&amp;S85)&gt;0, "R", "")))))</f>
        <v/>
      </c>
      <c r="T96" s="43" t="str">
        <f>IF(OR($B96="", T85=""), "", IF(COUNTIFS('Leave Request Form'!$T$8:$T$507, T85, 'Leave Request Form'!$C$8:$C$507, $B96), "A2", IF(COUNTIFS('Leave Request Form'!$G$8:$G$507, T85, 'Leave Request Form'!$C$8:$C$507, $B96), "R2", IF(COUNTIFS('Leave Request Form'!$P$8:$P$569, $B96, 'Leave Request Form'!$Q$8:$Q$569, "&lt;="&amp;T85, 'Leave Request Form'!$R$8:$R$569, "&gt;="&amp;T85)&gt;0, "A", IF(COUNTIFS('Leave Request Form'!$C$8:$C$507, $B96, 'Leave Request Form'!$D$8:$D$507, "&lt;="&amp;T85, 'Leave Request Form'!$E$8:$E$507, "&gt;="&amp;T85)&gt;0, "R", "")))))</f>
        <v/>
      </c>
      <c r="U96" s="43" t="str">
        <f>IF(OR($B96="", U85=""), "", IF(COUNTIFS('Leave Request Form'!$T$8:$T$507, U85, 'Leave Request Form'!$C$8:$C$507, $B96), "A2", IF(COUNTIFS('Leave Request Form'!$G$8:$G$507, U85, 'Leave Request Form'!$C$8:$C$507, $B96), "R2", IF(COUNTIFS('Leave Request Form'!$P$8:$P$569, $B96, 'Leave Request Form'!$Q$8:$Q$569, "&lt;="&amp;U85, 'Leave Request Form'!$R$8:$R$569, "&gt;="&amp;U85)&gt;0, "A", IF(COUNTIFS('Leave Request Form'!$C$8:$C$507, $B96, 'Leave Request Form'!$D$8:$D$507, "&lt;="&amp;U85, 'Leave Request Form'!$E$8:$E$507, "&gt;="&amp;U85)&gt;0, "R", "")))))</f>
        <v/>
      </c>
      <c r="V96" s="43" t="str">
        <f>IF(OR($B96="", V85=""), "", IF(COUNTIFS('Leave Request Form'!$T$8:$T$507, V85, 'Leave Request Form'!$C$8:$C$507, $B96), "A2", IF(COUNTIFS('Leave Request Form'!$G$8:$G$507, V85, 'Leave Request Form'!$C$8:$C$507, $B96), "R2", IF(COUNTIFS('Leave Request Form'!$P$8:$P$569, $B96, 'Leave Request Form'!$Q$8:$Q$569, "&lt;="&amp;V85, 'Leave Request Form'!$R$8:$R$569, "&gt;="&amp;V85)&gt;0, "A", IF(COUNTIFS('Leave Request Form'!$C$8:$C$507, $B96, 'Leave Request Form'!$D$8:$D$507, "&lt;="&amp;V85, 'Leave Request Form'!$E$8:$E$507, "&gt;="&amp;V85)&gt;0, "R", "")))))</f>
        <v/>
      </c>
      <c r="W96" s="43" t="str">
        <f>IF(OR($B96="", W85=""), "", IF(COUNTIFS('Leave Request Form'!$T$8:$T$507, W85, 'Leave Request Form'!$C$8:$C$507, $B96), "A2", IF(COUNTIFS('Leave Request Form'!$G$8:$G$507, W85, 'Leave Request Form'!$C$8:$C$507, $B96), "R2", IF(COUNTIFS('Leave Request Form'!$P$8:$P$569, $B96, 'Leave Request Form'!$Q$8:$Q$569, "&lt;="&amp;W85, 'Leave Request Form'!$R$8:$R$569, "&gt;="&amp;W85)&gt;0, "A", IF(COUNTIFS('Leave Request Form'!$C$8:$C$507, $B96, 'Leave Request Form'!$D$8:$D$507, "&lt;="&amp;W85, 'Leave Request Form'!$E$8:$E$507, "&gt;="&amp;W85)&gt;0, "R", "")))))</f>
        <v/>
      </c>
      <c r="X96" s="43" t="str">
        <f>IF(OR($B96="", X85=""), "", IF(COUNTIFS('Leave Request Form'!$T$8:$T$507, X85, 'Leave Request Form'!$C$8:$C$507, $B96), "A2", IF(COUNTIFS('Leave Request Form'!$G$8:$G$507, X85, 'Leave Request Form'!$C$8:$C$507, $B96), "R2", IF(COUNTIFS('Leave Request Form'!$P$8:$P$569, $B96, 'Leave Request Form'!$Q$8:$Q$569, "&lt;="&amp;X85, 'Leave Request Form'!$R$8:$R$569, "&gt;="&amp;X85)&gt;0, "A", IF(COUNTIFS('Leave Request Form'!$C$8:$C$507, $B96, 'Leave Request Form'!$D$8:$D$507, "&lt;="&amp;X85, 'Leave Request Form'!$E$8:$E$507, "&gt;="&amp;X85)&gt;0, "R", "")))))</f>
        <v/>
      </c>
      <c r="Y96" s="43" t="str">
        <f>IF(OR($B96="", Y85=""), "", IF(COUNTIFS('Leave Request Form'!$T$8:$T$507, Y85, 'Leave Request Form'!$C$8:$C$507, $B96), "A2", IF(COUNTIFS('Leave Request Form'!$G$8:$G$507, Y85, 'Leave Request Form'!$C$8:$C$507, $B96), "R2", IF(COUNTIFS('Leave Request Form'!$P$8:$P$569, $B96, 'Leave Request Form'!$Q$8:$Q$569, "&lt;="&amp;Y85, 'Leave Request Form'!$R$8:$R$569, "&gt;="&amp;Y85)&gt;0, "A", IF(COUNTIFS('Leave Request Form'!$C$8:$C$507, $B96, 'Leave Request Form'!$D$8:$D$507, "&lt;="&amp;Y85, 'Leave Request Form'!$E$8:$E$507, "&gt;="&amp;Y85)&gt;0, "R", "")))))</f>
        <v/>
      </c>
      <c r="Z96" s="43" t="str">
        <f>IF(OR($B96="", Z85=""), "", IF(COUNTIFS('Leave Request Form'!$T$8:$T$507, Z85, 'Leave Request Form'!$C$8:$C$507, $B96), "A2", IF(COUNTIFS('Leave Request Form'!$G$8:$G$507, Z85, 'Leave Request Form'!$C$8:$C$507, $B96), "R2", IF(COUNTIFS('Leave Request Form'!$P$8:$P$569, $B96, 'Leave Request Form'!$Q$8:$Q$569, "&lt;="&amp;Z85, 'Leave Request Form'!$R$8:$R$569, "&gt;="&amp;Z85)&gt;0, "A", IF(COUNTIFS('Leave Request Form'!$C$8:$C$507, $B96, 'Leave Request Form'!$D$8:$D$507, "&lt;="&amp;Z85, 'Leave Request Form'!$E$8:$E$507, "&gt;="&amp;Z85)&gt;0, "R", "")))))</f>
        <v/>
      </c>
      <c r="AA96" s="43" t="str">
        <f>IF(OR($B96="", AA85=""), "", IF(COUNTIFS('Leave Request Form'!$T$8:$T$507, AA85, 'Leave Request Form'!$C$8:$C$507, $B96), "A2", IF(COUNTIFS('Leave Request Form'!$G$8:$G$507, AA85, 'Leave Request Form'!$C$8:$C$507, $B96), "R2", IF(COUNTIFS('Leave Request Form'!$P$8:$P$569, $B96, 'Leave Request Form'!$Q$8:$Q$569, "&lt;="&amp;AA85, 'Leave Request Form'!$R$8:$R$569, "&gt;="&amp;AA85)&gt;0, "A", IF(COUNTIFS('Leave Request Form'!$C$8:$C$507, $B96, 'Leave Request Form'!$D$8:$D$507, "&lt;="&amp;AA85, 'Leave Request Form'!$E$8:$E$507, "&gt;="&amp;AA85)&gt;0, "R", "")))))</f>
        <v/>
      </c>
      <c r="AB96" s="43" t="str">
        <f>IF(OR($B96="", AB85=""), "", IF(COUNTIFS('Leave Request Form'!$T$8:$T$507, AB85, 'Leave Request Form'!$C$8:$C$507, $B96), "A2", IF(COUNTIFS('Leave Request Form'!$G$8:$G$507, AB85, 'Leave Request Form'!$C$8:$C$507, $B96), "R2", IF(COUNTIFS('Leave Request Form'!$P$8:$P$569, $B96, 'Leave Request Form'!$Q$8:$Q$569, "&lt;="&amp;AB85, 'Leave Request Form'!$R$8:$R$569, "&gt;="&amp;AB85)&gt;0, "A", IF(COUNTIFS('Leave Request Form'!$C$8:$C$507, $B96, 'Leave Request Form'!$D$8:$D$507, "&lt;="&amp;AB85, 'Leave Request Form'!$E$8:$E$507, "&gt;="&amp;AB85)&gt;0, "R", "")))))</f>
        <v/>
      </c>
      <c r="AC96" s="43" t="str">
        <f>IF(OR($B96="", AC85=""), "", IF(COUNTIFS('Leave Request Form'!$T$8:$T$507, AC85, 'Leave Request Form'!$C$8:$C$507, $B96), "A2", IF(COUNTIFS('Leave Request Form'!$G$8:$G$507, AC85, 'Leave Request Form'!$C$8:$C$507, $B96), "R2", IF(COUNTIFS('Leave Request Form'!$P$8:$P$569, $B96, 'Leave Request Form'!$Q$8:$Q$569, "&lt;="&amp;AC85, 'Leave Request Form'!$R$8:$R$569, "&gt;="&amp;AC85)&gt;0, "A", IF(COUNTIFS('Leave Request Form'!$C$8:$C$507, $B96, 'Leave Request Form'!$D$8:$D$507, "&lt;="&amp;AC85, 'Leave Request Form'!$E$8:$E$507, "&gt;="&amp;AC85)&gt;0, "R", "")))))</f>
        <v/>
      </c>
      <c r="AD96" s="43" t="str">
        <f>IF(OR($B96="", AD85=""), "", IF(COUNTIFS('Leave Request Form'!$T$8:$T$507, AD85, 'Leave Request Form'!$C$8:$C$507, $B96), "A2", IF(COUNTIFS('Leave Request Form'!$G$8:$G$507, AD85, 'Leave Request Form'!$C$8:$C$507, $B96), "R2", IF(COUNTIFS('Leave Request Form'!$P$8:$P$569, $B96, 'Leave Request Form'!$Q$8:$Q$569, "&lt;="&amp;AD85, 'Leave Request Form'!$R$8:$R$569, "&gt;="&amp;AD85)&gt;0, "A", IF(COUNTIFS('Leave Request Form'!$C$8:$C$507, $B96, 'Leave Request Form'!$D$8:$D$507, "&lt;="&amp;AD85, 'Leave Request Form'!$E$8:$E$507, "&gt;="&amp;AD85)&gt;0, "R", "")))))</f>
        <v/>
      </c>
      <c r="AE96" s="43" t="str">
        <f>IF(OR($B96="", AE85=""), "", IF(COUNTIFS('Leave Request Form'!$T$8:$T$507, AE85, 'Leave Request Form'!$C$8:$C$507, $B96), "A2", IF(COUNTIFS('Leave Request Form'!$G$8:$G$507, AE85, 'Leave Request Form'!$C$8:$C$507, $B96), "R2", IF(COUNTIFS('Leave Request Form'!$P$8:$P$569, $B96, 'Leave Request Form'!$Q$8:$Q$569, "&lt;="&amp;AE85, 'Leave Request Form'!$R$8:$R$569, "&gt;="&amp;AE85)&gt;0, "A", IF(COUNTIFS('Leave Request Form'!$C$8:$C$507, $B96, 'Leave Request Form'!$D$8:$D$507, "&lt;="&amp;AE85, 'Leave Request Form'!$E$8:$E$507, "&gt;="&amp;AE85)&gt;0, "R", "")))))</f>
        <v/>
      </c>
      <c r="AF96" s="43" t="str">
        <f>IF(OR($B96="", AF85=""), "", IF(COUNTIFS('Leave Request Form'!$T$8:$T$507, AF85, 'Leave Request Form'!$C$8:$C$507, $B96), "A2", IF(COUNTIFS('Leave Request Form'!$G$8:$G$507, AF85, 'Leave Request Form'!$C$8:$C$507, $B96), "R2", IF(COUNTIFS('Leave Request Form'!$P$8:$P$569, $B96, 'Leave Request Form'!$Q$8:$Q$569, "&lt;="&amp;AF85, 'Leave Request Form'!$R$8:$R$569, "&gt;="&amp;AF85)&gt;0, "A", IF(COUNTIFS('Leave Request Form'!$C$8:$C$507, $B96, 'Leave Request Form'!$D$8:$D$507, "&lt;="&amp;AF85, 'Leave Request Form'!$E$8:$E$507, "&gt;="&amp;AF85)&gt;0, "R", "")))))</f>
        <v/>
      </c>
      <c r="AG96" s="44" t="str">
        <f>IF(OR($B96="", AG85=""), "", IF(COUNTIFS('Leave Request Form'!$T$8:$T$507, AG85, 'Leave Request Form'!$C$8:$C$507, $B96), "A2", IF(COUNTIFS('Leave Request Form'!$G$8:$G$507, AG85, 'Leave Request Form'!$C$8:$C$507, $B96), "R2", IF(COUNTIFS('Leave Request Form'!$P$8:$P$569, $B96, 'Leave Request Form'!$Q$8:$Q$569, "&lt;="&amp;AG85, 'Leave Request Form'!$R$8:$R$569, "&gt;="&amp;AG85)&gt;0, "A", IF(COUNTIFS('Leave Request Form'!$C$8:$C$507, $B96, 'Leave Request Form'!$D$8:$D$507, "&lt;="&amp;AG85, 'Leave Request Form'!$E$8:$E$507, "&gt;="&amp;AG85)&gt;0, "R", "")))))</f>
        <v/>
      </c>
      <c r="AH96" s="75"/>
    </row>
    <row r="97" spans="1:34" x14ac:dyDescent="0.25">
      <c r="A97" s="75"/>
      <c r="B97" s="10" t="str">
        <f>IF('Intro &amp; Setup'!$BC$15="", "", 'Intro &amp; Setup'!$BC$15)</f>
        <v/>
      </c>
      <c r="C97" s="42" t="str">
        <f>IF(OR($B97="", C85=""), "", IF(COUNTIFS('Leave Request Form'!$T$8:$T$507, C85, 'Leave Request Form'!$C$8:$C$507, $B97), "A2", IF(COUNTIFS('Leave Request Form'!$G$8:$G$507, C85, 'Leave Request Form'!$C$8:$C$507, $B97), "R2", IF(COUNTIFS('Leave Request Form'!$P$8:$P$569, $B97, 'Leave Request Form'!$Q$8:$Q$569, "&lt;="&amp;C85, 'Leave Request Form'!$R$8:$R$569, "&gt;="&amp;C85)&gt;0, "A", IF(COUNTIFS('Leave Request Form'!$C$8:$C$507, $B97, 'Leave Request Form'!$D$8:$D$507, "&lt;="&amp;C85, 'Leave Request Form'!$E$8:$E$507, "&gt;="&amp;C85)&gt;0, "R", "")))))</f>
        <v/>
      </c>
      <c r="D97" s="43" t="str">
        <f>IF(OR($B97="", D85=""), "", IF(COUNTIFS('Leave Request Form'!$T$8:$T$507, D85, 'Leave Request Form'!$C$8:$C$507, $B97), "A2", IF(COUNTIFS('Leave Request Form'!$G$8:$G$507, D85, 'Leave Request Form'!$C$8:$C$507, $B97), "R2", IF(COUNTIFS('Leave Request Form'!$P$8:$P$569, $B97, 'Leave Request Form'!$Q$8:$Q$569, "&lt;="&amp;D85, 'Leave Request Form'!$R$8:$R$569, "&gt;="&amp;D85)&gt;0, "A", IF(COUNTIFS('Leave Request Form'!$C$8:$C$507, $B97, 'Leave Request Form'!$D$8:$D$507, "&lt;="&amp;D85, 'Leave Request Form'!$E$8:$E$507, "&gt;="&amp;D85)&gt;0, "R", "")))))</f>
        <v/>
      </c>
      <c r="E97" s="43" t="str">
        <f>IF(OR($B97="", E85=""), "", IF(COUNTIFS('Leave Request Form'!$T$8:$T$507, E85, 'Leave Request Form'!$C$8:$C$507, $B97), "A2", IF(COUNTIFS('Leave Request Form'!$G$8:$G$507, E85, 'Leave Request Form'!$C$8:$C$507, $B97), "R2", IF(COUNTIFS('Leave Request Form'!$P$8:$P$569, $B97, 'Leave Request Form'!$Q$8:$Q$569, "&lt;="&amp;E85, 'Leave Request Form'!$R$8:$R$569, "&gt;="&amp;E85)&gt;0, "A", IF(COUNTIFS('Leave Request Form'!$C$8:$C$507, $B97, 'Leave Request Form'!$D$8:$D$507, "&lt;="&amp;E85, 'Leave Request Form'!$E$8:$E$507, "&gt;="&amp;E85)&gt;0, "R", "")))))</f>
        <v/>
      </c>
      <c r="F97" s="43" t="str">
        <f>IF(OR($B97="", F85=""), "", IF(COUNTIFS('Leave Request Form'!$T$8:$T$507, F85, 'Leave Request Form'!$C$8:$C$507, $B97), "A2", IF(COUNTIFS('Leave Request Form'!$G$8:$G$507, F85, 'Leave Request Form'!$C$8:$C$507, $B97), "R2", IF(COUNTIFS('Leave Request Form'!$P$8:$P$569, $B97, 'Leave Request Form'!$Q$8:$Q$569, "&lt;="&amp;F85, 'Leave Request Form'!$R$8:$R$569, "&gt;="&amp;F85)&gt;0, "A", IF(COUNTIFS('Leave Request Form'!$C$8:$C$507, $B97, 'Leave Request Form'!$D$8:$D$507, "&lt;="&amp;F85, 'Leave Request Form'!$E$8:$E$507, "&gt;="&amp;F85)&gt;0, "R", "")))))</f>
        <v/>
      </c>
      <c r="G97" s="43" t="str">
        <f>IF(OR($B97="", G85=""), "", IF(COUNTIFS('Leave Request Form'!$T$8:$T$507, G85, 'Leave Request Form'!$C$8:$C$507, $B97), "A2", IF(COUNTIFS('Leave Request Form'!$G$8:$G$507, G85, 'Leave Request Form'!$C$8:$C$507, $B97), "R2", IF(COUNTIFS('Leave Request Form'!$P$8:$P$569, $B97, 'Leave Request Form'!$Q$8:$Q$569, "&lt;="&amp;G85, 'Leave Request Form'!$R$8:$R$569, "&gt;="&amp;G85)&gt;0, "A", IF(COUNTIFS('Leave Request Form'!$C$8:$C$507, $B97, 'Leave Request Form'!$D$8:$D$507, "&lt;="&amp;G85, 'Leave Request Form'!$E$8:$E$507, "&gt;="&amp;G85)&gt;0, "R", "")))))</f>
        <v/>
      </c>
      <c r="H97" s="43" t="str">
        <f>IF(OR($B97="", H85=""), "", IF(COUNTIFS('Leave Request Form'!$T$8:$T$507, H85, 'Leave Request Form'!$C$8:$C$507, $B97), "A2", IF(COUNTIFS('Leave Request Form'!$G$8:$G$507, H85, 'Leave Request Form'!$C$8:$C$507, $B97), "R2", IF(COUNTIFS('Leave Request Form'!$P$8:$P$569, $B97, 'Leave Request Form'!$Q$8:$Q$569, "&lt;="&amp;H85, 'Leave Request Form'!$R$8:$R$569, "&gt;="&amp;H85)&gt;0, "A", IF(COUNTIFS('Leave Request Form'!$C$8:$C$507, $B97, 'Leave Request Form'!$D$8:$D$507, "&lt;="&amp;H85, 'Leave Request Form'!$E$8:$E$507, "&gt;="&amp;H85)&gt;0, "R", "")))))</f>
        <v/>
      </c>
      <c r="I97" s="43" t="str">
        <f>IF(OR($B97="", I85=""), "", IF(COUNTIFS('Leave Request Form'!$T$8:$T$507, I85, 'Leave Request Form'!$C$8:$C$507, $B97), "A2", IF(COUNTIFS('Leave Request Form'!$G$8:$G$507, I85, 'Leave Request Form'!$C$8:$C$507, $B97), "R2", IF(COUNTIFS('Leave Request Form'!$P$8:$P$569, $B97, 'Leave Request Form'!$Q$8:$Q$569, "&lt;="&amp;I85, 'Leave Request Form'!$R$8:$R$569, "&gt;="&amp;I85)&gt;0, "A", IF(COUNTIFS('Leave Request Form'!$C$8:$C$507, $B97, 'Leave Request Form'!$D$8:$D$507, "&lt;="&amp;I85, 'Leave Request Form'!$E$8:$E$507, "&gt;="&amp;I85)&gt;0, "R", "")))))</f>
        <v/>
      </c>
      <c r="J97" s="43" t="str">
        <f>IF(OR($B97="", J85=""), "", IF(COUNTIFS('Leave Request Form'!$T$8:$T$507, J85, 'Leave Request Form'!$C$8:$C$507, $B97), "A2", IF(COUNTIFS('Leave Request Form'!$G$8:$G$507, J85, 'Leave Request Form'!$C$8:$C$507, $B97), "R2", IF(COUNTIFS('Leave Request Form'!$P$8:$P$569, $B97, 'Leave Request Form'!$Q$8:$Q$569, "&lt;="&amp;J85, 'Leave Request Form'!$R$8:$R$569, "&gt;="&amp;J85)&gt;0, "A", IF(COUNTIFS('Leave Request Form'!$C$8:$C$507, $B97, 'Leave Request Form'!$D$8:$D$507, "&lt;="&amp;J85, 'Leave Request Form'!$E$8:$E$507, "&gt;="&amp;J85)&gt;0, "R", "")))))</f>
        <v/>
      </c>
      <c r="K97" s="43" t="str">
        <f>IF(OR($B97="", K85=""), "", IF(COUNTIFS('Leave Request Form'!$T$8:$T$507, K85, 'Leave Request Form'!$C$8:$C$507, $B97), "A2", IF(COUNTIFS('Leave Request Form'!$G$8:$G$507, K85, 'Leave Request Form'!$C$8:$C$507, $B97), "R2", IF(COUNTIFS('Leave Request Form'!$P$8:$P$569, $B97, 'Leave Request Form'!$Q$8:$Q$569, "&lt;="&amp;K85, 'Leave Request Form'!$R$8:$R$569, "&gt;="&amp;K85)&gt;0, "A", IF(COUNTIFS('Leave Request Form'!$C$8:$C$507, $B97, 'Leave Request Form'!$D$8:$D$507, "&lt;="&amp;K85, 'Leave Request Form'!$E$8:$E$507, "&gt;="&amp;K85)&gt;0, "R", "")))))</f>
        <v/>
      </c>
      <c r="L97" s="43" t="str">
        <f>IF(OR($B97="", L85=""), "", IF(COUNTIFS('Leave Request Form'!$T$8:$T$507, L85, 'Leave Request Form'!$C$8:$C$507, $B97), "A2", IF(COUNTIFS('Leave Request Form'!$G$8:$G$507, L85, 'Leave Request Form'!$C$8:$C$507, $B97), "R2", IF(COUNTIFS('Leave Request Form'!$P$8:$P$569, $B97, 'Leave Request Form'!$Q$8:$Q$569, "&lt;="&amp;L85, 'Leave Request Form'!$R$8:$R$569, "&gt;="&amp;L85)&gt;0, "A", IF(COUNTIFS('Leave Request Form'!$C$8:$C$507, $B97, 'Leave Request Form'!$D$8:$D$507, "&lt;="&amp;L85, 'Leave Request Form'!$E$8:$E$507, "&gt;="&amp;L85)&gt;0, "R", "")))))</f>
        <v/>
      </c>
      <c r="M97" s="43" t="str">
        <f>IF(OR($B97="", M85=""), "", IF(COUNTIFS('Leave Request Form'!$T$8:$T$507, M85, 'Leave Request Form'!$C$8:$C$507, $B97), "A2", IF(COUNTIFS('Leave Request Form'!$G$8:$G$507, M85, 'Leave Request Form'!$C$8:$C$507, $B97), "R2", IF(COUNTIFS('Leave Request Form'!$P$8:$P$569, $B97, 'Leave Request Form'!$Q$8:$Q$569, "&lt;="&amp;M85, 'Leave Request Form'!$R$8:$R$569, "&gt;="&amp;M85)&gt;0, "A", IF(COUNTIFS('Leave Request Form'!$C$8:$C$507, $B97, 'Leave Request Form'!$D$8:$D$507, "&lt;="&amp;M85, 'Leave Request Form'!$E$8:$E$507, "&gt;="&amp;M85)&gt;0, "R", "")))))</f>
        <v/>
      </c>
      <c r="N97" s="43" t="str">
        <f>IF(OR($B97="", N85=""), "", IF(COUNTIFS('Leave Request Form'!$T$8:$T$507, N85, 'Leave Request Form'!$C$8:$C$507, $B97), "A2", IF(COUNTIFS('Leave Request Form'!$G$8:$G$507, N85, 'Leave Request Form'!$C$8:$C$507, $B97), "R2", IF(COUNTIFS('Leave Request Form'!$P$8:$P$569, $B97, 'Leave Request Form'!$Q$8:$Q$569, "&lt;="&amp;N85, 'Leave Request Form'!$R$8:$R$569, "&gt;="&amp;N85)&gt;0, "A", IF(COUNTIFS('Leave Request Form'!$C$8:$C$507, $B97, 'Leave Request Form'!$D$8:$D$507, "&lt;="&amp;N85, 'Leave Request Form'!$E$8:$E$507, "&gt;="&amp;N85)&gt;0, "R", "")))))</f>
        <v/>
      </c>
      <c r="O97" s="43" t="str">
        <f>IF(OR($B97="", O85=""), "", IF(COUNTIFS('Leave Request Form'!$T$8:$T$507, O85, 'Leave Request Form'!$C$8:$C$507, $B97), "A2", IF(COUNTIFS('Leave Request Form'!$G$8:$G$507, O85, 'Leave Request Form'!$C$8:$C$507, $B97), "R2", IF(COUNTIFS('Leave Request Form'!$P$8:$P$569, $B97, 'Leave Request Form'!$Q$8:$Q$569, "&lt;="&amp;O85, 'Leave Request Form'!$R$8:$R$569, "&gt;="&amp;O85)&gt;0, "A", IF(COUNTIFS('Leave Request Form'!$C$8:$C$507, $B97, 'Leave Request Form'!$D$8:$D$507, "&lt;="&amp;O85, 'Leave Request Form'!$E$8:$E$507, "&gt;="&amp;O85)&gt;0, "R", "")))))</f>
        <v/>
      </c>
      <c r="P97" s="43" t="str">
        <f>IF(OR($B97="", P85=""), "", IF(COUNTIFS('Leave Request Form'!$T$8:$T$507, P85, 'Leave Request Form'!$C$8:$C$507, $B97), "A2", IF(COUNTIFS('Leave Request Form'!$G$8:$G$507, P85, 'Leave Request Form'!$C$8:$C$507, $B97), "R2", IF(COUNTIFS('Leave Request Form'!$P$8:$P$569, $B97, 'Leave Request Form'!$Q$8:$Q$569, "&lt;="&amp;P85, 'Leave Request Form'!$R$8:$R$569, "&gt;="&amp;P85)&gt;0, "A", IF(COUNTIFS('Leave Request Form'!$C$8:$C$507, $B97, 'Leave Request Form'!$D$8:$D$507, "&lt;="&amp;P85, 'Leave Request Form'!$E$8:$E$507, "&gt;="&amp;P85)&gt;0, "R", "")))))</f>
        <v/>
      </c>
      <c r="Q97" s="43" t="str">
        <f>IF(OR($B97="", Q85=""), "", IF(COUNTIFS('Leave Request Form'!$T$8:$T$507, Q85, 'Leave Request Form'!$C$8:$C$507, $B97), "A2", IF(COUNTIFS('Leave Request Form'!$G$8:$G$507, Q85, 'Leave Request Form'!$C$8:$C$507, $B97), "R2", IF(COUNTIFS('Leave Request Form'!$P$8:$P$569, $B97, 'Leave Request Form'!$Q$8:$Q$569, "&lt;="&amp;Q85, 'Leave Request Form'!$R$8:$R$569, "&gt;="&amp;Q85)&gt;0, "A", IF(COUNTIFS('Leave Request Form'!$C$8:$C$507, $B97, 'Leave Request Form'!$D$8:$D$507, "&lt;="&amp;Q85, 'Leave Request Form'!$E$8:$E$507, "&gt;="&amp;Q85)&gt;0, "R", "")))))</f>
        <v/>
      </c>
      <c r="R97" s="43" t="str">
        <f>IF(OR($B97="", R85=""), "", IF(COUNTIFS('Leave Request Form'!$T$8:$T$507, R85, 'Leave Request Form'!$C$8:$C$507, $B97), "A2", IF(COUNTIFS('Leave Request Form'!$G$8:$G$507, R85, 'Leave Request Form'!$C$8:$C$507, $B97), "R2", IF(COUNTIFS('Leave Request Form'!$P$8:$P$569, $B97, 'Leave Request Form'!$Q$8:$Q$569, "&lt;="&amp;R85, 'Leave Request Form'!$R$8:$R$569, "&gt;="&amp;R85)&gt;0, "A", IF(COUNTIFS('Leave Request Form'!$C$8:$C$507, $B97, 'Leave Request Form'!$D$8:$D$507, "&lt;="&amp;R85, 'Leave Request Form'!$E$8:$E$507, "&gt;="&amp;R85)&gt;0, "R", "")))))</f>
        <v/>
      </c>
      <c r="S97" s="43" t="str">
        <f>IF(OR($B97="", S85=""), "", IF(COUNTIFS('Leave Request Form'!$T$8:$T$507, S85, 'Leave Request Form'!$C$8:$C$507, $B97), "A2", IF(COUNTIFS('Leave Request Form'!$G$8:$G$507, S85, 'Leave Request Form'!$C$8:$C$507, $B97), "R2", IF(COUNTIFS('Leave Request Form'!$P$8:$P$569, $B97, 'Leave Request Form'!$Q$8:$Q$569, "&lt;="&amp;S85, 'Leave Request Form'!$R$8:$R$569, "&gt;="&amp;S85)&gt;0, "A", IF(COUNTIFS('Leave Request Form'!$C$8:$C$507, $B97, 'Leave Request Form'!$D$8:$D$507, "&lt;="&amp;S85, 'Leave Request Form'!$E$8:$E$507, "&gt;="&amp;S85)&gt;0, "R", "")))))</f>
        <v/>
      </c>
      <c r="T97" s="43" t="str">
        <f>IF(OR($B97="", T85=""), "", IF(COUNTIFS('Leave Request Form'!$T$8:$T$507, T85, 'Leave Request Form'!$C$8:$C$507, $B97), "A2", IF(COUNTIFS('Leave Request Form'!$G$8:$G$507, T85, 'Leave Request Form'!$C$8:$C$507, $B97), "R2", IF(COUNTIFS('Leave Request Form'!$P$8:$P$569, $B97, 'Leave Request Form'!$Q$8:$Q$569, "&lt;="&amp;T85, 'Leave Request Form'!$R$8:$R$569, "&gt;="&amp;T85)&gt;0, "A", IF(COUNTIFS('Leave Request Form'!$C$8:$C$507, $B97, 'Leave Request Form'!$D$8:$D$507, "&lt;="&amp;T85, 'Leave Request Form'!$E$8:$E$507, "&gt;="&amp;T85)&gt;0, "R", "")))))</f>
        <v/>
      </c>
      <c r="U97" s="43" t="str">
        <f>IF(OR($B97="", U85=""), "", IF(COUNTIFS('Leave Request Form'!$T$8:$T$507, U85, 'Leave Request Form'!$C$8:$C$507, $B97), "A2", IF(COUNTIFS('Leave Request Form'!$G$8:$G$507, U85, 'Leave Request Form'!$C$8:$C$507, $B97), "R2", IF(COUNTIFS('Leave Request Form'!$P$8:$P$569, $B97, 'Leave Request Form'!$Q$8:$Q$569, "&lt;="&amp;U85, 'Leave Request Form'!$R$8:$R$569, "&gt;="&amp;U85)&gt;0, "A", IF(COUNTIFS('Leave Request Form'!$C$8:$C$507, $B97, 'Leave Request Form'!$D$8:$D$507, "&lt;="&amp;U85, 'Leave Request Form'!$E$8:$E$507, "&gt;="&amp;U85)&gt;0, "R", "")))))</f>
        <v/>
      </c>
      <c r="V97" s="43" t="str">
        <f>IF(OR($B97="", V85=""), "", IF(COUNTIFS('Leave Request Form'!$T$8:$T$507, V85, 'Leave Request Form'!$C$8:$C$507, $B97), "A2", IF(COUNTIFS('Leave Request Form'!$G$8:$G$507, V85, 'Leave Request Form'!$C$8:$C$507, $B97), "R2", IF(COUNTIFS('Leave Request Form'!$P$8:$P$569, $B97, 'Leave Request Form'!$Q$8:$Q$569, "&lt;="&amp;V85, 'Leave Request Form'!$R$8:$R$569, "&gt;="&amp;V85)&gt;0, "A", IF(COUNTIFS('Leave Request Form'!$C$8:$C$507, $B97, 'Leave Request Form'!$D$8:$D$507, "&lt;="&amp;V85, 'Leave Request Form'!$E$8:$E$507, "&gt;="&amp;V85)&gt;0, "R", "")))))</f>
        <v/>
      </c>
      <c r="W97" s="43" t="str">
        <f>IF(OR($B97="", W85=""), "", IF(COUNTIFS('Leave Request Form'!$T$8:$T$507, W85, 'Leave Request Form'!$C$8:$C$507, $B97), "A2", IF(COUNTIFS('Leave Request Form'!$G$8:$G$507, W85, 'Leave Request Form'!$C$8:$C$507, $B97), "R2", IF(COUNTIFS('Leave Request Form'!$P$8:$P$569, $B97, 'Leave Request Form'!$Q$8:$Q$569, "&lt;="&amp;W85, 'Leave Request Form'!$R$8:$R$569, "&gt;="&amp;W85)&gt;0, "A", IF(COUNTIFS('Leave Request Form'!$C$8:$C$507, $B97, 'Leave Request Form'!$D$8:$D$507, "&lt;="&amp;W85, 'Leave Request Form'!$E$8:$E$507, "&gt;="&amp;W85)&gt;0, "R", "")))))</f>
        <v/>
      </c>
      <c r="X97" s="43" t="str">
        <f>IF(OR($B97="", X85=""), "", IF(COUNTIFS('Leave Request Form'!$T$8:$T$507, X85, 'Leave Request Form'!$C$8:$C$507, $B97), "A2", IF(COUNTIFS('Leave Request Form'!$G$8:$G$507, X85, 'Leave Request Form'!$C$8:$C$507, $B97), "R2", IF(COUNTIFS('Leave Request Form'!$P$8:$P$569, $B97, 'Leave Request Form'!$Q$8:$Q$569, "&lt;="&amp;X85, 'Leave Request Form'!$R$8:$R$569, "&gt;="&amp;X85)&gt;0, "A", IF(COUNTIFS('Leave Request Form'!$C$8:$C$507, $B97, 'Leave Request Form'!$D$8:$D$507, "&lt;="&amp;X85, 'Leave Request Form'!$E$8:$E$507, "&gt;="&amp;X85)&gt;0, "R", "")))))</f>
        <v/>
      </c>
      <c r="Y97" s="43" t="str">
        <f>IF(OR($B97="", Y85=""), "", IF(COUNTIFS('Leave Request Form'!$T$8:$T$507, Y85, 'Leave Request Form'!$C$8:$C$507, $B97), "A2", IF(COUNTIFS('Leave Request Form'!$G$8:$G$507, Y85, 'Leave Request Form'!$C$8:$C$507, $B97), "R2", IF(COUNTIFS('Leave Request Form'!$P$8:$P$569, $B97, 'Leave Request Form'!$Q$8:$Q$569, "&lt;="&amp;Y85, 'Leave Request Form'!$R$8:$R$569, "&gt;="&amp;Y85)&gt;0, "A", IF(COUNTIFS('Leave Request Form'!$C$8:$C$507, $B97, 'Leave Request Form'!$D$8:$D$507, "&lt;="&amp;Y85, 'Leave Request Form'!$E$8:$E$507, "&gt;="&amp;Y85)&gt;0, "R", "")))))</f>
        <v/>
      </c>
      <c r="Z97" s="43" t="str">
        <f>IF(OR($B97="", Z85=""), "", IF(COUNTIFS('Leave Request Form'!$T$8:$T$507, Z85, 'Leave Request Form'!$C$8:$C$507, $B97), "A2", IF(COUNTIFS('Leave Request Form'!$G$8:$G$507, Z85, 'Leave Request Form'!$C$8:$C$507, $B97), "R2", IF(COUNTIFS('Leave Request Form'!$P$8:$P$569, $B97, 'Leave Request Form'!$Q$8:$Q$569, "&lt;="&amp;Z85, 'Leave Request Form'!$R$8:$R$569, "&gt;="&amp;Z85)&gt;0, "A", IF(COUNTIFS('Leave Request Form'!$C$8:$C$507, $B97, 'Leave Request Form'!$D$8:$D$507, "&lt;="&amp;Z85, 'Leave Request Form'!$E$8:$E$507, "&gt;="&amp;Z85)&gt;0, "R", "")))))</f>
        <v/>
      </c>
      <c r="AA97" s="43" t="str">
        <f>IF(OR($B97="", AA85=""), "", IF(COUNTIFS('Leave Request Form'!$T$8:$T$507, AA85, 'Leave Request Form'!$C$8:$C$507, $B97), "A2", IF(COUNTIFS('Leave Request Form'!$G$8:$G$507, AA85, 'Leave Request Form'!$C$8:$C$507, $B97), "R2", IF(COUNTIFS('Leave Request Form'!$P$8:$P$569, $B97, 'Leave Request Form'!$Q$8:$Q$569, "&lt;="&amp;AA85, 'Leave Request Form'!$R$8:$R$569, "&gt;="&amp;AA85)&gt;0, "A", IF(COUNTIFS('Leave Request Form'!$C$8:$C$507, $B97, 'Leave Request Form'!$D$8:$D$507, "&lt;="&amp;AA85, 'Leave Request Form'!$E$8:$E$507, "&gt;="&amp;AA85)&gt;0, "R", "")))))</f>
        <v/>
      </c>
      <c r="AB97" s="43" t="str">
        <f>IF(OR($B97="", AB85=""), "", IF(COUNTIFS('Leave Request Form'!$T$8:$T$507, AB85, 'Leave Request Form'!$C$8:$C$507, $B97), "A2", IF(COUNTIFS('Leave Request Form'!$G$8:$G$507, AB85, 'Leave Request Form'!$C$8:$C$507, $B97), "R2", IF(COUNTIFS('Leave Request Form'!$P$8:$P$569, $B97, 'Leave Request Form'!$Q$8:$Q$569, "&lt;="&amp;AB85, 'Leave Request Form'!$R$8:$R$569, "&gt;="&amp;AB85)&gt;0, "A", IF(COUNTIFS('Leave Request Form'!$C$8:$C$507, $B97, 'Leave Request Form'!$D$8:$D$507, "&lt;="&amp;AB85, 'Leave Request Form'!$E$8:$E$507, "&gt;="&amp;AB85)&gt;0, "R", "")))))</f>
        <v/>
      </c>
      <c r="AC97" s="43" t="str">
        <f>IF(OR($B97="", AC85=""), "", IF(COUNTIFS('Leave Request Form'!$T$8:$T$507, AC85, 'Leave Request Form'!$C$8:$C$507, $B97), "A2", IF(COUNTIFS('Leave Request Form'!$G$8:$G$507, AC85, 'Leave Request Form'!$C$8:$C$507, $B97), "R2", IF(COUNTIFS('Leave Request Form'!$P$8:$P$569, $B97, 'Leave Request Form'!$Q$8:$Q$569, "&lt;="&amp;AC85, 'Leave Request Form'!$R$8:$R$569, "&gt;="&amp;AC85)&gt;0, "A", IF(COUNTIFS('Leave Request Form'!$C$8:$C$507, $B97, 'Leave Request Form'!$D$8:$D$507, "&lt;="&amp;AC85, 'Leave Request Form'!$E$8:$E$507, "&gt;="&amp;AC85)&gt;0, "R", "")))))</f>
        <v/>
      </c>
      <c r="AD97" s="43" t="str">
        <f>IF(OR($B97="", AD85=""), "", IF(COUNTIFS('Leave Request Form'!$T$8:$T$507, AD85, 'Leave Request Form'!$C$8:$C$507, $B97), "A2", IF(COUNTIFS('Leave Request Form'!$G$8:$G$507, AD85, 'Leave Request Form'!$C$8:$C$507, $B97), "R2", IF(COUNTIFS('Leave Request Form'!$P$8:$P$569, $B97, 'Leave Request Form'!$Q$8:$Q$569, "&lt;="&amp;AD85, 'Leave Request Form'!$R$8:$R$569, "&gt;="&amp;AD85)&gt;0, "A", IF(COUNTIFS('Leave Request Form'!$C$8:$C$507, $B97, 'Leave Request Form'!$D$8:$D$507, "&lt;="&amp;AD85, 'Leave Request Form'!$E$8:$E$507, "&gt;="&amp;AD85)&gt;0, "R", "")))))</f>
        <v/>
      </c>
      <c r="AE97" s="43" t="str">
        <f>IF(OR($B97="", AE85=""), "", IF(COUNTIFS('Leave Request Form'!$T$8:$T$507, AE85, 'Leave Request Form'!$C$8:$C$507, $B97), "A2", IF(COUNTIFS('Leave Request Form'!$G$8:$G$507, AE85, 'Leave Request Form'!$C$8:$C$507, $B97), "R2", IF(COUNTIFS('Leave Request Form'!$P$8:$P$569, $B97, 'Leave Request Form'!$Q$8:$Q$569, "&lt;="&amp;AE85, 'Leave Request Form'!$R$8:$R$569, "&gt;="&amp;AE85)&gt;0, "A", IF(COUNTIFS('Leave Request Form'!$C$8:$C$507, $B97, 'Leave Request Form'!$D$8:$D$507, "&lt;="&amp;AE85, 'Leave Request Form'!$E$8:$E$507, "&gt;="&amp;AE85)&gt;0, "R", "")))))</f>
        <v/>
      </c>
      <c r="AF97" s="43" t="str">
        <f>IF(OR($B97="", AF85=""), "", IF(COUNTIFS('Leave Request Form'!$T$8:$T$507, AF85, 'Leave Request Form'!$C$8:$C$507, $B97), "A2", IF(COUNTIFS('Leave Request Form'!$G$8:$G$507, AF85, 'Leave Request Form'!$C$8:$C$507, $B97), "R2", IF(COUNTIFS('Leave Request Form'!$P$8:$P$569, $B97, 'Leave Request Form'!$Q$8:$Q$569, "&lt;="&amp;AF85, 'Leave Request Form'!$R$8:$R$569, "&gt;="&amp;AF85)&gt;0, "A", IF(COUNTIFS('Leave Request Form'!$C$8:$C$507, $B97, 'Leave Request Form'!$D$8:$D$507, "&lt;="&amp;AF85, 'Leave Request Form'!$E$8:$E$507, "&gt;="&amp;AF85)&gt;0, "R", "")))))</f>
        <v/>
      </c>
      <c r="AG97" s="44" t="str">
        <f>IF(OR($B97="", AG85=""), "", IF(COUNTIFS('Leave Request Form'!$T$8:$T$507, AG85, 'Leave Request Form'!$C$8:$C$507, $B97), "A2", IF(COUNTIFS('Leave Request Form'!$G$8:$G$507, AG85, 'Leave Request Form'!$C$8:$C$507, $B97), "R2", IF(COUNTIFS('Leave Request Form'!$P$8:$P$569, $B97, 'Leave Request Form'!$Q$8:$Q$569, "&lt;="&amp;AG85, 'Leave Request Form'!$R$8:$R$569, "&gt;="&amp;AG85)&gt;0, "A", IF(COUNTIFS('Leave Request Form'!$C$8:$C$507, $B97, 'Leave Request Form'!$D$8:$D$507, "&lt;="&amp;AG85, 'Leave Request Form'!$E$8:$E$507, "&gt;="&amp;AG85)&gt;0, "R", "")))))</f>
        <v/>
      </c>
      <c r="AH97" s="75"/>
    </row>
    <row r="98" spans="1:34" x14ac:dyDescent="0.25">
      <c r="A98" s="75"/>
      <c r="B98" s="10" t="str">
        <f>IF('Intro &amp; Setup'!$BC$16="", "", 'Intro &amp; Setup'!$BC$16)</f>
        <v/>
      </c>
      <c r="C98" s="42" t="str">
        <f>IF(OR($B98="", C85=""), "", IF(COUNTIFS('Leave Request Form'!$T$8:$T$507, C85, 'Leave Request Form'!$C$8:$C$507, $B98), "A2", IF(COUNTIFS('Leave Request Form'!$G$8:$G$507, C85, 'Leave Request Form'!$C$8:$C$507, $B98), "R2", IF(COUNTIFS('Leave Request Form'!$P$8:$P$569, $B98, 'Leave Request Form'!$Q$8:$Q$569, "&lt;="&amp;C85, 'Leave Request Form'!$R$8:$R$569, "&gt;="&amp;C85)&gt;0, "A", IF(COUNTIFS('Leave Request Form'!$C$8:$C$507, $B98, 'Leave Request Form'!$D$8:$D$507, "&lt;="&amp;C85, 'Leave Request Form'!$E$8:$E$507, "&gt;="&amp;C85)&gt;0, "R", "")))))</f>
        <v/>
      </c>
      <c r="D98" s="43" t="str">
        <f>IF(OR($B98="", D85=""), "", IF(COUNTIFS('Leave Request Form'!$T$8:$T$507, D85, 'Leave Request Form'!$C$8:$C$507, $B98), "A2", IF(COUNTIFS('Leave Request Form'!$G$8:$G$507, D85, 'Leave Request Form'!$C$8:$C$507, $B98), "R2", IF(COUNTIFS('Leave Request Form'!$P$8:$P$569, $B98, 'Leave Request Form'!$Q$8:$Q$569, "&lt;="&amp;D85, 'Leave Request Form'!$R$8:$R$569, "&gt;="&amp;D85)&gt;0, "A", IF(COUNTIFS('Leave Request Form'!$C$8:$C$507, $B98, 'Leave Request Form'!$D$8:$D$507, "&lt;="&amp;D85, 'Leave Request Form'!$E$8:$E$507, "&gt;="&amp;D85)&gt;0, "R", "")))))</f>
        <v/>
      </c>
      <c r="E98" s="43" t="str">
        <f>IF(OR($B98="", E85=""), "", IF(COUNTIFS('Leave Request Form'!$T$8:$T$507, E85, 'Leave Request Form'!$C$8:$C$507, $B98), "A2", IF(COUNTIFS('Leave Request Form'!$G$8:$G$507, E85, 'Leave Request Form'!$C$8:$C$507, $B98), "R2", IF(COUNTIFS('Leave Request Form'!$P$8:$P$569, $B98, 'Leave Request Form'!$Q$8:$Q$569, "&lt;="&amp;E85, 'Leave Request Form'!$R$8:$R$569, "&gt;="&amp;E85)&gt;0, "A", IF(COUNTIFS('Leave Request Form'!$C$8:$C$507, $B98, 'Leave Request Form'!$D$8:$D$507, "&lt;="&amp;E85, 'Leave Request Form'!$E$8:$E$507, "&gt;="&amp;E85)&gt;0, "R", "")))))</f>
        <v/>
      </c>
      <c r="F98" s="43" t="str">
        <f>IF(OR($B98="", F85=""), "", IF(COUNTIFS('Leave Request Form'!$T$8:$T$507, F85, 'Leave Request Form'!$C$8:$C$507, $B98), "A2", IF(COUNTIFS('Leave Request Form'!$G$8:$G$507, F85, 'Leave Request Form'!$C$8:$C$507, $B98), "R2", IF(COUNTIFS('Leave Request Form'!$P$8:$P$569, $B98, 'Leave Request Form'!$Q$8:$Q$569, "&lt;="&amp;F85, 'Leave Request Form'!$R$8:$R$569, "&gt;="&amp;F85)&gt;0, "A", IF(COUNTIFS('Leave Request Form'!$C$8:$C$507, $B98, 'Leave Request Form'!$D$8:$D$507, "&lt;="&amp;F85, 'Leave Request Form'!$E$8:$E$507, "&gt;="&amp;F85)&gt;0, "R", "")))))</f>
        <v/>
      </c>
      <c r="G98" s="43" t="str">
        <f>IF(OR($B98="", G85=""), "", IF(COUNTIFS('Leave Request Form'!$T$8:$T$507, G85, 'Leave Request Form'!$C$8:$C$507, $B98), "A2", IF(COUNTIFS('Leave Request Form'!$G$8:$G$507, G85, 'Leave Request Form'!$C$8:$C$507, $B98), "R2", IF(COUNTIFS('Leave Request Form'!$P$8:$P$569, $B98, 'Leave Request Form'!$Q$8:$Q$569, "&lt;="&amp;G85, 'Leave Request Form'!$R$8:$R$569, "&gt;="&amp;G85)&gt;0, "A", IF(COUNTIFS('Leave Request Form'!$C$8:$C$507, $B98, 'Leave Request Form'!$D$8:$D$507, "&lt;="&amp;G85, 'Leave Request Form'!$E$8:$E$507, "&gt;="&amp;G85)&gt;0, "R", "")))))</f>
        <v/>
      </c>
      <c r="H98" s="43" t="str">
        <f>IF(OR($B98="", H85=""), "", IF(COUNTIFS('Leave Request Form'!$T$8:$T$507, H85, 'Leave Request Form'!$C$8:$C$507, $B98), "A2", IF(COUNTIFS('Leave Request Form'!$G$8:$G$507, H85, 'Leave Request Form'!$C$8:$C$507, $B98), "R2", IF(COUNTIFS('Leave Request Form'!$P$8:$P$569, $B98, 'Leave Request Form'!$Q$8:$Q$569, "&lt;="&amp;H85, 'Leave Request Form'!$R$8:$R$569, "&gt;="&amp;H85)&gt;0, "A", IF(COUNTIFS('Leave Request Form'!$C$8:$C$507, $B98, 'Leave Request Form'!$D$8:$D$507, "&lt;="&amp;H85, 'Leave Request Form'!$E$8:$E$507, "&gt;="&amp;H85)&gt;0, "R", "")))))</f>
        <v/>
      </c>
      <c r="I98" s="43" t="str">
        <f>IF(OR($B98="", I85=""), "", IF(COUNTIFS('Leave Request Form'!$T$8:$T$507, I85, 'Leave Request Form'!$C$8:$C$507, $B98), "A2", IF(COUNTIFS('Leave Request Form'!$G$8:$G$507, I85, 'Leave Request Form'!$C$8:$C$507, $B98), "R2", IF(COUNTIFS('Leave Request Form'!$P$8:$P$569, $B98, 'Leave Request Form'!$Q$8:$Q$569, "&lt;="&amp;I85, 'Leave Request Form'!$R$8:$R$569, "&gt;="&amp;I85)&gt;0, "A", IF(COUNTIFS('Leave Request Form'!$C$8:$C$507, $B98, 'Leave Request Form'!$D$8:$D$507, "&lt;="&amp;I85, 'Leave Request Form'!$E$8:$E$507, "&gt;="&amp;I85)&gt;0, "R", "")))))</f>
        <v/>
      </c>
      <c r="J98" s="43" t="str">
        <f>IF(OR($B98="", J85=""), "", IF(COUNTIFS('Leave Request Form'!$T$8:$T$507, J85, 'Leave Request Form'!$C$8:$C$507, $B98), "A2", IF(COUNTIFS('Leave Request Form'!$G$8:$G$507, J85, 'Leave Request Form'!$C$8:$C$507, $B98), "R2", IF(COUNTIFS('Leave Request Form'!$P$8:$P$569, $B98, 'Leave Request Form'!$Q$8:$Q$569, "&lt;="&amp;J85, 'Leave Request Form'!$R$8:$R$569, "&gt;="&amp;J85)&gt;0, "A", IF(COUNTIFS('Leave Request Form'!$C$8:$C$507, $B98, 'Leave Request Form'!$D$8:$D$507, "&lt;="&amp;J85, 'Leave Request Form'!$E$8:$E$507, "&gt;="&amp;J85)&gt;0, "R", "")))))</f>
        <v/>
      </c>
      <c r="K98" s="43" t="str">
        <f>IF(OR($B98="", K85=""), "", IF(COUNTIFS('Leave Request Form'!$T$8:$T$507, K85, 'Leave Request Form'!$C$8:$C$507, $B98), "A2", IF(COUNTIFS('Leave Request Form'!$G$8:$G$507, K85, 'Leave Request Form'!$C$8:$C$507, $B98), "R2", IF(COUNTIFS('Leave Request Form'!$P$8:$P$569, $B98, 'Leave Request Form'!$Q$8:$Q$569, "&lt;="&amp;K85, 'Leave Request Form'!$R$8:$R$569, "&gt;="&amp;K85)&gt;0, "A", IF(COUNTIFS('Leave Request Form'!$C$8:$C$507, $B98, 'Leave Request Form'!$D$8:$D$507, "&lt;="&amp;K85, 'Leave Request Form'!$E$8:$E$507, "&gt;="&amp;K85)&gt;0, "R", "")))))</f>
        <v/>
      </c>
      <c r="L98" s="43" t="str">
        <f>IF(OR($B98="", L85=""), "", IF(COUNTIFS('Leave Request Form'!$T$8:$T$507, L85, 'Leave Request Form'!$C$8:$C$507, $B98), "A2", IF(COUNTIFS('Leave Request Form'!$G$8:$G$507, L85, 'Leave Request Form'!$C$8:$C$507, $B98), "R2", IF(COUNTIFS('Leave Request Form'!$P$8:$P$569, $B98, 'Leave Request Form'!$Q$8:$Q$569, "&lt;="&amp;L85, 'Leave Request Form'!$R$8:$R$569, "&gt;="&amp;L85)&gt;0, "A", IF(COUNTIFS('Leave Request Form'!$C$8:$C$507, $B98, 'Leave Request Form'!$D$8:$D$507, "&lt;="&amp;L85, 'Leave Request Form'!$E$8:$E$507, "&gt;="&amp;L85)&gt;0, "R", "")))))</f>
        <v/>
      </c>
      <c r="M98" s="43" t="str">
        <f>IF(OR($B98="", M85=""), "", IF(COUNTIFS('Leave Request Form'!$T$8:$T$507, M85, 'Leave Request Form'!$C$8:$C$507, $B98), "A2", IF(COUNTIFS('Leave Request Form'!$G$8:$G$507, M85, 'Leave Request Form'!$C$8:$C$507, $B98), "R2", IF(COUNTIFS('Leave Request Form'!$P$8:$P$569, $B98, 'Leave Request Form'!$Q$8:$Q$569, "&lt;="&amp;M85, 'Leave Request Form'!$R$8:$R$569, "&gt;="&amp;M85)&gt;0, "A", IF(COUNTIFS('Leave Request Form'!$C$8:$C$507, $B98, 'Leave Request Form'!$D$8:$D$507, "&lt;="&amp;M85, 'Leave Request Form'!$E$8:$E$507, "&gt;="&amp;M85)&gt;0, "R", "")))))</f>
        <v/>
      </c>
      <c r="N98" s="43" t="str">
        <f>IF(OR($B98="", N85=""), "", IF(COUNTIFS('Leave Request Form'!$T$8:$T$507, N85, 'Leave Request Form'!$C$8:$C$507, $B98), "A2", IF(COUNTIFS('Leave Request Form'!$G$8:$G$507, N85, 'Leave Request Form'!$C$8:$C$507, $B98), "R2", IF(COUNTIFS('Leave Request Form'!$P$8:$P$569, $B98, 'Leave Request Form'!$Q$8:$Q$569, "&lt;="&amp;N85, 'Leave Request Form'!$R$8:$R$569, "&gt;="&amp;N85)&gt;0, "A", IF(COUNTIFS('Leave Request Form'!$C$8:$C$507, $B98, 'Leave Request Form'!$D$8:$D$507, "&lt;="&amp;N85, 'Leave Request Form'!$E$8:$E$507, "&gt;="&amp;N85)&gt;0, "R", "")))))</f>
        <v/>
      </c>
      <c r="O98" s="43" t="str">
        <f>IF(OR($B98="", O85=""), "", IF(COUNTIFS('Leave Request Form'!$T$8:$T$507, O85, 'Leave Request Form'!$C$8:$C$507, $B98), "A2", IF(COUNTIFS('Leave Request Form'!$G$8:$G$507, O85, 'Leave Request Form'!$C$8:$C$507, $B98), "R2", IF(COUNTIFS('Leave Request Form'!$P$8:$P$569, $B98, 'Leave Request Form'!$Q$8:$Q$569, "&lt;="&amp;O85, 'Leave Request Form'!$R$8:$R$569, "&gt;="&amp;O85)&gt;0, "A", IF(COUNTIFS('Leave Request Form'!$C$8:$C$507, $B98, 'Leave Request Form'!$D$8:$D$507, "&lt;="&amp;O85, 'Leave Request Form'!$E$8:$E$507, "&gt;="&amp;O85)&gt;0, "R", "")))))</f>
        <v/>
      </c>
      <c r="P98" s="43" t="str">
        <f>IF(OR($B98="", P85=""), "", IF(COUNTIFS('Leave Request Form'!$T$8:$T$507, P85, 'Leave Request Form'!$C$8:$C$507, $B98), "A2", IF(COUNTIFS('Leave Request Form'!$G$8:$G$507, P85, 'Leave Request Form'!$C$8:$C$507, $B98), "R2", IF(COUNTIFS('Leave Request Form'!$P$8:$P$569, $B98, 'Leave Request Form'!$Q$8:$Q$569, "&lt;="&amp;P85, 'Leave Request Form'!$R$8:$R$569, "&gt;="&amp;P85)&gt;0, "A", IF(COUNTIFS('Leave Request Form'!$C$8:$C$507, $B98, 'Leave Request Form'!$D$8:$D$507, "&lt;="&amp;P85, 'Leave Request Form'!$E$8:$E$507, "&gt;="&amp;P85)&gt;0, "R", "")))))</f>
        <v/>
      </c>
      <c r="Q98" s="43" t="str">
        <f>IF(OR($B98="", Q85=""), "", IF(COUNTIFS('Leave Request Form'!$T$8:$T$507, Q85, 'Leave Request Form'!$C$8:$C$507, $B98), "A2", IF(COUNTIFS('Leave Request Form'!$G$8:$G$507, Q85, 'Leave Request Form'!$C$8:$C$507, $B98), "R2", IF(COUNTIFS('Leave Request Form'!$P$8:$P$569, $B98, 'Leave Request Form'!$Q$8:$Q$569, "&lt;="&amp;Q85, 'Leave Request Form'!$R$8:$R$569, "&gt;="&amp;Q85)&gt;0, "A", IF(COUNTIFS('Leave Request Form'!$C$8:$C$507, $B98, 'Leave Request Form'!$D$8:$D$507, "&lt;="&amp;Q85, 'Leave Request Form'!$E$8:$E$507, "&gt;="&amp;Q85)&gt;0, "R", "")))))</f>
        <v/>
      </c>
      <c r="R98" s="43" t="str">
        <f>IF(OR($B98="", R85=""), "", IF(COUNTIFS('Leave Request Form'!$T$8:$T$507, R85, 'Leave Request Form'!$C$8:$C$507, $B98), "A2", IF(COUNTIFS('Leave Request Form'!$G$8:$G$507, R85, 'Leave Request Form'!$C$8:$C$507, $B98), "R2", IF(COUNTIFS('Leave Request Form'!$P$8:$P$569, $B98, 'Leave Request Form'!$Q$8:$Q$569, "&lt;="&amp;R85, 'Leave Request Form'!$R$8:$R$569, "&gt;="&amp;R85)&gt;0, "A", IF(COUNTIFS('Leave Request Form'!$C$8:$C$507, $B98, 'Leave Request Form'!$D$8:$D$507, "&lt;="&amp;R85, 'Leave Request Form'!$E$8:$E$507, "&gt;="&amp;R85)&gt;0, "R", "")))))</f>
        <v/>
      </c>
      <c r="S98" s="43" t="str">
        <f>IF(OR($B98="", S85=""), "", IF(COUNTIFS('Leave Request Form'!$T$8:$T$507, S85, 'Leave Request Form'!$C$8:$C$507, $B98), "A2", IF(COUNTIFS('Leave Request Form'!$G$8:$G$507, S85, 'Leave Request Form'!$C$8:$C$507, $B98), "R2", IF(COUNTIFS('Leave Request Form'!$P$8:$P$569, $B98, 'Leave Request Form'!$Q$8:$Q$569, "&lt;="&amp;S85, 'Leave Request Form'!$R$8:$R$569, "&gt;="&amp;S85)&gt;0, "A", IF(COUNTIFS('Leave Request Form'!$C$8:$C$507, $B98, 'Leave Request Form'!$D$8:$D$507, "&lt;="&amp;S85, 'Leave Request Form'!$E$8:$E$507, "&gt;="&amp;S85)&gt;0, "R", "")))))</f>
        <v/>
      </c>
      <c r="T98" s="43" t="str">
        <f>IF(OR($B98="", T85=""), "", IF(COUNTIFS('Leave Request Form'!$T$8:$T$507, T85, 'Leave Request Form'!$C$8:$C$507, $B98), "A2", IF(COUNTIFS('Leave Request Form'!$G$8:$G$507, T85, 'Leave Request Form'!$C$8:$C$507, $B98), "R2", IF(COUNTIFS('Leave Request Form'!$P$8:$P$569, $B98, 'Leave Request Form'!$Q$8:$Q$569, "&lt;="&amp;T85, 'Leave Request Form'!$R$8:$R$569, "&gt;="&amp;T85)&gt;0, "A", IF(COUNTIFS('Leave Request Form'!$C$8:$C$507, $B98, 'Leave Request Form'!$D$8:$D$507, "&lt;="&amp;T85, 'Leave Request Form'!$E$8:$E$507, "&gt;="&amp;T85)&gt;0, "R", "")))))</f>
        <v/>
      </c>
      <c r="U98" s="43" t="str">
        <f>IF(OR($B98="", U85=""), "", IF(COUNTIFS('Leave Request Form'!$T$8:$T$507, U85, 'Leave Request Form'!$C$8:$C$507, $B98), "A2", IF(COUNTIFS('Leave Request Form'!$G$8:$G$507, U85, 'Leave Request Form'!$C$8:$C$507, $B98), "R2", IF(COUNTIFS('Leave Request Form'!$P$8:$P$569, $B98, 'Leave Request Form'!$Q$8:$Q$569, "&lt;="&amp;U85, 'Leave Request Form'!$R$8:$R$569, "&gt;="&amp;U85)&gt;0, "A", IF(COUNTIFS('Leave Request Form'!$C$8:$C$507, $B98, 'Leave Request Form'!$D$8:$D$507, "&lt;="&amp;U85, 'Leave Request Form'!$E$8:$E$507, "&gt;="&amp;U85)&gt;0, "R", "")))))</f>
        <v/>
      </c>
      <c r="V98" s="43" t="str">
        <f>IF(OR($B98="", V85=""), "", IF(COUNTIFS('Leave Request Form'!$T$8:$T$507, V85, 'Leave Request Form'!$C$8:$C$507, $B98), "A2", IF(COUNTIFS('Leave Request Form'!$G$8:$G$507, V85, 'Leave Request Form'!$C$8:$C$507, $B98), "R2", IF(COUNTIFS('Leave Request Form'!$P$8:$P$569, $B98, 'Leave Request Form'!$Q$8:$Q$569, "&lt;="&amp;V85, 'Leave Request Form'!$R$8:$R$569, "&gt;="&amp;V85)&gt;0, "A", IF(COUNTIFS('Leave Request Form'!$C$8:$C$507, $B98, 'Leave Request Form'!$D$8:$D$507, "&lt;="&amp;V85, 'Leave Request Form'!$E$8:$E$507, "&gt;="&amp;V85)&gt;0, "R", "")))))</f>
        <v/>
      </c>
      <c r="W98" s="43" t="str">
        <f>IF(OR($B98="", W85=""), "", IF(COUNTIFS('Leave Request Form'!$T$8:$T$507, W85, 'Leave Request Form'!$C$8:$C$507, $B98), "A2", IF(COUNTIFS('Leave Request Form'!$G$8:$G$507, W85, 'Leave Request Form'!$C$8:$C$507, $B98), "R2", IF(COUNTIFS('Leave Request Form'!$P$8:$P$569, $B98, 'Leave Request Form'!$Q$8:$Q$569, "&lt;="&amp;W85, 'Leave Request Form'!$R$8:$R$569, "&gt;="&amp;W85)&gt;0, "A", IF(COUNTIFS('Leave Request Form'!$C$8:$C$507, $B98, 'Leave Request Form'!$D$8:$D$507, "&lt;="&amp;W85, 'Leave Request Form'!$E$8:$E$507, "&gt;="&amp;W85)&gt;0, "R", "")))))</f>
        <v/>
      </c>
      <c r="X98" s="43" t="str">
        <f>IF(OR($B98="", X85=""), "", IF(COUNTIFS('Leave Request Form'!$T$8:$T$507, X85, 'Leave Request Form'!$C$8:$C$507, $B98), "A2", IF(COUNTIFS('Leave Request Form'!$G$8:$G$507, X85, 'Leave Request Form'!$C$8:$C$507, $B98), "R2", IF(COUNTIFS('Leave Request Form'!$P$8:$P$569, $B98, 'Leave Request Form'!$Q$8:$Q$569, "&lt;="&amp;X85, 'Leave Request Form'!$R$8:$R$569, "&gt;="&amp;X85)&gt;0, "A", IF(COUNTIFS('Leave Request Form'!$C$8:$C$507, $B98, 'Leave Request Form'!$D$8:$D$507, "&lt;="&amp;X85, 'Leave Request Form'!$E$8:$E$507, "&gt;="&amp;X85)&gt;0, "R", "")))))</f>
        <v/>
      </c>
      <c r="Y98" s="43" t="str">
        <f>IF(OR($B98="", Y85=""), "", IF(COUNTIFS('Leave Request Form'!$T$8:$T$507, Y85, 'Leave Request Form'!$C$8:$C$507, $B98), "A2", IF(COUNTIFS('Leave Request Form'!$G$8:$G$507, Y85, 'Leave Request Form'!$C$8:$C$507, $B98), "R2", IF(COUNTIFS('Leave Request Form'!$P$8:$P$569, $B98, 'Leave Request Form'!$Q$8:$Q$569, "&lt;="&amp;Y85, 'Leave Request Form'!$R$8:$R$569, "&gt;="&amp;Y85)&gt;0, "A", IF(COUNTIFS('Leave Request Form'!$C$8:$C$507, $B98, 'Leave Request Form'!$D$8:$D$507, "&lt;="&amp;Y85, 'Leave Request Form'!$E$8:$E$507, "&gt;="&amp;Y85)&gt;0, "R", "")))))</f>
        <v/>
      </c>
      <c r="Z98" s="43" t="str">
        <f>IF(OR($B98="", Z85=""), "", IF(COUNTIFS('Leave Request Form'!$T$8:$T$507, Z85, 'Leave Request Form'!$C$8:$C$507, $B98), "A2", IF(COUNTIFS('Leave Request Form'!$G$8:$G$507, Z85, 'Leave Request Form'!$C$8:$C$507, $B98), "R2", IF(COUNTIFS('Leave Request Form'!$P$8:$P$569, $B98, 'Leave Request Form'!$Q$8:$Q$569, "&lt;="&amp;Z85, 'Leave Request Form'!$R$8:$R$569, "&gt;="&amp;Z85)&gt;0, "A", IF(COUNTIFS('Leave Request Form'!$C$8:$C$507, $B98, 'Leave Request Form'!$D$8:$D$507, "&lt;="&amp;Z85, 'Leave Request Form'!$E$8:$E$507, "&gt;="&amp;Z85)&gt;0, "R", "")))))</f>
        <v/>
      </c>
      <c r="AA98" s="43" t="str">
        <f>IF(OR($B98="", AA85=""), "", IF(COUNTIFS('Leave Request Form'!$T$8:$T$507, AA85, 'Leave Request Form'!$C$8:$C$507, $B98), "A2", IF(COUNTIFS('Leave Request Form'!$G$8:$G$507, AA85, 'Leave Request Form'!$C$8:$C$507, $B98), "R2", IF(COUNTIFS('Leave Request Form'!$P$8:$P$569, $B98, 'Leave Request Form'!$Q$8:$Q$569, "&lt;="&amp;AA85, 'Leave Request Form'!$R$8:$R$569, "&gt;="&amp;AA85)&gt;0, "A", IF(COUNTIFS('Leave Request Form'!$C$8:$C$507, $B98, 'Leave Request Form'!$D$8:$D$507, "&lt;="&amp;AA85, 'Leave Request Form'!$E$8:$E$507, "&gt;="&amp;AA85)&gt;0, "R", "")))))</f>
        <v/>
      </c>
      <c r="AB98" s="43" t="str">
        <f>IF(OR($B98="", AB85=""), "", IF(COUNTIFS('Leave Request Form'!$T$8:$T$507, AB85, 'Leave Request Form'!$C$8:$C$507, $B98), "A2", IF(COUNTIFS('Leave Request Form'!$G$8:$G$507, AB85, 'Leave Request Form'!$C$8:$C$507, $B98), "R2", IF(COUNTIFS('Leave Request Form'!$P$8:$P$569, $B98, 'Leave Request Form'!$Q$8:$Q$569, "&lt;="&amp;AB85, 'Leave Request Form'!$R$8:$R$569, "&gt;="&amp;AB85)&gt;0, "A", IF(COUNTIFS('Leave Request Form'!$C$8:$C$507, $B98, 'Leave Request Form'!$D$8:$D$507, "&lt;="&amp;AB85, 'Leave Request Form'!$E$8:$E$507, "&gt;="&amp;AB85)&gt;0, "R", "")))))</f>
        <v/>
      </c>
      <c r="AC98" s="43" t="str">
        <f>IF(OR($B98="", AC85=""), "", IF(COUNTIFS('Leave Request Form'!$T$8:$T$507, AC85, 'Leave Request Form'!$C$8:$C$507, $B98), "A2", IF(COUNTIFS('Leave Request Form'!$G$8:$G$507, AC85, 'Leave Request Form'!$C$8:$C$507, $B98), "R2", IF(COUNTIFS('Leave Request Form'!$P$8:$P$569, $B98, 'Leave Request Form'!$Q$8:$Q$569, "&lt;="&amp;AC85, 'Leave Request Form'!$R$8:$R$569, "&gt;="&amp;AC85)&gt;0, "A", IF(COUNTIFS('Leave Request Form'!$C$8:$C$507, $B98, 'Leave Request Form'!$D$8:$D$507, "&lt;="&amp;AC85, 'Leave Request Form'!$E$8:$E$507, "&gt;="&amp;AC85)&gt;0, "R", "")))))</f>
        <v/>
      </c>
      <c r="AD98" s="43" t="str">
        <f>IF(OR($B98="", AD85=""), "", IF(COUNTIFS('Leave Request Form'!$T$8:$T$507, AD85, 'Leave Request Form'!$C$8:$C$507, $B98), "A2", IF(COUNTIFS('Leave Request Form'!$G$8:$G$507, AD85, 'Leave Request Form'!$C$8:$C$507, $B98), "R2", IF(COUNTIFS('Leave Request Form'!$P$8:$P$569, $B98, 'Leave Request Form'!$Q$8:$Q$569, "&lt;="&amp;AD85, 'Leave Request Form'!$R$8:$R$569, "&gt;="&amp;AD85)&gt;0, "A", IF(COUNTIFS('Leave Request Form'!$C$8:$C$507, $B98, 'Leave Request Form'!$D$8:$D$507, "&lt;="&amp;AD85, 'Leave Request Form'!$E$8:$E$507, "&gt;="&amp;AD85)&gt;0, "R", "")))))</f>
        <v/>
      </c>
      <c r="AE98" s="43" t="str">
        <f>IF(OR($B98="", AE85=""), "", IF(COUNTIFS('Leave Request Form'!$T$8:$T$507, AE85, 'Leave Request Form'!$C$8:$C$507, $B98), "A2", IF(COUNTIFS('Leave Request Form'!$G$8:$G$507, AE85, 'Leave Request Form'!$C$8:$C$507, $B98), "R2", IF(COUNTIFS('Leave Request Form'!$P$8:$P$569, $B98, 'Leave Request Form'!$Q$8:$Q$569, "&lt;="&amp;AE85, 'Leave Request Form'!$R$8:$R$569, "&gt;="&amp;AE85)&gt;0, "A", IF(COUNTIFS('Leave Request Form'!$C$8:$C$507, $B98, 'Leave Request Form'!$D$8:$D$507, "&lt;="&amp;AE85, 'Leave Request Form'!$E$8:$E$507, "&gt;="&amp;AE85)&gt;0, "R", "")))))</f>
        <v/>
      </c>
      <c r="AF98" s="43" t="str">
        <f>IF(OR($B98="", AF85=""), "", IF(COUNTIFS('Leave Request Form'!$T$8:$T$507, AF85, 'Leave Request Form'!$C$8:$C$507, $B98), "A2", IF(COUNTIFS('Leave Request Form'!$G$8:$G$507, AF85, 'Leave Request Form'!$C$8:$C$507, $B98), "R2", IF(COUNTIFS('Leave Request Form'!$P$8:$P$569, $B98, 'Leave Request Form'!$Q$8:$Q$569, "&lt;="&amp;AF85, 'Leave Request Form'!$R$8:$R$569, "&gt;="&amp;AF85)&gt;0, "A", IF(COUNTIFS('Leave Request Form'!$C$8:$C$507, $B98, 'Leave Request Form'!$D$8:$D$507, "&lt;="&amp;AF85, 'Leave Request Form'!$E$8:$E$507, "&gt;="&amp;AF85)&gt;0, "R", "")))))</f>
        <v/>
      </c>
      <c r="AG98" s="44" t="str">
        <f>IF(OR($B98="", AG85=""), "", IF(COUNTIFS('Leave Request Form'!$T$8:$T$507, AG85, 'Leave Request Form'!$C$8:$C$507, $B98), "A2", IF(COUNTIFS('Leave Request Form'!$G$8:$G$507, AG85, 'Leave Request Form'!$C$8:$C$507, $B98), "R2", IF(COUNTIFS('Leave Request Form'!$P$8:$P$569, $B98, 'Leave Request Form'!$Q$8:$Q$569, "&lt;="&amp;AG85, 'Leave Request Form'!$R$8:$R$569, "&gt;="&amp;AG85)&gt;0, "A", IF(COUNTIFS('Leave Request Form'!$C$8:$C$507, $B98, 'Leave Request Form'!$D$8:$D$507, "&lt;="&amp;AG85, 'Leave Request Form'!$E$8:$E$507, "&gt;="&amp;AG85)&gt;0, "R", "")))))</f>
        <v/>
      </c>
      <c r="AH98" s="75"/>
    </row>
    <row r="99" spans="1:34" x14ac:dyDescent="0.25">
      <c r="A99" s="75"/>
      <c r="B99" s="10" t="str">
        <f>IF('Intro &amp; Setup'!$BC$17="", "", 'Intro &amp; Setup'!$BC$17)</f>
        <v/>
      </c>
      <c r="C99" s="42" t="str">
        <f>IF(OR($B99="", C85=""), "", IF(COUNTIFS('Leave Request Form'!$T$8:$T$507, C85, 'Leave Request Form'!$C$8:$C$507, $B99), "A2", IF(COUNTIFS('Leave Request Form'!$G$8:$G$507, C85, 'Leave Request Form'!$C$8:$C$507, $B99), "R2", IF(COUNTIFS('Leave Request Form'!$P$8:$P$569, $B99, 'Leave Request Form'!$Q$8:$Q$569, "&lt;="&amp;C85, 'Leave Request Form'!$R$8:$R$569, "&gt;="&amp;C85)&gt;0, "A", IF(COUNTIFS('Leave Request Form'!$C$8:$C$507, $B99, 'Leave Request Form'!$D$8:$D$507, "&lt;="&amp;C85, 'Leave Request Form'!$E$8:$E$507, "&gt;="&amp;C85)&gt;0, "R", "")))))</f>
        <v/>
      </c>
      <c r="D99" s="43" t="str">
        <f>IF(OR($B99="", D85=""), "", IF(COUNTIFS('Leave Request Form'!$T$8:$T$507, D85, 'Leave Request Form'!$C$8:$C$507, $B99), "A2", IF(COUNTIFS('Leave Request Form'!$G$8:$G$507, D85, 'Leave Request Form'!$C$8:$C$507, $B99), "R2", IF(COUNTIFS('Leave Request Form'!$P$8:$P$569, $B99, 'Leave Request Form'!$Q$8:$Q$569, "&lt;="&amp;D85, 'Leave Request Form'!$R$8:$R$569, "&gt;="&amp;D85)&gt;0, "A", IF(COUNTIFS('Leave Request Form'!$C$8:$C$507, $B99, 'Leave Request Form'!$D$8:$D$507, "&lt;="&amp;D85, 'Leave Request Form'!$E$8:$E$507, "&gt;="&amp;D85)&gt;0, "R", "")))))</f>
        <v/>
      </c>
      <c r="E99" s="43" t="str">
        <f>IF(OR($B99="", E85=""), "", IF(COUNTIFS('Leave Request Form'!$T$8:$T$507, E85, 'Leave Request Form'!$C$8:$C$507, $B99), "A2", IF(COUNTIFS('Leave Request Form'!$G$8:$G$507, E85, 'Leave Request Form'!$C$8:$C$507, $B99), "R2", IF(COUNTIFS('Leave Request Form'!$P$8:$P$569, $B99, 'Leave Request Form'!$Q$8:$Q$569, "&lt;="&amp;E85, 'Leave Request Form'!$R$8:$R$569, "&gt;="&amp;E85)&gt;0, "A", IF(COUNTIFS('Leave Request Form'!$C$8:$C$507, $B99, 'Leave Request Form'!$D$8:$D$507, "&lt;="&amp;E85, 'Leave Request Form'!$E$8:$E$507, "&gt;="&amp;E85)&gt;0, "R", "")))))</f>
        <v/>
      </c>
      <c r="F99" s="43" t="str">
        <f>IF(OR($B99="", F85=""), "", IF(COUNTIFS('Leave Request Form'!$T$8:$T$507, F85, 'Leave Request Form'!$C$8:$C$507, $B99), "A2", IF(COUNTIFS('Leave Request Form'!$G$8:$G$507, F85, 'Leave Request Form'!$C$8:$C$507, $B99), "R2", IF(COUNTIFS('Leave Request Form'!$P$8:$P$569, $B99, 'Leave Request Form'!$Q$8:$Q$569, "&lt;="&amp;F85, 'Leave Request Form'!$R$8:$R$569, "&gt;="&amp;F85)&gt;0, "A", IF(COUNTIFS('Leave Request Form'!$C$8:$C$507, $B99, 'Leave Request Form'!$D$8:$D$507, "&lt;="&amp;F85, 'Leave Request Form'!$E$8:$E$507, "&gt;="&amp;F85)&gt;0, "R", "")))))</f>
        <v/>
      </c>
      <c r="G99" s="43" t="str">
        <f>IF(OR($B99="", G85=""), "", IF(COUNTIFS('Leave Request Form'!$T$8:$T$507, G85, 'Leave Request Form'!$C$8:$C$507, $B99), "A2", IF(COUNTIFS('Leave Request Form'!$G$8:$G$507, G85, 'Leave Request Form'!$C$8:$C$507, $B99), "R2", IF(COUNTIFS('Leave Request Form'!$P$8:$P$569, $B99, 'Leave Request Form'!$Q$8:$Q$569, "&lt;="&amp;G85, 'Leave Request Form'!$R$8:$R$569, "&gt;="&amp;G85)&gt;0, "A", IF(COUNTIFS('Leave Request Form'!$C$8:$C$507, $B99, 'Leave Request Form'!$D$8:$D$507, "&lt;="&amp;G85, 'Leave Request Form'!$E$8:$E$507, "&gt;="&amp;G85)&gt;0, "R", "")))))</f>
        <v/>
      </c>
      <c r="H99" s="43" t="str">
        <f>IF(OR($B99="", H85=""), "", IF(COUNTIFS('Leave Request Form'!$T$8:$T$507, H85, 'Leave Request Form'!$C$8:$C$507, $B99), "A2", IF(COUNTIFS('Leave Request Form'!$G$8:$G$507, H85, 'Leave Request Form'!$C$8:$C$507, $B99), "R2", IF(COUNTIFS('Leave Request Form'!$P$8:$P$569, $B99, 'Leave Request Form'!$Q$8:$Q$569, "&lt;="&amp;H85, 'Leave Request Form'!$R$8:$R$569, "&gt;="&amp;H85)&gt;0, "A", IF(COUNTIFS('Leave Request Form'!$C$8:$C$507, $B99, 'Leave Request Form'!$D$8:$D$507, "&lt;="&amp;H85, 'Leave Request Form'!$E$8:$E$507, "&gt;="&amp;H85)&gt;0, "R", "")))))</f>
        <v/>
      </c>
      <c r="I99" s="43" t="str">
        <f>IF(OR($B99="", I85=""), "", IF(COUNTIFS('Leave Request Form'!$T$8:$T$507, I85, 'Leave Request Form'!$C$8:$C$507, $B99), "A2", IF(COUNTIFS('Leave Request Form'!$G$8:$G$507, I85, 'Leave Request Form'!$C$8:$C$507, $B99), "R2", IF(COUNTIFS('Leave Request Form'!$P$8:$P$569, $B99, 'Leave Request Form'!$Q$8:$Q$569, "&lt;="&amp;I85, 'Leave Request Form'!$R$8:$R$569, "&gt;="&amp;I85)&gt;0, "A", IF(COUNTIFS('Leave Request Form'!$C$8:$C$507, $B99, 'Leave Request Form'!$D$8:$D$507, "&lt;="&amp;I85, 'Leave Request Form'!$E$8:$E$507, "&gt;="&amp;I85)&gt;0, "R", "")))))</f>
        <v/>
      </c>
      <c r="J99" s="43" t="str">
        <f>IF(OR($B99="", J85=""), "", IF(COUNTIFS('Leave Request Form'!$T$8:$T$507, J85, 'Leave Request Form'!$C$8:$C$507, $B99), "A2", IF(COUNTIFS('Leave Request Form'!$G$8:$G$507, J85, 'Leave Request Form'!$C$8:$C$507, $B99), "R2", IF(COUNTIFS('Leave Request Form'!$P$8:$P$569, $B99, 'Leave Request Form'!$Q$8:$Q$569, "&lt;="&amp;J85, 'Leave Request Form'!$R$8:$R$569, "&gt;="&amp;J85)&gt;0, "A", IF(COUNTIFS('Leave Request Form'!$C$8:$C$507, $B99, 'Leave Request Form'!$D$8:$D$507, "&lt;="&amp;J85, 'Leave Request Form'!$E$8:$E$507, "&gt;="&amp;J85)&gt;0, "R", "")))))</f>
        <v/>
      </c>
      <c r="K99" s="43" t="str">
        <f>IF(OR($B99="", K85=""), "", IF(COUNTIFS('Leave Request Form'!$T$8:$T$507, K85, 'Leave Request Form'!$C$8:$C$507, $B99), "A2", IF(COUNTIFS('Leave Request Form'!$G$8:$G$507, K85, 'Leave Request Form'!$C$8:$C$507, $B99), "R2", IF(COUNTIFS('Leave Request Form'!$P$8:$P$569, $B99, 'Leave Request Form'!$Q$8:$Q$569, "&lt;="&amp;K85, 'Leave Request Form'!$R$8:$R$569, "&gt;="&amp;K85)&gt;0, "A", IF(COUNTIFS('Leave Request Form'!$C$8:$C$507, $B99, 'Leave Request Form'!$D$8:$D$507, "&lt;="&amp;K85, 'Leave Request Form'!$E$8:$E$507, "&gt;="&amp;K85)&gt;0, "R", "")))))</f>
        <v/>
      </c>
      <c r="L99" s="43" t="str">
        <f>IF(OR($B99="", L85=""), "", IF(COUNTIFS('Leave Request Form'!$T$8:$T$507, L85, 'Leave Request Form'!$C$8:$C$507, $B99), "A2", IF(COUNTIFS('Leave Request Form'!$G$8:$G$507, L85, 'Leave Request Form'!$C$8:$C$507, $B99), "R2", IF(COUNTIFS('Leave Request Form'!$P$8:$P$569, $B99, 'Leave Request Form'!$Q$8:$Q$569, "&lt;="&amp;L85, 'Leave Request Form'!$R$8:$R$569, "&gt;="&amp;L85)&gt;0, "A", IF(COUNTIFS('Leave Request Form'!$C$8:$C$507, $B99, 'Leave Request Form'!$D$8:$D$507, "&lt;="&amp;L85, 'Leave Request Form'!$E$8:$E$507, "&gt;="&amp;L85)&gt;0, "R", "")))))</f>
        <v/>
      </c>
      <c r="M99" s="43" t="str">
        <f>IF(OR($B99="", M85=""), "", IF(COUNTIFS('Leave Request Form'!$T$8:$T$507, M85, 'Leave Request Form'!$C$8:$C$507, $B99), "A2", IF(COUNTIFS('Leave Request Form'!$G$8:$G$507, M85, 'Leave Request Form'!$C$8:$C$507, $B99), "R2", IF(COUNTIFS('Leave Request Form'!$P$8:$P$569, $B99, 'Leave Request Form'!$Q$8:$Q$569, "&lt;="&amp;M85, 'Leave Request Form'!$R$8:$R$569, "&gt;="&amp;M85)&gt;0, "A", IF(COUNTIFS('Leave Request Form'!$C$8:$C$507, $B99, 'Leave Request Form'!$D$8:$D$507, "&lt;="&amp;M85, 'Leave Request Form'!$E$8:$E$507, "&gt;="&amp;M85)&gt;0, "R", "")))))</f>
        <v/>
      </c>
      <c r="N99" s="43" t="str">
        <f>IF(OR($B99="", N85=""), "", IF(COUNTIFS('Leave Request Form'!$T$8:$T$507, N85, 'Leave Request Form'!$C$8:$C$507, $B99), "A2", IF(COUNTIFS('Leave Request Form'!$G$8:$G$507, N85, 'Leave Request Form'!$C$8:$C$507, $B99), "R2", IF(COUNTIFS('Leave Request Form'!$P$8:$P$569, $B99, 'Leave Request Form'!$Q$8:$Q$569, "&lt;="&amp;N85, 'Leave Request Form'!$R$8:$R$569, "&gt;="&amp;N85)&gt;0, "A", IF(COUNTIFS('Leave Request Form'!$C$8:$C$507, $B99, 'Leave Request Form'!$D$8:$D$507, "&lt;="&amp;N85, 'Leave Request Form'!$E$8:$E$507, "&gt;="&amp;N85)&gt;0, "R", "")))))</f>
        <v/>
      </c>
      <c r="O99" s="43" t="str">
        <f>IF(OR($B99="", O85=""), "", IF(COUNTIFS('Leave Request Form'!$T$8:$T$507, O85, 'Leave Request Form'!$C$8:$C$507, $B99), "A2", IF(COUNTIFS('Leave Request Form'!$G$8:$G$507, O85, 'Leave Request Form'!$C$8:$C$507, $B99), "R2", IF(COUNTIFS('Leave Request Form'!$P$8:$P$569, $B99, 'Leave Request Form'!$Q$8:$Q$569, "&lt;="&amp;O85, 'Leave Request Form'!$R$8:$R$569, "&gt;="&amp;O85)&gt;0, "A", IF(COUNTIFS('Leave Request Form'!$C$8:$C$507, $B99, 'Leave Request Form'!$D$8:$D$507, "&lt;="&amp;O85, 'Leave Request Form'!$E$8:$E$507, "&gt;="&amp;O85)&gt;0, "R", "")))))</f>
        <v/>
      </c>
      <c r="P99" s="43" t="str">
        <f>IF(OR($B99="", P85=""), "", IF(COUNTIFS('Leave Request Form'!$T$8:$T$507, P85, 'Leave Request Form'!$C$8:$C$507, $B99), "A2", IF(COUNTIFS('Leave Request Form'!$G$8:$G$507, P85, 'Leave Request Form'!$C$8:$C$507, $B99), "R2", IF(COUNTIFS('Leave Request Form'!$P$8:$P$569, $B99, 'Leave Request Form'!$Q$8:$Q$569, "&lt;="&amp;P85, 'Leave Request Form'!$R$8:$R$569, "&gt;="&amp;P85)&gt;0, "A", IF(COUNTIFS('Leave Request Form'!$C$8:$C$507, $B99, 'Leave Request Form'!$D$8:$D$507, "&lt;="&amp;P85, 'Leave Request Form'!$E$8:$E$507, "&gt;="&amp;P85)&gt;0, "R", "")))))</f>
        <v/>
      </c>
      <c r="Q99" s="43" t="str">
        <f>IF(OR($B99="", Q85=""), "", IF(COUNTIFS('Leave Request Form'!$T$8:$T$507, Q85, 'Leave Request Form'!$C$8:$C$507, $B99), "A2", IF(COUNTIFS('Leave Request Form'!$G$8:$G$507, Q85, 'Leave Request Form'!$C$8:$C$507, $B99), "R2", IF(COUNTIFS('Leave Request Form'!$P$8:$P$569, $B99, 'Leave Request Form'!$Q$8:$Q$569, "&lt;="&amp;Q85, 'Leave Request Form'!$R$8:$R$569, "&gt;="&amp;Q85)&gt;0, "A", IF(COUNTIFS('Leave Request Form'!$C$8:$C$507, $B99, 'Leave Request Form'!$D$8:$D$507, "&lt;="&amp;Q85, 'Leave Request Form'!$E$8:$E$507, "&gt;="&amp;Q85)&gt;0, "R", "")))))</f>
        <v/>
      </c>
      <c r="R99" s="43" t="str">
        <f>IF(OR($B99="", R85=""), "", IF(COUNTIFS('Leave Request Form'!$T$8:$T$507, R85, 'Leave Request Form'!$C$8:$C$507, $B99), "A2", IF(COUNTIFS('Leave Request Form'!$G$8:$G$507, R85, 'Leave Request Form'!$C$8:$C$507, $B99), "R2", IF(COUNTIFS('Leave Request Form'!$P$8:$P$569, $B99, 'Leave Request Form'!$Q$8:$Q$569, "&lt;="&amp;R85, 'Leave Request Form'!$R$8:$R$569, "&gt;="&amp;R85)&gt;0, "A", IF(COUNTIFS('Leave Request Form'!$C$8:$C$507, $B99, 'Leave Request Form'!$D$8:$D$507, "&lt;="&amp;R85, 'Leave Request Form'!$E$8:$E$507, "&gt;="&amp;R85)&gt;0, "R", "")))))</f>
        <v/>
      </c>
      <c r="S99" s="43" t="str">
        <f>IF(OR($B99="", S85=""), "", IF(COUNTIFS('Leave Request Form'!$T$8:$T$507, S85, 'Leave Request Form'!$C$8:$C$507, $B99), "A2", IF(COUNTIFS('Leave Request Form'!$G$8:$G$507, S85, 'Leave Request Form'!$C$8:$C$507, $B99), "R2", IF(COUNTIFS('Leave Request Form'!$P$8:$P$569, $B99, 'Leave Request Form'!$Q$8:$Q$569, "&lt;="&amp;S85, 'Leave Request Form'!$R$8:$R$569, "&gt;="&amp;S85)&gt;0, "A", IF(COUNTIFS('Leave Request Form'!$C$8:$C$507, $B99, 'Leave Request Form'!$D$8:$D$507, "&lt;="&amp;S85, 'Leave Request Form'!$E$8:$E$507, "&gt;="&amp;S85)&gt;0, "R", "")))))</f>
        <v/>
      </c>
      <c r="T99" s="43" t="str">
        <f>IF(OR($B99="", T85=""), "", IF(COUNTIFS('Leave Request Form'!$T$8:$T$507, T85, 'Leave Request Form'!$C$8:$C$507, $B99), "A2", IF(COUNTIFS('Leave Request Form'!$G$8:$G$507, T85, 'Leave Request Form'!$C$8:$C$507, $B99), "R2", IF(COUNTIFS('Leave Request Form'!$P$8:$P$569, $B99, 'Leave Request Form'!$Q$8:$Q$569, "&lt;="&amp;T85, 'Leave Request Form'!$R$8:$R$569, "&gt;="&amp;T85)&gt;0, "A", IF(COUNTIFS('Leave Request Form'!$C$8:$C$507, $B99, 'Leave Request Form'!$D$8:$D$507, "&lt;="&amp;T85, 'Leave Request Form'!$E$8:$E$507, "&gt;="&amp;T85)&gt;0, "R", "")))))</f>
        <v/>
      </c>
      <c r="U99" s="43" t="str">
        <f>IF(OR($B99="", U85=""), "", IF(COUNTIFS('Leave Request Form'!$T$8:$T$507, U85, 'Leave Request Form'!$C$8:$C$507, $B99), "A2", IF(COUNTIFS('Leave Request Form'!$G$8:$G$507, U85, 'Leave Request Form'!$C$8:$C$507, $B99), "R2", IF(COUNTIFS('Leave Request Form'!$P$8:$P$569, $B99, 'Leave Request Form'!$Q$8:$Q$569, "&lt;="&amp;U85, 'Leave Request Form'!$R$8:$R$569, "&gt;="&amp;U85)&gt;0, "A", IF(COUNTIFS('Leave Request Form'!$C$8:$C$507, $B99, 'Leave Request Form'!$D$8:$D$507, "&lt;="&amp;U85, 'Leave Request Form'!$E$8:$E$507, "&gt;="&amp;U85)&gt;0, "R", "")))))</f>
        <v/>
      </c>
      <c r="V99" s="43" t="str">
        <f>IF(OR($B99="", V85=""), "", IF(COUNTIFS('Leave Request Form'!$T$8:$T$507, V85, 'Leave Request Form'!$C$8:$C$507, $B99), "A2", IF(COUNTIFS('Leave Request Form'!$G$8:$G$507, V85, 'Leave Request Form'!$C$8:$C$507, $B99), "R2", IF(COUNTIFS('Leave Request Form'!$P$8:$P$569, $B99, 'Leave Request Form'!$Q$8:$Q$569, "&lt;="&amp;V85, 'Leave Request Form'!$R$8:$R$569, "&gt;="&amp;V85)&gt;0, "A", IF(COUNTIFS('Leave Request Form'!$C$8:$C$507, $B99, 'Leave Request Form'!$D$8:$D$507, "&lt;="&amp;V85, 'Leave Request Form'!$E$8:$E$507, "&gt;="&amp;V85)&gt;0, "R", "")))))</f>
        <v/>
      </c>
      <c r="W99" s="43" t="str">
        <f>IF(OR($B99="", W85=""), "", IF(COUNTIFS('Leave Request Form'!$T$8:$T$507, W85, 'Leave Request Form'!$C$8:$C$507, $B99), "A2", IF(COUNTIFS('Leave Request Form'!$G$8:$G$507, W85, 'Leave Request Form'!$C$8:$C$507, $B99), "R2", IF(COUNTIFS('Leave Request Form'!$P$8:$P$569, $B99, 'Leave Request Form'!$Q$8:$Q$569, "&lt;="&amp;W85, 'Leave Request Form'!$R$8:$R$569, "&gt;="&amp;W85)&gt;0, "A", IF(COUNTIFS('Leave Request Form'!$C$8:$C$507, $B99, 'Leave Request Form'!$D$8:$D$507, "&lt;="&amp;W85, 'Leave Request Form'!$E$8:$E$507, "&gt;="&amp;W85)&gt;0, "R", "")))))</f>
        <v/>
      </c>
      <c r="X99" s="43" t="str">
        <f>IF(OR($B99="", X85=""), "", IF(COUNTIFS('Leave Request Form'!$T$8:$T$507, X85, 'Leave Request Form'!$C$8:$C$507, $B99), "A2", IF(COUNTIFS('Leave Request Form'!$G$8:$G$507, X85, 'Leave Request Form'!$C$8:$C$507, $B99), "R2", IF(COUNTIFS('Leave Request Form'!$P$8:$P$569, $B99, 'Leave Request Form'!$Q$8:$Q$569, "&lt;="&amp;X85, 'Leave Request Form'!$R$8:$R$569, "&gt;="&amp;X85)&gt;0, "A", IF(COUNTIFS('Leave Request Form'!$C$8:$C$507, $B99, 'Leave Request Form'!$D$8:$D$507, "&lt;="&amp;X85, 'Leave Request Form'!$E$8:$E$507, "&gt;="&amp;X85)&gt;0, "R", "")))))</f>
        <v/>
      </c>
      <c r="Y99" s="43" t="str">
        <f>IF(OR($B99="", Y85=""), "", IF(COUNTIFS('Leave Request Form'!$T$8:$T$507, Y85, 'Leave Request Form'!$C$8:$C$507, $B99), "A2", IF(COUNTIFS('Leave Request Form'!$G$8:$G$507, Y85, 'Leave Request Form'!$C$8:$C$507, $B99), "R2", IF(COUNTIFS('Leave Request Form'!$P$8:$P$569, $B99, 'Leave Request Form'!$Q$8:$Q$569, "&lt;="&amp;Y85, 'Leave Request Form'!$R$8:$R$569, "&gt;="&amp;Y85)&gt;0, "A", IF(COUNTIFS('Leave Request Form'!$C$8:$C$507, $B99, 'Leave Request Form'!$D$8:$D$507, "&lt;="&amp;Y85, 'Leave Request Form'!$E$8:$E$507, "&gt;="&amp;Y85)&gt;0, "R", "")))))</f>
        <v/>
      </c>
      <c r="Z99" s="43" t="str">
        <f>IF(OR($B99="", Z85=""), "", IF(COUNTIFS('Leave Request Form'!$T$8:$T$507, Z85, 'Leave Request Form'!$C$8:$C$507, $B99), "A2", IF(COUNTIFS('Leave Request Form'!$G$8:$G$507, Z85, 'Leave Request Form'!$C$8:$C$507, $B99), "R2", IF(COUNTIFS('Leave Request Form'!$P$8:$P$569, $B99, 'Leave Request Form'!$Q$8:$Q$569, "&lt;="&amp;Z85, 'Leave Request Form'!$R$8:$R$569, "&gt;="&amp;Z85)&gt;0, "A", IF(COUNTIFS('Leave Request Form'!$C$8:$C$507, $B99, 'Leave Request Form'!$D$8:$D$507, "&lt;="&amp;Z85, 'Leave Request Form'!$E$8:$E$507, "&gt;="&amp;Z85)&gt;0, "R", "")))))</f>
        <v/>
      </c>
      <c r="AA99" s="43" t="str">
        <f>IF(OR($B99="", AA85=""), "", IF(COUNTIFS('Leave Request Form'!$T$8:$T$507, AA85, 'Leave Request Form'!$C$8:$C$507, $B99), "A2", IF(COUNTIFS('Leave Request Form'!$G$8:$G$507, AA85, 'Leave Request Form'!$C$8:$C$507, $B99), "R2", IF(COUNTIFS('Leave Request Form'!$P$8:$P$569, $B99, 'Leave Request Form'!$Q$8:$Q$569, "&lt;="&amp;AA85, 'Leave Request Form'!$R$8:$R$569, "&gt;="&amp;AA85)&gt;0, "A", IF(COUNTIFS('Leave Request Form'!$C$8:$C$507, $B99, 'Leave Request Form'!$D$8:$D$507, "&lt;="&amp;AA85, 'Leave Request Form'!$E$8:$E$507, "&gt;="&amp;AA85)&gt;0, "R", "")))))</f>
        <v/>
      </c>
      <c r="AB99" s="43" t="str">
        <f>IF(OR($B99="", AB85=""), "", IF(COUNTIFS('Leave Request Form'!$T$8:$T$507, AB85, 'Leave Request Form'!$C$8:$C$507, $B99), "A2", IF(COUNTIFS('Leave Request Form'!$G$8:$G$507, AB85, 'Leave Request Form'!$C$8:$C$507, $B99), "R2", IF(COUNTIFS('Leave Request Form'!$P$8:$P$569, $B99, 'Leave Request Form'!$Q$8:$Q$569, "&lt;="&amp;AB85, 'Leave Request Form'!$R$8:$R$569, "&gt;="&amp;AB85)&gt;0, "A", IF(COUNTIFS('Leave Request Form'!$C$8:$C$507, $B99, 'Leave Request Form'!$D$8:$D$507, "&lt;="&amp;AB85, 'Leave Request Form'!$E$8:$E$507, "&gt;="&amp;AB85)&gt;0, "R", "")))))</f>
        <v/>
      </c>
      <c r="AC99" s="43" t="str">
        <f>IF(OR($B99="", AC85=""), "", IF(COUNTIFS('Leave Request Form'!$T$8:$T$507, AC85, 'Leave Request Form'!$C$8:$C$507, $B99), "A2", IF(COUNTIFS('Leave Request Form'!$G$8:$G$507, AC85, 'Leave Request Form'!$C$8:$C$507, $B99), "R2", IF(COUNTIFS('Leave Request Form'!$P$8:$P$569, $B99, 'Leave Request Form'!$Q$8:$Q$569, "&lt;="&amp;AC85, 'Leave Request Form'!$R$8:$R$569, "&gt;="&amp;AC85)&gt;0, "A", IF(COUNTIFS('Leave Request Form'!$C$8:$C$507, $B99, 'Leave Request Form'!$D$8:$D$507, "&lt;="&amp;AC85, 'Leave Request Form'!$E$8:$E$507, "&gt;="&amp;AC85)&gt;0, "R", "")))))</f>
        <v/>
      </c>
      <c r="AD99" s="43" t="str">
        <f>IF(OR($B99="", AD85=""), "", IF(COUNTIFS('Leave Request Form'!$T$8:$T$507, AD85, 'Leave Request Form'!$C$8:$C$507, $B99), "A2", IF(COUNTIFS('Leave Request Form'!$G$8:$G$507, AD85, 'Leave Request Form'!$C$8:$C$507, $B99), "R2", IF(COUNTIFS('Leave Request Form'!$P$8:$P$569, $B99, 'Leave Request Form'!$Q$8:$Q$569, "&lt;="&amp;AD85, 'Leave Request Form'!$R$8:$R$569, "&gt;="&amp;AD85)&gt;0, "A", IF(COUNTIFS('Leave Request Form'!$C$8:$C$507, $B99, 'Leave Request Form'!$D$8:$D$507, "&lt;="&amp;AD85, 'Leave Request Form'!$E$8:$E$507, "&gt;="&amp;AD85)&gt;0, "R", "")))))</f>
        <v/>
      </c>
      <c r="AE99" s="43" t="str">
        <f>IF(OR($B99="", AE85=""), "", IF(COUNTIFS('Leave Request Form'!$T$8:$T$507, AE85, 'Leave Request Form'!$C$8:$C$507, $B99), "A2", IF(COUNTIFS('Leave Request Form'!$G$8:$G$507, AE85, 'Leave Request Form'!$C$8:$C$507, $B99), "R2", IF(COUNTIFS('Leave Request Form'!$P$8:$P$569, $B99, 'Leave Request Form'!$Q$8:$Q$569, "&lt;="&amp;AE85, 'Leave Request Form'!$R$8:$R$569, "&gt;="&amp;AE85)&gt;0, "A", IF(COUNTIFS('Leave Request Form'!$C$8:$C$507, $B99, 'Leave Request Form'!$D$8:$D$507, "&lt;="&amp;AE85, 'Leave Request Form'!$E$8:$E$507, "&gt;="&amp;AE85)&gt;0, "R", "")))))</f>
        <v/>
      </c>
      <c r="AF99" s="43" t="str">
        <f>IF(OR($B99="", AF85=""), "", IF(COUNTIFS('Leave Request Form'!$T$8:$T$507, AF85, 'Leave Request Form'!$C$8:$C$507, $B99), "A2", IF(COUNTIFS('Leave Request Form'!$G$8:$G$507, AF85, 'Leave Request Form'!$C$8:$C$507, $B99), "R2", IF(COUNTIFS('Leave Request Form'!$P$8:$P$569, $B99, 'Leave Request Form'!$Q$8:$Q$569, "&lt;="&amp;AF85, 'Leave Request Form'!$R$8:$R$569, "&gt;="&amp;AF85)&gt;0, "A", IF(COUNTIFS('Leave Request Form'!$C$8:$C$507, $B99, 'Leave Request Form'!$D$8:$D$507, "&lt;="&amp;AF85, 'Leave Request Form'!$E$8:$E$507, "&gt;="&amp;AF85)&gt;0, "R", "")))))</f>
        <v/>
      </c>
      <c r="AG99" s="44" t="str">
        <f>IF(OR($B99="", AG85=""), "", IF(COUNTIFS('Leave Request Form'!$T$8:$T$507, AG85, 'Leave Request Form'!$C$8:$C$507, $B99), "A2", IF(COUNTIFS('Leave Request Form'!$G$8:$G$507, AG85, 'Leave Request Form'!$C$8:$C$507, $B99), "R2", IF(COUNTIFS('Leave Request Form'!$P$8:$P$569, $B99, 'Leave Request Form'!$Q$8:$Q$569, "&lt;="&amp;AG85, 'Leave Request Form'!$R$8:$R$569, "&gt;="&amp;AG85)&gt;0, "A", IF(COUNTIFS('Leave Request Form'!$C$8:$C$507, $B99, 'Leave Request Form'!$D$8:$D$507, "&lt;="&amp;AG85, 'Leave Request Form'!$E$8:$E$507, "&gt;="&amp;AG85)&gt;0, "R", "")))))</f>
        <v/>
      </c>
      <c r="AH99" s="75"/>
    </row>
    <row r="100" spans="1:34" x14ac:dyDescent="0.25">
      <c r="A100" s="75"/>
      <c r="B100" s="10" t="str">
        <f>IF('Intro &amp; Setup'!$BC$18="", "", 'Intro &amp; Setup'!$BC$18)</f>
        <v/>
      </c>
      <c r="C100" s="42" t="str">
        <f>IF(OR($B100="", C85=""), "", IF(COUNTIFS('Leave Request Form'!$T$8:$T$507, C85, 'Leave Request Form'!$C$8:$C$507, $B100), "A2", IF(COUNTIFS('Leave Request Form'!$G$8:$G$507, C85, 'Leave Request Form'!$C$8:$C$507, $B100), "R2", IF(COUNTIFS('Leave Request Form'!$P$8:$P$569, $B100, 'Leave Request Form'!$Q$8:$Q$569, "&lt;="&amp;C85, 'Leave Request Form'!$R$8:$R$569, "&gt;="&amp;C85)&gt;0, "A", IF(COUNTIFS('Leave Request Form'!$C$8:$C$507, $B100, 'Leave Request Form'!$D$8:$D$507, "&lt;="&amp;C85, 'Leave Request Form'!$E$8:$E$507, "&gt;="&amp;C85)&gt;0, "R", "")))))</f>
        <v/>
      </c>
      <c r="D100" s="43" t="str">
        <f>IF(OR($B100="", D85=""), "", IF(COUNTIFS('Leave Request Form'!$T$8:$T$507, D85, 'Leave Request Form'!$C$8:$C$507, $B100), "A2", IF(COUNTIFS('Leave Request Form'!$G$8:$G$507, D85, 'Leave Request Form'!$C$8:$C$507, $B100), "R2", IF(COUNTIFS('Leave Request Form'!$P$8:$P$569, $B100, 'Leave Request Form'!$Q$8:$Q$569, "&lt;="&amp;D85, 'Leave Request Form'!$R$8:$R$569, "&gt;="&amp;D85)&gt;0, "A", IF(COUNTIFS('Leave Request Form'!$C$8:$C$507, $B100, 'Leave Request Form'!$D$8:$D$507, "&lt;="&amp;D85, 'Leave Request Form'!$E$8:$E$507, "&gt;="&amp;D85)&gt;0, "R", "")))))</f>
        <v/>
      </c>
      <c r="E100" s="43" t="str">
        <f>IF(OR($B100="", E85=""), "", IF(COUNTIFS('Leave Request Form'!$T$8:$T$507, E85, 'Leave Request Form'!$C$8:$C$507, $B100), "A2", IF(COUNTIFS('Leave Request Form'!$G$8:$G$507, E85, 'Leave Request Form'!$C$8:$C$507, $B100), "R2", IF(COUNTIFS('Leave Request Form'!$P$8:$P$569, $B100, 'Leave Request Form'!$Q$8:$Q$569, "&lt;="&amp;E85, 'Leave Request Form'!$R$8:$R$569, "&gt;="&amp;E85)&gt;0, "A", IF(COUNTIFS('Leave Request Form'!$C$8:$C$507, $B100, 'Leave Request Form'!$D$8:$D$507, "&lt;="&amp;E85, 'Leave Request Form'!$E$8:$E$507, "&gt;="&amp;E85)&gt;0, "R", "")))))</f>
        <v/>
      </c>
      <c r="F100" s="43" t="str">
        <f>IF(OR($B100="", F85=""), "", IF(COUNTIFS('Leave Request Form'!$T$8:$T$507, F85, 'Leave Request Form'!$C$8:$C$507, $B100), "A2", IF(COUNTIFS('Leave Request Form'!$G$8:$G$507, F85, 'Leave Request Form'!$C$8:$C$507, $B100), "R2", IF(COUNTIFS('Leave Request Form'!$P$8:$P$569, $B100, 'Leave Request Form'!$Q$8:$Q$569, "&lt;="&amp;F85, 'Leave Request Form'!$R$8:$R$569, "&gt;="&amp;F85)&gt;0, "A", IF(COUNTIFS('Leave Request Form'!$C$8:$C$507, $B100, 'Leave Request Form'!$D$8:$D$507, "&lt;="&amp;F85, 'Leave Request Form'!$E$8:$E$507, "&gt;="&amp;F85)&gt;0, "R", "")))))</f>
        <v/>
      </c>
      <c r="G100" s="43" t="str">
        <f>IF(OR($B100="", G85=""), "", IF(COUNTIFS('Leave Request Form'!$T$8:$T$507, G85, 'Leave Request Form'!$C$8:$C$507, $B100), "A2", IF(COUNTIFS('Leave Request Form'!$G$8:$G$507, G85, 'Leave Request Form'!$C$8:$C$507, $B100), "R2", IF(COUNTIFS('Leave Request Form'!$P$8:$P$569, $B100, 'Leave Request Form'!$Q$8:$Q$569, "&lt;="&amp;G85, 'Leave Request Form'!$R$8:$R$569, "&gt;="&amp;G85)&gt;0, "A", IF(COUNTIFS('Leave Request Form'!$C$8:$C$507, $B100, 'Leave Request Form'!$D$8:$D$507, "&lt;="&amp;G85, 'Leave Request Form'!$E$8:$E$507, "&gt;="&amp;G85)&gt;0, "R", "")))))</f>
        <v/>
      </c>
      <c r="H100" s="43" t="str">
        <f>IF(OR($B100="", H85=""), "", IF(COUNTIFS('Leave Request Form'!$T$8:$T$507, H85, 'Leave Request Form'!$C$8:$C$507, $B100), "A2", IF(COUNTIFS('Leave Request Form'!$G$8:$G$507, H85, 'Leave Request Form'!$C$8:$C$507, $B100), "R2", IF(COUNTIFS('Leave Request Form'!$P$8:$P$569, $B100, 'Leave Request Form'!$Q$8:$Q$569, "&lt;="&amp;H85, 'Leave Request Form'!$R$8:$R$569, "&gt;="&amp;H85)&gt;0, "A", IF(COUNTIFS('Leave Request Form'!$C$8:$C$507, $B100, 'Leave Request Form'!$D$8:$D$507, "&lt;="&amp;H85, 'Leave Request Form'!$E$8:$E$507, "&gt;="&amp;H85)&gt;0, "R", "")))))</f>
        <v/>
      </c>
      <c r="I100" s="43" t="str">
        <f>IF(OR($B100="", I85=""), "", IF(COUNTIFS('Leave Request Form'!$T$8:$T$507, I85, 'Leave Request Form'!$C$8:$C$507, $B100), "A2", IF(COUNTIFS('Leave Request Form'!$G$8:$G$507, I85, 'Leave Request Form'!$C$8:$C$507, $B100), "R2", IF(COUNTIFS('Leave Request Form'!$P$8:$P$569, $B100, 'Leave Request Form'!$Q$8:$Q$569, "&lt;="&amp;I85, 'Leave Request Form'!$R$8:$R$569, "&gt;="&amp;I85)&gt;0, "A", IF(COUNTIFS('Leave Request Form'!$C$8:$C$507, $B100, 'Leave Request Form'!$D$8:$D$507, "&lt;="&amp;I85, 'Leave Request Form'!$E$8:$E$507, "&gt;="&amp;I85)&gt;0, "R", "")))))</f>
        <v/>
      </c>
      <c r="J100" s="43" t="str">
        <f>IF(OR($B100="", J85=""), "", IF(COUNTIFS('Leave Request Form'!$T$8:$T$507, J85, 'Leave Request Form'!$C$8:$C$507, $B100), "A2", IF(COUNTIFS('Leave Request Form'!$G$8:$G$507, J85, 'Leave Request Form'!$C$8:$C$507, $B100), "R2", IF(COUNTIFS('Leave Request Form'!$P$8:$P$569, $B100, 'Leave Request Form'!$Q$8:$Q$569, "&lt;="&amp;J85, 'Leave Request Form'!$R$8:$R$569, "&gt;="&amp;J85)&gt;0, "A", IF(COUNTIFS('Leave Request Form'!$C$8:$C$507, $B100, 'Leave Request Form'!$D$8:$D$507, "&lt;="&amp;J85, 'Leave Request Form'!$E$8:$E$507, "&gt;="&amp;J85)&gt;0, "R", "")))))</f>
        <v/>
      </c>
      <c r="K100" s="43" t="str">
        <f>IF(OR($B100="", K85=""), "", IF(COUNTIFS('Leave Request Form'!$T$8:$T$507, K85, 'Leave Request Form'!$C$8:$C$507, $B100), "A2", IF(COUNTIFS('Leave Request Form'!$G$8:$G$507, K85, 'Leave Request Form'!$C$8:$C$507, $B100), "R2", IF(COUNTIFS('Leave Request Form'!$P$8:$P$569, $B100, 'Leave Request Form'!$Q$8:$Q$569, "&lt;="&amp;K85, 'Leave Request Form'!$R$8:$R$569, "&gt;="&amp;K85)&gt;0, "A", IF(COUNTIFS('Leave Request Form'!$C$8:$C$507, $B100, 'Leave Request Form'!$D$8:$D$507, "&lt;="&amp;K85, 'Leave Request Form'!$E$8:$E$507, "&gt;="&amp;K85)&gt;0, "R", "")))))</f>
        <v/>
      </c>
      <c r="L100" s="43" t="str">
        <f>IF(OR($B100="", L85=""), "", IF(COUNTIFS('Leave Request Form'!$T$8:$T$507, L85, 'Leave Request Form'!$C$8:$C$507, $B100), "A2", IF(COUNTIFS('Leave Request Form'!$G$8:$G$507, L85, 'Leave Request Form'!$C$8:$C$507, $B100), "R2", IF(COUNTIFS('Leave Request Form'!$P$8:$P$569, $B100, 'Leave Request Form'!$Q$8:$Q$569, "&lt;="&amp;L85, 'Leave Request Form'!$R$8:$R$569, "&gt;="&amp;L85)&gt;0, "A", IF(COUNTIFS('Leave Request Form'!$C$8:$C$507, $B100, 'Leave Request Form'!$D$8:$D$507, "&lt;="&amp;L85, 'Leave Request Form'!$E$8:$E$507, "&gt;="&amp;L85)&gt;0, "R", "")))))</f>
        <v/>
      </c>
      <c r="M100" s="43" t="str">
        <f>IF(OR($B100="", M85=""), "", IF(COUNTIFS('Leave Request Form'!$T$8:$T$507, M85, 'Leave Request Form'!$C$8:$C$507, $B100), "A2", IF(COUNTIFS('Leave Request Form'!$G$8:$G$507, M85, 'Leave Request Form'!$C$8:$C$507, $B100), "R2", IF(COUNTIFS('Leave Request Form'!$P$8:$P$569, $B100, 'Leave Request Form'!$Q$8:$Q$569, "&lt;="&amp;M85, 'Leave Request Form'!$R$8:$R$569, "&gt;="&amp;M85)&gt;0, "A", IF(COUNTIFS('Leave Request Form'!$C$8:$C$507, $B100, 'Leave Request Form'!$D$8:$D$507, "&lt;="&amp;M85, 'Leave Request Form'!$E$8:$E$507, "&gt;="&amp;M85)&gt;0, "R", "")))))</f>
        <v/>
      </c>
      <c r="N100" s="43" t="str">
        <f>IF(OR($B100="", N85=""), "", IF(COUNTIFS('Leave Request Form'!$T$8:$T$507, N85, 'Leave Request Form'!$C$8:$C$507, $B100), "A2", IF(COUNTIFS('Leave Request Form'!$G$8:$G$507, N85, 'Leave Request Form'!$C$8:$C$507, $B100), "R2", IF(COUNTIFS('Leave Request Form'!$P$8:$P$569, $B100, 'Leave Request Form'!$Q$8:$Q$569, "&lt;="&amp;N85, 'Leave Request Form'!$R$8:$R$569, "&gt;="&amp;N85)&gt;0, "A", IF(COUNTIFS('Leave Request Form'!$C$8:$C$507, $B100, 'Leave Request Form'!$D$8:$D$507, "&lt;="&amp;N85, 'Leave Request Form'!$E$8:$E$507, "&gt;="&amp;N85)&gt;0, "R", "")))))</f>
        <v/>
      </c>
      <c r="O100" s="43" t="str">
        <f>IF(OR($B100="", O85=""), "", IF(COUNTIFS('Leave Request Form'!$T$8:$T$507, O85, 'Leave Request Form'!$C$8:$C$507, $B100), "A2", IF(COUNTIFS('Leave Request Form'!$G$8:$G$507, O85, 'Leave Request Form'!$C$8:$C$507, $B100), "R2", IF(COUNTIFS('Leave Request Form'!$P$8:$P$569, $B100, 'Leave Request Form'!$Q$8:$Q$569, "&lt;="&amp;O85, 'Leave Request Form'!$R$8:$R$569, "&gt;="&amp;O85)&gt;0, "A", IF(COUNTIFS('Leave Request Form'!$C$8:$C$507, $B100, 'Leave Request Form'!$D$8:$D$507, "&lt;="&amp;O85, 'Leave Request Form'!$E$8:$E$507, "&gt;="&amp;O85)&gt;0, "R", "")))))</f>
        <v/>
      </c>
      <c r="P100" s="43" t="str">
        <f>IF(OR($B100="", P85=""), "", IF(COUNTIFS('Leave Request Form'!$T$8:$T$507, P85, 'Leave Request Form'!$C$8:$C$507, $B100), "A2", IF(COUNTIFS('Leave Request Form'!$G$8:$G$507, P85, 'Leave Request Form'!$C$8:$C$507, $B100), "R2", IF(COUNTIFS('Leave Request Form'!$P$8:$P$569, $B100, 'Leave Request Form'!$Q$8:$Q$569, "&lt;="&amp;P85, 'Leave Request Form'!$R$8:$R$569, "&gt;="&amp;P85)&gt;0, "A", IF(COUNTIFS('Leave Request Form'!$C$8:$C$507, $B100, 'Leave Request Form'!$D$8:$D$507, "&lt;="&amp;P85, 'Leave Request Form'!$E$8:$E$507, "&gt;="&amp;P85)&gt;0, "R", "")))))</f>
        <v/>
      </c>
      <c r="Q100" s="43" t="str">
        <f>IF(OR($B100="", Q85=""), "", IF(COUNTIFS('Leave Request Form'!$T$8:$T$507, Q85, 'Leave Request Form'!$C$8:$C$507, $B100), "A2", IF(COUNTIFS('Leave Request Form'!$G$8:$G$507, Q85, 'Leave Request Form'!$C$8:$C$507, $B100), "R2", IF(COUNTIFS('Leave Request Form'!$P$8:$P$569, $B100, 'Leave Request Form'!$Q$8:$Q$569, "&lt;="&amp;Q85, 'Leave Request Form'!$R$8:$R$569, "&gt;="&amp;Q85)&gt;0, "A", IF(COUNTIFS('Leave Request Form'!$C$8:$C$507, $B100, 'Leave Request Form'!$D$8:$D$507, "&lt;="&amp;Q85, 'Leave Request Form'!$E$8:$E$507, "&gt;="&amp;Q85)&gt;0, "R", "")))))</f>
        <v/>
      </c>
      <c r="R100" s="43" t="str">
        <f>IF(OR($B100="", R85=""), "", IF(COUNTIFS('Leave Request Form'!$T$8:$T$507, R85, 'Leave Request Form'!$C$8:$C$507, $B100), "A2", IF(COUNTIFS('Leave Request Form'!$G$8:$G$507, R85, 'Leave Request Form'!$C$8:$C$507, $B100), "R2", IF(COUNTIFS('Leave Request Form'!$P$8:$P$569, $B100, 'Leave Request Form'!$Q$8:$Q$569, "&lt;="&amp;R85, 'Leave Request Form'!$R$8:$R$569, "&gt;="&amp;R85)&gt;0, "A", IF(COUNTIFS('Leave Request Form'!$C$8:$C$507, $B100, 'Leave Request Form'!$D$8:$D$507, "&lt;="&amp;R85, 'Leave Request Form'!$E$8:$E$507, "&gt;="&amp;R85)&gt;0, "R", "")))))</f>
        <v/>
      </c>
      <c r="S100" s="43" t="str">
        <f>IF(OR($B100="", S85=""), "", IF(COUNTIFS('Leave Request Form'!$T$8:$T$507, S85, 'Leave Request Form'!$C$8:$C$507, $B100), "A2", IF(COUNTIFS('Leave Request Form'!$G$8:$G$507, S85, 'Leave Request Form'!$C$8:$C$507, $B100), "R2", IF(COUNTIFS('Leave Request Form'!$P$8:$P$569, $B100, 'Leave Request Form'!$Q$8:$Q$569, "&lt;="&amp;S85, 'Leave Request Form'!$R$8:$R$569, "&gt;="&amp;S85)&gt;0, "A", IF(COUNTIFS('Leave Request Form'!$C$8:$C$507, $B100, 'Leave Request Form'!$D$8:$D$507, "&lt;="&amp;S85, 'Leave Request Form'!$E$8:$E$507, "&gt;="&amp;S85)&gt;0, "R", "")))))</f>
        <v/>
      </c>
      <c r="T100" s="43" t="str">
        <f>IF(OR($B100="", T85=""), "", IF(COUNTIFS('Leave Request Form'!$T$8:$T$507, T85, 'Leave Request Form'!$C$8:$C$507, $B100), "A2", IF(COUNTIFS('Leave Request Form'!$G$8:$G$507, T85, 'Leave Request Form'!$C$8:$C$507, $B100), "R2", IF(COUNTIFS('Leave Request Form'!$P$8:$P$569, $B100, 'Leave Request Form'!$Q$8:$Q$569, "&lt;="&amp;T85, 'Leave Request Form'!$R$8:$R$569, "&gt;="&amp;T85)&gt;0, "A", IF(COUNTIFS('Leave Request Form'!$C$8:$C$507, $B100, 'Leave Request Form'!$D$8:$D$507, "&lt;="&amp;T85, 'Leave Request Form'!$E$8:$E$507, "&gt;="&amp;T85)&gt;0, "R", "")))))</f>
        <v/>
      </c>
      <c r="U100" s="43" t="str">
        <f>IF(OR($B100="", U85=""), "", IF(COUNTIFS('Leave Request Form'!$T$8:$T$507, U85, 'Leave Request Form'!$C$8:$C$507, $B100), "A2", IF(COUNTIFS('Leave Request Form'!$G$8:$G$507, U85, 'Leave Request Form'!$C$8:$C$507, $B100), "R2", IF(COUNTIFS('Leave Request Form'!$P$8:$P$569, $B100, 'Leave Request Form'!$Q$8:$Q$569, "&lt;="&amp;U85, 'Leave Request Form'!$R$8:$R$569, "&gt;="&amp;U85)&gt;0, "A", IF(COUNTIFS('Leave Request Form'!$C$8:$C$507, $B100, 'Leave Request Form'!$D$8:$D$507, "&lt;="&amp;U85, 'Leave Request Form'!$E$8:$E$507, "&gt;="&amp;U85)&gt;0, "R", "")))))</f>
        <v/>
      </c>
      <c r="V100" s="43" t="str">
        <f>IF(OR($B100="", V85=""), "", IF(COUNTIFS('Leave Request Form'!$T$8:$T$507, V85, 'Leave Request Form'!$C$8:$C$507, $B100), "A2", IF(COUNTIFS('Leave Request Form'!$G$8:$G$507, V85, 'Leave Request Form'!$C$8:$C$507, $B100), "R2", IF(COUNTIFS('Leave Request Form'!$P$8:$P$569, $B100, 'Leave Request Form'!$Q$8:$Q$569, "&lt;="&amp;V85, 'Leave Request Form'!$R$8:$R$569, "&gt;="&amp;V85)&gt;0, "A", IF(COUNTIFS('Leave Request Form'!$C$8:$C$507, $B100, 'Leave Request Form'!$D$8:$D$507, "&lt;="&amp;V85, 'Leave Request Form'!$E$8:$E$507, "&gt;="&amp;V85)&gt;0, "R", "")))))</f>
        <v/>
      </c>
      <c r="W100" s="43" t="str">
        <f>IF(OR($B100="", W85=""), "", IF(COUNTIFS('Leave Request Form'!$T$8:$T$507, W85, 'Leave Request Form'!$C$8:$C$507, $B100), "A2", IF(COUNTIFS('Leave Request Form'!$G$8:$G$507, W85, 'Leave Request Form'!$C$8:$C$507, $B100), "R2", IF(COUNTIFS('Leave Request Form'!$P$8:$P$569, $B100, 'Leave Request Form'!$Q$8:$Q$569, "&lt;="&amp;W85, 'Leave Request Form'!$R$8:$R$569, "&gt;="&amp;W85)&gt;0, "A", IF(COUNTIFS('Leave Request Form'!$C$8:$C$507, $B100, 'Leave Request Form'!$D$8:$D$507, "&lt;="&amp;W85, 'Leave Request Form'!$E$8:$E$507, "&gt;="&amp;W85)&gt;0, "R", "")))))</f>
        <v/>
      </c>
      <c r="X100" s="43" t="str">
        <f>IF(OR($B100="", X85=""), "", IF(COUNTIFS('Leave Request Form'!$T$8:$T$507, X85, 'Leave Request Form'!$C$8:$C$507, $B100), "A2", IF(COUNTIFS('Leave Request Form'!$G$8:$G$507, X85, 'Leave Request Form'!$C$8:$C$507, $B100), "R2", IF(COUNTIFS('Leave Request Form'!$P$8:$P$569, $B100, 'Leave Request Form'!$Q$8:$Q$569, "&lt;="&amp;X85, 'Leave Request Form'!$R$8:$R$569, "&gt;="&amp;X85)&gt;0, "A", IF(COUNTIFS('Leave Request Form'!$C$8:$C$507, $B100, 'Leave Request Form'!$D$8:$D$507, "&lt;="&amp;X85, 'Leave Request Form'!$E$8:$E$507, "&gt;="&amp;X85)&gt;0, "R", "")))))</f>
        <v/>
      </c>
      <c r="Y100" s="43" t="str">
        <f>IF(OR($B100="", Y85=""), "", IF(COUNTIFS('Leave Request Form'!$T$8:$T$507, Y85, 'Leave Request Form'!$C$8:$C$507, $B100), "A2", IF(COUNTIFS('Leave Request Form'!$G$8:$G$507, Y85, 'Leave Request Form'!$C$8:$C$507, $B100), "R2", IF(COUNTIFS('Leave Request Form'!$P$8:$P$569, $B100, 'Leave Request Form'!$Q$8:$Q$569, "&lt;="&amp;Y85, 'Leave Request Form'!$R$8:$R$569, "&gt;="&amp;Y85)&gt;0, "A", IF(COUNTIFS('Leave Request Form'!$C$8:$C$507, $B100, 'Leave Request Form'!$D$8:$D$507, "&lt;="&amp;Y85, 'Leave Request Form'!$E$8:$E$507, "&gt;="&amp;Y85)&gt;0, "R", "")))))</f>
        <v/>
      </c>
      <c r="Z100" s="43" t="str">
        <f>IF(OR($B100="", Z85=""), "", IF(COUNTIFS('Leave Request Form'!$T$8:$T$507, Z85, 'Leave Request Form'!$C$8:$C$507, $B100), "A2", IF(COUNTIFS('Leave Request Form'!$G$8:$G$507, Z85, 'Leave Request Form'!$C$8:$C$507, $B100), "R2", IF(COUNTIFS('Leave Request Form'!$P$8:$P$569, $B100, 'Leave Request Form'!$Q$8:$Q$569, "&lt;="&amp;Z85, 'Leave Request Form'!$R$8:$R$569, "&gt;="&amp;Z85)&gt;0, "A", IF(COUNTIFS('Leave Request Form'!$C$8:$C$507, $B100, 'Leave Request Form'!$D$8:$D$507, "&lt;="&amp;Z85, 'Leave Request Form'!$E$8:$E$507, "&gt;="&amp;Z85)&gt;0, "R", "")))))</f>
        <v/>
      </c>
      <c r="AA100" s="43" t="str">
        <f>IF(OR($B100="", AA85=""), "", IF(COUNTIFS('Leave Request Form'!$T$8:$T$507, AA85, 'Leave Request Form'!$C$8:$C$507, $B100), "A2", IF(COUNTIFS('Leave Request Form'!$G$8:$G$507, AA85, 'Leave Request Form'!$C$8:$C$507, $B100), "R2", IF(COUNTIFS('Leave Request Form'!$P$8:$P$569, $B100, 'Leave Request Form'!$Q$8:$Q$569, "&lt;="&amp;AA85, 'Leave Request Form'!$R$8:$R$569, "&gt;="&amp;AA85)&gt;0, "A", IF(COUNTIFS('Leave Request Form'!$C$8:$C$507, $B100, 'Leave Request Form'!$D$8:$D$507, "&lt;="&amp;AA85, 'Leave Request Form'!$E$8:$E$507, "&gt;="&amp;AA85)&gt;0, "R", "")))))</f>
        <v/>
      </c>
      <c r="AB100" s="43" t="str">
        <f>IF(OR($B100="", AB85=""), "", IF(COUNTIFS('Leave Request Form'!$T$8:$T$507, AB85, 'Leave Request Form'!$C$8:$C$507, $B100), "A2", IF(COUNTIFS('Leave Request Form'!$G$8:$G$507, AB85, 'Leave Request Form'!$C$8:$C$507, $B100), "R2", IF(COUNTIFS('Leave Request Form'!$P$8:$P$569, $B100, 'Leave Request Form'!$Q$8:$Q$569, "&lt;="&amp;AB85, 'Leave Request Form'!$R$8:$R$569, "&gt;="&amp;AB85)&gt;0, "A", IF(COUNTIFS('Leave Request Form'!$C$8:$C$507, $B100, 'Leave Request Form'!$D$8:$D$507, "&lt;="&amp;AB85, 'Leave Request Form'!$E$8:$E$507, "&gt;="&amp;AB85)&gt;0, "R", "")))))</f>
        <v/>
      </c>
      <c r="AC100" s="43" t="str">
        <f>IF(OR($B100="", AC85=""), "", IF(COUNTIFS('Leave Request Form'!$T$8:$T$507, AC85, 'Leave Request Form'!$C$8:$C$507, $B100), "A2", IF(COUNTIFS('Leave Request Form'!$G$8:$G$507, AC85, 'Leave Request Form'!$C$8:$C$507, $B100), "R2", IF(COUNTIFS('Leave Request Form'!$P$8:$P$569, $B100, 'Leave Request Form'!$Q$8:$Q$569, "&lt;="&amp;AC85, 'Leave Request Form'!$R$8:$R$569, "&gt;="&amp;AC85)&gt;0, "A", IF(COUNTIFS('Leave Request Form'!$C$8:$C$507, $B100, 'Leave Request Form'!$D$8:$D$507, "&lt;="&amp;AC85, 'Leave Request Form'!$E$8:$E$507, "&gt;="&amp;AC85)&gt;0, "R", "")))))</f>
        <v/>
      </c>
      <c r="AD100" s="43" t="str">
        <f>IF(OR($B100="", AD85=""), "", IF(COUNTIFS('Leave Request Form'!$T$8:$T$507, AD85, 'Leave Request Form'!$C$8:$C$507, $B100), "A2", IF(COUNTIFS('Leave Request Form'!$G$8:$G$507, AD85, 'Leave Request Form'!$C$8:$C$507, $B100), "R2", IF(COUNTIFS('Leave Request Form'!$P$8:$P$569, $B100, 'Leave Request Form'!$Q$8:$Q$569, "&lt;="&amp;AD85, 'Leave Request Form'!$R$8:$R$569, "&gt;="&amp;AD85)&gt;0, "A", IF(COUNTIFS('Leave Request Form'!$C$8:$C$507, $B100, 'Leave Request Form'!$D$8:$D$507, "&lt;="&amp;AD85, 'Leave Request Form'!$E$8:$E$507, "&gt;="&amp;AD85)&gt;0, "R", "")))))</f>
        <v/>
      </c>
      <c r="AE100" s="43" t="str">
        <f>IF(OR($B100="", AE85=""), "", IF(COUNTIFS('Leave Request Form'!$T$8:$T$507, AE85, 'Leave Request Form'!$C$8:$C$507, $B100), "A2", IF(COUNTIFS('Leave Request Form'!$G$8:$G$507, AE85, 'Leave Request Form'!$C$8:$C$507, $B100), "R2", IF(COUNTIFS('Leave Request Form'!$P$8:$P$569, $B100, 'Leave Request Form'!$Q$8:$Q$569, "&lt;="&amp;AE85, 'Leave Request Form'!$R$8:$R$569, "&gt;="&amp;AE85)&gt;0, "A", IF(COUNTIFS('Leave Request Form'!$C$8:$C$507, $B100, 'Leave Request Form'!$D$8:$D$507, "&lt;="&amp;AE85, 'Leave Request Form'!$E$8:$E$507, "&gt;="&amp;AE85)&gt;0, "R", "")))))</f>
        <v/>
      </c>
      <c r="AF100" s="43" t="str">
        <f>IF(OR($B100="", AF85=""), "", IF(COUNTIFS('Leave Request Form'!$T$8:$T$507, AF85, 'Leave Request Form'!$C$8:$C$507, $B100), "A2", IF(COUNTIFS('Leave Request Form'!$G$8:$G$507, AF85, 'Leave Request Form'!$C$8:$C$507, $B100), "R2", IF(COUNTIFS('Leave Request Form'!$P$8:$P$569, $B100, 'Leave Request Form'!$Q$8:$Q$569, "&lt;="&amp;AF85, 'Leave Request Form'!$R$8:$R$569, "&gt;="&amp;AF85)&gt;0, "A", IF(COUNTIFS('Leave Request Form'!$C$8:$C$507, $B100, 'Leave Request Form'!$D$8:$D$507, "&lt;="&amp;AF85, 'Leave Request Form'!$E$8:$E$507, "&gt;="&amp;AF85)&gt;0, "R", "")))))</f>
        <v/>
      </c>
      <c r="AG100" s="44" t="str">
        <f>IF(OR($B100="", AG85=""), "", IF(COUNTIFS('Leave Request Form'!$T$8:$T$507, AG85, 'Leave Request Form'!$C$8:$C$507, $B100), "A2", IF(COUNTIFS('Leave Request Form'!$G$8:$G$507, AG85, 'Leave Request Form'!$C$8:$C$507, $B100), "R2", IF(COUNTIFS('Leave Request Form'!$P$8:$P$569, $B100, 'Leave Request Form'!$Q$8:$Q$569, "&lt;="&amp;AG85, 'Leave Request Form'!$R$8:$R$569, "&gt;="&amp;AG85)&gt;0, "A", IF(COUNTIFS('Leave Request Form'!$C$8:$C$507, $B100, 'Leave Request Form'!$D$8:$D$507, "&lt;="&amp;AG85, 'Leave Request Form'!$E$8:$E$507, "&gt;="&amp;AG85)&gt;0, "R", "")))))</f>
        <v/>
      </c>
      <c r="AH100" s="75"/>
    </row>
    <row r="101" spans="1:34" x14ac:dyDescent="0.25">
      <c r="A101" s="75"/>
      <c r="B101" s="10" t="str">
        <f>IF('Intro &amp; Setup'!$BC$19="", "", 'Intro &amp; Setup'!$BC$19)</f>
        <v/>
      </c>
      <c r="C101" s="42" t="str">
        <f>IF(OR($B101="", C85=""), "", IF(COUNTIFS('Leave Request Form'!$T$8:$T$507, C85, 'Leave Request Form'!$C$8:$C$507, $B101), "A2", IF(COUNTIFS('Leave Request Form'!$G$8:$G$507, C85, 'Leave Request Form'!$C$8:$C$507, $B101), "R2", IF(COUNTIFS('Leave Request Form'!$P$8:$P$569, $B101, 'Leave Request Form'!$Q$8:$Q$569, "&lt;="&amp;C85, 'Leave Request Form'!$R$8:$R$569, "&gt;="&amp;C85)&gt;0, "A", IF(COUNTIFS('Leave Request Form'!$C$8:$C$507, $B101, 'Leave Request Form'!$D$8:$D$507, "&lt;="&amp;C85, 'Leave Request Form'!$E$8:$E$507, "&gt;="&amp;C85)&gt;0, "R", "")))))</f>
        <v/>
      </c>
      <c r="D101" s="43" t="str">
        <f>IF(OR($B101="", D85=""), "", IF(COUNTIFS('Leave Request Form'!$T$8:$T$507, D85, 'Leave Request Form'!$C$8:$C$507, $B101), "A2", IF(COUNTIFS('Leave Request Form'!$G$8:$G$507, D85, 'Leave Request Form'!$C$8:$C$507, $B101), "R2", IF(COUNTIFS('Leave Request Form'!$P$8:$P$569, $B101, 'Leave Request Form'!$Q$8:$Q$569, "&lt;="&amp;D85, 'Leave Request Form'!$R$8:$R$569, "&gt;="&amp;D85)&gt;0, "A", IF(COUNTIFS('Leave Request Form'!$C$8:$C$507, $B101, 'Leave Request Form'!$D$8:$D$507, "&lt;="&amp;D85, 'Leave Request Form'!$E$8:$E$507, "&gt;="&amp;D85)&gt;0, "R", "")))))</f>
        <v/>
      </c>
      <c r="E101" s="43" t="str">
        <f>IF(OR($B101="", E85=""), "", IF(COUNTIFS('Leave Request Form'!$T$8:$T$507, E85, 'Leave Request Form'!$C$8:$C$507, $B101), "A2", IF(COUNTIFS('Leave Request Form'!$G$8:$G$507, E85, 'Leave Request Form'!$C$8:$C$507, $B101), "R2", IF(COUNTIFS('Leave Request Form'!$P$8:$P$569, $B101, 'Leave Request Form'!$Q$8:$Q$569, "&lt;="&amp;E85, 'Leave Request Form'!$R$8:$R$569, "&gt;="&amp;E85)&gt;0, "A", IF(COUNTIFS('Leave Request Form'!$C$8:$C$507, $B101, 'Leave Request Form'!$D$8:$D$507, "&lt;="&amp;E85, 'Leave Request Form'!$E$8:$E$507, "&gt;="&amp;E85)&gt;0, "R", "")))))</f>
        <v/>
      </c>
      <c r="F101" s="43" t="str">
        <f>IF(OR($B101="", F85=""), "", IF(COUNTIFS('Leave Request Form'!$T$8:$T$507, F85, 'Leave Request Form'!$C$8:$C$507, $B101), "A2", IF(COUNTIFS('Leave Request Form'!$G$8:$G$507, F85, 'Leave Request Form'!$C$8:$C$507, $B101), "R2", IF(COUNTIFS('Leave Request Form'!$P$8:$P$569, $B101, 'Leave Request Form'!$Q$8:$Q$569, "&lt;="&amp;F85, 'Leave Request Form'!$R$8:$R$569, "&gt;="&amp;F85)&gt;0, "A", IF(COUNTIFS('Leave Request Form'!$C$8:$C$507, $B101, 'Leave Request Form'!$D$8:$D$507, "&lt;="&amp;F85, 'Leave Request Form'!$E$8:$E$507, "&gt;="&amp;F85)&gt;0, "R", "")))))</f>
        <v/>
      </c>
      <c r="G101" s="43" t="str">
        <f>IF(OR($B101="", G85=""), "", IF(COUNTIFS('Leave Request Form'!$T$8:$T$507, G85, 'Leave Request Form'!$C$8:$C$507, $B101), "A2", IF(COUNTIFS('Leave Request Form'!$G$8:$G$507, G85, 'Leave Request Form'!$C$8:$C$507, $B101), "R2", IF(COUNTIFS('Leave Request Form'!$P$8:$P$569, $B101, 'Leave Request Form'!$Q$8:$Q$569, "&lt;="&amp;G85, 'Leave Request Form'!$R$8:$R$569, "&gt;="&amp;G85)&gt;0, "A", IF(COUNTIFS('Leave Request Form'!$C$8:$C$507, $B101, 'Leave Request Form'!$D$8:$D$507, "&lt;="&amp;G85, 'Leave Request Form'!$E$8:$E$507, "&gt;="&amp;G85)&gt;0, "R", "")))))</f>
        <v/>
      </c>
      <c r="H101" s="43" t="str">
        <f>IF(OR($B101="", H85=""), "", IF(COUNTIFS('Leave Request Form'!$T$8:$T$507, H85, 'Leave Request Form'!$C$8:$C$507, $B101), "A2", IF(COUNTIFS('Leave Request Form'!$G$8:$G$507, H85, 'Leave Request Form'!$C$8:$C$507, $B101), "R2", IF(COUNTIFS('Leave Request Form'!$P$8:$P$569, $B101, 'Leave Request Form'!$Q$8:$Q$569, "&lt;="&amp;H85, 'Leave Request Form'!$R$8:$R$569, "&gt;="&amp;H85)&gt;0, "A", IF(COUNTIFS('Leave Request Form'!$C$8:$C$507, $B101, 'Leave Request Form'!$D$8:$D$507, "&lt;="&amp;H85, 'Leave Request Form'!$E$8:$E$507, "&gt;="&amp;H85)&gt;0, "R", "")))))</f>
        <v/>
      </c>
      <c r="I101" s="43" t="str">
        <f>IF(OR($B101="", I85=""), "", IF(COUNTIFS('Leave Request Form'!$T$8:$T$507, I85, 'Leave Request Form'!$C$8:$C$507, $B101), "A2", IF(COUNTIFS('Leave Request Form'!$G$8:$G$507, I85, 'Leave Request Form'!$C$8:$C$507, $B101), "R2", IF(COUNTIFS('Leave Request Form'!$P$8:$P$569, $B101, 'Leave Request Form'!$Q$8:$Q$569, "&lt;="&amp;I85, 'Leave Request Form'!$R$8:$R$569, "&gt;="&amp;I85)&gt;0, "A", IF(COUNTIFS('Leave Request Form'!$C$8:$C$507, $B101, 'Leave Request Form'!$D$8:$D$507, "&lt;="&amp;I85, 'Leave Request Form'!$E$8:$E$507, "&gt;="&amp;I85)&gt;0, "R", "")))))</f>
        <v/>
      </c>
      <c r="J101" s="43" t="str">
        <f>IF(OR($B101="", J85=""), "", IF(COUNTIFS('Leave Request Form'!$T$8:$T$507, J85, 'Leave Request Form'!$C$8:$C$507, $B101), "A2", IF(COUNTIFS('Leave Request Form'!$G$8:$G$507, J85, 'Leave Request Form'!$C$8:$C$507, $B101), "R2", IF(COUNTIFS('Leave Request Form'!$P$8:$P$569, $B101, 'Leave Request Form'!$Q$8:$Q$569, "&lt;="&amp;J85, 'Leave Request Form'!$R$8:$R$569, "&gt;="&amp;J85)&gt;0, "A", IF(COUNTIFS('Leave Request Form'!$C$8:$C$507, $B101, 'Leave Request Form'!$D$8:$D$507, "&lt;="&amp;J85, 'Leave Request Form'!$E$8:$E$507, "&gt;="&amp;J85)&gt;0, "R", "")))))</f>
        <v/>
      </c>
      <c r="K101" s="43" t="str">
        <f>IF(OR($B101="", K85=""), "", IF(COUNTIFS('Leave Request Form'!$T$8:$T$507, K85, 'Leave Request Form'!$C$8:$C$507, $B101), "A2", IF(COUNTIFS('Leave Request Form'!$G$8:$G$507, K85, 'Leave Request Form'!$C$8:$C$507, $B101), "R2", IF(COUNTIFS('Leave Request Form'!$P$8:$P$569, $B101, 'Leave Request Form'!$Q$8:$Q$569, "&lt;="&amp;K85, 'Leave Request Form'!$R$8:$R$569, "&gt;="&amp;K85)&gt;0, "A", IF(COUNTIFS('Leave Request Form'!$C$8:$C$507, $B101, 'Leave Request Form'!$D$8:$D$507, "&lt;="&amp;K85, 'Leave Request Form'!$E$8:$E$507, "&gt;="&amp;K85)&gt;0, "R", "")))))</f>
        <v/>
      </c>
      <c r="L101" s="43" t="str">
        <f>IF(OR($B101="", L85=""), "", IF(COUNTIFS('Leave Request Form'!$T$8:$T$507, L85, 'Leave Request Form'!$C$8:$C$507, $B101), "A2", IF(COUNTIFS('Leave Request Form'!$G$8:$G$507, L85, 'Leave Request Form'!$C$8:$C$507, $B101), "R2", IF(COUNTIFS('Leave Request Form'!$P$8:$P$569, $B101, 'Leave Request Form'!$Q$8:$Q$569, "&lt;="&amp;L85, 'Leave Request Form'!$R$8:$R$569, "&gt;="&amp;L85)&gt;0, "A", IF(COUNTIFS('Leave Request Form'!$C$8:$C$507, $B101, 'Leave Request Form'!$D$8:$D$507, "&lt;="&amp;L85, 'Leave Request Form'!$E$8:$E$507, "&gt;="&amp;L85)&gt;0, "R", "")))))</f>
        <v/>
      </c>
      <c r="M101" s="43" t="str">
        <f>IF(OR($B101="", M85=""), "", IF(COUNTIFS('Leave Request Form'!$T$8:$T$507, M85, 'Leave Request Form'!$C$8:$C$507, $B101), "A2", IF(COUNTIFS('Leave Request Form'!$G$8:$G$507, M85, 'Leave Request Form'!$C$8:$C$507, $B101), "R2", IF(COUNTIFS('Leave Request Form'!$P$8:$P$569, $B101, 'Leave Request Form'!$Q$8:$Q$569, "&lt;="&amp;M85, 'Leave Request Form'!$R$8:$R$569, "&gt;="&amp;M85)&gt;0, "A", IF(COUNTIFS('Leave Request Form'!$C$8:$C$507, $B101, 'Leave Request Form'!$D$8:$D$507, "&lt;="&amp;M85, 'Leave Request Form'!$E$8:$E$507, "&gt;="&amp;M85)&gt;0, "R", "")))))</f>
        <v/>
      </c>
      <c r="N101" s="43" t="str">
        <f>IF(OR($B101="", N85=""), "", IF(COUNTIFS('Leave Request Form'!$T$8:$T$507, N85, 'Leave Request Form'!$C$8:$C$507, $B101), "A2", IF(COUNTIFS('Leave Request Form'!$G$8:$G$507, N85, 'Leave Request Form'!$C$8:$C$507, $B101), "R2", IF(COUNTIFS('Leave Request Form'!$P$8:$P$569, $B101, 'Leave Request Form'!$Q$8:$Q$569, "&lt;="&amp;N85, 'Leave Request Form'!$R$8:$R$569, "&gt;="&amp;N85)&gt;0, "A", IF(COUNTIFS('Leave Request Form'!$C$8:$C$507, $B101, 'Leave Request Form'!$D$8:$D$507, "&lt;="&amp;N85, 'Leave Request Form'!$E$8:$E$507, "&gt;="&amp;N85)&gt;0, "R", "")))))</f>
        <v/>
      </c>
      <c r="O101" s="43" t="str">
        <f>IF(OR($B101="", O85=""), "", IF(COUNTIFS('Leave Request Form'!$T$8:$T$507, O85, 'Leave Request Form'!$C$8:$C$507, $B101), "A2", IF(COUNTIFS('Leave Request Form'!$G$8:$G$507, O85, 'Leave Request Form'!$C$8:$C$507, $B101), "R2", IF(COUNTIFS('Leave Request Form'!$P$8:$P$569, $B101, 'Leave Request Form'!$Q$8:$Q$569, "&lt;="&amp;O85, 'Leave Request Form'!$R$8:$R$569, "&gt;="&amp;O85)&gt;0, "A", IF(COUNTIFS('Leave Request Form'!$C$8:$C$507, $B101, 'Leave Request Form'!$D$8:$D$507, "&lt;="&amp;O85, 'Leave Request Form'!$E$8:$E$507, "&gt;="&amp;O85)&gt;0, "R", "")))))</f>
        <v/>
      </c>
      <c r="P101" s="43" t="str">
        <f>IF(OR($B101="", P85=""), "", IF(COUNTIFS('Leave Request Form'!$T$8:$T$507, P85, 'Leave Request Form'!$C$8:$C$507, $B101), "A2", IF(COUNTIFS('Leave Request Form'!$G$8:$G$507, P85, 'Leave Request Form'!$C$8:$C$507, $B101), "R2", IF(COUNTIFS('Leave Request Form'!$P$8:$P$569, $B101, 'Leave Request Form'!$Q$8:$Q$569, "&lt;="&amp;P85, 'Leave Request Form'!$R$8:$R$569, "&gt;="&amp;P85)&gt;0, "A", IF(COUNTIFS('Leave Request Form'!$C$8:$C$507, $B101, 'Leave Request Form'!$D$8:$D$507, "&lt;="&amp;P85, 'Leave Request Form'!$E$8:$E$507, "&gt;="&amp;P85)&gt;0, "R", "")))))</f>
        <v/>
      </c>
      <c r="Q101" s="43" t="str">
        <f>IF(OR($B101="", Q85=""), "", IF(COUNTIFS('Leave Request Form'!$T$8:$T$507, Q85, 'Leave Request Form'!$C$8:$C$507, $B101), "A2", IF(COUNTIFS('Leave Request Form'!$G$8:$G$507, Q85, 'Leave Request Form'!$C$8:$C$507, $B101), "R2", IF(COUNTIFS('Leave Request Form'!$P$8:$P$569, $B101, 'Leave Request Form'!$Q$8:$Q$569, "&lt;="&amp;Q85, 'Leave Request Form'!$R$8:$R$569, "&gt;="&amp;Q85)&gt;0, "A", IF(COUNTIFS('Leave Request Form'!$C$8:$C$507, $B101, 'Leave Request Form'!$D$8:$D$507, "&lt;="&amp;Q85, 'Leave Request Form'!$E$8:$E$507, "&gt;="&amp;Q85)&gt;0, "R", "")))))</f>
        <v/>
      </c>
      <c r="R101" s="43" t="str">
        <f>IF(OR($B101="", R85=""), "", IF(COUNTIFS('Leave Request Form'!$T$8:$T$507, R85, 'Leave Request Form'!$C$8:$C$507, $B101), "A2", IF(COUNTIFS('Leave Request Form'!$G$8:$G$507, R85, 'Leave Request Form'!$C$8:$C$507, $B101), "R2", IF(COUNTIFS('Leave Request Form'!$P$8:$P$569, $B101, 'Leave Request Form'!$Q$8:$Q$569, "&lt;="&amp;R85, 'Leave Request Form'!$R$8:$R$569, "&gt;="&amp;R85)&gt;0, "A", IF(COUNTIFS('Leave Request Form'!$C$8:$C$507, $B101, 'Leave Request Form'!$D$8:$D$507, "&lt;="&amp;R85, 'Leave Request Form'!$E$8:$E$507, "&gt;="&amp;R85)&gt;0, "R", "")))))</f>
        <v/>
      </c>
      <c r="S101" s="43" t="str">
        <f>IF(OR($B101="", S85=""), "", IF(COUNTIFS('Leave Request Form'!$T$8:$T$507, S85, 'Leave Request Form'!$C$8:$C$507, $B101), "A2", IF(COUNTIFS('Leave Request Form'!$G$8:$G$507, S85, 'Leave Request Form'!$C$8:$C$507, $B101), "R2", IF(COUNTIFS('Leave Request Form'!$P$8:$P$569, $B101, 'Leave Request Form'!$Q$8:$Q$569, "&lt;="&amp;S85, 'Leave Request Form'!$R$8:$R$569, "&gt;="&amp;S85)&gt;0, "A", IF(COUNTIFS('Leave Request Form'!$C$8:$C$507, $B101, 'Leave Request Form'!$D$8:$D$507, "&lt;="&amp;S85, 'Leave Request Form'!$E$8:$E$507, "&gt;="&amp;S85)&gt;0, "R", "")))))</f>
        <v/>
      </c>
      <c r="T101" s="43" t="str">
        <f>IF(OR($B101="", T85=""), "", IF(COUNTIFS('Leave Request Form'!$T$8:$T$507, T85, 'Leave Request Form'!$C$8:$C$507, $B101), "A2", IF(COUNTIFS('Leave Request Form'!$G$8:$G$507, T85, 'Leave Request Form'!$C$8:$C$507, $B101), "R2", IF(COUNTIFS('Leave Request Form'!$P$8:$P$569, $B101, 'Leave Request Form'!$Q$8:$Q$569, "&lt;="&amp;T85, 'Leave Request Form'!$R$8:$R$569, "&gt;="&amp;T85)&gt;0, "A", IF(COUNTIFS('Leave Request Form'!$C$8:$C$507, $B101, 'Leave Request Form'!$D$8:$D$507, "&lt;="&amp;T85, 'Leave Request Form'!$E$8:$E$507, "&gt;="&amp;T85)&gt;0, "R", "")))))</f>
        <v/>
      </c>
      <c r="U101" s="43" t="str">
        <f>IF(OR($B101="", U85=""), "", IF(COUNTIFS('Leave Request Form'!$T$8:$T$507, U85, 'Leave Request Form'!$C$8:$C$507, $B101), "A2", IF(COUNTIFS('Leave Request Form'!$G$8:$G$507, U85, 'Leave Request Form'!$C$8:$C$507, $B101), "R2", IF(COUNTIFS('Leave Request Form'!$P$8:$P$569, $B101, 'Leave Request Form'!$Q$8:$Q$569, "&lt;="&amp;U85, 'Leave Request Form'!$R$8:$R$569, "&gt;="&amp;U85)&gt;0, "A", IF(COUNTIFS('Leave Request Form'!$C$8:$C$507, $B101, 'Leave Request Form'!$D$8:$D$507, "&lt;="&amp;U85, 'Leave Request Form'!$E$8:$E$507, "&gt;="&amp;U85)&gt;0, "R", "")))))</f>
        <v/>
      </c>
      <c r="V101" s="43" t="str">
        <f>IF(OR($B101="", V85=""), "", IF(COUNTIFS('Leave Request Form'!$T$8:$T$507, V85, 'Leave Request Form'!$C$8:$C$507, $B101), "A2", IF(COUNTIFS('Leave Request Form'!$G$8:$G$507, V85, 'Leave Request Form'!$C$8:$C$507, $B101), "R2", IF(COUNTIFS('Leave Request Form'!$P$8:$P$569, $B101, 'Leave Request Form'!$Q$8:$Q$569, "&lt;="&amp;V85, 'Leave Request Form'!$R$8:$R$569, "&gt;="&amp;V85)&gt;0, "A", IF(COUNTIFS('Leave Request Form'!$C$8:$C$507, $B101, 'Leave Request Form'!$D$8:$D$507, "&lt;="&amp;V85, 'Leave Request Form'!$E$8:$E$507, "&gt;="&amp;V85)&gt;0, "R", "")))))</f>
        <v/>
      </c>
      <c r="W101" s="43" t="str">
        <f>IF(OR($B101="", W85=""), "", IF(COUNTIFS('Leave Request Form'!$T$8:$T$507, W85, 'Leave Request Form'!$C$8:$C$507, $B101), "A2", IF(COUNTIFS('Leave Request Form'!$G$8:$G$507, W85, 'Leave Request Form'!$C$8:$C$507, $B101), "R2", IF(COUNTIFS('Leave Request Form'!$P$8:$P$569, $B101, 'Leave Request Form'!$Q$8:$Q$569, "&lt;="&amp;W85, 'Leave Request Form'!$R$8:$R$569, "&gt;="&amp;W85)&gt;0, "A", IF(COUNTIFS('Leave Request Form'!$C$8:$C$507, $B101, 'Leave Request Form'!$D$8:$D$507, "&lt;="&amp;W85, 'Leave Request Form'!$E$8:$E$507, "&gt;="&amp;W85)&gt;0, "R", "")))))</f>
        <v/>
      </c>
      <c r="X101" s="43" t="str">
        <f>IF(OR($B101="", X85=""), "", IF(COUNTIFS('Leave Request Form'!$T$8:$T$507, X85, 'Leave Request Form'!$C$8:$C$507, $B101), "A2", IF(COUNTIFS('Leave Request Form'!$G$8:$G$507, X85, 'Leave Request Form'!$C$8:$C$507, $B101), "R2", IF(COUNTIFS('Leave Request Form'!$P$8:$P$569, $B101, 'Leave Request Form'!$Q$8:$Q$569, "&lt;="&amp;X85, 'Leave Request Form'!$R$8:$R$569, "&gt;="&amp;X85)&gt;0, "A", IF(COUNTIFS('Leave Request Form'!$C$8:$C$507, $B101, 'Leave Request Form'!$D$8:$D$507, "&lt;="&amp;X85, 'Leave Request Form'!$E$8:$E$507, "&gt;="&amp;X85)&gt;0, "R", "")))))</f>
        <v/>
      </c>
      <c r="Y101" s="43" t="str">
        <f>IF(OR($B101="", Y85=""), "", IF(COUNTIFS('Leave Request Form'!$T$8:$T$507, Y85, 'Leave Request Form'!$C$8:$C$507, $B101), "A2", IF(COUNTIFS('Leave Request Form'!$G$8:$G$507, Y85, 'Leave Request Form'!$C$8:$C$507, $B101), "R2", IF(COUNTIFS('Leave Request Form'!$P$8:$P$569, $B101, 'Leave Request Form'!$Q$8:$Q$569, "&lt;="&amp;Y85, 'Leave Request Form'!$R$8:$R$569, "&gt;="&amp;Y85)&gt;0, "A", IF(COUNTIFS('Leave Request Form'!$C$8:$C$507, $B101, 'Leave Request Form'!$D$8:$D$507, "&lt;="&amp;Y85, 'Leave Request Form'!$E$8:$E$507, "&gt;="&amp;Y85)&gt;0, "R", "")))))</f>
        <v/>
      </c>
      <c r="Z101" s="43" t="str">
        <f>IF(OR($B101="", Z85=""), "", IF(COUNTIFS('Leave Request Form'!$T$8:$T$507, Z85, 'Leave Request Form'!$C$8:$C$507, $B101), "A2", IF(COUNTIFS('Leave Request Form'!$G$8:$G$507, Z85, 'Leave Request Form'!$C$8:$C$507, $B101), "R2", IF(COUNTIFS('Leave Request Form'!$P$8:$P$569, $B101, 'Leave Request Form'!$Q$8:$Q$569, "&lt;="&amp;Z85, 'Leave Request Form'!$R$8:$R$569, "&gt;="&amp;Z85)&gt;0, "A", IF(COUNTIFS('Leave Request Form'!$C$8:$C$507, $B101, 'Leave Request Form'!$D$8:$D$507, "&lt;="&amp;Z85, 'Leave Request Form'!$E$8:$E$507, "&gt;="&amp;Z85)&gt;0, "R", "")))))</f>
        <v/>
      </c>
      <c r="AA101" s="43" t="str">
        <f>IF(OR($B101="", AA85=""), "", IF(COUNTIFS('Leave Request Form'!$T$8:$T$507, AA85, 'Leave Request Form'!$C$8:$C$507, $B101), "A2", IF(COUNTIFS('Leave Request Form'!$G$8:$G$507, AA85, 'Leave Request Form'!$C$8:$C$507, $B101), "R2", IF(COUNTIFS('Leave Request Form'!$P$8:$P$569, $B101, 'Leave Request Form'!$Q$8:$Q$569, "&lt;="&amp;AA85, 'Leave Request Form'!$R$8:$R$569, "&gt;="&amp;AA85)&gt;0, "A", IF(COUNTIFS('Leave Request Form'!$C$8:$C$507, $B101, 'Leave Request Form'!$D$8:$D$507, "&lt;="&amp;AA85, 'Leave Request Form'!$E$8:$E$507, "&gt;="&amp;AA85)&gt;0, "R", "")))))</f>
        <v/>
      </c>
      <c r="AB101" s="43" t="str">
        <f>IF(OR($B101="", AB85=""), "", IF(COUNTIFS('Leave Request Form'!$T$8:$T$507, AB85, 'Leave Request Form'!$C$8:$C$507, $B101), "A2", IF(COUNTIFS('Leave Request Form'!$G$8:$G$507, AB85, 'Leave Request Form'!$C$8:$C$507, $B101), "R2", IF(COUNTIFS('Leave Request Form'!$P$8:$P$569, $B101, 'Leave Request Form'!$Q$8:$Q$569, "&lt;="&amp;AB85, 'Leave Request Form'!$R$8:$R$569, "&gt;="&amp;AB85)&gt;0, "A", IF(COUNTIFS('Leave Request Form'!$C$8:$C$507, $B101, 'Leave Request Form'!$D$8:$D$507, "&lt;="&amp;AB85, 'Leave Request Form'!$E$8:$E$507, "&gt;="&amp;AB85)&gt;0, "R", "")))))</f>
        <v/>
      </c>
      <c r="AC101" s="43" t="str">
        <f>IF(OR($B101="", AC85=""), "", IF(COUNTIFS('Leave Request Form'!$T$8:$T$507, AC85, 'Leave Request Form'!$C$8:$C$507, $B101), "A2", IF(COUNTIFS('Leave Request Form'!$G$8:$G$507, AC85, 'Leave Request Form'!$C$8:$C$507, $B101), "R2", IF(COUNTIFS('Leave Request Form'!$P$8:$P$569, $B101, 'Leave Request Form'!$Q$8:$Q$569, "&lt;="&amp;AC85, 'Leave Request Form'!$R$8:$R$569, "&gt;="&amp;AC85)&gt;0, "A", IF(COUNTIFS('Leave Request Form'!$C$8:$C$507, $B101, 'Leave Request Form'!$D$8:$D$507, "&lt;="&amp;AC85, 'Leave Request Form'!$E$8:$E$507, "&gt;="&amp;AC85)&gt;0, "R", "")))))</f>
        <v/>
      </c>
      <c r="AD101" s="43" t="str">
        <f>IF(OR($B101="", AD85=""), "", IF(COUNTIFS('Leave Request Form'!$T$8:$T$507, AD85, 'Leave Request Form'!$C$8:$C$507, $B101), "A2", IF(COUNTIFS('Leave Request Form'!$G$8:$G$507, AD85, 'Leave Request Form'!$C$8:$C$507, $B101), "R2", IF(COUNTIFS('Leave Request Form'!$P$8:$P$569, $B101, 'Leave Request Form'!$Q$8:$Q$569, "&lt;="&amp;AD85, 'Leave Request Form'!$R$8:$R$569, "&gt;="&amp;AD85)&gt;0, "A", IF(COUNTIFS('Leave Request Form'!$C$8:$C$507, $B101, 'Leave Request Form'!$D$8:$D$507, "&lt;="&amp;AD85, 'Leave Request Form'!$E$8:$E$507, "&gt;="&amp;AD85)&gt;0, "R", "")))))</f>
        <v/>
      </c>
      <c r="AE101" s="43" t="str">
        <f>IF(OR($B101="", AE85=""), "", IF(COUNTIFS('Leave Request Form'!$T$8:$T$507, AE85, 'Leave Request Form'!$C$8:$C$507, $B101), "A2", IF(COUNTIFS('Leave Request Form'!$G$8:$G$507, AE85, 'Leave Request Form'!$C$8:$C$507, $B101), "R2", IF(COUNTIFS('Leave Request Form'!$P$8:$P$569, $B101, 'Leave Request Form'!$Q$8:$Q$569, "&lt;="&amp;AE85, 'Leave Request Form'!$R$8:$R$569, "&gt;="&amp;AE85)&gt;0, "A", IF(COUNTIFS('Leave Request Form'!$C$8:$C$507, $B101, 'Leave Request Form'!$D$8:$D$507, "&lt;="&amp;AE85, 'Leave Request Form'!$E$8:$E$507, "&gt;="&amp;AE85)&gt;0, "R", "")))))</f>
        <v/>
      </c>
      <c r="AF101" s="43" t="str">
        <f>IF(OR($B101="", AF85=""), "", IF(COUNTIFS('Leave Request Form'!$T$8:$T$507, AF85, 'Leave Request Form'!$C$8:$C$507, $B101), "A2", IF(COUNTIFS('Leave Request Form'!$G$8:$G$507, AF85, 'Leave Request Form'!$C$8:$C$507, $B101), "R2", IF(COUNTIFS('Leave Request Form'!$P$8:$P$569, $B101, 'Leave Request Form'!$Q$8:$Q$569, "&lt;="&amp;AF85, 'Leave Request Form'!$R$8:$R$569, "&gt;="&amp;AF85)&gt;0, "A", IF(COUNTIFS('Leave Request Form'!$C$8:$C$507, $B101, 'Leave Request Form'!$D$8:$D$507, "&lt;="&amp;AF85, 'Leave Request Form'!$E$8:$E$507, "&gt;="&amp;AF85)&gt;0, "R", "")))))</f>
        <v/>
      </c>
      <c r="AG101" s="44" t="str">
        <f>IF(OR($B101="", AG85=""), "", IF(COUNTIFS('Leave Request Form'!$T$8:$T$507, AG85, 'Leave Request Form'!$C$8:$C$507, $B101), "A2", IF(COUNTIFS('Leave Request Form'!$G$8:$G$507, AG85, 'Leave Request Form'!$C$8:$C$507, $B101), "R2", IF(COUNTIFS('Leave Request Form'!$P$8:$P$569, $B101, 'Leave Request Form'!$Q$8:$Q$569, "&lt;="&amp;AG85, 'Leave Request Form'!$R$8:$R$569, "&gt;="&amp;AG85)&gt;0, "A", IF(COUNTIFS('Leave Request Form'!$C$8:$C$507, $B101, 'Leave Request Form'!$D$8:$D$507, "&lt;="&amp;AG85, 'Leave Request Form'!$E$8:$E$507, "&gt;="&amp;AG85)&gt;0, "R", "")))))</f>
        <v/>
      </c>
      <c r="AH101" s="75"/>
    </row>
    <row r="102" spans="1:34" x14ac:dyDescent="0.25">
      <c r="A102" s="75"/>
      <c r="B102" s="10" t="str">
        <f>IF('Intro &amp; Setup'!$BC$20="", "", 'Intro &amp; Setup'!$BC$20)</f>
        <v/>
      </c>
      <c r="C102" s="42" t="str">
        <f>IF(OR($B102="", C85=""), "", IF(COUNTIFS('Leave Request Form'!$T$8:$T$507, C85, 'Leave Request Form'!$C$8:$C$507, $B102), "A2", IF(COUNTIFS('Leave Request Form'!$G$8:$G$507, C85, 'Leave Request Form'!$C$8:$C$507, $B102), "R2", IF(COUNTIFS('Leave Request Form'!$P$8:$P$569, $B102, 'Leave Request Form'!$Q$8:$Q$569, "&lt;="&amp;C85, 'Leave Request Form'!$R$8:$R$569, "&gt;="&amp;C85)&gt;0, "A", IF(COUNTIFS('Leave Request Form'!$C$8:$C$507, $B102, 'Leave Request Form'!$D$8:$D$507, "&lt;="&amp;C85, 'Leave Request Form'!$E$8:$E$507, "&gt;="&amp;C85)&gt;0, "R", "")))))</f>
        <v/>
      </c>
      <c r="D102" s="43" t="str">
        <f>IF(OR($B102="", D85=""), "", IF(COUNTIFS('Leave Request Form'!$T$8:$T$507, D85, 'Leave Request Form'!$C$8:$C$507, $B102), "A2", IF(COUNTIFS('Leave Request Form'!$G$8:$G$507, D85, 'Leave Request Form'!$C$8:$C$507, $B102), "R2", IF(COUNTIFS('Leave Request Form'!$P$8:$P$569, $B102, 'Leave Request Form'!$Q$8:$Q$569, "&lt;="&amp;D85, 'Leave Request Form'!$R$8:$R$569, "&gt;="&amp;D85)&gt;0, "A", IF(COUNTIFS('Leave Request Form'!$C$8:$C$507, $B102, 'Leave Request Form'!$D$8:$D$507, "&lt;="&amp;D85, 'Leave Request Form'!$E$8:$E$507, "&gt;="&amp;D85)&gt;0, "R", "")))))</f>
        <v/>
      </c>
      <c r="E102" s="43" t="str">
        <f>IF(OR($B102="", E85=""), "", IF(COUNTIFS('Leave Request Form'!$T$8:$T$507, E85, 'Leave Request Form'!$C$8:$C$507, $B102), "A2", IF(COUNTIFS('Leave Request Form'!$G$8:$G$507, E85, 'Leave Request Form'!$C$8:$C$507, $B102), "R2", IF(COUNTIFS('Leave Request Form'!$P$8:$P$569, $B102, 'Leave Request Form'!$Q$8:$Q$569, "&lt;="&amp;E85, 'Leave Request Form'!$R$8:$R$569, "&gt;="&amp;E85)&gt;0, "A", IF(COUNTIFS('Leave Request Form'!$C$8:$C$507, $B102, 'Leave Request Form'!$D$8:$D$507, "&lt;="&amp;E85, 'Leave Request Form'!$E$8:$E$507, "&gt;="&amp;E85)&gt;0, "R", "")))))</f>
        <v/>
      </c>
      <c r="F102" s="43" t="str">
        <f>IF(OR($B102="", F85=""), "", IF(COUNTIFS('Leave Request Form'!$T$8:$T$507, F85, 'Leave Request Form'!$C$8:$C$507, $B102), "A2", IF(COUNTIFS('Leave Request Form'!$G$8:$G$507, F85, 'Leave Request Form'!$C$8:$C$507, $B102), "R2", IF(COUNTIFS('Leave Request Form'!$P$8:$P$569, $B102, 'Leave Request Form'!$Q$8:$Q$569, "&lt;="&amp;F85, 'Leave Request Form'!$R$8:$R$569, "&gt;="&amp;F85)&gt;0, "A", IF(COUNTIFS('Leave Request Form'!$C$8:$C$507, $B102, 'Leave Request Form'!$D$8:$D$507, "&lt;="&amp;F85, 'Leave Request Form'!$E$8:$E$507, "&gt;="&amp;F85)&gt;0, "R", "")))))</f>
        <v/>
      </c>
      <c r="G102" s="43" t="str">
        <f>IF(OR($B102="", G85=""), "", IF(COUNTIFS('Leave Request Form'!$T$8:$T$507, G85, 'Leave Request Form'!$C$8:$C$507, $B102), "A2", IF(COUNTIFS('Leave Request Form'!$G$8:$G$507, G85, 'Leave Request Form'!$C$8:$C$507, $B102), "R2", IF(COUNTIFS('Leave Request Form'!$P$8:$P$569, $B102, 'Leave Request Form'!$Q$8:$Q$569, "&lt;="&amp;G85, 'Leave Request Form'!$R$8:$R$569, "&gt;="&amp;G85)&gt;0, "A", IF(COUNTIFS('Leave Request Form'!$C$8:$C$507, $B102, 'Leave Request Form'!$D$8:$D$507, "&lt;="&amp;G85, 'Leave Request Form'!$E$8:$E$507, "&gt;="&amp;G85)&gt;0, "R", "")))))</f>
        <v/>
      </c>
      <c r="H102" s="43" t="str">
        <f>IF(OR($B102="", H85=""), "", IF(COUNTIFS('Leave Request Form'!$T$8:$T$507, H85, 'Leave Request Form'!$C$8:$C$507, $B102), "A2", IF(COUNTIFS('Leave Request Form'!$G$8:$G$507, H85, 'Leave Request Form'!$C$8:$C$507, $B102), "R2", IF(COUNTIFS('Leave Request Form'!$P$8:$P$569, $B102, 'Leave Request Form'!$Q$8:$Q$569, "&lt;="&amp;H85, 'Leave Request Form'!$R$8:$R$569, "&gt;="&amp;H85)&gt;0, "A", IF(COUNTIFS('Leave Request Form'!$C$8:$C$507, $B102, 'Leave Request Form'!$D$8:$D$507, "&lt;="&amp;H85, 'Leave Request Form'!$E$8:$E$507, "&gt;="&amp;H85)&gt;0, "R", "")))))</f>
        <v/>
      </c>
      <c r="I102" s="43" t="str">
        <f>IF(OR($B102="", I85=""), "", IF(COUNTIFS('Leave Request Form'!$T$8:$T$507, I85, 'Leave Request Form'!$C$8:$C$507, $B102), "A2", IF(COUNTIFS('Leave Request Form'!$G$8:$G$507, I85, 'Leave Request Form'!$C$8:$C$507, $B102), "R2", IF(COUNTIFS('Leave Request Form'!$P$8:$P$569, $B102, 'Leave Request Form'!$Q$8:$Q$569, "&lt;="&amp;I85, 'Leave Request Form'!$R$8:$R$569, "&gt;="&amp;I85)&gt;0, "A", IF(COUNTIFS('Leave Request Form'!$C$8:$C$507, $B102, 'Leave Request Form'!$D$8:$D$507, "&lt;="&amp;I85, 'Leave Request Form'!$E$8:$E$507, "&gt;="&amp;I85)&gt;0, "R", "")))))</f>
        <v/>
      </c>
      <c r="J102" s="43" t="str">
        <f>IF(OR($B102="", J85=""), "", IF(COUNTIFS('Leave Request Form'!$T$8:$T$507, J85, 'Leave Request Form'!$C$8:$C$507, $B102), "A2", IF(COUNTIFS('Leave Request Form'!$G$8:$G$507, J85, 'Leave Request Form'!$C$8:$C$507, $B102), "R2", IF(COUNTIFS('Leave Request Form'!$P$8:$P$569, $B102, 'Leave Request Form'!$Q$8:$Q$569, "&lt;="&amp;J85, 'Leave Request Form'!$R$8:$R$569, "&gt;="&amp;J85)&gt;0, "A", IF(COUNTIFS('Leave Request Form'!$C$8:$C$507, $B102, 'Leave Request Form'!$D$8:$D$507, "&lt;="&amp;J85, 'Leave Request Form'!$E$8:$E$507, "&gt;="&amp;J85)&gt;0, "R", "")))))</f>
        <v/>
      </c>
      <c r="K102" s="43" t="str">
        <f>IF(OR($B102="", K85=""), "", IF(COUNTIFS('Leave Request Form'!$T$8:$T$507, K85, 'Leave Request Form'!$C$8:$C$507, $B102), "A2", IF(COUNTIFS('Leave Request Form'!$G$8:$G$507, K85, 'Leave Request Form'!$C$8:$C$507, $B102), "R2", IF(COUNTIFS('Leave Request Form'!$P$8:$P$569, $B102, 'Leave Request Form'!$Q$8:$Q$569, "&lt;="&amp;K85, 'Leave Request Form'!$R$8:$R$569, "&gt;="&amp;K85)&gt;0, "A", IF(COUNTIFS('Leave Request Form'!$C$8:$C$507, $B102, 'Leave Request Form'!$D$8:$D$507, "&lt;="&amp;K85, 'Leave Request Form'!$E$8:$E$507, "&gt;="&amp;K85)&gt;0, "R", "")))))</f>
        <v/>
      </c>
      <c r="L102" s="43" t="str">
        <f>IF(OR($B102="", L85=""), "", IF(COUNTIFS('Leave Request Form'!$T$8:$T$507, L85, 'Leave Request Form'!$C$8:$C$507, $B102), "A2", IF(COUNTIFS('Leave Request Form'!$G$8:$G$507, L85, 'Leave Request Form'!$C$8:$C$507, $B102), "R2", IF(COUNTIFS('Leave Request Form'!$P$8:$P$569, $B102, 'Leave Request Form'!$Q$8:$Q$569, "&lt;="&amp;L85, 'Leave Request Form'!$R$8:$R$569, "&gt;="&amp;L85)&gt;0, "A", IF(COUNTIFS('Leave Request Form'!$C$8:$C$507, $B102, 'Leave Request Form'!$D$8:$D$507, "&lt;="&amp;L85, 'Leave Request Form'!$E$8:$E$507, "&gt;="&amp;L85)&gt;0, "R", "")))))</f>
        <v/>
      </c>
      <c r="M102" s="43" t="str">
        <f>IF(OR($B102="", M85=""), "", IF(COUNTIFS('Leave Request Form'!$T$8:$T$507, M85, 'Leave Request Form'!$C$8:$C$507, $B102), "A2", IF(COUNTIFS('Leave Request Form'!$G$8:$G$507, M85, 'Leave Request Form'!$C$8:$C$507, $B102), "R2", IF(COUNTIFS('Leave Request Form'!$P$8:$P$569, $B102, 'Leave Request Form'!$Q$8:$Q$569, "&lt;="&amp;M85, 'Leave Request Form'!$R$8:$R$569, "&gt;="&amp;M85)&gt;0, "A", IF(COUNTIFS('Leave Request Form'!$C$8:$C$507, $B102, 'Leave Request Form'!$D$8:$D$507, "&lt;="&amp;M85, 'Leave Request Form'!$E$8:$E$507, "&gt;="&amp;M85)&gt;0, "R", "")))))</f>
        <v/>
      </c>
      <c r="N102" s="43" t="str">
        <f>IF(OR($B102="", N85=""), "", IF(COUNTIFS('Leave Request Form'!$T$8:$T$507, N85, 'Leave Request Form'!$C$8:$C$507, $B102), "A2", IF(COUNTIFS('Leave Request Form'!$G$8:$G$507, N85, 'Leave Request Form'!$C$8:$C$507, $B102), "R2", IF(COUNTIFS('Leave Request Form'!$P$8:$P$569, $B102, 'Leave Request Form'!$Q$8:$Q$569, "&lt;="&amp;N85, 'Leave Request Form'!$R$8:$R$569, "&gt;="&amp;N85)&gt;0, "A", IF(COUNTIFS('Leave Request Form'!$C$8:$C$507, $B102, 'Leave Request Form'!$D$8:$D$507, "&lt;="&amp;N85, 'Leave Request Form'!$E$8:$E$507, "&gt;="&amp;N85)&gt;0, "R", "")))))</f>
        <v/>
      </c>
      <c r="O102" s="43" t="str">
        <f>IF(OR($B102="", O85=""), "", IF(COUNTIFS('Leave Request Form'!$T$8:$T$507, O85, 'Leave Request Form'!$C$8:$C$507, $B102), "A2", IF(COUNTIFS('Leave Request Form'!$G$8:$G$507, O85, 'Leave Request Form'!$C$8:$C$507, $B102), "R2", IF(COUNTIFS('Leave Request Form'!$P$8:$P$569, $B102, 'Leave Request Form'!$Q$8:$Q$569, "&lt;="&amp;O85, 'Leave Request Form'!$R$8:$R$569, "&gt;="&amp;O85)&gt;0, "A", IF(COUNTIFS('Leave Request Form'!$C$8:$C$507, $B102, 'Leave Request Form'!$D$8:$D$507, "&lt;="&amp;O85, 'Leave Request Form'!$E$8:$E$507, "&gt;="&amp;O85)&gt;0, "R", "")))))</f>
        <v/>
      </c>
      <c r="P102" s="43" t="str">
        <f>IF(OR($B102="", P85=""), "", IF(COUNTIFS('Leave Request Form'!$T$8:$T$507, P85, 'Leave Request Form'!$C$8:$C$507, $B102), "A2", IF(COUNTIFS('Leave Request Form'!$G$8:$G$507, P85, 'Leave Request Form'!$C$8:$C$507, $B102), "R2", IF(COUNTIFS('Leave Request Form'!$P$8:$P$569, $B102, 'Leave Request Form'!$Q$8:$Q$569, "&lt;="&amp;P85, 'Leave Request Form'!$R$8:$R$569, "&gt;="&amp;P85)&gt;0, "A", IF(COUNTIFS('Leave Request Form'!$C$8:$C$507, $B102, 'Leave Request Form'!$D$8:$D$507, "&lt;="&amp;P85, 'Leave Request Form'!$E$8:$E$507, "&gt;="&amp;P85)&gt;0, "R", "")))))</f>
        <v/>
      </c>
      <c r="Q102" s="43" t="str">
        <f>IF(OR($B102="", Q85=""), "", IF(COUNTIFS('Leave Request Form'!$T$8:$T$507, Q85, 'Leave Request Form'!$C$8:$C$507, $B102), "A2", IF(COUNTIFS('Leave Request Form'!$G$8:$G$507, Q85, 'Leave Request Form'!$C$8:$C$507, $B102), "R2", IF(COUNTIFS('Leave Request Form'!$P$8:$P$569, $B102, 'Leave Request Form'!$Q$8:$Q$569, "&lt;="&amp;Q85, 'Leave Request Form'!$R$8:$R$569, "&gt;="&amp;Q85)&gt;0, "A", IF(COUNTIFS('Leave Request Form'!$C$8:$C$507, $B102, 'Leave Request Form'!$D$8:$D$507, "&lt;="&amp;Q85, 'Leave Request Form'!$E$8:$E$507, "&gt;="&amp;Q85)&gt;0, "R", "")))))</f>
        <v/>
      </c>
      <c r="R102" s="43" t="str">
        <f>IF(OR($B102="", R85=""), "", IF(COUNTIFS('Leave Request Form'!$T$8:$T$507, R85, 'Leave Request Form'!$C$8:$C$507, $B102), "A2", IF(COUNTIFS('Leave Request Form'!$G$8:$G$507, R85, 'Leave Request Form'!$C$8:$C$507, $B102), "R2", IF(COUNTIFS('Leave Request Form'!$P$8:$P$569, $B102, 'Leave Request Form'!$Q$8:$Q$569, "&lt;="&amp;R85, 'Leave Request Form'!$R$8:$R$569, "&gt;="&amp;R85)&gt;0, "A", IF(COUNTIFS('Leave Request Form'!$C$8:$C$507, $B102, 'Leave Request Form'!$D$8:$D$507, "&lt;="&amp;R85, 'Leave Request Form'!$E$8:$E$507, "&gt;="&amp;R85)&gt;0, "R", "")))))</f>
        <v/>
      </c>
      <c r="S102" s="43" t="str">
        <f>IF(OR($B102="", S85=""), "", IF(COUNTIFS('Leave Request Form'!$T$8:$T$507, S85, 'Leave Request Form'!$C$8:$C$507, $B102), "A2", IF(COUNTIFS('Leave Request Form'!$G$8:$G$507, S85, 'Leave Request Form'!$C$8:$C$507, $B102), "R2", IF(COUNTIFS('Leave Request Form'!$P$8:$P$569, $B102, 'Leave Request Form'!$Q$8:$Q$569, "&lt;="&amp;S85, 'Leave Request Form'!$R$8:$R$569, "&gt;="&amp;S85)&gt;0, "A", IF(COUNTIFS('Leave Request Form'!$C$8:$C$507, $B102, 'Leave Request Form'!$D$8:$D$507, "&lt;="&amp;S85, 'Leave Request Form'!$E$8:$E$507, "&gt;="&amp;S85)&gt;0, "R", "")))))</f>
        <v/>
      </c>
      <c r="T102" s="43" t="str">
        <f>IF(OR($B102="", T85=""), "", IF(COUNTIFS('Leave Request Form'!$T$8:$T$507, T85, 'Leave Request Form'!$C$8:$C$507, $B102), "A2", IF(COUNTIFS('Leave Request Form'!$G$8:$G$507, T85, 'Leave Request Form'!$C$8:$C$507, $B102), "R2", IF(COUNTIFS('Leave Request Form'!$P$8:$P$569, $B102, 'Leave Request Form'!$Q$8:$Q$569, "&lt;="&amp;T85, 'Leave Request Form'!$R$8:$R$569, "&gt;="&amp;T85)&gt;0, "A", IF(COUNTIFS('Leave Request Form'!$C$8:$C$507, $B102, 'Leave Request Form'!$D$8:$D$507, "&lt;="&amp;T85, 'Leave Request Form'!$E$8:$E$507, "&gt;="&amp;T85)&gt;0, "R", "")))))</f>
        <v/>
      </c>
      <c r="U102" s="43" t="str">
        <f>IF(OR($B102="", U85=""), "", IF(COUNTIFS('Leave Request Form'!$T$8:$T$507, U85, 'Leave Request Form'!$C$8:$C$507, $B102), "A2", IF(COUNTIFS('Leave Request Form'!$G$8:$G$507, U85, 'Leave Request Form'!$C$8:$C$507, $B102), "R2", IF(COUNTIFS('Leave Request Form'!$P$8:$P$569, $B102, 'Leave Request Form'!$Q$8:$Q$569, "&lt;="&amp;U85, 'Leave Request Form'!$R$8:$R$569, "&gt;="&amp;U85)&gt;0, "A", IF(COUNTIFS('Leave Request Form'!$C$8:$C$507, $B102, 'Leave Request Form'!$D$8:$D$507, "&lt;="&amp;U85, 'Leave Request Form'!$E$8:$E$507, "&gt;="&amp;U85)&gt;0, "R", "")))))</f>
        <v/>
      </c>
      <c r="V102" s="43" t="str">
        <f>IF(OR($B102="", V85=""), "", IF(COUNTIFS('Leave Request Form'!$T$8:$T$507, V85, 'Leave Request Form'!$C$8:$C$507, $B102), "A2", IF(COUNTIFS('Leave Request Form'!$G$8:$G$507, V85, 'Leave Request Form'!$C$8:$C$507, $B102), "R2", IF(COUNTIFS('Leave Request Form'!$P$8:$P$569, $B102, 'Leave Request Form'!$Q$8:$Q$569, "&lt;="&amp;V85, 'Leave Request Form'!$R$8:$R$569, "&gt;="&amp;V85)&gt;0, "A", IF(COUNTIFS('Leave Request Form'!$C$8:$C$507, $B102, 'Leave Request Form'!$D$8:$D$507, "&lt;="&amp;V85, 'Leave Request Form'!$E$8:$E$507, "&gt;="&amp;V85)&gt;0, "R", "")))))</f>
        <v/>
      </c>
      <c r="W102" s="43" t="str">
        <f>IF(OR($B102="", W85=""), "", IF(COUNTIFS('Leave Request Form'!$T$8:$T$507, W85, 'Leave Request Form'!$C$8:$C$507, $B102), "A2", IF(COUNTIFS('Leave Request Form'!$G$8:$G$507, W85, 'Leave Request Form'!$C$8:$C$507, $B102), "R2", IF(COUNTIFS('Leave Request Form'!$P$8:$P$569, $B102, 'Leave Request Form'!$Q$8:$Q$569, "&lt;="&amp;W85, 'Leave Request Form'!$R$8:$R$569, "&gt;="&amp;W85)&gt;0, "A", IF(COUNTIFS('Leave Request Form'!$C$8:$C$507, $B102, 'Leave Request Form'!$D$8:$D$507, "&lt;="&amp;W85, 'Leave Request Form'!$E$8:$E$507, "&gt;="&amp;W85)&gt;0, "R", "")))))</f>
        <v/>
      </c>
      <c r="X102" s="43" t="str">
        <f>IF(OR($B102="", X85=""), "", IF(COUNTIFS('Leave Request Form'!$T$8:$T$507, X85, 'Leave Request Form'!$C$8:$C$507, $B102), "A2", IF(COUNTIFS('Leave Request Form'!$G$8:$G$507, X85, 'Leave Request Form'!$C$8:$C$507, $B102), "R2", IF(COUNTIFS('Leave Request Form'!$P$8:$P$569, $B102, 'Leave Request Form'!$Q$8:$Q$569, "&lt;="&amp;X85, 'Leave Request Form'!$R$8:$R$569, "&gt;="&amp;X85)&gt;0, "A", IF(COUNTIFS('Leave Request Form'!$C$8:$C$507, $B102, 'Leave Request Form'!$D$8:$D$507, "&lt;="&amp;X85, 'Leave Request Form'!$E$8:$E$507, "&gt;="&amp;X85)&gt;0, "R", "")))))</f>
        <v/>
      </c>
      <c r="Y102" s="43" t="str">
        <f>IF(OR($B102="", Y85=""), "", IF(COUNTIFS('Leave Request Form'!$T$8:$T$507, Y85, 'Leave Request Form'!$C$8:$C$507, $B102), "A2", IF(COUNTIFS('Leave Request Form'!$G$8:$G$507, Y85, 'Leave Request Form'!$C$8:$C$507, $B102), "R2", IF(COUNTIFS('Leave Request Form'!$P$8:$P$569, $B102, 'Leave Request Form'!$Q$8:$Q$569, "&lt;="&amp;Y85, 'Leave Request Form'!$R$8:$R$569, "&gt;="&amp;Y85)&gt;0, "A", IF(COUNTIFS('Leave Request Form'!$C$8:$C$507, $B102, 'Leave Request Form'!$D$8:$D$507, "&lt;="&amp;Y85, 'Leave Request Form'!$E$8:$E$507, "&gt;="&amp;Y85)&gt;0, "R", "")))))</f>
        <v/>
      </c>
      <c r="Z102" s="43" t="str">
        <f>IF(OR($B102="", Z85=""), "", IF(COUNTIFS('Leave Request Form'!$T$8:$T$507, Z85, 'Leave Request Form'!$C$8:$C$507, $B102), "A2", IF(COUNTIFS('Leave Request Form'!$G$8:$G$507, Z85, 'Leave Request Form'!$C$8:$C$507, $B102), "R2", IF(COUNTIFS('Leave Request Form'!$P$8:$P$569, $B102, 'Leave Request Form'!$Q$8:$Q$569, "&lt;="&amp;Z85, 'Leave Request Form'!$R$8:$R$569, "&gt;="&amp;Z85)&gt;0, "A", IF(COUNTIFS('Leave Request Form'!$C$8:$C$507, $B102, 'Leave Request Form'!$D$8:$D$507, "&lt;="&amp;Z85, 'Leave Request Form'!$E$8:$E$507, "&gt;="&amp;Z85)&gt;0, "R", "")))))</f>
        <v/>
      </c>
      <c r="AA102" s="43" t="str">
        <f>IF(OR($B102="", AA85=""), "", IF(COUNTIFS('Leave Request Form'!$T$8:$T$507, AA85, 'Leave Request Form'!$C$8:$C$507, $B102), "A2", IF(COUNTIFS('Leave Request Form'!$G$8:$G$507, AA85, 'Leave Request Form'!$C$8:$C$507, $B102), "R2", IF(COUNTIFS('Leave Request Form'!$P$8:$P$569, $B102, 'Leave Request Form'!$Q$8:$Q$569, "&lt;="&amp;AA85, 'Leave Request Form'!$R$8:$R$569, "&gt;="&amp;AA85)&gt;0, "A", IF(COUNTIFS('Leave Request Form'!$C$8:$C$507, $B102, 'Leave Request Form'!$D$8:$D$507, "&lt;="&amp;AA85, 'Leave Request Form'!$E$8:$E$507, "&gt;="&amp;AA85)&gt;0, "R", "")))))</f>
        <v/>
      </c>
      <c r="AB102" s="43" t="str">
        <f>IF(OR($B102="", AB85=""), "", IF(COUNTIFS('Leave Request Form'!$T$8:$T$507, AB85, 'Leave Request Form'!$C$8:$C$507, $B102), "A2", IF(COUNTIFS('Leave Request Form'!$G$8:$G$507, AB85, 'Leave Request Form'!$C$8:$C$507, $B102), "R2", IF(COUNTIFS('Leave Request Form'!$P$8:$P$569, $B102, 'Leave Request Form'!$Q$8:$Q$569, "&lt;="&amp;AB85, 'Leave Request Form'!$R$8:$R$569, "&gt;="&amp;AB85)&gt;0, "A", IF(COUNTIFS('Leave Request Form'!$C$8:$C$507, $B102, 'Leave Request Form'!$D$8:$D$507, "&lt;="&amp;AB85, 'Leave Request Form'!$E$8:$E$507, "&gt;="&amp;AB85)&gt;0, "R", "")))))</f>
        <v/>
      </c>
      <c r="AC102" s="43" t="str">
        <f>IF(OR($B102="", AC85=""), "", IF(COUNTIFS('Leave Request Form'!$T$8:$T$507, AC85, 'Leave Request Form'!$C$8:$C$507, $B102), "A2", IF(COUNTIFS('Leave Request Form'!$G$8:$G$507, AC85, 'Leave Request Form'!$C$8:$C$507, $B102), "R2", IF(COUNTIFS('Leave Request Form'!$P$8:$P$569, $B102, 'Leave Request Form'!$Q$8:$Q$569, "&lt;="&amp;AC85, 'Leave Request Form'!$R$8:$R$569, "&gt;="&amp;AC85)&gt;0, "A", IF(COUNTIFS('Leave Request Form'!$C$8:$C$507, $B102, 'Leave Request Form'!$D$8:$D$507, "&lt;="&amp;AC85, 'Leave Request Form'!$E$8:$E$507, "&gt;="&amp;AC85)&gt;0, "R", "")))))</f>
        <v/>
      </c>
      <c r="AD102" s="43" t="str">
        <f>IF(OR($B102="", AD85=""), "", IF(COUNTIFS('Leave Request Form'!$T$8:$T$507, AD85, 'Leave Request Form'!$C$8:$C$507, $B102), "A2", IF(COUNTIFS('Leave Request Form'!$G$8:$G$507, AD85, 'Leave Request Form'!$C$8:$C$507, $B102), "R2", IF(COUNTIFS('Leave Request Form'!$P$8:$P$569, $B102, 'Leave Request Form'!$Q$8:$Q$569, "&lt;="&amp;AD85, 'Leave Request Form'!$R$8:$R$569, "&gt;="&amp;AD85)&gt;0, "A", IF(COUNTIFS('Leave Request Form'!$C$8:$C$507, $B102, 'Leave Request Form'!$D$8:$D$507, "&lt;="&amp;AD85, 'Leave Request Form'!$E$8:$E$507, "&gt;="&amp;AD85)&gt;0, "R", "")))))</f>
        <v/>
      </c>
      <c r="AE102" s="43" t="str">
        <f>IF(OR($B102="", AE85=""), "", IF(COUNTIFS('Leave Request Form'!$T$8:$T$507, AE85, 'Leave Request Form'!$C$8:$C$507, $B102), "A2", IF(COUNTIFS('Leave Request Form'!$G$8:$G$507, AE85, 'Leave Request Form'!$C$8:$C$507, $B102), "R2", IF(COUNTIFS('Leave Request Form'!$P$8:$P$569, $B102, 'Leave Request Form'!$Q$8:$Q$569, "&lt;="&amp;AE85, 'Leave Request Form'!$R$8:$R$569, "&gt;="&amp;AE85)&gt;0, "A", IF(COUNTIFS('Leave Request Form'!$C$8:$C$507, $B102, 'Leave Request Form'!$D$8:$D$507, "&lt;="&amp;AE85, 'Leave Request Form'!$E$8:$E$507, "&gt;="&amp;AE85)&gt;0, "R", "")))))</f>
        <v/>
      </c>
      <c r="AF102" s="43" t="str">
        <f>IF(OR($B102="", AF85=""), "", IF(COUNTIFS('Leave Request Form'!$T$8:$T$507, AF85, 'Leave Request Form'!$C$8:$C$507, $B102), "A2", IF(COUNTIFS('Leave Request Form'!$G$8:$G$507, AF85, 'Leave Request Form'!$C$8:$C$507, $B102), "R2", IF(COUNTIFS('Leave Request Form'!$P$8:$P$569, $B102, 'Leave Request Form'!$Q$8:$Q$569, "&lt;="&amp;AF85, 'Leave Request Form'!$R$8:$R$569, "&gt;="&amp;AF85)&gt;0, "A", IF(COUNTIFS('Leave Request Form'!$C$8:$C$507, $B102, 'Leave Request Form'!$D$8:$D$507, "&lt;="&amp;AF85, 'Leave Request Form'!$E$8:$E$507, "&gt;="&amp;AF85)&gt;0, "R", "")))))</f>
        <v/>
      </c>
      <c r="AG102" s="44" t="str">
        <f>IF(OR($B102="", AG85=""), "", IF(COUNTIFS('Leave Request Form'!$T$8:$T$507, AG85, 'Leave Request Form'!$C$8:$C$507, $B102), "A2", IF(COUNTIFS('Leave Request Form'!$G$8:$G$507, AG85, 'Leave Request Form'!$C$8:$C$507, $B102), "R2", IF(COUNTIFS('Leave Request Form'!$P$8:$P$569, $B102, 'Leave Request Form'!$Q$8:$Q$569, "&lt;="&amp;AG85, 'Leave Request Form'!$R$8:$R$569, "&gt;="&amp;AG85)&gt;0, "A", IF(COUNTIFS('Leave Request Form'!$C$8:$C$507, $B102, 'Leave Request Form'!$D$8:$D$507, "&lt;="&amp;AG85, 'Leave Request Form'!$E$8:$E$507, "&gt;="&amp;AG85)&gt;0, "R", "")))))</f>
        <v/>
      </c>
      <c r="AH102" s="75"/>
    </row>
    <row r="103" spans="1:34" x14ac:dyDescent="0.25">
      <c r="A103" s="75"/>
      <c r="B103" s="10" t="str">
        <f>IF('Intro &amp; Setup'!$BC$21="", "", 'Intro &amp; Setup'!$BC$21)</f>
        <v/>
      </c>
      <c r="C103" s="42" t="str">
        <f>IF(OR($B103="", C85=""), "", IF(COUNTIFS('Leave Request Form'!$T$8:$T$507, C85, 'Leave Request Form'!$C$8:$C$507, $B103), "A2", IF(COUNTIFS('Leave Request Form'!$G$8:$G$507, C85, 'Leave Request Form'!$C$8:$C$507, $B103), "R2", IF(COUNTIFS('Leave Request Form'!$P$8:$P$569, $B103, 'Leave Request Form'!$Q$8:$Q$569, "&lt;="&amp;C85, 'Leave Request Form'!$R$8:$R$569, "&gt;="&amp;C85)&gt;0, "A", IF(COUNTIFS('Leave Request Form'!$C$8:$C$507, $B103, 'Leave Request Form'!$D$8:$D$507, "&lt;="&amp;C85, 'Leave Request Form'!$E$8:$E$507, "&gt;="&amp;C85)&gt;0, "R", "")))))</f>
        <v/>
      </c>
      <c r="D103" s="43" t="str">
        <f>IF(OR($B103="", D85=""), "", IF(COUNTIFS('Leave Request Form'!$T$8:$T$507, D85, 'Leave Request Form'!$C$8:$C$507, $B103), "A2", IF(COUNTIFS('Leave Request Form'!$G$8:$G$507, D85, 'Leave Request Form'!$C$8:$C$507, $B103), "R2", IF(COUNTIFS('Leave Request Form'!$P$8:$P$569, $B103, 'Leave Request Form'!$Q$8:$Q$569, "&lt;="&amp;D85, 'Leave Request Form'!$R$8:$R$569, "&gt;="&amp;D85)&gt;0, "A", IF(COUNTIFS('Leave Request Form'!$C$8:$C$507, $B103, 'Leave Request Form'!$D$8:$D$507, "&lt;="&amp;D85, 'Leave Request Form'!$E$8:$E$507, "&gt;="&amp;D85)&gt;0, "R", "")))))</f>
        <v/>
      </c>
      <c r="E103" s="43" t="str">
        <f>IF(OR($B103="", E85=""), "", IF(COUNTIFS('Leave Request Form'!$T$8:$T$507, E85, 'Leave Request Form'!$C$8:$C$507, $B103), "A2", IF(COUNTIFS('Leave Request Form'!$G$8:$G$507, E85, 'Leave Request Form'!$C$8:$C$507, $B103), "R2", IF(COUNTIFS('Leave Request Form'!$P$8:$P$569, $B103, 'Leave Request Form'!$Q$8:$Q$569, "&lt;="&amp;E85, 'Leave Request Form'!$R$8:$R$569, "&gt;="&amp;E85)&gt;0, "A", IF(COUNTIFS('Leave Request Form'!$C$8:$C$507, $B103, 'Leave Request Form'!$D$8:$D$507, "&lt;="&amp;E85, 'Leave Request Form'!$E$8:$E$507, "&gt;="&amp;E85)&gt;0, "R", "")))))</f>
        <v/>
      </c>
      <c r="F103" s="43" t="str">
        <f>IF(OR($B103="", F85=""), "", IF(COUNTIFS('Leave Request Form'!$T$8:$T$507, F85, 'Leave Request Form'!$C$8:$C$507, $B103), "A2", IF(COUNTIFS('Leave Request Form'!$G$8:$G$507, F85, 'Leave Request Form'!$C$8:$C$507, $B103), "R2", IF(COUNTIFS('Leave Request Form'!$P$8:$P$569, $B103, 'Leave Request Form'!$Q$8:$Q$569, "&lt;="&amp;F85, 'Leave Request Form'!$R$8:$R$569, "&gt;="&amp;F85)&gt;0, "A", IF(COUNTIFS('Leave Request Form'!$C$8:$C$507, $B103, 'Leave Request Form'!$D$8:$D$507, "&lt;="&amp;F85, 'Leave Request Form'!$E$8:$E$507, "&gt;="&amp;F85)&gt;0, "R", "")))))</f>
        <v/>
      </c>
      <c r="G103" s="43" t="str">
        <f>IF(OR($B103="", G85=""), "", IF(COUNTIFS('Leave Request Form'!$T$8:$T$507, G85, 'Leave Request Form'!$C$8:$C$507, $B103), "A2", IF(COUNTIFS('Leave Request Form'!$G$8:$G$507, G85, 'Leave Request Form'!$C$8:$C$507, $B103), "R2", IF(COUNTIFS('Leave Request Form'!$P$8:$P$569, $B103, 'Leave Request Form'!$Q$8:$Q$569, "&lt;="&amp;G85, 'Leave Request Form'!$R$8:$R$569, "&gt;="&amp;G85)&gt;0, "A", IF(COUNTIFS('Leave Request Form'!$C$8:$C$507, $B103, 'Leave Request Form'!$D$8:$D$507, "&lt;="&amp;G85, 'Leave Request Form'!$E$8:$E$507, "&gt;="&amp;G85)&gt;0, "R", "")))))</f>
        <v/>
      </c>
      <c r="H103" s="43" t="str">
        <f>IF(OR($B103="", H85=""), "", IF(COUNTIFS('Leave Request Form'!$T$8:$T$507, H85, 'Leave Request Form'!$C$8:$C$507, $B103), "A2", IF(COUNTIFS('Leave Request Form'!$G$8:$G$507, H85, 'Leave Request Form'!$C$8:$C$507, $B103), "R2", IF(COUNTIFS('Leave Request Form'!$P$8:$P$569, $B103, 'Leave Request Form'!$Q$8:$Q$569, "&lt;="&amp;H85, 'Leave Request Form'!$R$8:$R$569, "&gt;="&amp;H85)&gt;0, "A", IF(COUNTIFS('Leave Request Form'!$C$8:$C$507, $B103, 'Leave Request Form'!$D$8:$D$507, "&lt;="&amp;H85, 'Leave Request Form'!$E$8:$E$507, "&gt;="&amp;H85)&gt;0, "R", "")))))</f>
        <v/>
      </c>
      <c r="I103" s="43" t="str">
        <f>IF(OR($B103="", I85=""), "", IF(COUNTIFS('Leave Request Form'!$T$8:$T$507, I85, 'Leave Request Form'!$C$8:$C$507, $B103), "A2", IF(COUNTIFS('Leave Request Form'!$G$8:$G$507, I85, 'Leave Request Form'!$C$8:$C$507, $B103), "R2", IF(COUNTIFS('Leave Request Form'!$P$8:$P$569, $B103, 'Leave Request Form'!$Q$8:$Q$569, "&lt;="&amp;I85, 'Leave Request Form'!$R$8:$R$569, "&gt;="&amp;I85)&gt;0, "A", IF(COUNTIFS('Leave Request Form'!$C$8:$C$507, $B103, 'Leave Request Form'!$D$8:$D$507, "&lt;="&amp;I85, 'Leave Request Form'!$E$8:$E$507, "&gt;="&amp;I85)&gt;0, "R", "")))))</f>
        <v/>
      </c>
      <c r="J103" s="43" t="str">
        <f>IF(OR($B103="", J85=""), "", IF(COUNTIFS('Leave Request Form'!$T$8:$T$507, J85, 'Leave Request Form'!$C$8:$C$507, $B103), "A2", IF(COUNTIFS('Leave Request Form'!$G$8:$G$507, J85, 'Leave Request Form'!$C$8:$C$507, $B103), "R2", IF(COUNTIFS('Leave Request Form'!$P$8:$P$569, $B103, 'Leave Request Form'!$Q$8:$Q$569, "&lt;="&amp;J85, 'Leave Request Form'!$R$8:$R$569, "&gt;="&amp;J85)&gt;0, "A", IF(COUNTIFS('Leave Request Form'!$C$8:$C$507, $B103, 'Leave Request Form'!$D$8:$D$507, "&lt;="&amp;J85, 'Leave Request Form'!$E$8:$E$507, "&gt;="&amp;J85)&gt;0, "R", "")))))</f>
        <v/>
      </c>
      <c r="K103" s="43" t="str">
        <f>IF(OR($B103="", K85=""), "", IF(COUNTIFS('Leave Request Form'!$T$8:$T$507, K85, 'Leave Request Form'!$C$8:$C$507, $B103), "A2", IF(COUNTIFS('Leave Request Form'!$G$8:$G$507, K85, 'Leave Request Form'!$C$8:$C$507, $B103), "R2", IF(COUNTIFS('Leave Request Form'!$P$8:$P$569, $B103, 'Leave Request Form'!$Q$8:$Q$569, "&lt;="&amp;K85, 'Leave Request Form'!$R$8:$R$569, "&gt;="&amp;K85)&gt;0, "A", IF(COUNTIFS('Leave Request Form'!$C$8:$C$507, $B103, 'Leave Request Form'!$D$8:$D$507, "&lt;="&amp;K85, 'Leave Request Form'!$E$8:$E$507, "&gt;="&amp;K85)&gt;0, "R", "")))))</f>
        <v/>
      </c>
      <c r="L103" s="43" t="str">
        <f>IF(OR($B103="", L85=""), "", IF(COUNTIFS('Leave Request Form'!$T$8:$T$507, L85, 'Leave Request Form'!$C$8:$C$507, $B103), "A2", IF(COUNTIFS('Leave Request Form'!$G$8:$G$507, L85, 'Leave Request Form'!$C$8:$C$507, $B103), "R2", IF(COUNTIFS('Leave Request Form'!$P$8:$P$569, $B103, 'Leave Request Form'!$Q$8:$Q$569, "&lt;="&amp;L85, 'Leave Request Form'!$R$8:$R$569, "&gt;="&amp;L85)&gt;0, "A", IF(COUNTIFS('Leave Request Form'!$C$8:$C$507, $B103, 'Leave Request Form'!$D$8:$D$507, "&lt;="&amp;L85, 'Leave Request Form'!$E$8:$E$507, "&gt;="&amp;L85)&gt;0, "R", "")))))</f>
        <v/>
      </c>
      <c r="M103" s="43" t="str">
        <f>IF(OR($B103="", M85=""), "", IF(COUNTIFS('Leave Request Form'!$T$8:$T$507, M85, 'Leave Request Form'!$C$8:$C$507, $B103), "A2", IF(COUNTIFS('Leave Request Form'!$G$8:$G$507, M85, 'Leave Request Form'!$C$8:$C$507, $B103), "R2", IF(COUNTIFS('Leave Request Form'!$P$8:$P$569, $B103, 'Leave Request Form'!$Q$8:$Q$569, "&lt;="&amp;M85, 'Leave Request Form'!$R$8:$R$569, "&gt;="&amp;M85)&gt;0, "A", IF(COUNTIFS('Leave Request Form'!$C$8:$C$507, $B103, 'Leave Request Form'!$D$8:$D$507, "&lt;="&amp;M85, 'Leave Request Form'!$E$8:$E$507, "&gt;="&amp;M85)&gt;0, "R", "")))))</f>
        <v/>
      </c>
      <c r="N103" s="43" t="str">
        <f>IF(OR($B103="", N85=""), "", IF(COUNTIFS('Leave Request Form'!$T$8:$T$507, N85, 'Leave Request Form'!$C$8:$C$507, $B103), "A2", IF(COUNTIFS('Leave Request Form'!$G$8:$G$507, N85, 'Leave Request Form'!$C$8:$C$507, $B103), "R2", IF(COUNTIFS('Leave Request Form'!$P$8:$P$569, $B103, 'Leave Request Form'!$Q$8:$Q$569, "&lt;="&amp;N85, 'Leave Request Form'!$R$8:$R$569, "&gt;="&amp;N85)&gt;0, "A", IF(COUNTIFS('Leave Request Form'!$C$8:$C$507, $B103, 'Leave Request Form'!$D$8:$D$507, "&lt;="&amp;N85, 'Leave Request Form'!$E$8:$E$507, "&gt;="&amp;N85)&gt;0, "R", "")))))</f>
        <v/>
      </c>
      <c r="O103" s="43" t="str">
        <f>IF(OR($B103="", O85=""), "", IF(COUNTIFS('Leave Request Form'!$T$8:$T$507, O85, 'Leave Request Form'!$C$8:$C$507, $B103), "A2", IF(COUNTIFS('Leave Request Form'!$G$8:$G$507, O85, 'Leave Request Form'!$C$8:$C$507, $B103), "R2", IF(COUNTIFS('Leave Request Form'!$P$8:$P$569, $B103, 'Leave Request Form'!$Q$8:$Q$569, "&lt;="&amp;O85, 'Leave Request Form'!$R$8:$R$569, "&gt;="&amp;O85)&gt;0, "A", IF(COUNTIFS('Leave Request Form'!$C$8:$C$507, $B103, 'Leave Request Form'!$D$8:$D$507, "&lt;="&amp;O85, 'Leave Request Form'!$E$8:$E$507, "&gt;="&amp;O85)&gt;0, "R", "")))))</f>
        <v/>
      </c>
      <c r="P103" s="43" t="str">
        <f>IF(OR($B103="", P85=""), "", IF(COUNTIFS('Leave Request Form'!$T$8:$T$507, P85, 'Leave Request Form'!$C$8:$C$507, $B103), "A2", IF(COUNTIFS('Leave Request Form'!$G$8:$G$507, P85, 'Leave Request Form'!$C$8:$C$507, $B103), "R2", IF(COUNTIFS('Leave Request Form'!$P$8:$P$569, $B103, 'Leave Request Form'!$Q$8:$Q$569, "&lt;="&amp;P85, 'Leave Request Form'!$R$8:$R$569, "&gt;="&amp;P85)&gt;0, "A", IF(COUNTIFS('Leave Request Form'!$C$8:$C$507, $B103, 'Leave Request Form'!$D$8:$D$507, "&lt;="&amp;P85, 'Leave Request Form'!$E$8:$E$507, "&gt;="&amp;P85)&gt;0, "R", "")))))</f>
        <v/>
      </c>
      <c r="Q103" s="43" t="str">
        <f>IF(OR($B103="", Q85=""), "", IF(COUNTIFS('Leave Request Form'!$T$8:$T$507, Q85, 'Leave Request Form'!$C$8:$C$507, $B103), "A2", IF(COUNTIFS('Leave Request Form'!$G$8:$G$507, Q85, 'Leave Request Form'!$C$8:$C$507, $B103), "R2", IF(COUNTIFS('Leave Request Form'!$P$8:$P$569, $B103, 'Leave Request Form'!$Q$8:$Q$569, "&lt;="&amp;Q85, 'Leave Request Form'!$R$8:$R$569, "&gt;="&amp;Q85)&gt;0, "A", IF(COUNTIFS('Leave Request Form'!$C$8:$C$507, $B103, 'Leave Request Form'!$D$8:$D$507, "&lt;="&amp;Q85, 'Leave Request Form'!$E$8:$E$507, "&gt;="&amp;Q85)&gt;0, "R", "")))))</f>
        <v/>
      </c>
      <c r="R103" s="43" t="str">
        <f>IF(OR($B103="", R85=""), "", IF(COUNTIFS('Leave Request Form'!$T$8:$T$507, R85, 'Leave Request Form'!$C$8:$C$507, $B103), "A2", IF(COUNTIFS('Leave Request Form'!$G$8:$G$507, R85, 'Leave Request Form'!$C$8:$C$507, $B103), "R2", IF(COUNTIFS('Leave Request Form'!$P$8:$P$569, $B103, 'Leave Request Form'!$Q$8:$Q$569, "&lt;="&amp;R85, 'Leave Request Form'!$R$8:$R$569, "&gt;="&amp;R85)&gt;0, "A", IF(COUNTIFS('Leave Request Form'!$C$8:$C$507, $B103, 'Leave Request Form'!$D$8:$D$507, "&lt;="&amp;R85, 'Leave Request Form'!$E$8:$E$507, "&gt;="&amp;R85)&gt;0, "R", "")))))</f>
        <v/>
      </c>
      <c r="S103" s="43" t="str">
        <f>IF(OR($B103="", S85=""), "", IF(COUNTIFS('Leave Request Form'!$T$8:$T$507, S85, 'Leave Request Form'!$C$8:$C$507, $B103), "A2", IF(COUNTIFS('Leave Request Form'!$G$8:$G$507, S85, 'Leave Request Form'!$C$8:$C$507, $B103), "R2", IF(COUNTIFS('Leave Request Form'!$P$8:$P$569, $B103, 'Leave Request Form'!$Q$8:$Q$569, "&lt;="&amp;S85, 'Leave Request Form'!$R$8:$R$569, "&gt;="&amp;S85)&gt;0, "A", IF(COUNTIFS('Leave Request Form'!$C$8:$C$507, $B103, 'Leave Request Form'!$D$8:$D$507, "&lt;="&amp;S85, 'Leave Request Form'!$E$8:$E$507, "&gt;="&amp;S85)&gt;0, "R", "")))))</f>
        <v/>
      </c>
      <c r="T103" s="43" t="str">
        <f>IF(OR($B103="", T85=""), "", IF(COUNTIFS('Leave Request Form'!$T$8:$T$507, T85, 'Leave Request Form'!$C$8:$C$507, $B103), "A2", IF(COUNTIFS('Leave Request Form'!$G$8:$G$507, T85, 'Leave Request Form'!$C$8:$C$507, $B103), "R2", IF(COUNTIFS('Leave Request Form'!$P$8:$P$569, $B103, 'Leave Request Form'!$Q$8:$Q$569, "&lt;="&amp;T85, 'Leave Request Form'!$R$8:$R$569, "&gt;="&amp;T85)&gt;0, "A", IF(COUNTIFS('Leave Request Form'!$C$8:$C$507, $B103, 'Leave Request Form'!$D$8:$D$507, "&lt;="&amp;T85, 'Leave Request Form'!$E$8:$E$507, "&gt;="&amp;T85)&gt;0, "R", "")))))</f>
        <v/>
      </c>
      <c r="U103" s="43" t="str">
        <f>IF(OR($B103="", U85=""), "", IF(COUNTIFS('Leave Request Form'!$T$8:$T$507, U85, 'Leave Request Form'!$C$8:$C$507, $B103), "A2", IF(COUNTIFS('Leave Request Form'!$G$8:$G$507, U85, 'Leave Request Form'!$C$8:$C$507, $B103), "R2", IF(COUNTIFS('Leave Request Form'!$P$8:$P$569, $B103, 'Leave Request Form'!$Q$8:$Q$569, "&lt;="&amp;U85, 'Leave Request Form'!$R$8:$R$569, "&gt;="&amp;U85)&gt;0, "A", IF(COUNTIFS('Leave Request Form'!$C$8:$C$507, $B103, 'Leave Request Form'!$D$8:$D$507, "&lt;="&amp;U85, 'Leave Request Form'!$E$8:$E$507, "&gt;="&amp;U85)&gt;0, "R", "")))))</f>
        <v/>
      </c>
      <c r="V103" s="43" t="str">
        <f>IF(OR($B103="", V85=""), "", IF(COUNTIFS('Leave Request Form'!$T$8:$T$507, V85, 'Leave Request Form'!$C$8:$C$507, $B103), "A2", IF(COUNTIFS('Leave Request Form'!$G$8:$G$507, V85, 'Leave Request Form'!$C$8:$C$507, $B103), "R2", IF(COUNTIFS('Leave Request Form'!$P$8:$P$569, $B103, 'Leave Request Form'!$Q$8:$Q$569, "&lt;="&amp;V85, 'Leave Request Form'!$R$8:$R$569, "&gt;="&amp;V85)&gt;0, "A", IF(COUNTIFS('Leave Request Form'!$C$8:$C$507, $B103, 'Leave Request Form'!$D$8:$D$507, "&lt;="&amp;V85, 'Leave Request Form'!$E$8:$E$507, "&gt;="&amp;V85)&gt;0, "R", "")))))</f>
        <v/>
      </c>
      <c r="W103" s="43" t="str">
        <f>IF(OR($B103="", W85=""), "", IF(COUNTIFS('Leave Request Form'!$T$8:$T$507, W85, 'Leave Request Form'!$C$8:$C$507, $B103), "A2", IF(COUNTIFS('Leave Request Form'!$G$8:$G$507, W85, 'Leave Request Form'!$C$8:$C$507, $B103), "R2", IF(COUNTIFS('Leave Request Form'!$P$8:$P$569, $B103, 'Leave Request Form'!$Q$8:$Q$569, "&lt;="&amp;W85, 'Leave Request Form'!$R$8:$R$569, "&gt;="&amp;W85)&gt;0, "A", IF(COUNTIFS('Leave Request Form'!$C$8:$C$507, $B103, 'Leave Request Form'!$D$8:$D$507, "&lt;="&amp;W85, 'Leave Request Form'!$E$8:$E$507, "&gt;="&amp;W85)&gt;0, "R", "")))))</f>
        <v/>
      </c>
      <c r="X103" s="43" t="str">
        <f>IF(OR($B103="", X85=""), "", IF(COUNTIFS('Leave Request Form'!$T$8:$T$507, X85, 'Leave Request Form'!$C$8:$C$507, $B103), "A2", IF(COUNTIFS('Leave Request Form'!$G$8:$G$507, X85, 'Leave Request Form'!$C$8:$C$507, $B103), "R2", IF(COUNTIFS('Leave Request Form'!$P$8:$P$569, $B103, 'Leave Request Form'!$Q$8:$Q$569, "&lt;="&amp;X85, 'Leave Request Form'!$R$8:$R$569, "&gt;="&amp;X85)&gt;0, "A", IF(COUNTIFS('Leave Request Form'!$C$8:$C$507, $B103, 'Leave Request Form'!$D$8:$D$507, "&lt;="&amp;X85, 'Leave Request Form'!$E$8:$E$507, "&gt;="&amp;X85)&gt;0, "R", "")))))</f>
        <v/>
      </c>
      <c r="Y103" s="43" t="str">
        <f>IF(OR($B103="", Y85=""), "", IF(COUNTIFS('Leave Request Form'!$T$8:$T$507, Y85, 'Leave Request Form'!$C$8:$C$507, $B103), "A2", IF(COUNTIFS('Leave Request Form'!$G$8:$G$507, Y85, 'Leave Request Form'!$C$8:$C$507, $B103), "R2", IF(COUNTIFS('Leave Request Form'!$P$8:$P$569, $B103, 'Leave Request Form'!$Q$8:$Q$569, "&lt;="&amp;Y85, 'Leave Request Form'!$R$8:$R$569, "&gt;="&amp;Y85)&gt;0, "A", IF(COUNTIFS('Leave Request Form'!$C$8:$C$507, $B103, 'Leave Request Form'!$D$8:$D$507, "&lt;="&amp;Y85, 'Leave Request Form'!$E$8:$E$507, "&gt;="&amp;Y85)&gt;0, "R", "")))))</f>
        <v/>
      </c>
      <c r="Z103" s="43" t="str">
        <f>IF(OR($B103="", Z85=""), "", IF(COUNTIFS('Leave Request Form'!$T$8:$T$507, Z85, 'Leave Request Form'!$C$8:$C$507, $B103), "A2", IF(COUNTIFS('Leave Request Form'!$G$8:$G$507, Z85, 'Leave Request Form'!$C$8:$C$507, $B103), "R2", IF(COUNTIFS('Leave Request Form'!$P$8:$P$569, $B103, 'Leave Request Form'!$Q$8:$Q$569, "&lt;="&amp;Z85, 'Leave Request Form'!$R$8:$R$569, "&gt;="&amp;Z85)&gt;0, "A", IF(COUNTIFS('Leave Request Form'!$C$8:$C$507, $B103, 'Leave Request Form'!$D$8:$D$507, "&lt;="&amp;Z85, 'Leave Request Form'!$E$8:$E$507, "&gt;="&amp;Z85)&gt;0, "R", "")))))</f>
        <v/>
      </c>
      <c r="AA103" s="43" t="str">
        <f>IF(OR($B103="", AA85=""), "", IF(COUNTIFS('Leave Request Form'!$T$8:$T$507, AA85, 'Leave Request Form'!$C$8:$C$507, $B103), "A2", IF(COUNTIFS('Leave Request Form'!$G$8:$G$507, AA85, 'Leave Request Form'!$C$8:$C$507, $B103), "R2", IF(COUNTIFS('Leave Request Form'!$P$8:$P$569, $B103, 'Leave Request Form'!$Q$8:$Q$569, "&lt;="&amp;AA85, 'Leave Request Form'!$R$8:$R$569, "&gt;="&amp;AA85)&gt;0, "A", IF(COUNTIFS('Leave Request Form'!$C$8:$C$507, $B103, 'Leave Request Form'!$D$8:$D$507, "&lt;="&amp;AA85, 'Leave Request Form'!$E$8:$E$507, "&gt;="&amp;AA85)&gt;0, "R", "")))))</f>
        <v/>
      </c>
      <c r="AB103" s="43" t="str">
        <f>IF(OR($B103="", AB85=""), "", IF(COUNTIFS('Leave Request Form'!$T$8:$T$507, AB85, 'Leave Request Form'!$C$8:$C$507, $B103), "A2", IF(COUNTIFS('Leave Request Form'!$G$8:$G$507, AB85, 'Leave Request Form'!$C$8:$C$507, $B103), "R2", IF(COUNTIFS('Leave Request Form'!$P$8:$P$569, $B103, 'Leave Request Form'!$Q$8:$Q$569, "&lt;="&amp;AB85, 'Leave Request Form'!$R$8:$R$569, "&gt;="&amp;AB85)&gt;0, "A", IF(COUNTIFS('Leave Request Form'!$C$8:$C$507, $B103, 'Leave Request Form'!$D$8:$D$507, "&lt;="&amp;AB85, 'Leave Request Form'!$E$8:$E$507, "&gt;="&amp;AB85)&gt;0, "R", "")))))</f>
        <v/>
      </c>
      <c r="AC103" s="43" t="str">
        <f>IF(OR($B103="", AC85=""), "", IF(COUNTIFS('Leave Request Form'!$T$8:$T$507, AC85, 'Leave Request Form'!$C$8:$C$507, $B103), "A2", IF(COUNTIFS('Leave Request Form'!$G$8:$G$507, AC85, 'Leave Request Form'!$C$8:$C$507, $B103), "R2", IF(COUNTIFS('Leave Request Form'!$P$8:$P$569, $B103, 'Leave Request Form'!$Q$8:$Q$569, "&lt;="&amp;AC85, 'Leave Request Form'!$R$8:$R$569, "&gt;="&amp;AC85)&gt;0, "A", IF(COUNTIFS('Leave Request Form'!$C$8:$C$507, $B103, 'Leave Request Form'!$D$8:$D$507, "&lt;="&amp;AC85, 'Leave Request Form'!$E$8:$E$507, "&gt;="&amp;AC85)&gt;0, "R", "")))))</f>
        <v/>
      </c>
      <c r="AD103" s="43" t="str">
        <f>IF(OR($B103="", AD85=""), "", IF(COUNTIFS('Leave Request Form'!$T$8:$T$507, AD85, 'Leave Request Form'!$C$8:$C$507, $B103), "A2", IF(COUNTIFS('Leave Request Form'!$G$8:$G$507, AD85, 'Leave Request Form'!$C$8:$C$507, $B103), "R2", IF(COUNTIFS('Leave Request Form'!$P$8:$P$569, $B103, 'Leave Request Form'!$Q$8:$Q$569, "&lt;="&amp;AD85, 'Leave Request Form'!$R$8:$R$569, "&gt;="&amp;AD85)&gt;0, "A", IF(COUNTIFS('Leave Request Form'!$C$8:$C$507, $B103, 'Leave Request Form'!$D$8:$D$507, "&lt;="&amp;AD85, 'Leave Request Form'!$E$8:$E$507, "&gt;="&amp;AD85)&gt;0, "R", "")))))</f>
        <v/>
      </c>
      <c r="AE103" s="43" t="str">
        <f>IF(OR($B103="", AE85=""), "", IF(COUNTIFS('Leave Request Form'!$T$8:$T$507, AE85, 'Leave Request Form'!$C$8:$C$507, $B103), "A2", IF(COUNTIFS('Leave Request Form'!$G$8:$G$507, AE85, 'Leave Request Form'!$C$8:$C$507, $B103), "R2", IF(COUNTIFS('Leave Request Form'!$P$8:$P$569, $B103, 'Leave Request Form'!$Q$8:$Q$569, "&lt;="&amp;AE85, 'Leave Request Form'!$R$8:$R$569, "&gt;="&amp;AE85)&gt;0, "A", IF(COUNTIFS('Leave Request Form'!$C$8:$C$507, $B103, 'Leave Request Form'!$D$8:$D$507, "&lt;="&amp;AE85, 'Leave Request Form'!$E$8:$E$507, "&gt;="&amp;AE85)&gt;0, "R", "")))))</f>
        <v/>
      </c>
      <c r="AF103" s="43" t="str">
        <f>IF(OR($B103="", AF85=""), "", IF(COUNTIFS('Leave Request Form'!$T$8:$T$507, AF85, 'Leave Request Form'!$C$8:$C$507, $B103), "A2", IF(COUNTIFS('Leave Request Form'!$G$8:$G$507, AF85, 'Leave Request Form'!$C$8:$C$507, $B103), "R2", IF(COUNTIFS('Leave Request Form'!$P$8:$P$569, $B103, 'Leave Request Form'!$Q$8:$Q$569, "&lt;="&amp;AF85, 'Leave Request Form'!$R$8:$R$569, "&gt;="&amp;AF85)&gt;0, "A", IF(COUNTIFS('Leave Request Form'!$C$8:$C$507, $B103, 'Leave Request Form'!$D$8:$D$507, "&lt;="&amp;AF85, 'Leave Request Form'!$E$8:$E$507, "&gt;="&amp;AF85)&gt;0, "R", "")))))</f>
        <v/>
      </c>
      <c r="AG103" s="44" t="str">
        <f>IF(OR($B103="", AG85=""), "", IF(COUNTIFS('Leave Request Form'!$T$8:$T$507, AG85, 'Leave Request Form'!$C$8:$C$507, $B103), "A2", IF(COUNTIFS('Leave Request Form'!$G$8:$G$507, AG85, 'Leave Request Form'!$C$8:$C$507, $B103), "R2", IF(COUNTIFS('Leave Request Form'!$P$8:$P$569, $B103, 'Leave Request Form'!$Q$8:$Q$569, "&lt;="&amp;AG85, 'Leave Request Form'!$R$8:$R$569, "&gt;="&amp;AG85)&gt;0, "A", IF(COUNTIFS('Leave Request Form'!$C$8:$C$507, $B103, 'Leave Request Form'!$D$8:$D$507, "&lt;="&amp;AG85, 'Leave Request Form'!$E$8:$E$507, "&gt;="&amp;AG85)&gt;0, "R", "")))))</f>
        <v/>
      </c>
      <c r="AH103" s="75"/>
    </row>
    <row r="104" spans="1:34" x14ac:dyDescent="0.25">
      <c r="A104" s="75"/>
      <c r="B104" s="10" t="str">
        <f>IF('Intro &amp; Setup'!$BC$22="", "", 'Intro &amp; Setup'!$BC$22)</f>
        <v/>
      </c>
      <c r="C104" s="42" t="str">
        <f>IF(OR($B104="", C85=""), "", IF(COUNTIFS('Leave Request Form'!$T$8:$T$507, C85, 'Leave Request Form'!$C$8:$C$507, $B104), "A2", IF(COUNTIFS('Leave Request Form'!$G$8:$G$507, C85, 'Leave Request Form'!$C$8:$C$507, $B104), "R2", IF(COUNTIFS('Leave Request Form'!$P$8:$P$569, $B104, 'Leave Request Form'!$Q$8:$Q$569, "&lt;="&amp;C85, 'Leave Request Form'!$R$8:$R$569, "&gt;="&amp;C85)&gt;0, "A", IF(COUNTIFS('Leave Request Form'!$C$8:$C$507, $B104, 'Leave Request Form'!$D$8:$D$507, "&lt;="&amp;C85, 'Leave Request Form'!$E$8:$E$507, "&gt;="&amp;C85)&gt;0, "R", "")))))</f>
        <v/>
      </c>
      <c r="D104" s="43" t="str">
        <f>IF(OR($B104="", D85=""), "", IF(COUNTIFS('Leave Request Form'!$T$8:$T$507, D85, 'Leave Request Form'!$C$8:$C$507, $B104), "A2", IF(COUNTIFS('Leave Request Form'!$G$8:$G$507, D85, 'Leave Request Form'!$C$8:$C$507, $B104), "R2", IF(COUNTIFS('Leave Request Form'!$P$8:$P$569, $B104, 'Leave Request Form'!$Q$8:$Q$569, "&lt;="&amp;D85, 'Leave Request Form'!$R$8:$R$569, "&gt;="&amp;D85)&gt;0, "A", IF(COUNTIFS('Leave Request Form'!$C$8:$C$507, $B104, 'Leave Request Form'!$D$8:$D$507, "&lt;="&amp;D85, 'Leave Request Form'!$E$8:$E$507, "&gt;="&amp;D85)&gt;0, "R", "")))))</f>
        <v/>
      </c>
      <c r="E104" s="43" t="str">
        <f>IF(OR($B104="", E85=""), "", IF(COUNTIFS('Leave Request Form'!$T$8:$T$507, E85, 'Leave Request Form'!$C$8:$C$507, $B104), "A2", IF(COUNTIFS('Leave Request Form'!$G$8:$G$507, E85, 'Leave Request Form'!$C$8:$C$507, $B104), "R2", IF(COUNTIFS('Leave Request Form'!$P$8:$P$569, $B104, 'Leave Request Form'!$Q$8:$Q$569, "&lt;="&amp;E85, 'Leave Request Form'!$R$8:$R$569, "&gt;="&amp;E85)&gt;0, "A", IF(COUNTIFS('Leave Request Form'!$C$8:$C$507, $B104, 'Leave Request Form'!$D$8:$D$507, "&lt;="&amp;E85, 'Leave Request Form'!$E$8:$E$507, "&gt;="&amp;E85)&gt;0, "R", "")))))</f>
        <v/>
      </c>
      <c r="F104" s="43" t="str">
        <f>IF(OR($B104="", F85=""), "", IF(COUNTIFS('Leave Request Form'!$T$8:$T$507, F85, 'Leave Request Form'!$C$8:$C$507, $B104), "A2", IF(COUNTIFS('Leave Request Form'!$G$8:$G$507, F85, 'Leave Request Form'!$C$8:$C$507, $B104), "R2", IF(COUNTIFS('Leave Request Form'!$P$8:$P$569, $B104, 'Leave Request Form'!$Q$8:$Q$569, "&lt;="&amp;F85, 'Leave Request Form'!$R$8:$R$569, "&gt;="&amp;F85)&gt;0, "A", IF(COUNTIFS('Leave Request Form'!$C$8:$C$507, $B104, 'Leave Request Form'!$D$8:$D$507, "&lt;="&amp;F85, 'Leave Request Form'!$E$8:$E$507, "&gt;="&amp;F85)&gt;0, "R", "")))))</f>
        <v/>
      </c>
      <c r="G104" s="43" t="str">
        <f>IF(OR($B104="", G85=""), "", IF(COUNTIFS('Leave Request Form'!$T$8:$T$507, G85, 'Leave Request Form'!$C$8:$C$507, $B104), "A2", IF(COUNTIFS('Leave Request Form'!$G$8:$G$507, G85, 'Leave Request Form'!$C$8:$C$507, $B104), "R2", IF(COUNTIFS('Leave Request Form'!$P$8:$P$569, $B104, 'Leave Request Form'!$Q$8:$Q$569, "&lt;="&amp;G85, 'Leave Request Form'!$R$8:$R$569, "&gt;="&amp;G85)&gt;0, "A", IF(COUNTIFS('Leave Request Form'!$C$8:$C$507, $B104, 'Leave Request Form'!$D$8:$D$507, "&lt;="&amp;G85, 'Leave Request Form'!$E$8:$E$507, "&gt;="&amp;G85)&gt;0, "R", "")))))</f>
        <v/>
      </c>
      <c r="H104" s="43" t="str">
        <f>IF(OR($B104="", H85=""), "", IF(COUNTIFS('Leave Request Form'!$T$8:$T$507, H85, 'Leave Request Form'!$C$8:$C$507, $B104), "A2", IF(COUNTIFS('Leave Request Form'!$G$8:$G$507, H85, 'Leave Request Form'!$C$8:$C$507, $B104), "R2", IF(COUNTIFS('Leave Request Form'!$P$8:$P$569, $B104, 'Leave Request Form'!$Q$8:$Q$569, "&lt;="&amp;H85, 'Leave Request Form'!$R$8:$R$569, "&gt;="&amp;H85)&gt;0, "A", IF(COUNTIFS('Leave Request Form'!$C$8:$C$507, $B104, 'Leave Request Form'!$D$8:$D$507, "&lt;="&amp;H85, 'Leave Request Form'!$E$8:$E$507, "&gt;="&amp;H85)&gt;0, "R", "")))))</f>
        <v/>
      </c>
      <c r="I104" s="43" t="str">
        <f>IF(OR($B104="", I85=""), "", IF(COUNTIFS('Leave Request Form'!$T$8:$T$507, I85, 'Leave Request Form'!$C$8:$C$507, $B104), "A2", IF(COUNTIFS('Leave Request Form'!$G$8:$G$507, I85, 'Leave Request Form'!$C$8:$C$507, $B104), "R2", IF(COUNTIFS('Leave Request Form'!$P$8:$P$569, $B104, 'Leave Request Form'!$Q$8:$Q$569, "&lt;="&amp;I85, 'Leave Request Form'!$R$8:$R$569, "&gt;="&amp;I85)&gt;0, "A", IF(COUNTIFS('Leave Request Form'!$C$8:$C$507, $B104, 'Leave Request Form'!$D$8:$D$507, "&lt;="&amp;I85, 'Leave Request Form'!$E$8:$E$507, "&gt;="&amp;I85)&gt;0, "R", "")))))</f>
        <v/>
      </c>
      <c r="J104" s="43" t="str">
        <f>IF(OR($B104="", J85=""), "", IF(COUNTIFS('Leave Request Form'!$T$8:$T$507, J85, 'Leave Request Form'!$C$8:$C$507, $B104), "A2", IF(COUNTIFS('Leave Request Form'!$G$8:$G$507, J85, 'Leave Request Form'!$C$8:$C$507, $B104), "R2", IF(COUNTIFS('Leave Request Form'!$P$8:$P$569, $B104, 'Leave Request Form'!$Q$8:$Q$569, "&lt;="&amp;J85, 'Leave Request Form'!$R$8:$R$569, "&gt;="&amp;J85)&gt;0, "A", IF(COUNTIFS('Leave Request Form'!$C$8:$C$507, $B104, 'Leave Request Form'!$D$8:$D$507, "&lt;="&amp;J85, 'Leave Request Form'!$E$8:$E$507, "&gt;="&amp;J85)&gt;0, "R", "")))))</f>
        <v/>
      </c>
      <c r="K104" s="43" t="str">
        <f>IF(OR($B104="", K85=""), "", IF(COUNTIFS('Leave Request Form'!$T$8:$T$507, K85, 'Leave Request Form'!$C$8:$C$507, $B104), "A2", IF(COUNTIFS('Leave Request Form'!$G$8:$G$507, K85, 'Leave Request Form'!$C$8:$C$507, $B104), "R2", IF(COUNTIFS('Leave Request Form'!$P$8:$P$569, $B104, 'Leave Request Form'!$Q$8:$Q$569, "&lt;="&amp;K85, 'Leave Request Form'!$R$8:$R$569, "&gt;="&amp;K85)&gt;0, "A", IF(COUNTIFS('Leave Request Form'!$C$8:$C$507, $B104, 'Leave Request Form'!$D$8:$D$507, "&lt;="&amp;K85, 'Leave Request Form'!$E$8:$E$507, "&gt;="&amp;K85)&gt;0, "R", "")))))</f>
        <v/>
      </c>
      <c r="L104" s="43" t="str">
        <f>IF(OR($B104="", L85=""), "", IF(COUNTIFS('Leave Request Form'!$T$8:$T$507, L85, 'Leave Request Form'!$C$8:$C$507, $B104), "A2", IF(COUNTIFS('Leave Request Form'!$G$8:$G$507, L85, 'Leave Request Form'!$C$8:$C$507, $B104), "R2", IF(COUNTIFS('Leave Request Form'!$P$8:$P$569, $B104, 'Leave Request Form'!$Q$8:$Q$569, "&lt;="&amp;L85, 'Leave Request Form'!$R$8:$R$569, "&gt;="&amp;L85)&gt;0, "A", IF(COUNTIFS('Leave Request Form'!$C$8:$C$507, $B104, 'Leave Request Form'!$D$8:$D$507, "&lt;="&amp;L85, 'Leave Request Form'!$E$8:$E$507, "&gt;="&amp;L85)&gt;0, "R", "")))))</f>
        <v/>
      </c>
      <c r="M104" s="43" t="str">
        <f>IF(OR($B104="", M85=""), "", IF(COUNTIFS('Leave Request Form'!$T$8:$T$507, M85, 'Leave Request Form'!$C$8:$C$507, $B104), "A2", IF(COUNTIFS('Leave Request Form'!$G$8:$G$507, M85, 'Leave Request Form'!$C$8:$C$507, $B104), "R2", IF(COUNTIFS('Leave Request Form'!$P$8:$P$569, $B104, 'Leave Request Form'!$Q$8:$Q$569, "&lt;="&amp;M85, 'Leave Request Form'!$R$8:$R$569, "&gt;="&amp;M85)&gt;0, "A", IF(COUNTIFS('Leave Request Form'!$C$8:$C$507, $B104, 'Leave Request Form'!$D$8:$D$507, "&lt;="&amp;M85, 'Leave Request Form'!$E$8:$E$507, "&gt;="&amp;M85)&gt;0, "R", "")))))</f>
        <v/>
      </c>
      <c r="N104" s="43" t="str">
        <f>IF(OR($B104="", N85=""), "", IF(COUNTIFS('Leave Request Form'!$T$8:$T$507, N85, 'Leave Request Form'!$C$8:$C$507, $B104), "A2", IF(COUNTIFS('Leave Request Form'!$G$8:$G$507, N85, 'Leave Request Form'!$C$8:$C$507, $B104), "R2", IF(COUNTIFS('Leave Request Form'!$P$8:$P$569, $B104, 'Leave Request Form'!$Q$8:$Q$569, "&lt;="&amp;N85, 'Leave Request Form'!$R$8:$R$569, "&gt;="&amp;N85)&gt;0, "A", IF(COUNTIFS('Leave Request Form'!$C$8:$C$507, $B104, 'Leave Request Form'!$D$8:$D$507, "&lt;="&amp;N85, 'Leave Request Form'!$E$8:$E$507, "&gt;="&amp;N85)&gt;0, "R", "")))))</f>
        <v/>
      </c>
      <c r="O104" s="43" t="str">
        <f>IF(OR($B104="", O85=""), "", IF(COUNTIFS('Leave Request Form'!$T$8:$T$507, O85, 'Leave Request Form'!$C$8:$C$507, $B104), "A2", IF(COUNTIFS('Leave Request Form'!$G$8:$G$507, O85, 'Leave Request Form'!$C$8:$C$507, $B104), "R2", IF(COUNTIFS('Leave Request Form'!$P$8:$P$569, $B104, 'Leave Request Form'!$Q$8:$Q$569, "&lt;="&amp;O85, 'Leave Request Form'!$R$8:$R$569, "&gt;="&amp;O85)&gt;0, "A", IF(COUNTIFS('Leave Request Form'!$C$8:$C$507, $B104, 'Leave Request Form'!$D$8:$D$507, "&lt;="&amp;O85, 'Leave Request Form'!$E$8:$E$507, "&gt;="&amp;O85)&gt;0, "R", "")))))</f>
        <v/>
      </c>
      <c r="P104" s="43" t="str">
        <f>IF(OR($B104="", P85=""), "", IF(COUNTIFS('Leave Request Form'!$T$8:$T$507, P85, 'Leave Request Form'!$C$8:$C$507, $B104), "A2", IF(COUNTIFS('Leave Request Form'!$G$8:$G$507, P85, 'Leave Request Form'!$C$8:$C$507, $B104), "R2", IF(COUNTIFS('Leave Request Form'!$P$8:$P$569, $B104, 'Leave Request Form'!$Q$8:$Q$569, "&lt;="&amp;P85, 'Leave Request Form'!$R$8:$R$569, "&gt;="&amp;P85)&gt;0, "A", IF(COUNTIFS('Leave Request Form'!$C$8:$C$507, $B104, 'Leave Request Form'!$D$8:$D$507, "&lt;="&amp;P85, 'Leave Request Form'!$E$8:$E$507, "&gt;="&amp;P85)&gt;0, "R", "")))))</f>
        <v/>
      </c>
      <c r="Q104" s="43" t="str">
        <f>IF(OR($B104="", Q85=""), "", IF(COUNTIFS('Leave Request Form'!$T$8:$T$507, Q85, 'Leave Request Form'!$C$8:$C$507, $B104), "A2", IF(COUNTIFS('Leave Request Form'!$G$8:$G$507, Q85, 'Leave Request Form'!$C$8:$C$507, $B104), "R2", IF(COUNTIFS('Leave Request Form'!$P$8:$P$569, $B104, 'Leave Request Form'!$Q$8:$Q$569, "&lt;="&amp;Q85, 'Leave Request Form'!$R$8:$R$569, "&gt;="&amp;Q85)&gt;0, "A", IF(COUNTIFS('Leave Request Form'!$C$8:$C$507, $B104, 'Leave Request Form'!$D$8:$D$507, "&lt;="&amp;Q85, 'Leave Request Form'!$E$8:$E$507, "&gt;="&amp;Q85)&gt;0, "R", "")))))</f>
        <v/>
      </c>
      <c r="R104" s="43" t="str">
        <f>IF(OR($B104="", R85=""), "", IF(COUNTIFS('Leave Request Form'!$T$8:$T$507, R85, 'Leave Request Form'!$C$8:$C$507, $B104), "A2", IF(COUNTIFS('Leave Request Form'!$G$8:$G$507, R85, 'Leave Request Form'!$C$8:$C$507, $B104), "R2", IF(COUNTIFS('Leave Request Form'!$P$8:$P$569, $B104, 'Leave Request Form'!$Q$8:$Q$569, "&lt;="&amp;R85, 'Leave Request Form'!$R$8:$R$569, "&gt;="&amp;R85)&gt;0, "A", IF(COUNTIFS('Leave Request Form'!$C$8:$C$507, $B104, 'Leave Request Form'!$D$8:$D$507, "&lt;="&amp;R85, 'Leave Request Form'!$E$8:$E$507, "&gt;="&amp;R85)&gt;0, "R", "")))))</f>
        <v/>
      </c>
      <c r="S104" s="43" t="str">
        <f>IF(OR($B104="", S85=""), "", IF(COUNTIFS('Leave Request Form'!$T$8:$T$507, S85, 'Leave Request Form'!$C$8:$C$507, $B104), "A2", IF(COUNTIFS('Leave Request Form'!$G$8:$G$507, S85, 'Leave Request Form'!$C$8:$C$507, $B104), "R2", IF(COUNTIFS('Leave Request Form'!$P$8:$P$569, $B104, 'Leave Request Form'!$Q$8:$Q$569, "&lt;="&amp;S85, 'Leave Request Form'!$R$8:$R$569, "&gt;="&amp;S85)&gt;0, "A", IF(COUNTIFS('Leave Request Form'!$C$8:$C$507, $B104, 'Leave Request Form'!$D$8:$D$507, "&lt;="&amp;S85, 'Leave Request Form'!$E$8:$E$507, "&gt;="&amp;S85)&gt;0, "R", "")))))</f>
        <v/>
      </c>
      <c r="T104" s="43" t="str">
        <f>IF(OR($B104="", T85=""), "", IF(COUNTIFS('Leave Request Form'!$T$8:$T$507, T85, 'Leave Request Form'!$C$8:$C$507, $B104), "A2", IF(COUNTIFS('Leave Request Form'!$G$8:$G$507, T85, 'Leave Request Form'!$C$8:$C$507, $B104), "R2", IF(COUNTIFS('Leave Request Form'!$P$8:$P$569, $B104, 'Leave Request Form'!$Q$8:$Q$569, "&lt;="&amp;T85, 'Leave Request Form'!$R$8:$R$569, "&gt;="&amp;T85)&gt;0, "A", IF(COUNTIFS('Leave Request Form'!$C$8:$C$507, $B104, 'Leave Request Form'!$D$8:$D$507, "&lt;="&amp;T85, 'Leave Request Form'!$E$8:$E$507, "&gt;="&amp;T85)&gt;0, "R", "")))))</f>
        <v/>
      </c>
      <c r="U104" s="43" t="str">
        <f>IF(OR($B104="", U85=""), "", IF(COUNTIFS('Leave Request Form'!$T$8:$T$507, U85, 'Leave Request Form'!$C$8:$C$507, $B104), "A2", IF(COUNTIFS('Leave Request Form'!$G$8:$G$507, U85, 'Leave Request Form'!$C$8:$C$507, $B104), "R2", IF(COUNTIFS('Leave Request Form'!$P$8:$P$569, $B104, 'Leave Request Form'!$Q$8:$Q$569, "&lt;="&amp;U85, 'Leave Request Form'!$R$8:$R$569, "&gt;="&amp;U85)&gt;0, "A", IF(COUNTIFS('Leave Request Form'!$C$8:$C$507, $B104, 'Leave Request Form'!$D$8:$D$507, "&lt;="&amp;U85, 'Leave Request Form'!$E$8:$E$507, "&gt;="&amp;U85)&gt;0, "R", "")))))</f>
        <v/>
      </c>
      <c r="V104" s="43" t="str">
        <f>IF(OR($B104="", V85=""), "", IF(COUNTIFS('Leave Request Form'!$T$8:$T$507, V85, 'Leave Request Form'!$C$8:$C$507, $B104), "A2", IF(COUNTIFS('Leave Request Form'!$G$8:$G$507, V85, 'Leave Request Form'!$C$8:$C$507, $B104), "R2", IF(COUNTIFS('Leave Request Form'!$P$8:$P$569, $B104, 'Leave Request Form'!$Q$8:$Q$569, "&lt;="&amp;V85, 'Leave Request Form'!$R$8:$R$569, "&gt;="&amp;V85)&gt;0, "A", IF(COUNTIFS('Leave Request Form'!$C$8:$C$507, $B104, 'Leave Request Form'!$D$8:$D$507, "&lt;="&amp;V85, 'Leave Request Form'!$E$8:$E$507, "&gt;="&amp;V85)&gt;0, "R", "")))))</f>
        <v/>
      </c>
      <c r="W104" s="43" t="str">
        <f>IF(OR($B104="", W85=""), "", IF(COUNTIFS('Leave Request Form'!$T$8:$T$507, W85, 'Leave Request Form'!$C$8:$C$507, $B104), "A2", IF(COUNTIFS('Leave Request Form'!$G$8:$G$507, W85, 'Leave Request Form'!$C$8:$C$507, $B104), "R2", IF(COUNTIFS('Leave Request Form'!$P$8:$P$569, $B104, 'Leave Request Form'!$Q$8:$Q$569, "&lt;="&amp;W85, 'Leave Request Form'!$R$8:$R$569, "&gt;="&amp;W85)&gt;0, "A", IF(COUNTIFS('Leave Request Form'!$C$8:$C$507, $B104, 'Leave Request Form'!$D$8:$D$507, "&lt;="&amp;W85, 'Leave Request Form'!$E$8:$E$507, "&gt;="&amp;W85)&gt;0, "R", "")))))</f>
        <v/>
      </c>
      <c r="X104" s="43" t="str">
        <f>IF(OR($B104="", X85=""), "", IF(COUNTIFS('Leave Request Form'!$T$8:$T$507, X85, 'Leave Request Form'!$C$8:$C$507, $B104), "A2", IF(COUNTIFS('Leave Request Form'!$G$8:$G$507, X85, 'Leave Request Form'!$C$8:$C$507, $B104), "R2", IF(COUNTIFS('Leave Request Form'!$P$8:$P$569, $B104, 'Leave Request Form'!$Q$8:$Q$569, "&lt;="&amp;X85, 'Leave Request Form'!$R$8:$R$569, "&gt;="&amp;X85)&gt;0, "A", IF(COUNTIFS('Leave Request Form'!$C$8:$C$507, $B104, 'Leave Request Form'!$D$8:$D$507, "&lt;="&amp;X85, 'Leave Request Form'!$E$8:$E$507, "&gt;="&amp;X85)&gt;0, "R", "")))))</f>
        <v/>
      </c>
      <c r="Y104" s="43" t="str">
        <f>IF(OR($B104="", Y85=""), "", IF(COUNTIFS('Leave Request Form'!$T$8:$T$507, Y85, 'Leave Request Form'!$C$8:$C$507, $B104), "A2", IF(COUNTIFS('Leave Request Form'!$G$8:$G$507, Y85, 'Leave Request Form'!$C$8:$C$507, $B104), "R2", IF(COUNTIFS('Leave Request Form'!$P$8:$P$569, $B104, 'Leave Request Form'!$Q$8:$Q$569, "&lt;="&amp;Y85, 'Leave Request Form'!$R$8:$R$569, "&gt;="&amp;Y85)&gt;0, "A", IF(COUNTIFS('Leave Request Form'!$C$8:$C$507, $B104, 'Leave Request Form'!$D$8:$D$507, "&lt;="&amp;Y85, 'Leave Request Form'!$E$8:$E$507, "&gt;="&amp;Y85)&gt;0, "R", "")))))</f>
        <v/>
      </c>
      <c r="Z104" s="43" t="str">
        <f>IF(OR($B104="", Z85=""), "", IF(COUNTIFS('Leave Request Form'!$T$8:$T$507, Z85, 'Leave Request Form'!$C$8:$C$507, $B104), "A2", IF(COUNTIFS('Leave Request Form'!$G$8:$G$507, Z85, 'Leave Request Form'!$C$8:$C$507, $B104), "R2", IF(COUNTIFS('Leave Request Form'!$P$8:$P$569, $B104, 'Leave Request Form'!$Q$8:$Q$569, "&lt;="&amp;Z85, 'Leave Request Form'!$R$8:$R$569, "&gt;="&amp;Z85)&gt;0, "A", IF(COUNTIFS('Leave Request Form'!$C$8:$C$507, $B104, 'Leave Request Form'!$D$8:$D$507, "&lt;="&amp;Z85, 'Leave Request Form'!$E$8:$E$507, "&gt;="&amp;Z85)&gt;0, "R", "")))))</f>
        <v/>
      </c>
      <c r="AA104" s="43" t="str">
        <f>IF(OR($B104="", AA85=""), "", IF(COUNTIFS('Leave Request Form'!$T$8:$T$507, AA85, 'Leave Request Form'!$C$8:$C$507, $B104), "A2", IF(COUNTIFS('Leave Request Form'!$G$8:$G$507, AA85, 'Leave Request Form'!$C$8:$C$507, $B104), "R2", IF(COUNTIFS('Leave Request Form'!$P$8:$P$569, $B104, 'Leave Request Form'!$Q$8:$Q$569, "&lt;="&amp;AA85, 'Leave Request Form'!$R$8:$R$569, "&gt;="&amp;AA85)&gt;0, "A", IF(COUNTIFS('Leave Request Form'!$C$8:$C$507, $B104, 'Leave Request Form'!$D$8:$D$507, "&lt;="&amp;AA85, 'Leave Request Form'!$E$8:$E$507, "&gt;="&amp;AA85)&gt;0, "R", "")))))</f>
        <v/>
      </c>
      <c r="AB104" s="43" t="str">
        <f>IF(OR($B104="", AB85=""), "", IF(COUNTIFS('Leave Request Form'!$T$8:$T$507, AB85, 'Leave Request Form'!$C$8:$C$507, $B104), "A2", IF(COUNTIFS('Leave Request Form'!$G$8:$G$507, AB85, 'Leave Request Form'!$C$8:$C$507, $B104), "R2", IF(COUNTIFS('Leave Request Form'!$P$8:$P$569, $B104, 'Leave Request Form'!$Q$8:$Q$569, "&lt;="&amp;AB85, 'Leave Request Form'!$R$8:$R$569, "&gt;="&amp;AB85)&gt;0, "A", IF(COUNTIFS('Leave Request Form'!$C$8:$C$507, $B104, 'Leave Request Form'!$D$8:$D$507, "&lt;="&amp;AB85, 'Leave Request Form'!$E$8:$E$507, "&gt;="&amp;AB85)&gt;0, "R", "")))))</f>
        <v/>
      </c>
      <c r="AC104" s="43" t="str">
        <f>IF(OR($B104="", AC85=""), "", IF(COUNTIFS('Leave Request Form'!$T$8:$T$507, AC85, 'Leave Request Form'!$C$8:$C$507, $B104), "A2", IF(COUNTIFS('Leave Request Form'!$G$8:$G$507, AC85, 'Leave Request Form'!$C$8:$C$507, $B104), "R2", IF(COUNTIFS('Leave Request Form'!$P$8:$P$569, $B104, 'Leave Request Form'!$Q$8:$Q$569, "&lt;="&amp;AC85, 'Leave Request Form'!$R$8:$R$569, "&gt;="&amp;AC85)&gt;0, "A", IF(COUNTIFS('Leave Request Form'!$C$8:$C$507, $B104, 'Leave Request Form'!$D$8:$D$507, "&lt;="&amp;AC85, 'Leave Request Form'!$E$8:$E$507, "&gt;="&amp;AC85)&gt;0, "R", "")))))</f>
        <v/>
      </c>
      <c r="AD104" s="43" t="str">
        <f>IF(OR($B104="", AD85=""), "", IF(COUNTIFS('Leave Request Form'!$T$8:$T$507, AD85, 'Leave Request Form'!$C$8:$C$507, $B104), "A2", IF(COUNTIFS('Leave Request Form'!$G$8:$G$507, AD85, 'Leave Request Form'!$C$8:$C$507, $B104), "R2", IF(COUNTIFS('Leave Request Form'!$P$8:$P$569, $B104, 'Leave Request Form'!$Q$8:$Q$569, "&lt;="&amp;AD85, 'Leave Request Form'!$R$8:$R$569, "&gt;="&amp;AD85)&gt;0, "A", IF(COUNTIFS('Leave Request Form'!$C$8:$C$507, $B104, 'Leave Request Form'!$D$8:$D$507, "&lt;="&amp;AD85, 'Leave Request Form'!$E$8:$E$507, "&gt;="&amp;AD85)&gt;0, "R", "")))))</f>
        <v/>
      </c>
      <c r="AE104" s="43" t="str">
        <f>IF(OR($B104="", AE85=""), "", IF(COUNTIFS('Leave Request Form'!$T$8:$T$507, AE85, 'Leave Request Form'!$C$8:$C$507, $B104), "A2", IF(COUNTIFS('Leave Request Form'!$G$8:$G$507, AE85, 'Leave Request Form'!$C$8:$C$507, $B104), "R2", IF(COUNTIFS('Leave Request Form'!$P$8:$P$569, $B104, 'Leave Request Form'!$Q$8:$Q$569, "&lt;="&amp;AE85, 'Leave Request Form'!$R$8:$R$569, "&gt;="&amp;AE85)&gt;0, "A", IF(COUNTIFS('Leave Request Form'!$C$8:$C$507, $B104, 'Leave Request Form'!$D$8:$D$507, "&lt;="&amp;AE85, 'Leave Request Form'!$E$8:$E$507, "&gt;="&amp;AE85)&gt;0, "R", "")))))</f>
        <v/>
      </c>
      <c r="AF104" s="43" t="str">
        <f>IF(OR($B104="", AF85=""), "", IF(COUNTIFS('Leave Request Form'!$T$8:$T$507, AF85, 'Leave Request Form'!$C$8:$C$507, $B104), "A2", IF(COUNTIFS('Leave Request Form'!$G$8:$G$507, AF85, 'Leave Request Form'!$C$8:$C$507, $B104), "R2", IF(COUNTIFS('Leave Request Form'!$P$8:$P$569, $B104, 'Leave Request Form'!$Q$8:$Q$569, "&lt;="&amp;AF85, 'Leave Request Form'!$R$8:$R$569, "&gt;="&amp;AF85)&gt;0, "A", IF(COUNTIFS('Leave Request Form'!$C$8:$C$507, $B104, 'Leave Request Form'!$D$8:$D$507, "&lt;="&amp;AF85, 'Leave Request Form'!$E$8:$E$507, "&gt;="&amp;AF85)&gt;0, "R", "")))))</f>
        <v/>
      </c>
      <c r="AG104" s="44" t="str">
        <f>IF(OR($B104="", AG85=""), "", IF(COUNTIFS('Leave Request Form'!$T$8:$T$507, AG85, 'Leave Request Form'!$C$8:$C$507, $B104), "A2", IF(COUNTIFS('Leave Request Form'!$G$8:$G$507, AG85, 'Leave Request Form'!$C$8:$C$507, $B104), "R2", IF(COUNTIFS('Leave Request Form'!$P$8:$P$569, $B104, 'Leave Request Form'!$Q$8:$Q$569, "&lt;="&amp;AG85, 'Leave Request Form'!$R$8:$R$569, "&gt;="&amp;AG85)&gt;0, "A", IF(COUNTIFS('Leave Request Form'!$C$8:$C$507, $B104, 'Leave Request Form'!$D$8:$D$507, "&lt;="&amp;AG85, 'Leave Request Form'!$E$8:$E$507, "&gt;="&amp;AG85)&gt;0, "R", "")))))</f>
        <v/>
      </c>
      <c r="AH104" s="75"/>
    </row>
    <row r="105" spans="1:34" x14ac:dyDescent="0.25">
      <c r="A105" s="75"/>
      <c r="B105" s="6" t="str">
        <f>IF('Intro &amp; Setup'!$BC$23="", "", 'Intro &amp; Setup'!$BC$23)</f>
        <v/>
      </c>
      <c r="C105" s="27" t="str">
        <f>IF(OR($B105="", C85=""), "", IF(COUNTIFS('Leave Request Form'!$T$8:$T$507, C85, 'Leave Request Form'!$C$8:$C$507, $B105), "A2", IF(COUNTIFS('Leave Request Form'!$G$8:$G$507, C85, 'Leave Request Form'!$C$8:$C$507, $B105), "R2", IF(COUNTIFS('Leave Request Form'!$P$8:$P$569, $B105, 'Leave Request Form'!$Q$8:$Q$569, "&lt;="&amp;C85, 'Leave Request Form'!$R$8:$R$569, "&gt;="&amp;C85)&gt;0, "A", IF(COUNTIFS('Leave Request Form'!$C$8:$C$507, $B105, 'Leave Request Form'!$D$8:$D$507, "&lt;="&amp;C85, 'Leave Request Form'!$E$8:$E$507, "&gt;="&amp;C85)&gt;0, "R", "")))))</f>
        <v/>
      </c>
      <c r="D105" s="34" t="str">
        <f>IF(OR($B105="", D85=""), "", IF(COUNTIFS('Leave Request Form'!$T$8:$T$507, D85, 'Leave Request Form'!$C$8:$C$507, $B105), "A2", IF(COUNTIFS('Leave Request Form'!$G$8:$G$507, D85, 'Leave Request Form'!$C$8:$C$507, $B105), "R2", IF(COUNTIFS('Leave Request Form'!$P$8:$P$569, $B105, 'Leave Request Form'!$Q$8:$Q$569, "&lt;="&amp;D85, 'Leave Request Form'!$R$8:$R$569, "&gt;="&amp;D85)&gt;0, "A", IF(COUNTIFS('Leave Request Form'!$C$8:$C$507, $B105, 'Leave Request Form'!$D$8:$D$507, "&lt;="&amp;D85, 'Leave Request Form'!$E$8:$E$507, "&gt;="&amp;D85)&gt;0, "R", "")))))</f>
        <v/>
      </c>
      <c r="E105" s="34" t="str">
        <f>IF(OR($B105="", E85=""), "", IF(COUNTIFS('Leave Request Form'!$T$8:$T$507, E85, 'Leave Request Form'!$C$8:$C$507, $B105), "A2", IF(COUNTIFS('Leave Request Form'!$G$8:$G$507, E85, 'Leave Request Form'!$C$8:$C$507, $B105), "R2", IF(COUNTIFS('Leave Request Form'!$P$8:$P$569, $B105, 'Leave Request Form'!$Q$8:$Q$569, "&lt;="&amp;E85, 'Leave Request Form'!$R$8:$R$569, "&gt;="&amp;E85)&gt;0, "A", IF(COUNTIFS('Leave Request Form'!$C$8:$C$507, $B105, 'Leave Request Form'!$D$8:$D$507, "&lt;="&amp;E85, 'Leave Request Form'!$E$8:$E$507, "&gt;="&amp;E85)&gt;0, "R", "")))))</f>
        <v/>
      </c>
      <c r="F105" s="34" t="str">
        <f>IF(OR($B105="", F85=""), "", IF(COUNTIFS('Leave Request Form'!$T$8:$T$507, F85, 'Leave Request Form'!$C$8:$C$507, $B105), "A2", IF(COUNTIFS('Leave Request Form'!$G$8:$G$507, F85, 'Leave Request Form'!$C$8:$C$507, $B105), "R2", IF(COUNTIFS('Leave Request Form'!$P$8:$P$569, $B105, 'Leave Request Form'!$Q$8:$Q$569, "&lt;="&amp;F85, 'Leave Request Form'!$R$8:$R$569, "&gt;="&amp;F85)&gt;0, "A", IF(COUNTIFS('Leave Request Form'!$C$8:$C$507, $B105, 'Leave Request Form'!$D$8:$D$507, "&lt;="&amp;F85, 'Leave Request Form'!$E$8:$E$507, "&gt;="&amp;F85)&gt;0, "R", "")))))</f>
        <v/>
      </c>
      <c r="G105" s="34" t="str">
        <f>IF(OR($B105="", G85=""), "", IF(COUNTIFS('Leave Request Form'!$T$8:$T$507, G85, 'Leave Request Form'!$C$8:$C$507, $B105), "A2", IF(COUNTIFS('Leave Request Form'!$G$8:$G$507, G85, 'Leave Request Form'!$C$8:$C$507, $B105), "R2", IF(COUNTIFS('Leave Request Form'!$P$8:$P$569, $B105, 'Leave Request Form'!$Q$8:$Q$569, "&lt;="&amp;G85, 'Leave Request Form'!$R$8:$R$569, "&gt;="&amp;G85)&gt;0, "A", IF(COUNTIFS('Leave Request Form'!$C$8:$C$507, $B105, 'Leave Request Form'!$D$8:$D$507, "&lt;="&amp;G85, 'Leave Request Form'!$E$8:$E$507, "&gt;="&amp;G85)&gt;0, "R", "")))))</f>
        <v/>
      </c>
      <c r="H105" s="34" t="str">
        <f>IF(OR($B105="", H85=""), "", IF(COUNTIFS('Leave Request Form'!$T$8:$T$507, H85, 'Leave Request Form'!$C$8:$C$507, $B105), "A2", IF(COUNTIFS('Leave Request Form'!$G$8:$G$507, H85, 'Leave Request Form'!$C$8:$C$507, $B105), "R2", IF(COUNTIFS('Leave Request Form'!$P$8:$P$569, $B105, 'Leave Request Form'!$Q$8:$Q$569, "&lt;="&amp;H85, 'Leave Request Form'!$R$8:$R$569, "&gt;="&amp;H85)&gt;0, "A", IF(COUNTIFS('Leave Request Form'!$C$8:$C$507, $B105, 'Leave Request Form'!$D$8:$D$507, "&lt;="&amp;H85, 'Leave Request Form'!$E$8:$E$507, "&gt;="&amp;H85)&gt;0, "R", "")))))</f>
        <v/>
      </c>
      <c r="I105" s="34" t="str">
        <f>IF(OR($B105="", I85=""), "", IF(COUNTIFS('Leave Request Form'!$T$8:$T$507, I85, 'Leave Request Form'!$C$8:$C$507, $B105), "A2", IF(COUNTIFS('Leave Request Form'!$G$8:$G$507, I85, 'Leave Request Form'!$C$8:$C$507, $B105), "R2", IF(COUNTIFS('Leave Request Form'!$P$8:$P$569, $B105, 'Leave Request Form'!$Q$8:$Q$569, "&lt;="&amp;I85, 'Leave Request Form'!$R$8:$R$569, "&gt;="&amp;I85)&gt;0, "A", IF(COUNTIFS('Leave Request Form'!$C$8:$C$507, $B105, 'Leave Request Form'!$D$8:$D$507, "&lt;="&amp;I85, 'Leave Request Form'!$E$8:$E$507, "&gt;="&amp;I85)&gt;0, "R", "")))))</f>
        <v/>
      </c>
      <c r="J105" s="34" t="str">
        <f>IF(OR($B105="", J85=""), "", IF(COUNTIFS('Leave Request Form'!$T$8:$T$507, J85, 'Leave Request Form'!$C$8:$C$507, $B105), "A2", IF(COUNTIFS('Leave Request Form'!$G$8:$G$507, J85, 'Leave Request Form'!$C$8:$C$507, $B105), "R2", IF(COUNTIFS('Leave Request Form'!$P$8:$P$569, $B105, 'Leave Request Form'!$Q$8:$Q$569, "&lt;="&amp;J85, 'Leave Request Form'!$R$8:$R$569, "&gt;="&amp;J85)&gt;0, "A", IF(COUNTIFS('Leave Request Form'!$C$8:$C$507, $B105, 'Leave Request Form'!$D$8:$D$507, "&lt;="&amp;J85, 'Leave Request Form'!$E$8:$E$507, "&gt;="&amp;J85)&gt;0, "R", "")))))</f>
        <v/>
      </c>
      <c r="K105" s="34" t="str">
        <f>IF(OR($B105="", K85=""), "", IF(COUNTIFS('Leave Request Form'!$T$8:$T$507, K85, 'Leave Request Form'!$C$8:$C$507, $B105), "A2", IF(COUNTIFS('Leave Request Form'!$G$8:$G$507, K85, 'Leave Request Form'!$C$8:$C$507, $B105), "R2", IF(COUNTIFS('Leave Request Form'!$P$8:$P$569, $B105, 'Leave Request Form'!$Q$8:$Q$569, "&lt;="&amp;K85, 'Leave Request Form'!$R$8:$R$569, "&gt;="&amp;K85)&gt;0, "A", IF(COUNTIFS('Leave Request Form'!$C$8:$C$507, $B105, 'Leave Request Form'!$D$8:$D$507, "&lt;="&amp;K85, 'Leave Request Form'!$E$8:$E$507, "&gt;="&amp;K85)&gt;0, "R", "")))))</f>
        <v/>
      </c>
      <c r="L105" s="34" t="str">
        <f>IF(OR($B105="", L85=""), "", IF(COUNTIFS('Leave Request Form'!$T$8:$T$507, L85, 'Leave Request Form'!$C$8:$C$507, $B105), "A2", IF(COUNTIFS('Leave Request Form'!$G$8:$G$507, L85, 'Leave Request Form'!$C$8:$C$507, $B105), "R2", IF(COUNTIFS('Leave Request Form'!$P$8:$P$569, $B105, 'Leave Request Form'!$Q$8:$Q$569, "&lt;="&amp;L85, 'Leave Request Form'!$R$8:$R$569, "&gt;="&amp;L85)&gt;0, "A", IF(COUNTIFS('Leave Request Form'!$C$8:$C$507, $B105, 'Leave Request Form'!$D$8:$D$507, "&lt;="&amp;L85, 'Leave Request Form'!$E$8:$E$507, "&gt;="&amp;L85)&gt;0, "R", "")))))</f>
        <v/>
      </c>
      <c r="M105" s="34" t="str">
        <f>IF(OR($B105="", M85=""), "", IF(COUNTIFS('Leave Request Form'!$T$8:$T$507, M85, 'Leave Request Form'!$C$8:$C$507, $B105), "A2", IF(COUNTIFS('Leave Request Form'!$G$8:$G$507, M85, 'Leave Request Form'!$C$8:$C$507, $B105), "R2", IF(COUNTIFS('Leave Request Form'!$P$8:$P$569, $B105, 'Leave Request Form'!$Q$8:$Q$569, "&lt;="&amp;M85, 'Leave Request Form'!$R$8:$R$569, "&gt;="&amp;M85)&gt;0, "A", IF(COUNTIFS('Leave Request Form'!$C$8:$C$507, $B105, 'Leave Request Form'!$D$8:$D$507, "&lt;="&amp;M85, 'Leave Request Form'!$E$8:$E$507, "&gt;="&amp;M85)&gt;0, "R", "")))))</f>
        <v/>
      </c>
      <c r="N105" s="34" t="str">
        <f>IF(OR($B105="", N85=""), "", IF(COUNTIFS('Leave Request Form'!$T$8:$T$507, N85, 'Leave Request Form'!$C$8:$C$507, $B105), "A2", IF(COUNTIFS('Leave Request Form'!$G$8:$G$507, N85, 'Leave Request Form'!$C$8:$C$507, $B105), "R2", IF(COUNTIFS('Leave Request Form'!$P$8:$P$569, $B105, 'Leave Request Form'!$Q$8:$Q$569, "&lt;="&amp;N85, 'Leave Request Form'!$R$8:$R$569, "&gt;="&amp;N85)&gt;0, "A", IF(COUNTIFS('Leave Request Form'!$C$8:$C$507, $B105, 'Leave Request Form'!$D$8:$D$507, "&lt;="&amp;N85, 'Leave Request Form'!$E$8:$E$507, "&gt;="&amp;N85)&gt;0, "R", "")))))</f>
        <v/>
      </c>
      <c r="O105" s="34" t="str">
        <f>IF(OR($B105="", O85=""), "", IF(COUNTIFS('Leave Request Form'!$T$8:$T$507, O85, 'Leave Request Form'!$C$8:$C$507, $B105), "A2", IF(COUNTIFS('Leave Request Form'!$G$8:$G$507, O85, 'Leave Request Form'!$C$8:$C$507, $B105), "R2", IF(COUNTIFS('Leave Request Form'!$P$8:$P$569, $B105, 'Leave Request Form'!$Q$8:$Q$569, "&lt;="&amp;O85, 'Leave Request Form'!$R$8:$R$569, "&gt;="&amp;O85)&gt;0, "A", IF(COUNTIFS('Leave Request Form'!$C$8:$C$507, $B105, 'Leave Request Form'!$D$8:$D$507, "&lt;="&amp;O85, 'Leave Request Form'!$E$8:$E$507, "&gt;="&amp;O85)&gt;0, "R", "")))))</f>
        <v/>
      </c>
      <c r="P105" s="34" t="str">
        <f>IF(OR($B105="", P85=""), "", IF(COUNTIFS('Leave Request Form'!$T$8:$T$507, P85, 'Leave Request Form'!$C$8:$C$507, $B105), "A2", IF(COUNTIFS('Leave Request Form'!$G$8:$G$507, P85, 'Leave Request Form'!$C$8:$C$507, $B105), "R2", IF(COUNTIFS('Leave Request Form'!$P$8:$P$569, $B105, 'Leave Request Form'!$Q$8:$Q$569, "&lt;="&amp;P85, 'Leave Request Form'!$R$8:$R$569, "&gt;="&amp;P85)&gt;0, "A", IF(COUNTIFS('Leave Request Form'!$C$8:$C$507, $B105, 'Leave Request Form'!$D$8:$D$507, "&lt;="&amp;P85, 'Leave Request Form'!$E$8:$E$507, "&gt;="&amp;P85)&gt;0, "R", "")))))</f>
        <v/>
      </c>
      <c r="Q105" s="34" t="str">
        <f>IF(OR($B105="", Q85=""), "", IF(COUNTIFS('Leave Request Form'!$T$8:$T$507, Q85, 'Leave Request Form'!$C$8:$C$507, $B105), "A2", IF(COUNTIFS('Leave Request Form'!$G$8:$G$507, Q85, 'Leave Request Form'!$C$8:$C$507, $B105), "R2", IF(COUNTIFS('Leave Request Form'!$P$8:$P$569, $B105, 'Leave Request Form'!$Q$8:$Q$569, "&lt;="&amp;Q85, 'Leave Request Form'!$R$8:$R$569, "&gt;="&amp;Q85)&gt;0, "A", IF(COUNTIFS('Leave Request Form'!$C$8:$C$507, $B105, 'Leave Request Form'!$D$8:$D$507, "&lt;="&amp;Q85, 'Leave Request Form'!$E$8:$E$507, "&gt;="&amp;Q85)&gt;0, "R", "")))))</f>
        <v/>
      </c>
      <c r="R105" s="34" t="str">
        <f>IF(OR($B105="", R85=""), "", IF(COUNTIFS('Leave Request Form'!$T$8:$T$507, R85, 'Leave Request Form'!$C$8:$C$507, $B105), "A2", IF(COUNTIFS('Leave Request Form'!$G$8:$G$507, R85, 'Leave Request Form'!$C$8:$C$507, $B105), "R2", IF(COUNTIFS('Leave Request Form'!$P$8:$P$569, $B105, 'Leave Request Form'!$Q$8:$Q$569, "&lt;="&amp;R85, 'Leave Request Form'!$R$8:$R$569, "&gt;="&amp;R85)&gt;0, "A", IF(COUNTIFS('Leave Request Form'!$C$8:$C$507, $B105, 'Leave Request Form'!$D$8:$D$507, "&lt;="&amp;R85, 'Leave Request Form'!$E$8:$E$507, "&gt;="&amp;R85)&gt;0, "R", "")))))</f>
        <v/>
      </c>
      <c r="S105" s="34" t="str">
        <f>IF(OR($B105="", S85=""), "", IF(COUNTIFS('Leave Request Form'!$T$8:$T$507, S85, 'Leave Request Form'!$C$8:$C$507, $B105), "A2", IF(COUNTIFS('Leave Request Form'!$G$8:$G$507, S85, 'Leave Request Form'!$C$8:$C$507, $B105), "R2", IF(COUNTIFS('Leave Request Form'!$P$8:$P$569, $B105, 'Leave Request Form'!$Q$8:$Q$569, "&lt;="&amp;S85, 'Leave Request Form'!$R$8:$R$569, "&gt;="&amp;S85)&gt;0, "A", IF(COUNTIFS('Leave Request Form'!$C$8:$C$507, $B105, 'Leave Request Form'!$D$8:$D$507, "&lt;="&amp;S85, 'Leave Request Form'!$E$8:$E$507, "&gt;="&amp;S85)&gt;0, "R", "")))))</f>
        <v/>
      </c>
      <c r="T105" s="34" t="str">
        <f>IF(OR($B105="", T85=""), "", IF(COUNTIFS('Leave Request Form'!$T$8:$T$507, T85, 'Leave Request Form'!$C$8:$C$507, $B105), "A2", IF(COUNTIFS('Leave Request Form'!$G$8:$G$507, T85, 'Leave Request Form'!$C$8:$C$507, $B105), "R2", IF(COUNTIFS('Leave Request Form'!$P$8:$P$569, $B105, 'Leave Request Form'!$Q$8:$Q$569, "&lt;="&amp;T85, 'Leave Request Form'!$R$8:$R$569, "&gt;="&amp;T85)&gt;0, "A", IF(COUNTIFS('Leave Request Form'!$C$8:$C$507, $B105, 'Leave Request Form'!$D$8:$D$507, "&lt;="&amp;T85, 'Leave Request Form'!$E$8:$E$507, "&gt;="&amp;T85)&gt;0, "R", "")))))</f>
        <v/>
      </c>
      <c r="U105" s="34" t="str">
        <f>IF(OR($B105="", U85=""), "", IF(COUNTIFS('Leave Request Form'!$T$8:$T$507, U85, 'Leave Request Form'!$C$8:$C$507, $B105), "A2", IF(COUNTIFS('Leave Request Form'!$G$8:$G$507, U85, 'Leave Request Form'!$C$8:$C$507, $B105), "R2", IF(COUNTIFS('Leave Request Form'!$P$8:$P$569, $B105, 'Leave Request Form'!$Q$8:$Q$569, "&lt;="&amp;U85, 'Leave Request Form'!$R$8:$R$569, "&gt;="&amp;U85)&gt;0, "A", IF(COUNTIFS('Leave Request Form'!$C$8:$C$507, $B105, 'Leave Request Form'!$D$8:$D$507, "&lt;="&amp;U85, 'Leave Request Form'!$E$8:$E$507, "&gt;="&amp;U85)&gt;0, "R", "")))))</f>
        <v/>
      </c>
      <c r="V105" s="34" t="str">
        <f>IF(OR($B105="", V85=""), "", IF(COUNTIFS('Leave Request Form'!$T$8:$T$507, V85, 'Leave Request Form'!$C$8:$C$507, $B105), "A2", IF(COUNTIFS('Leave Request Form'!$G$8:$G$507, V85, 'Leave Request Form'!$C$8:$C$507, $B105), "R2", IF(COUNTIFS('Leave Request Form'!$P$8:$P$569, $B105, 'Leave Request Form'!$Q$8:$Q$569, "&lt;="&amp;V85, 'Leave Request Form'!$R$8:$R$569, "&gt;="&amp;V85)&gt;0, "A", IF(COUNTIFS('Leave Request Form'!$C$8:$C$507, $B105, 'Leave Request Form'!$D$8:$D$507, "&lt;="&amp;V85, 'Leave Request Form'!$E$8:$E$507, "&gt;="&amp;V85)&gt;0, "R", "")))))</f>
        <v/>
      </c>
      <c r="W105" s="34" t="str">
        <f>IF(OR($B105="", W85=""), "", IF(COUNTIFS('Leave Request Form'!$T$8:$T$507, W85, 'Leave Request Form'!$C$8:$C$507, $B105), "A2", IF(COUNTIFS('Leave Request Form'!$G$8:$G$507, W85, 'Leave Request Form'!$C$8:$C$507, $B105), "R2", IF(COUNTIFS('Leave Request Form'!$P$8:$P$569, $B105, 'Leave Request Form'!$Q$8:$Q$569, "&lt;="&amp;W85, 'Leave Request Form'!$R$8:$R$569, "&gt;="&amp;W85)&gt;0, "A", IF(COUNTIFS('Leave Request Form'!$C$8:$C$507, $B105, 'Leave Request Form'!$D$8:$D$507, "&lt;="&amp;W85, 'Leave Request Form'!$E$8:$E$507, "&gt;="&amp;W85)&gt;0, "R", "")))))</f>
        <v/>
      </c>
      <c r="X105" s="34" t="str">
        <f>IF(OR($B105="", X85=""), "", IF(COUNTIFS('Leave Request Form'!$T$8:$T$507, X85, 'Leave Request Form'!$C$8:$C$507, $B105), "A2", IF(COUNTIFS('Leave Request Form'!$G$8:$G$507, X85, 'Leave Request Form'!$C$8:$C$507, $B105), "R2", IF(COUNTIFS('Leave Request Form'!$P$8:$P$569, $B105, 'Leave Request Form'!$Q$8:$Q$569, "&lt;="&amp;X85, 'Leave Request Form'!$R$8:$R$569, "&gt;="&amp;X85)&gt;0, "A", IF(COUNTIFS('Leave Request Form'!$C$8:$C$507, $B105, 'Leave Request Form'!$D$8:$D$507, "&lt;="&amp;X85, 'Leave Request Form'!$E$8:$E$507, "&gt;="&amp;X85)&gt;0, "R", "")))))</f>
        <v/>
      </c>
      <c r="Y105" s="34" t="str">
        <f>IF(OR($B105="", Y85=""), "", IF(COUNTIFS('Leave Request Form'!$T$8:$T$507, Y85, 'Leave Request Form'!$C$8:$C$507, $B105), "A2", IF(COUNTIFS('Leave Request Form'!$G$8:$G$507, Y85, 'Leave Request Form'!$C$8:$C$507, $B105), "R2", IF(COUNTIFS('Leave Request Form'!$P$8:$P$569, $B105, 'Leave Request Form'!$Q$8:$Q$569, "&lt;="&amp;Y85, 'Leave Request Form'!$R$8:$R$569, "&gt;="&amp;Y85)&gt;0, "A", IF(COUNTIFS('Leave Request Form'!$C$8:$C$507, $B105, 'Leave Request Form'!$D$8:$D$507, "&lt;="&amp;Y85, 'Leave Request Form'!$E$8:$E$507, "&gt;="&amp;Y85)&gt;0, "R", "")))))</f>
        <v/>
      </c>
      <c r="Z105" s="34" t="str">
        <f>IF(OR($B105="", Z85=""), "", IF(COUNTIFS('Leave Request Form'!$T$8:$T$507, Z85, 'Leave Request Form'!$C$8:$C$507, $B105), "A2", IF(COUNTIFS('Leave Request Form'!$G$8:$G$507, Z85, 'Leave Request Form'!$C$8:$C$507, $B105), "R2", IF(COUNTIFS('Leave Request Form'!$P$8:$P$569, $B105, 'Leave Request Form'!$Q$8:$Q$569, "&lt;="&amp;Z85, 'Leave Request Form'!$R$8:$R$569, "&gt;="&amp;Z85)&gt;0, "A", IF(COUNTIFS('Leave Request Form'!$C$8:$C$507, $B105, 'Leave Request Form'!$D$8:$D$507, "&lt;="&amp;Z85, 'Leave Request Form'!$E$8:$E$507, "&gt;="&amp;Z85)&gt;0, "R", "")))))</f>
        <v/>
      </c>
      <c r="AA105" s="34" t="str">
        <f>IF(OR($B105="", AA85=""), "", IF(COUNTIFS('Leave Request Form'!$T$8:$T$507, AA85, 'Leave Request Form'!$C$8:$C$507, $B105), "A2", IF(COUNTIFS('Leave Request Form'!$G$8:$G$507, AA85, 'Leave Request Form'!$C$8:$C$507, $B105), "R2", IF(COUNTIFS('Leave Request Form'!$P$8:$P$569, $B105, 'Leave Request Form'!$Q$8:$Q$569, "&lt;="&amp;AA85, 'Leave Request Form'!$R$8:$R$569, "&gt;="&amp;AA85)&gt;0, "A", IF(COUNTIFS('Leave Request Form'!$C$8:$C$507, $B105, 'Leave Request Form'!$D$8:$D$507, "&lt;="&amp;AA85, 'Leave Request Form'!$E$8:$E$507, "&gt;="&amp;AA85)&gt;0, "R", "")))))</f>
        <v/>
      </c>
      <c r="AB105" s="34" t="str">
        <f>IF(OR($B105="", AB85=""), "", IF(COUNTIFS('Leave Request Form'!$T$8:$T$507, AB85, 'Leave Request Form'!$C$8:$C$507, $B105), "A2", IF(COUNTIFS('Leave Request Form'!$G$8:$G$507, AB85, 'Leave Request Form'!$C$8:$C$507, $B105), "R2", IF(COUNTIFS('Leave Request Form'!$P$8:$P$569, $B105, 'Leave Request Form'!$Q$8:$Q$569, "&lt;="&amp;AB85, 'Leave Request Form'!$R$8:$R$569, "&gt;="&amp;AB85)&gt;0, "A", IF(COUNTIFS('Leave Request Form'!$C$8:$C$507, $B105, 'Leave Request Form'!$D$8:$D$507, "&lt;="&amp;AB85, 'Leave Request Form'!$E$8:$E$507, "&gt;="&amp;AB85)&gt;0, "R", "")))))</f>
        <v/>
      </c>
      <c r="AC105" s="34" t="str">
        <f>IF(OR($B105="", AC85=""), "", IF(COUNTIFS('Leave Request Form'!$T$8:$T$507, AC85, 'Leave Request Form'!$C$8:$C$507, $B105), "A2", IF(COUNTIFS('Leave Request Form'!$G$8:$G$507, AC85, 'Leave Request Form'!$C$8:$C$507, $B105), "R2", IF(COUNTIFS('Leave Request Form'!$P$8:$P$569, $B105, 'Leave Request Form'!$Q$8:$Q$569, "&lt;="&amp;AC85, 'Leave Request Form'!$R$8:$R$569, "&gt;="&amp;AC85)&gt;0, "A", IF(COUNTIFS('Leave Request Form'!$C$8:$C$507, $B105, 'Leave Request Form'!$D$8:$D$507, "&lt;="&amp;AC85, 'Leave Request Form'!$E$8:$E$507, "&gt;="&amp;AC85)&gt;0, "R", "")))))</f>
        <v/>
      </c>
      <c r="AD105" s="34" t="str">
        <f>IF(OR($B105="", AD85=""), "", IF(COUNTIFS('Leave Request Form'!$T$8:$T$507, AD85, 'Leave Request Form'!$C$8:$C$507, $B105), "A2", IF(COUNTIFS('Leave Request Form'!$G$8:$G$507, AD85, 'Leave Request Form'!$C$8:$C$507, $B105), "R2", IF(COUNTIFS('Leave Request Form'!$P$8:$P$569, $B105, 'Leave Request Form'!$Q$8:$Q$569, "&lt;="&amp;AD85, 'Leave Request Form'!$R$8:$R$569, "&gt;="&amp;AD85)&gt;0, "A", IF(COUNTIFS('Leave Request Form'!$C$8:$C$507, $B105, 'Leave Request Form'!$D$8:$D$507, "&lt;="&amp;AD85, 'Leave Request Form'!$E$8:$E$507, "&gt;="&amp;AD85)&gt;0, "R", "")))))</f>
        <v/>
      </c>
      <c r="AE105" s="34" t="str">
        <f>IF(OR($B105="", AE85=""), "", IF(COUNTIFS('Leave Request Form'!$T$8:$T$507, AE85, 'Leave Request Form'!$C$8:$C$507, $B105), "A2", IF(COUNTIFS('Leave Request Form'!$G$8:$G$507, AE85, 'Leave Request Form'!$C$8:$C$507, $B105), "R2", IF(COUNTIFS('Leave Request Form'!$P$8:$P$569, $B105, 'Leave Request Form'!$Q$8:$Q$569, "&lt;="&amp;AE85, 'Leave Request Form'!$R$8:$R$569, "&gt;="&amp;AE85)&gt;0, "A", IF(COUNTIFS('Leave Request Form'!$C$8:$C$507, $B105, 'Leave Request Form'!$D$8:$D$507, "&lt;="&amp;AE85, 'Leave Request Form'!$E$8:$E$507, "&gt;="&amp;AE85)&gt;0, "R", "")))))</f>
        <v/>
      </c>
      <c r="AF105" s="34" t="str">
        <f>IF(OR($B105="", AF85=""), "", IF(COUNTIFS('Leave Request Form'!$T$8:$T$507, AF85, 'Leave Request Form'!$C$8:$C$507, $B105), "A2", IF(COUNTIFS('Leave Request Form'!$G$8:$G$507, AF85, 'Leave Request Form'!$C$8:$C$507, $B105), "R2", IF(COUNTIFS('Leave Request Form'!$P$8:$P$569, $B105, 'Leave Request Form'!$Q$8:$Q$569, "&lt;="&amp;AF85, 'Leave Request Form'!$R$8:$R$569, "&gt;="&amp;AF85)&gt;0, "A", IF(COUNTIFS('Leave Request Form'!$C$8:$C$507, $B105, 'Leave Request Form'!$D$8:$D$507, "&lt;="&amp;AF85, 'Leave Request Form'!$E$8:$E$507, "&gt;="&amp;AF85)&gt;0, "R", "")))))</f>
        <v/>
      </c>
      <c r="AG105" s="28" t="str">
        <f>IF(OR($B105="", AG85=""), "", IF(COUNTIFS('Leave Request Form'!$T$8:$T$507, AG85, 'Leave Request Form'!$C$8:$C$507, $B105), "A2", IF(COUNTIFS('Leave Request Form'!$G$8:$G$507, AG85, 'Leave Request Form'!$C$8:$C$507, $B105), "R2", IF(COUNTIFS('Leave Request Form'!$P$8:$P$569, $B105, 'Leave Request Form'!$Q$8:$Q$569, "&lt;="&amp;AG85, 'Leave Request Form'!$R$8:$R$569, "&gt;="&amp;AG85)&gt;0, "A", IF(COUNTIFS('Leave Request Form'!$C$8:$C$507, $B105, 'Leave Request Form'!$D$8:$D$507, "&lt;="&amp;AG85, 'Leave Request Form'!$E$8:$E$507, "&gt;="&amp;AG85)&gt;0, "R", "")))))</f>
        <v/>
      </c>
      <c r="AH105" s="75"/>
    </row>
    <row r="106" spans="1:34" x14ac:dyDescent="0.25">
      <c r="A106" s="75"/>
      <c r="B106" s="75"/>
      <c r="C106" s="75"/>
      <c r="D106" s="75"/>
      <c r="E106" s="75"/>
      <c r="F106" s="75"/>
      <c r="G106" s="75"/>
      <c r="H106" s="75"/>
      <c r="I106" s="75"/>
      <c r="J106" s="75"/>
      <c r="K106" s="75"/>
      <c r="L106" s="75"/>
      <c r="M106" s="75"/>
      <c r="N106" s="75"/>
      <c r="O106" s="75"/>
      <c r="P106" s="75"/>
      <c r="Q106" s="75"/>
      <c r="R106" s="75"/>
      <c r="S106" s="75"/>
      <c r="T106" s="75"/>
      <c r="U106" s="75"/>
      <c r="V106" s="75"/>
      <c r="W106" s="75"/>
      <c r="X106" s="75"/>
      <c r="Y106" s="75"/>
      <c r="Z106" s="75"/>
      <c r="AA106" s="75"/>
      <c r="AB106" s="75"/>
      <c r="AC106" s="75"/>
      <c r="AD106" s="75"/>
      <c r="AE106" s="75"/>
      <c r="AF106" s="75"/>
      <c r="AG106" s="75"/>
      <c r="AH106" s="75"/>
    </row>
    <row r="107" spans="1:34" x14ac:dyDescent="0.25">
      <c r="A107" s="75"/>
      <c r="B107" s="75"/>
      <c r="C107" s="117" t="str">
        <f>IF(IF(COUNTIF('Intro &amp; Setup'!$CA$4:$CA$23, C108)&gt;0, 1, 0)+IF(COUNTIF('Intro &amp; Setup'!$CB$4:$CB$23, C108)&gt;0, 2, 0)=0, "", IF(IF(COUNTIF('Intro &amp; Setup'!$CA$4:$CA$23, C108)&gt;0, 1, 0)+IF(COUNTIF('Intro &amp; Setup'!$CB$4:$CB$23, C108)&gt;0, 2, 0)=1, "UK", IF(IF(COUNTIF('Intro &amp; Setup'!$CA$4:$CA$23, C108)&gt;0, 1, 0)+IF(COUNTIF('Intro &amp; Setup'!$CB$4:$CB$23, C108)&gt;0, 2, 0)=2, LEFT('Intro &amp; Setup'!$BA$9, 3), IF(IF(COUNTIF('Intro &amp; Setup'!$CA$4:$CA$23, C108)&gt;0, 1, 0)+IF(COUNTIF('Intro &amp; Setup'!$CB$4:$CB$23, C108)&gt;0, 2, 0)=3, "Both", ""))))</f>
        <v/>
      </c>
      <c r="D107" s="117" t="str">
        <f>IF(IF(COUNTIF('Intro &amp; Setup'!$CA$4:$CA$23, D108)&gt;0, 1, 0)+IF(COUNTIF('Intro &amp; Setup'!$CB$4:$CB$23, D108)&gt;0, 2, 0)=0, "", IF(IF(COUNTIF('Intro &amp; Setup'!$CA$4:$CA$23, D108)&gt;0, 1, 0)+IF(COUNTIF('Intro &amp; Setup'!$CB$4:$CB$23, D108)&gt;0, 2, 0)=1, "UK", IF(IF(COUNTIF('Intro &amp; Setup'!$CA$4:$CA$23, D108)&gt;0, 1, 0)+IF(COUNTIF('Intro &amp; Setup'!$CB$4:$CB$23, D108)&gt;0, 2, 0)=2, LEFT('Intro &amp; Setup'!$BA$9, 3), IF(IF(COUNTIF('Intro &amp; Setup'!$CA$4:$CA$23, D108)&gt;0, 1, 0)+IF(COUNTIF('Intro &amp; Setup'!$CB$4:$CB$23, D108)&gt;0, 2, 0)=3, "Both", ""))))</f>
        <v/>
      </c>
      <c r="E107" s="117" t="str">
        <f>IF(IF(COUNTIF('Intro &amp; Setup'!$CA$4:$CA$23, E108)&gt;0, 1, 0)+IF(COUNTIF('Intro &amp; Setup'!$CB$4:$CB$23, E108)&gt;0, 2, 0)=0, "", IF(IF(COUNTIF('Intro &amp; Setup'!$CA$4:$CA$23, E108)&gt;0, 1, 0)+IF(COUNTIF('Intro &amp; Setup'!$CB$4:$CB$23, E108)&gt;0, 2, 0)=1, "UK", IF(IF(COUNTIF('Intro &amp; Setup'!$CA$4:$CA$23, E108)&gt;0, 1, 0)+IF(COUNTIF('Intro &amp; Setup'!$CB$4:$CB$23, E108)&gt;0, 2, 0)=2, LEFT('Intro &amp; Setup'!$BA$9, 3), IF(IF(COUNTIF('Intro &amp; Setup'!$CA$4:$CA$23, E108)&gt;0, 1, 0)+IF(COUNTIF('Intro &amp; Setup'!$CB$4:$CB$23, E108)&gt;0, 2, 0)=3, "Both", ""))))</f>
        <v/>
      </c>
      <c r="F107" s="117" t="str">
        <f>IF(IF(COUNTIF('Intro &amp; Setup'!$CA$4:$CA$23, F108)&gt;0, 1, 0)+IF(COUNTIF('Intro &amp; Setup'!$CB$4:$CB$23, F108)&gt;0, 2, 0)=0, "", IF(IF(COUNTIF('Intro &amp; Setup'!$CA$4:$CA$23, F108)&gt;0, 1, 0)+IF(COUNTIF('Intro &amp; Setup'!$CB$4:$CB$23, F108)&gt;0, 2, 0)=1, "UK", IF(IF(COUNTIF('Intro &amp; Setup'!$CA$4:$CA$23, F108)&gt;0, 1, 0)+IF(COUNTIF('Intro &amp; Setup'!$CB$4:$CB$23, F108)&gt;0, 2, 0)=2, LEFT('Intro &amp; Setup'!$BA$9, 3), IF(IF(COUNTIF('Intro &amp; Setup'!$CA$4:$CA$23, F108)&gt;0, 1, 0)+IF(COUNTIF('Intro &amp; Setup'!$CB$4:$CB$23, F108)&gt;0, 2, 0)=3, "Both", ""))))</f>
        <v>UK</v>
      </c>
      <c r="G107" s="117" t="str">
        <f>IF(IF(COUNTIF('Intro &amp; Setup'!$CA$4:$CA$23, G108)&gt;0, 1, 0)+IF(COUNTIF('Intro &amp; Setup'!$CB$4:$CB$23, G108)&gt;0, 2, 0)=0, "", IF(IF(COUNTIF('Intro &amp; Setup'!$CA$4:$CA$23, G108)&gt;0, 1, 0)+IF(COUNTIF('Intro &amp; Setup'!$CB$4:$CB$23, G108)&gt;0, 2, 0)=1, "UK", IF(IF(COUNTIF('Intro &amp; Setup'!$CA$4:$CA$23, G108)&gt;0, 1, 0)+IF(COUNTIF('Intro &amp; Setup'!$CB$4:$CB$23, G108)&gt;0, 2, 0)=2, LEFT('Intro &amp; Setup'!$BA$9, 3), IF(IF(COUNTIF('Intro &amp; Setup'!$CA$4:$CA$23, G108)&gt;0, 1, 0)+IF(COUNTIF('Intro &amp; Setup'!$CB$4:$CB$23, G108)&gt;0, 2, 0)=3, "Both", ""))))</f>
        <v/>
      </c>
      <c r="H107" s="117" t="str">
        <f>IF(IF(COUNTIF('Intro &amp; Setup'!$CA$4:$CA$23, H108)&gt;0, 1, 0)+IF(COUNTIF('Intro &amp; Setup'!$CB$4:$CB$23, H108)&gt;0, 2, 0)=0, "", IF(IF(COUNTIF('Intro &amp; Setup'!$CA$4:$CA$23, H108)&gt;0, 1, 0)+IF(COUNTIF('Intro &amp; Setup'!$CB$4:$CB$23, H108)&gt;0, 2, 0)=1, "UK", IF(IF(COUNTIF('Intro &amp; Setup'!$CA$4:$CA$23, H108)&gt;0, 1, 0)+IF(COUNTIF('Intro &amp; Setup'!$CB$4:$CB$23, H108)&gt;0, 2, 0)=2, LEFT('Intro &amp; Setup'!$BA$9, 3), IF(IF(COUNTIF('Intro &amp; Setup'!$CA$4:$CA$23, H108)&gt;0, 1, 0)+IF(COUNTIF('Intro &amp; Setup'!$CB$4:$CB$23, H108)&gt;0, 2, 0)=3, "Both", ""))))</f>
        <v/>
      </c>
      <c r="I107" s="117" t="str">
        <f>IF(IF(COUNTIF('Intro &amp; Setup'!$CA$4:$CA$23, I108)&gt;0, 1, 0)+IF(COUNTIF('Intro &amp; Setup'!$CB$4:$CB$23, I108)&gt;0, 2, 0)=0, "", IF(IF(COUNTIF('Intro &amp; Setup'!$CA$4:$CA$23, I108)&gt;0, 1, 0)+IF(COUNTIF('Intro &amp; Setup'!$CB$4:$CB$23, I108)&gt;0, 2, 0)=1, "UK", IF(IF(COUNTIF('Intro &amp; Setup'!$CA$4:$CA$23, I108)&gt;0, 1, 0)+IF(COUNTIF('Intro &amp; Setup'!$CB$4:$CB$23, I108)&gt;0, 2, 0)=2, LEFT('Intro &amp; Setup'!$BA$9, 3), IF(IF(COUNTIF('Intro &amp; Setup'!$CA$4:$CA$23, I108)&gt;0, 1, 0)+IF(COUNTIF('Intro &amp; Setup'!$CB$4:$CB$23, I108)&gt;0, 2, 0)=3, "Both", ""))))</f>
        <v/>
      </c>
      <c r="J107" s="117" t="str">
        <f>IF(IF(COUNTIF('Intro &amp; Setup'!$CA$4:$CA$23, J108)&gt;0, 1, 0)+IF(COUNTIF('Intro &amp; Setup'!$CB$4:$CB$23, J108)&gt;0, 2, 0)=0, "", IF(IF(COUNTIF('Intro &amp; Setup'!$CA$4:$CA$23, J108)&gt;0, 1, 0)+IF(COUNTIF('Intro &amp; Setup'!$CB$4:$CB$23, J108)&gt;0, 2, 0)=1, "UK", IF(IF(COUNTIF('Intro &amp; Setup'!$CA$4:$CA$23, J108)&gt;0, 1, 0)+IF(COUNTIF('Intro &amp; Setup'!$CB$4:$CB$23, J108)&gt;0, 2, 0)=2, LEFT('Intro &amp; Setup'!$BA$9, 3), IF(IF(COUNTIF('Intro &amp; Setup'!$CA$4:$CA$23, J108)&gt;0, 1, 0)+IF(COUNTIF('Intro &amp; Setup'!$CB$4:$CB$23, J108)&gt;0, 2, 0)=3, "Both", ""))))</f>
        <v/>
      </c>
      <c r="K107" s="117" t="str">
        <f>IF(IF(COUNTIF('Intro &amp; Setup'!$CA$4:$CA$23, K108)&gt;0, 1, 0)+IF(COUNTIF('Intro &amp; Setup'!$CB$4:$CB$23, K108)&gt;0, 2, 0)=0, "", IF(IF(COUNTIF('Intro &amp; Setup'!$CA$4:$CA$23, K108)&gt;0, 1, 0)+IF(COUNTIF('Intro &amp; Setup'!$CB$4:$CB$23, K108)&gt;0, 2, 0)=1, "UK", IF(IF(COUNTIF('Intro &amp; Setup'!$CA$4:$CA$23, K108)&gt;0, 1, 0)+IF(COUNTIF('Intro &amp; Setup'!$CB$4:$CB$23, K108)&gt;0, 2, 0)=2, LEFT('Intro &amp; Setup'!$BA$9, 3), IF(IF(COUNTIF('Intro &amp; Setup'!$CA$4:$CA$23, K108)&gt;0, 1, 0)+IF(COUNTIF('Intro &amp; Setup'!$CB$4:$CB$23, K108)&gt;0, 2, 0)=3, "Both", ""))))</f>
        <v/>
      </c>
      <c r="L107" s="117" t="str">
        <f>IF(IF(COUNTIF('Intro &amp; Setup'!$CA$4:$CA$23, L108)&gt;0, 1, 0)+IF(COUNTIF('Intro &amp; Setup'!$CB$4:$CB$23, L108)&gt;0, 2, 0)=0, "", IF(IF(COUNTIF('Intro &amp; Setup'!$CA$4:$CA$23, L108)&gt;0, 1, 0)+IF(COUNTIF('Intro &amp; Setup'!$CB$4:$CB$23, L108)&gt;0, 2, 0)=1, "UK", IF(IF(COUNTIF('Intro &amp; Setup'!$CA$4:$CA$23, L108)&gt;0, 1, 0)+IF(COUNTIF('Intro &amp; Setup'!$CB$4:$CB$23, L108)&gt;0, 2, 0)=2, LEFT('Intro &amp; Setup'!$BA$9, 3), IF(IF(COUNTIF('Intro &amp; Setup'!$CA$4:$CA$23, L108)&gt;0, 1, 0)+IF(COUNTIF('Intro &amp; Setup'!$CB$4:$CB$23, L108)&gt;0, 2, 0)=3, "Both", ""))))</f>
        <v/>
      </c>
      <c r="M107" s="117" t="str">
        <f>IF(IF(COUNTIF('Intro &amp; Setup'!$CA$4:$CA$23, M108)&gt;0, 1, 0)+IF(COUNTIF('Intro &amp; Setup'!$CB$4:$CB$23, M108)&gt;0, 2, 0)=0, "", IF(IF(COUNTIF('Intro &amp; Setup'!$CA$4:$CA$23, M108)&gt;0, 1, 0)+IF(COUNTIF('Intro &amp; Setup'!$CB$4:$CB$23, M108)&gt;0, 2, 0)=1, "UK", IF(IF(COUNTIF('Intro &amp; Setup'!$CA$4:$CA$23, M108)&gt;0, 1, 0)+IF(COUNTIF('Intro &amp; Setup'!$CB$4:$CB$23, M108)&gt;0, 2, 0)=2, LEFT('Intro &amp; Setup'!$BA$9, 3), IF(IF(COUNTIF('Intro &amp; Setup'!$CA$4:$CA$23, M108)&gt;0, 1, 0)+IF(COUNTIF('Intro &amp; Setup'!$CB$4:$CB$23, M108)&gt;0, 2, 0)=3, "Both", ""))))</f>
        <v/>
      </c>
      <c r="N107" s="117" t="str">
        <f>IF(IF(COUNTIF('Intro &amp; Setup'!$CA$4:$CA$23, N108)&gt;0, 1, 0)+IF(COUNTIF('Intro &amp; Setup'!$CB$4:$CB$23, N108)&gt;0, 2, 0)=0, "", IF(IF(COUNTIF('Intro &amp; Setup'!$CA$4:$CA$23, N108)&gt;0, 1, 0)+IF(COUNTIF('Intro &amp; Setup'!$CB$4:$CB$23, N108)&gt;0, 2, 0)=1, "UK", IF(IF(COUNTIF('Intro &amp; Setup'!$CA$4:$CA$23, N108)&gt;0, 1, 0)+IF(COUNTIF('Intro &amp; Setup'!$CB$4:$CB$23, N108)&gt;0, 2, 0)=2, LEFT('Intro &amp; Setup'!$BA$9, 3), IF(IF(COUNTIF('Intro &amp; Setup'!$CA$4:$CA$23, N108)&gt;0, 1, 0)+IF(COUNTIF('Intro &amp; Setup'!$CB$4:$CB$23, N108)&gt;0, 2, 0)=3, "Both", ""))))</f>
        <v/>
      </c>
      <c r="O107" s="117" t="str">
        <f>IF(IF(COUNTIF('Intro &amp; Setup'!$CA$4:$CA$23, O108)&gt;0, 1, 0)+IF(COUNTIF('Intro &amp; Setup'!$CB$4:$CB$23, O108)&gt;0, 2, 0)=0, "", IF(IF(COUNTIF('Intro &amp; Setup'!$CA$4:$CA$23, O108)&gt;0, 1, 0)+IF(COUNTIF('Intro &amp; Setup'!$CB$4:$CB$23, O108)&gt;0, 2, 0)=1, "UK", IF(IF(COUNTIF('Intro &amp; Setup'!$CA$4:$CA$23, O108)&gt;0, 1, 0)+IF(COUNTIF('Intro &amp; Setup'!$CB$4:$CB$23, O108)&gt;0, 2, 0)=2, LEFT('Intro &amp; Setup'!$BA$9, 3), IF(IF(COUNTIF('Intro &amp; Setup'!$CA$4:$CA$23, O108)&gt;0, 1, 0)+IF(COUNTIF('Intro &amp; Setup'!$CB$4:$CB$23, O108)&gt;0, 2, 0)=3, "Both", ""))))</f>
        <v/>
      </c>
      <c r="P107" s="117" t="str">
        <f>IF(IF(COUNTIF('Intro &amp; Setup'!$CA$4:$CA$23, P108)&gt;0, 1, 0)+IF(COUNTIF('Intro &amp; Setup'!$CB$4:$CB$23, P108)&gt;0, 2, 0)=0, "", IF(IF(COUNTIF('Intro &amp; Setup'!$CA$4:$CA$23, P108)&gt;0, 1, 0)+IF(COUNTIF('Intro &amp; Setup'!$CB$4:$CB$23, P108)&gt;0, 2, 0)=1, "UK", IF(IF(COUNTIF('Intro &amp; Setup'!$CA$4:$CA$23, P108)&gt;0, 1, 0)+IF(COUNTIF('Intro &amp; Setup'!$CB$4:$CB$23, P108)&gt;0, 2, 0)=2, LEFT('Intro &amp; Setup'!$BA$9, 3), IF(IF(COUNTIF('Intro &amp; Setup'!$CA$4:$CA$23, P108)&gt;0, 1, 0)+IF(COUNTIF('Intro &amp; Setup'!$CB$4:$CB$23, P108)&gt;0, 2, 0)=3, "Both", ""))))</f>
        <v/>
      </c>
      <c r="Q107" s="117" t="str">
        <f>IF(IF(COUNTIF('Intro &amp; Setup'!$CA$4:$CA$23, Q108)&gt;0, 1, 0)+IF(COUNTIF('Intro &amp; Setup'!$CB$4:$CB$23, Q108)&gt;0, 2, 0)=0, "", IF(IF(COUNTIF('Intro &amp; Setup'!$CA$4:$CA$23, Q108)&gt;0, 1, 0)+IF(COUNTIF('Intro &amp; Setup'!$CB$4:$CB$23, Q108)&gt;0, 2, 0)=1, "UK", IF(IF(COUNTIF('Intro &amp; Setup'!$CA$4:$CA$23, Q108)&gt;0, 1, 0)+IF(COUNTIF('Intro &amp; Setup'!$CB$4:$CB$23, Q108)&gt;0, 2, 0)=2, LEFT('Intro &amp; Setup'!$BA$9, 3), IF(IF(COUNTIF('Intro &amp; Setup'!$CA$4:$CA$23, Q108)&gt;0, 1, 0)+IF(COUNTIF('Intro &amp; Setup'!$CB$4:$CB$23, Q108)&gt;0, 2, 0)=3, "Both", ""))))</f>
        <v/>
      </c>
      <c r="R107" s="117" t="str">
        <f>IF(IF(COUNTIF('Intro &amp; Setup'!$CA$4:$CA$23, R108)&gt;0, 1, 0)+IF(COUNTIF('Intro &amp; Setup'!$CB$4:$CB$23, R108)&gt;0, 2, 0)=0, "", IF(IF(COUNTIF('Intro &amp; Setup'!$CA$4:$CA$23, R108)&gt;0, 1, 0)+IF(COUNTIF('Intro &amp; Setup'!$CB$4:$CB$23, R108)&gt;0, 2, 0)=1, "UK", IF(IF(COUNTIF('Intro &amp; Setup'!$CA$4:$CA$23, R108)&gt;0, 1, 0)+IF(COUNTIF('Intro &amp; Setup'!$CB$4:$CB$23, R108)&gt;0, 2, 0)=2, LEFT('Intro &amp; Setup'!$BA$9, 3), IF(IF(COUNTIF('Intro &amp; Setup'!$CA$4:$CA$23, R108)&gt;0, 1, 0)+IF(COUNTIF('Intro &amp; Setup'!$CB$4:$CB$23, R108)&gt;0, 2, 0)=3, "Both", ""))))</f>
        <v/>
      </c>
      <c r="S107" s="117" t="str">
        <f>IF(IF(COUNTIF('Intro &amp; Setup'!$CA$4:$CA$23, S108)&gt;0, 1, 0)+IF(COUNTIF('Intro &amp; Setup'!$CB$4:$CB$23, S108)&gt;0, 2, 0)=0, "", IF(IF(COUNTIF('Intro &amp; Setup'!$CA$4:$CA$23, S108)&gt;0, 1, 0)+IF(COUNTIF('Intro &amp; Setup'!$CB$4:$CB$23, S108)&gt;0, 2, 0)=1, "UK", IF(IF(COUNTIF('Intro &amp; Setup'!$CA$4:$CA$23, S108)&gt;0, 1, 0)+IF(COUNTIF('Intro &amp; Setup'!$CB$4:$CB$23, S108)&gt;0, 2, 0)=2, LEFT('Intro &amp; Setup'!$BA$9, 3), IF(IF(COUNTIF('Intro &amp; Setup'!$CA$4:$CA$23, S108)&gt;0, 1, 0)+IF(COUNTIF('Intro &amp; Setup'!$CB$4:$CB$23, S108)&gt;0, 2, 0)=3, "Both", ""))))</f>
        <v/>
      </c>
      <c r="T107" s="117" t="str">
        <f>IF(IF(COUNTIF('Intro &amp; Setup'!$CA$4:$CA$23, T108)&gt;0, 1, 0)+IF(COUNTIF('Intro &amp; Setup'!$CB$4:$CB$23, T108)&gt;0, 2, 0)=0, "", IF(IF(COUNTIF('Intro &amp; Setup'!$CA$4:$CA$23, T108)&gt;0, 1, 0)+IF(COUNTIF('Intro &amp; Setup'!$CB$4:$CB$23, T108)&gt;0, 2, 0)=1, "UK", IF(IF(COUNTIF('Intro &amp; Setup'!$CA$4:$CA$23, T108)&gt;0, 1, 0)+IF(COUNTIF('Intro &amp; Setup'!$CB$4:$CB$23, T108)&gt;0, 2, 0)=2, LEFT('Intro &amp; Setup'!$BA$9, 3), IF(IF(COUNTIF('Intro &amp; Setup'!$CA$4:$CA$23, T108)&gt;0, 1, 0)+IF(COUNTIF('Intro &amp; Setup'!$CB$4:$CB$23, T108)&gt;0, 2, 0)=3, "Both", ""))))</f>
        <v/>
      </c>
      <c r="U107" s="117" t="str">
        <f>IF(IF(COUNTIF('Intro &amp; Setup'!$CA$4:$CA$23, U108)&gt;0, 1, 0)+IF(COUNTIF('Intro &amp; Setup'!$CB$4:$CB$23, U108)&gt;0, 2, 0)=0, "", IF(IF(COUNTIF('Intro &amp; Setup'!$CA$4:$CA$23, U108)&gt;0, 1, 0)+IF(COUNTIF('Intro &amp; Setup'!$CB$4:$CB$23, U108)&gt;0, 2, 0)=1, "UK", IF(IF(COUNTIF('Intro &amp; Setup'!$CA$4:$CA$23, U108)&gt;0, 1, 0)+IF(COUNTIF('Intro &amp; Setup'!$CB$4:$CB$23, U108)&gt;0, 2, 0)=2, LEFT('Intro &amp; Setup'!$BA$9, 3), IF(IF(COUNTIF('Intro &amp; Setup'!$CA$4:$CA$23, U108)&gt;0, 1, 0)+IF(COUNTIF('Intro &amp; Setup'!$CB$4:$CB$23, U108)&gt;0, 2, 0)=3, "Both", ""))))</f>
        <v/>
      </c>
      <c r="V107" s="117" t="str">
        <f>IF(IF(COUNTIF('Intro &amp; Setup'!$CA$4:$CA$23, V108)&gt;0, 1, 0)+IF(COUNTIF('Intro &amp; Setup'!$CB$4:$CB$23, V108)&gt;0, 2, 0)=0, "", IF(IF(COUNTIF('Intro &amp; Setup'!$CA$4:$CA$23, V108)&gt;0, 1, 0)+IF(COUNTIF('Intro &amp; Setup'!$CB$4:$CB$23, V108)&gt;0, 2, 0)=1, "UK", IF(IF(COUNTIF('Intro &amp; Setup'!$CA$4:$CA$23, V108)&gt;0, 1, 0)+IF(COUNTIF('Intro &amp; Setup'!$CB$4:$CB$23, V108)&gt;0, 2, 0)=2, LEFT('Intro &amp; Setup'!$BA$9, 3), IF(IF(COUNTIF('Intro &amp; Setup'!$CA$4:$CA$23, V108)&gt;0, 1, 0)+IF(COUNTIF('Intro &amp; Setup'!$CB$4:$CB$23, V108)&gt;0, 2, 0)=3, "Both", ""))))</f>
        <v/>
      </c>
      <c r="W107" s="117" t="str">
        <f>IF(IF(COUNTIF('Intro &amp; Setup'!$CA$4:$CA$23, W108)&gt;0, 1, 0)+IF(COUNTIF('Intro &amp; Setup'!$CB$4:$CB$23, W108)&gt;0, 2, 0)=0, "", IF(IF(COUNTIF('Intro &amp; Setup'!$CA$4:$CA$23, W108)&gt;0, 1, 0)+IF(COUNTIF('Intro &amp; Setup'!$CB$4:$CB$23, W108)&gt;0, 2, 0)=1, "UK", IF(IF(COUNTIF('Intro &amp; Setup'!$CA$4:$CA$23, W108)&gt;0, 1, 0)+IF(COUNTIF('Intro &amp; Setup'!$CB$4:$CB$23, W108)&gt;0, 2, 0)=2, LEFT('Intro &amp; Setup'!$BA$9, 3), IF(IF(COUNTIF('Intro &amp; Setup'!$CA$4:$CA$23, W108)&gt;0, 1, 0)+IF(COUNTIF('Intro &amp; Setup'!$CB$4:$CB$23, W108)&gt;0, 2, 0)=3, "Both", ""))))</f>
        <v/>
      </c>
      <c r="X107" s="117" t="str">
        <f>IF(IF(COUNTIF('Intro &amp; Setup'!$CA$4:$CA$23, X108)&gt;0, 1, 0)+IF(COUNTIF('Intro &amp; Setup'!$CB$4:$CB$23, X108)&gt;0, 2, 0)=0, "", IF(IF(COUNTIF('Intro &amp; Setup'!$CA$4:$CA$23, X108)&gt;0, 1, 0)+IF(COUNTIF('Intro &amp; Setup'!$CB$4:$CB$23, X108)&gt;0, 2, 0)=1, "UK", IF(IF(COUNTIF('Intro &amp; Setup'!$CA$4:$CA$23, X108)&gt;0, 1, 0)+IF(COUNTIF('Intro &amp; Setup'!$CB$4:$CB$23, X108)&gt;0, 2, 0)=2, LEFT('Intro &amp; Setup'!$BA$9, 3), IF(IF(COUNTIF('Intro &amp; Setup'!$CA$4:$CA$23, X108)&gt;0, 1, 0)+IF(COUNTIF('Intro &amp; Setup'!$CB$4:$CB$23, X108)&gt;0, 2, 0)=3, "Both", ""))))</f>
        <v/>
      </c>
      <c r="Y107" s="117" t="str">
        <f>IF(IF(COUNTIF('Intro &amp; Setup'!$CA$4:$CA$23, Y108)&gt;0, 1, 0)+IF(COUNTIF('Intro &amp; Setup'!$CB$4:$CB$23, Y108)&gt;0, 2, 0)=0, "", IF(IF(COUNTIF('Intro &amp; Setup'!$CA$4:$CA$23, Y108)&gt;0, 1, 0)+IF(COUNTIF('Intro &amp; Setup'!$CB$4:$CB$23, Y108)&gt;0, 2, 0)=1, "UK", IF(IF(COUNTIF('Intro &amp; Setup'!$CA$4:$CA$23, Y108)&gt;0, 1, 0)+IF(COUNTIF('Intro &amp; Setup'!$CB$4:$CB$23, Y108)&gt;0, 2, 0)=2, LEFT('Intro &amp; Setup'!$BA$9, 3), IF(IF(COUNTIF('Intro &amp; Setup'!$CA$4:$CA$23, Y108)&gt;0, 1, 0)+IF(COUNTIF('Intro &amp; Setup'!$CB$4:$CB$23, Y108)&gt;0, 2, 0)=3, "Both", ""))))</f>
        <v/>
      </c>
      <c r="Z107" s="117" t="str">
        <f>IF(IF(COUNTIF('Intro &amp; Setup'!$CA$4:$CA$23, Z108)&gt;0, 1, 0)+IF(COUNTIF('Intro &amp; Setup'!$CB$4:$CB$23, Z108)&gt;0, 2, 0)=0, "", IF(IF(COUNTIF('Intro &amp; Setup'!$CA$4:$CA$23, Z108)&gt;0, 1, 0)+IF(COUNTIF('Intro &amp; Setup'!$CB$4:$CB$23, Z108)&gt;0, 2, 0)=1, "UK", IF(IF(COUNTIF('Intro &amp; Setup'!$CA$4:$CA$23, Z108)&gt;0, 1, 0)+IF(COUNTIF('Intro &amp; Setup'!$CB$4:$CB$23, Z108)&gt;0, 2, 0)=2, LEFT('Intro &amp; Setup'!$BA$9, 3), IF(IF(COUNTIF('Intro &amp; Setup'!$CA$4:$CA$23, Z108)&gt;0, 1, 0)+IF(COUNTIF('Intro &amp; Setup'!$CB$4:$CB$23, Z108)&gt;0, 2, 0)=3, "Both", ""))))</f>
        <v/>
      </c>
      <c r="AA107" s="117" t="str">
        <f>IF(IF(COUNTIF('Intro &amp; Setup'!$CA$4:$CA$23, AA108)&gt;0, 1, 0)+IF(COUNTIF('Intro &amp; Setup'!$CB$4:$CB$23, AA108)&gt;0, 2, 0)=0, "", IF(IF(COUNTIF('Intro &amp; Setup'!$CA$4:$CA$23, AA108)&gt;0, 1, 0)+IF(COUNTIF('Intro &amp; Setup'!$CB$4:$CB$23, AA108)&gt;0, 2, 0)=1, "UK", IF(IF(COUNTIF('Intro &amp; Setup'!$CA$4:$CA$23, AA108)&gt;0, 1, 0)+IF(COUNTIF('Intro &amp; Setup'!$CB$4:$CB$23, AA108)&gt;0, 2, 0)=2, LEFT('Intro &amp; Setup'!$BA$9, 3), IF(IF(COUNTIF('Intro &amp; Setup'!$CA$4:$CA$23, AA108)&gt;0, 1, 0)+IF(COUNTIF('Intro &amp; Setup'!$CB$4:$CB$23, AA108)&gt;0, 2, 0)=3, "Both", ""))))</f>
        <v>UK</v>
      </c>
      <c r="AB107" s="117" t="str">
        <f>IF(IF(COUNTIF('Intro &amp; Setup'!$CA$4:$CA$23, AB108)&gt;0, 1, 0)+IF(COUNTIF('Intro &amp; Setup'!$CB$4:$CB$23, AB108)&gt;0, 2, 0)=0, "", IF(IF(COUNTIF('Intro &amp; Setup'!$CA$4:$CA$23, AB108)&gt;0, 1, 0)+IF(COUNTIF('Intro &amp; Setup'!$CB$4:$CB$23, AB108)&gt;0, 2, 0)=1, "UK", IF(IF(COUNTIF('Intro &amp; Setup'!$CA$4:$CA$23, AB108)&gt;0, 1, 0)+IF(COUNTIF('Intro &amp; Setup'!$CB$4:$CB$23, AB108)&gt;0, 2, 0)=2, LEFT('Intro &amp; Setup'!$BA$9, 3), IF(IF(COUNTIF('Intro &amp; Setup'!$CA$4:$CA$23, AB108)&gt;0, 1, 0)+IF(COUNTIF('Intro &amp; Setup'!$CB$4:$CB$23, AB108)&gt;0, 2, 0)=3, "Both", ""))))</f>
        <v/>
      </c>
      <c r="AC107" s="117" t="str">
        <f>IF(IF(COUNTIF('Intro &amp; Setup'!$CA$4:$CA$23, AC108)&gt;0, 1, 0)+IF(COUNTIF('Intro &amp; Setup'!$CB$4:$CB$23, AC108)&gt;0, 2, 0)=0, "", IF(IF(COUNTIF('Intro &amp; Setup'!$CA$4:$CA$23, AC108)&gt;0, 1, 0)+IF(COUNTIF('Intro &amp; Setup'!$CB$4:$CB$23, AC108)&gt;0, 2, 0)=1, "UK", IF(IF(COUNTIF('Intro &amp; Setup'!$CA$4:$CA$23, AC108)&gt;0, 1, 0)+IF(COUNTIF('Intro &amp; Setup'!$CB$4:$CB$23, AC108)&gt;0, 2, 0)=2, LEFT('Intro &amp; Setup'!$BA$9, 3), IF(IF(COUNTIF('Intro &amp; Setup'!$CA$4:$CA$23, AC108)&gt;0, 1, 0)+IF(COUNTIF('Intro &amp; Setup'!$CB$4:$CB$23, AC108)&gt;0, 2, 0)=3, "Both", ""))))</f>
        <v/>
      </c>
      <c r="AD107" s="117" t="str">
        <f>IF(IF(COUNTIF('Intro &amp; Setup'!$CA$4:$CA$23, AD108)&gt;0, 1, 0)+IF(COUNTIF('Intro &amp; Setup'!$CB$4:$CB$23, AD108)&gt;0, 2, 0)=0, "", IF(IF(COUNTIF('Intro &amp; Setup'!$CA$4:$CA$23, AD108)&gt;0, 1, 0)+IF(COUNTIF('Intro &amp; Setup'!$CB$4:$CB$23, AD108)&gt;0, 2, 0)=1, "UK", IF(IF(COUNTIF('Intro &amp; Setup'!$CA$4:$CA$23, AD108)&gt;0, 1, 0)+IF(COUNTIF('Intro &amp; Setup'!$CB$4:$CB$23, AD108)&gt;0, 2, 0)=2, LEFT('Intro &amp; Setup'!$BA$9, 3), IF(IF(COUNTIF('Intro &amp; Setup'!$CA$4:$CA$23, AD108)&gt;0, 1, 0)+IF(COUNTIF('Intro &amp; Setup'!$CB$4:$CB$23, AD108)&gt;0, 2, 0)=3, "Both", ""))))</f>
        <v/>
      </c>
      <c r="AE107" s="117" t="str">
        <f>IF(IF(COUNTIF('Intro &amp; Setup'!$CA$4:$CA$23, AE108)&gt;0, 1, 0)+IF(COUNTIF('Intro &amp; Setup'!$CB$4:$CB$23, AE108)&gt;0, 2, 0)=0, "", IF(IF(COUNTIF('Intro &amp; Setup'!$CA$4:$CA$23, AE108)&gt;0, 1, 0)+IF(COUNTIF('Intro &amp; Setup'!$CB$4:$CB$23, AE108)&gt;0, 2, 0)=1, "UK", IF(IF(COUNTIF('Intro &amp; Setup'!$CA$4:$CA$23, AE108)&gt;0, 1, 0)+IF(COUNTIF('Intro &amp; Setup'!$CB$4:$CB$23, AE108)&gt;0, 2, 0)=2, LEFT('Intro &amp; Setup'!$BA$9, 3), IF(IF(COUNTIF('Intro &amp; Setup'!$CA$4:$CA$23, AE108)&gt;0, 1, 0)+IF(COUNTIF('Intro &amp; Setup'!$CB$4:$CB$23, AE108)&gt;0, 2, 0)=3, "Both", ""))))</f>
        <v/>
      </c>
      <c r="AF107" s="117" t="str">
        <f>IF(IF(COUNTIF('Intro &amp; Setup'!$CA$4:$CA$23, AF108)&gt;0, 1, 0)+IF(COUNTIF('Intro &amp; Setup'!$CB$4:$CB$23, AF108)&gt;0, 2, 0)=0, "", IF(IF(COUNTIF('Intro &amp; Setup'!$CA$4:$CA$23, AF108)&gt;0, 1, 0)+IF(COUNTIF('Intro &amp; Setup'!$CB$4:$CB$23, AF108)&gt;0, 2, 0)=1, "UK", IF(IF(COUNTIF('Intro &amp; Setup'!$CA$4:$CA$23, AF108)&gt;0, 1, 0)+IF(COUNTIF('Intro &amp; Setup'!$CB$4:$CB$23, AF108)&gt;0, 2, 0)=2, LEFT('Intro &amp; Setup'!$BA$9, 3), IF(IF(COUNTIF('Intro &amp; Setup'!$CA$4:$CA$23, AF108)&gt;0, 1, 0)+IF(COUNTIF('Intro &amp; Setup'!$CB$4:$CB$23, AF108)&gt;0, 2, 0)=3, "Both", ""))))</f>
        <v/>
      </c>
      <c r="AG107" s="117" t="str">
        <f>IF(IF(COUNTIF('Intro &amp; Setup'!$CA$4:$CA$23, AG108)&gt;0, 1, 0)+IF(COUNTIF('Intro &amp; Setup'!$CB$4:$CB$23, AG108)&gt;0, 2, 0)=0, "", IF(IF(COUNTIF('Intro &amp; Setup'!$CA$4:$CA$23, AG108)&gt;0, 1, 0)+IF(COUNTIF('Intro &amp; Setup'!$CB$4:$CB$23, AG108)&gt;0, 2, 0)=1, "UK", IF(IF(COUNTIF('Intro &amp; Setup'!$CA$4:$CA$23, AG108)&gt;0, 1, 0)+IF(COUNTIF('Intro &amp; Setup'!$CB$4:$CB$23, AG108)&gt;0, 2, 0)=2, LEFT('Intro &amp; Setup'!$BA$9, 3), IF(IF(COUNTIF('Intro &amp; Setup'!$CA$4:$CA$23, AG108)&gt;0, 1, 0)+IF(COUNTIF('Intro &amp; Setup'!$CB$4:$CB$23, AG108)&gt;0, 2, 0)=3, "Both", ""))))</f>
        <v/>
      </c>
      <c r="AH107" s="75"/>
    </row>
    <row r="108" spans="1:34" x14ac:dyDescent="0.25">
      <c r="A108" s="75"/>
      <c r="B108" s="370" t="str">
        <f>CONCATENATE(TEXT(C108, "mmmm"), " ", TEXT(C108, "yyyy"))</f>
        <v>May 2020</v>
      </c>
      <c r="C108" s="71">
        <f>DATE(YEAR(C82), MONTH(C82)+1, DAY(C82))</f>
        <v>43952</v>
      </c>
      <c r="D108" s="66">
        <f>IFERROR(IF(TEXT(C108, "mmm")=TEXT(C108+1, "mmm"), C108+1, ""), "")</f>
        <v>43953</v>
      </c>
      <c r="E108" s="66">
        <f t="shared" ref="E108:AG108" si="17">IFERROR(IF(TEXT(D108, "mmm")=TEXT(D108+1, "mmm"), D108+1, ""), "")</f>
        <v>43954</v>
      </c>
      <c r="F108" s="66">
        <f t="shared" si="17"/>
        <v>43955</v>
      </c>
      <c r="G108" s="66">
        <f t="shared" si="17"/>
        <v>43956</v>
      </c>
      <c r="H108" s="66">
        <f t="shared" si="17"/>
        <v>43957</v>
      </c>
      <c r="I108" s="66">
        <f t="shared" si="17"/>
        <v>43958</v>
      </c>
      <c r="J108" s="66">
        <f t="shared" si="17"/>
        <v>43959</v>
      </c>
      <c r="K108" s="66">
        <f t="shared" si="17"/>
        <v>43960</v>
      </c>
      <c r="L108" s="66">
        <f t="shared" si="17"/>
        <v>43961</v>
      </c>
      <c r="M108" s="66">
        <f t="shared" si="17"/>
        <v>43962</v>
      </c>
      <c r="N108" s="66">
        <f t="shared" si="17"/>
        <v>43963</v>
      </c>
      <c r="O108" s="66">
        <f t="shared" si="17"/>
        <v>43964</v>
      </c>
      <c r="P108" s="66">
        <f t="shared" si="17"/>
        <v>43965</v>
      </c>
      <c r="Q108" s="66">
        <f t="shared" si="17"/>
        <v>43966</v>
      </c>
      <c r="R108" s="66">
        <f t="shared" si="17"/>
        <v>43967</v>
      </c>
      <c r="S108" s="66">
        <f t="shared" si="17"/>
        <v>43968</v>
      </c>
      <c r="T108" s="66">
        <f t="shared" si="17"/>
        <v>43969</v>
      </c>
      <c r="U108" s="66">
        <f t="shared" si="17"/>
        <v>43970</v>
      </c>
      <c r="V108" s="66">
        <f t="shared" si="17"/>
        <v>43971</v>
      </c>
      <c r="W108" s="66">
        <f t="shared" si="17"/>
        <v>43972</v>
      </c>
      <c r="X108" s="66">
        <f t="shared" si="17"/>
        <v>43973</v>
      </c>
      <c r="Y108" s="66">
        <f t="shared" si="17"/>
        <v>43974</v>
      </c>
      <c r="Z108" s="66">
        <f t="shared" si="17"/>
        <v>43975</v>
      </c>
      <c r="AA108" s="66">
        <f t="shared" si="17"/>
        <v>43976</v>
      </c>
      <c r="AB108" s="66">
        <f t="shared" si="17"/>
        <v>43977</v>
      </c>
      <c r="AC108" s="66">
        <f t="shared" si="17"/>
        <v>43978</v>
      </c>
      <c r="AD108" s="66">
        <f t="shared" si="17"/>
        <v>43979</v>
      </c>
      <c r="AE108" s="66">
        <f t="shared" si="17"/>
        <v>43980</v>
      </c>
      <c r="AF108" s="66">
        <f t="shared" si="17"/>
        <v>43981</v>
      </c>
      <c r="AG108" s="66">
        <f t="shared" si="17"/>
        <v>43982</v>
      </c>
      <c r="AH108" s="75"/>
    </row>
    <row r="109" spans="1:34" x14ac:dyDescent="0.25">
      <c r="A109" s="75"/>
      <c r="B109" s="371"/>
      <c r="C109" s="72">
        <f t="shared" ref="C109:C111" si="18">DATE(YEAR(C83), MONTH(C83)+1, DAY(C83))</f>
        <v>43952</v>
      </c>
      <c r="D109" s="67">
        <f t="shared" ref="D109:AG109" si="19">IFERROR(IF(TEXT(C109, "mmm")=TEXT(C109+1, "mmm"), C109+1, ""), "")</f>
        <v>43953</v>
      </c>
      <c r="E109" s="67">
        <f t="shared" si="19"/>
        <v>43954</v>
      </c>
      <c r="F109" s="67">
        <f t="shared" si="19"/>
        <v>43955</v>
      </c>
      <c r="G109" s="67">
        <f t="shared" si="19"/>
        <v>43956</v>
      </c>
      <c r="H109" s="67">
        <f t="shared" si="19"/>
        <v>43957</v>
      </c>
      <c r="I109" s="67">
        <f t="shared" si="19"/>
        <v>43958</v>
      </c>
      <c r="J109" s="67">
        <f t="shared" si="19"/>
        <v>43959</v>
      </c>
      <c r="K109" s="67">
        <f t="shared" si="19"/>
        <v>43960</v>
      </c>
      <c r="L109" s="67">
        <f t="shared" si="19"/>
        <v>43961</v>
      </c>
      <c r="M109" s="67">
        <f t="shared" si="19"/>
        <v>43962</v>
      </c>
      <c r="N109" s="67">
        <f t="shared" si="19"/>
        <v>43963</v>
      </c>
      <c r="O109" s="67">
        <f t="shared" si="19"/>
        <v>43964</v>
      </c>
      <c r="P109" s="67">
        <f t="shared" si="19"/>
        <v>43965</v>
      </c>
      <c r="Q109" s="67">
        <f t="shared" si="19"/>
        <v>43966</v>
      </c>
      <c r="R109" s="67">
        <f t="shared" si="19"/>
        <v>43967</v>
      </c>
      <c r="S109" s="67">
        <f t="shared" si="19"/>
        <v>43968</v>
      </c>
      <c r="T109" s="67">
        <f t="shared" si="19"/>
        <v>43969</v>
      </c>
      <c r="U109" s="67">
        <f t="shared" si="19"/>
        <v>43970</v>
      </c>
      <c r="V109" s="67">
        <f t="shared" si="19"/>
        <v>43971</v>
      </c>
      <c r="W109" s="67">
        <f t="shared" si="19"/>
        <v>43972</v>
      </c>
      <c r="X109" s="67">
        <f t="shared" si="19"/>
        <v>43973</v>
      </c>
      <c r="Y109" s="67">
        <f t="shared" si="19"/>
        <v>43974</v>
      </c>
      <c r="Z109" s="67">
        <f t="shared" si="19"/>
        <v>43975</v>
      </c>
      <c r="AA109" s="67">
        <f t="shared" si="19"/>
        <v>43976</v>
      </c>
      <c r="AB109" s="67">
        <f t="shared" si="19"/>
        <v>43977</v>
      </c>
      <c r="AC109" s="67">
        <f t="shared" si="19"/>
        <v>43978</v>
      </c>
      <c r="AD109" s="67">
        <f t="shared" si="19"/>
        <v>43979</v>
      </c>
      <c r="AE109" s="67">
        <f t="shared" si="19"/>
        <v>43980</v>
      </c>
      <c r="AF109" s="67">
        <f t="shared" si="19"/>
        <v>43981</v>
      </c>
      <c r="AG109" s="67">
        <f t="shared" si="19"/>
        <v>43982</v>
      </c>
      <c r="AH109" s="75"/>
    </row>
    <row r="110" spans="1:34" x14ac:dyDescent="0.25">
      <c r="A110" s="75"/>
      <c r="B110" s="118" t="str">
        <f>IF('Intro &amp; Setup'!$P$51="", "", 'Intro &amp; Setup'!$P$51)</f>
        <v>Your Company</v>
      </c>
      <c r="C110" s="73">
        <f t="shared" si="18"/>
        <v>43952</v>
      </c>
      <c r="D110" s="68">
        <f t="shared" ref="D110:AG110" si="20">IFERROR(IF(TEXT(C110, "mmm")=TEXT(C110+1, "mmm"), C110+1, ""), "")</f>
        <v>43953</v>
      </c>
      <c r="E110" s="68">
        <f t="shared" si="20"/>
        <v>43954</v>
      </c>
      <c r="F110" s="68">
        <f t="shared" si="20"/>
        <v>43955</v>
      </c>
      <c r="G110" s="68">
        <f t="shared" si="20"/>
        <v>43956</v>
      </c>
      <c r="H110" s="68">
        <f t="shared" si="20"/>
        <v>43957</v>
      </c>
      <c r="I110" s="68">
        <f t="shared" si="20"/>
        <v>43958</v>
      </c>
      <c r="J110" s="68">
        <f t="shared" si="20"/>
        <v>43959</v>
      </c>
      <c r="K110" s="68">
        <f t="shared" si="20"/>
        <v>43960</v>
      </c>
      <c r="L110" s="68">
        <f t="shared" si="20"/>
        <v>43961</v>
      </c>
      <c r="M110" s="68">
        <f t="shared" si="20"/>
        <v>43962</v>
      </c>
      <c r="N110" s="68">
        <f t="shared" si="20"/>
        <v>43963</v>
      </c>
      <c r="O110" s="68">
        <f t="shared" si="20"/>
        <v>43964</v>
      </c>
      <c r="P110" s="68">
        <f t="shared" si="20"/>
        <v>43965</v>
      </c>
      <c r="Q110" s="68">
        <f t="shared" si="20"/>
        <v>43966</v>
      </c>
      <c r="R110" s="68">
        <f t="shared" si="20"/>
        <v>43967</v>
      </c>
      <c r="S110" s="68">
        <f t="shared" si="20"/>
        <v>43968</v>
      </c>
      <c r="T110" s="68">
        <f t="shared" si="20"/>
        <v>43969</v>
      </c>
      <c r="U110" s="68">
        <f t="shared" si="20"/>
        <v>43970</v>
      </c>
      <c r="V110" s="68">
        <f t="shared" si="20"/>
        <v>43971</v>
      </c>
      <c r="W110" s="68">
        <f t="shared" si="20"/>
        <v>43972</v>
      </c>
      <c r="X110" s="68">
        <f t="shared" si="20"/>
        <v>43973</v>
      </c>
      <c r="Y110" s="68">
        <f t="shared" si="20"/>
        <v>43974</v>
      </c>
      <c r="Z110" s="68">
        <f t="shared" si="20"/>
        <v>43975</v>
      </c>
      <c r="AA110" s="68">
        <f t="shared" si="20"/>
        <v>43976</v>
      </c>
      <c r="AB110" s="68">
        <f t="shared" si="20"/>
        <v>43977</v>
      </c>
      <c r="AC110" s="68">
        <f t="shared" si="20"/>
        <v>43978</v>
      </c>
      <c r="AD110" s="68">
        <f t="shared" si="20"/>
        <v>43979</v>
      </c>
      <c r="AE110" s="68">
        <f t="shared" si="20"/>
        <v>43980</v>
      </c>
      <c r="AF110" s="68">
        <f t="shared" si="20"/>
        <v>43981</v>
      </c>
      <c r="AG110" s="68">
        <f t="shared" si="20"/>
        <v>43982</v>
      </c>
      <c r="AH110" s="75"/>
    </row>
    <row r="111" spans="1:34" x14ac:dyDescent="0.25">
      <c r="A111" s="75"/>
      <c r="B111" s="36" t="s">
        <v>27</v>
      </c>
      <c r="C111" s="74">
        <f t="shared" si="18"/>
        <v>43952</v>
      </c>
      <c r="D111" s="69">
        <f t="shared" ref="D111:AG111" si="21">IFERROR(IF(TEXT(C111, "mmm")=TEXT(C111+1, "mmm"), C111+1, ""), "")</f>
        <v>43953</v>
      </c>
      <c r="E111" s="69">
        <f t="shared" si="21"/>
        <v>43954</v>
      </c>
      <c r="F111" s="69">
        <f t="shared" si="21"/>
        <v>43955</v>
      </c>
      <c r="G111" s="69">
        <f t="shared" si="21"/>
        <v>43956</v>
      </c>
      <c r="H111" s="69">
        <f t="shared" si="21"/>
        <v>43957</v>
      </c>
      <c r="I111" s="69">
        <f t="shared" si="21"/>
        <v>43958</v>
      </c>
      <c r="J111" s="69">
        <f t="shared" si="21"/>
        <v>43959</v>
      </c>
      <c r="K111" s="69">
        <f t="shared" si="21"/>
        <v>43960</v>
      </c>
      <c r="L111" s="69">
        <f t="shared" si="21"/>
        <v>43961</v>
      </c>
      <c r="M111" s="69">
        <f t="shared" si="21"/>
        <v>43962</v>
      </c>
      <c r="N111" s="69">
        <f t="shared" si="21"/>
        <v>43963</v>
      </c>
      <c r="O111" s="69">
        <f t="shared" si="21"/>
        <v>43964</v>
      </c>
      <c r="P111" s="69">
        <f t="shared" si="21"/>
        <v>43965</v>
      </c>
      <c r="Q111" s="69">
        <f t="shared" si="21"/>
        <v>43966</v>
      </c>
      <c r="R111" s="69">
        <f t="shared" si="21"/>
        <v>43967</v>
      </c>
      <c r="S111" s="69">
        <f t="shared" si="21"/>
        <v>43968</v>
      </c>
      <c r="T111" s="69">
        <f t="shared" si="21"/>
        <v>43969</v>
      </c>
      <c r="U111" s="69">
        <f t="shared" si="21"/>
        <v>43970</v>
      </c>
      <c r="V111" s="69">
        <f t="shared" si="21"/>
        <v>43971</v>
      </c>
      <c r="W111" s="69">
        <f t="shared" si="21"/>
        <v>43972</v>
      </c>
      <c r="X111" s="69">
        <f t="shared" si="21"/>
        <v>43973</v>
      </c>
      <c r="Y111" s="69">
        <f t="shared" si="21"/>
        <v>43974</v>
      </c>
      <c r="Z111" s="69">
        <f t="shared" si="21"/>
        <v>43975</v>
      </c>
      <c r="AA111" s="69">
        <f t="shared" si="21"/>
        <v>43976</v>
      </c>
      <c r="AB111" s="69">
        <f t="shared" si="21"/>
        <v>43977</v>
      </c>
      <c r="AC111" s="69">
        <f t="shared" si="21"/>
        <v>43978</v>
      </c>
      <c r="AD111" s="69">
        <f t="shared" si="21"/>
        <v>43979</v>
      </c>
      <c r="AE111" s="69">
        <f t="shared" si="21"/>
        <v>43980</v>
      </c>
      <c r="AF111" s="69">
        <f t="shared" si="21"/>
        <v>43981</v>
      </c>
      <c r="AG111" s="69">
        <f t="shared" si="21"/>
        <v>43982</v>
      </c>
      <c r="AH111" s="75"/>
    </row>
    <row r="112" spans="1:34" x14ac:dyDescent="0.25">
      <c r="A112" s="75"/>
      <c r="B112" s="10" t="str">
        <f>IF('Intro &amp; Setup'!$BC$4="", "", 'Intro &amp; Setup'!$BC$4)</f>
        <v>Richard</v>
      </c>
      <c r="C112" s="25" t="str">
        <f>IF(OR($B112="", C111=""), "", IF(COUNTIFS('Leave Request Form'!$T$8:$T$507, C111, 'Leave Request Form'!$C$8:$C$507, $B112), "A2", IF(COUNTIFS('Leave Request Form'!$G$8:$G$507, C111, 'Leave Request Form'!$C$8:$C$507, $B112), "R2", IF(COUNTIFS('Leave Request Form'!$P$8:$P$569, $B112, 'Leave Request Form'!$Q$8:$Q$569, "&lt;="&amp;C111, 'Leave Request Form'!$R$8:$R$569, "&gt;="&amp;C111)&gt;0, "A", IF(COUNTIFS('Leave Request Form'!$C$8:$C$507, $B112, 'Leave Request Form'!$D$8:$D$507, "&lt;="&amp;C111, 'Leave Request Form'!$E$8:$E$507, "&gt;="&amp;C111)&gt;0, "R", "")))))</f>
        <v/>
      </c>
      <c r="D112" s="41" t="str">
        <f>IF(OR($B112="", D111=""), "", IF(COUNTIFS('Leave Request Form'!$T$8:$T$507, D111, 'Leave Request Form'!$C$8:$C$507, $B112), "A2", IF(COUNTIFS('Leave Request Form'!$G$8:$G$507, D111, 'Leave Request Form'!$C$8:$C$507, $B112), "R2", IF(COUNTIFS('Leave Request Form'!$P$8:$P$569, $B112, 'Leave Request Form'!$Q$8:$Q$569, "&lt;="&amp;D111, 'Leave Request Form'!$R$8:$R$569, "&gt;="&amp;D111)&gt;0, "A", IF(COUNTIFS('Leave Request Form'!$C$8:$C$507, $B112, 'Leave Request Form'!$D$8:$D$507, "&lt;="&amp;D111, 'Leave Request Form'!$E$8:$E$507, "&gt;="&amp;D111)&gt;0, "R", "")))))</f>
        <v/>
      </c>
      <c r="E112" s="41" t="str">
        <f>IF(OR($B112="", E111=""), "", IF(COUNTIFS('Leave Request Form'!$T$8:$T$507, E111, 'Leave Request Form'!$C$8:$C$507, $B112), "A2", IF(COUNTIFS('Leave Request Form'!$G$8:$G$507, E111, 'Leave Request Form'!$C$8:$C$507, $B112), "R2", IF(COUNTIFS('Leave Request Form'!$P$8:$P$569, $B112, 'Leave Request Form'!$Q$8:$Q$569, "&lt;="&amp;E111, 'Leave Request Form'!$R$8:$R$569, "&gt;="&amp;E111)&gt;0, "A", IF(COUNTIFS('Leave Request Form'!$C$8:$C$507, $B112, 'Leave Request Form'!$D$8:$D$507, "&lt;="&amp;E111, 'Leave Request Form'!$E$8:$E$507, "&gt;="&amp;E111)&gt;0, "R", "")))))</f>
        <v/>
      </c>
      <c r="F112" s="41" t="str">
        <f>IF(OR($B112="", F111=""), "", IF(COUNTIFS('Leave Request Form'!$T$8:$T$507, F111, 'Leave Request Form'!$C$8:$C$507, $B112), "A2", IF(COUNTIFS('Leave Request Form'!$G$8:$G$507, F111, 'Leave Request Form'!$C$8:$C$507, $B112), "R2", IF(COUNTIFS('Leave Request Form'!$P$8:$P$569, $B112, 'Leave Request Form'!$Q$8:$Q$569, "&lt;="&amp;F111, 'Leave Request Form'!$R$8:$R$569, "&gt;="&amp;F111)&gt;0, "A", IF(COUNTIFS('Leave Request Form'!$C$8:$C$507, $B112, 'Leave Request Form'!$D$8:$D$507, "&lt;="&amp;F111, 'Leave Request Form'!$E$8:$E$507, "&gt;="&amp;F111)&gt;0, "R", "")))))</f>
        <v/>
      </c>
      <c r="G112" s="41" t="str">
        <f>IF(OR($B112="", G111=""), "", IF(COUNTIFS('Leave Request Form'!$T$8:$T$507, G111, 'Leave Request Form'!$C$8:$C$507, $B112), "A2", IF(COUNTIFS('Leave Request Form'!$G$8:$G$507, G111, 'Leave Request Form'!$C$8:$C$507, $B112), "R2", IF(COUNTIFS('Leave Request Form'!$P$8:$P$569, $B112, 'Leave Request Form'!$Q$8:$Q$569, "&lt;="&amp;G111, 'Leave Request Form'!$R$8:$R$569, "&gt;="&amp;G111)&gt;0, "A", IF(COUNTIFS('Leave Request Form'!$C$8:$C$507, $B112, 'Leave Request Form'!$D$8:$D$507, "&lt;="&amp;G111, 'Leave Request Form'!$E$8:$E$507, "&gt;="&amp;G111)&gt;0, "R", "")))))</f>
        <v/>
      </c>
      <c r="H112" s="41" t="str">
        <f>IF(OR($B112="", H111=""), "", IF(COUNTIFS('Leave Request Form'!$T$8:$T$507, H111, 'Leave Request Form'!$C$8:$C$507, $B112), "A2", IF(COUNTIFS('Leave Request Form'!$G$8:$G$507, H111, 'Leave Request Form'!$C$8:$C$507, $B112), "R2", IF(COUNTIFS('Leave Request Form'!$P$8:$P$569, $B112, 'Leave Request Form'!$Q$8:$Q$569, "&lt;="&amp;H111, 'Leave Request Form'!$R$8:$R$569, "&gt;="&amp;H111)&gt;0, "A", IF(COUNTIFS('Leave Request Form'!$C$8:$C$507, $B112, 'Leave Request Form'!$D$8:$D$507, "&lt;="&amp;H111, 'Leave Request Form'!$E$8:$E$507, "&gt;="&amp;H111)&gt;0, "R", "")))))</f>
        <v/>
      </c>
      <c r="I112" s="41" t="str">
        <f>IF(OR($B112="", I111=""), "", IF(COUNTIFS('Leave Request Form'!$T$8:$T$507, I111, 'Leave Request Form'!$C$8:$C$507, $B112), "A2", IF(COUNTIFS('Leave Request Form'!$G$8:$G$507, I111, 'Leave Request Form'!$C$8:$C$507, $B112), "R2", IF(COUNTIFS('Leave Request Form'!$P$8:$P$569, $B112, 'Leave Request Form'!$Q$8:$Q$569, "&lt;="&amp;I111, 'Leave Request Form'!$R$8:$R$569, "&gt;="&amp;I111)&gt;0, "A", IF(COUNTIFS('Leave Request Form'!$C$8:$C$507, $B112, 'Leave Request Form'!$D$8:$D$507, "&lt;="&amp;I111, 'Leave Request Form'!$E$8:$E$507, "&gt;="&amp;I111)&gt;0, "R", "")))))</f>
        <v/>
      </c>
      <c r="J112" s="41" t="str">
        <f>IF(OR($B112="", J111=""), "", IF(COUNTIFS('Leave Request Form'!$T$8:$T$507, J111, 'Leave Request Form'!$C$8:$C$507, $B112), "A2", IF(COUNTIFS('Leave Request Form'!$G$8:$G$507, J111, 'Leave Request Form'!$C$8:$C$507, $B112), "R2", IF(COUNTIFS('Leave Request Form'!$P$8:$P$569, $B112, 'Leave Request Form'!$Q$8:$Q$569, "&lt;="&amp;J111, 'Leave Request Form'!$R$8:$R$569, "&gt;="&amp;J111)&gt;0, "A", IF(COUNTIFS('Leave Request Form'!$C$8:$C$507, $B112, 'Leave Request Form'!$D$8:$D$507, "&lt;="&amp;J111, 'Leave Request Form'!$E$8:$E$507, "&gt;="&amp;J111)&gt;0, "R", "")))))</f>
        <v/>
      </c>
      <c r="K112" s="41" t="str">
        <f>IF(OR($B112="", K111=""), "", IF(COUNTIFS('Leave Request Form'!$T$8:$T$507, K111, 'Leave Request Form'!$C$8:$C$507, $B112), "A2", IF(COUNTIFS('Leave Request Form'!$G$8:$G$507, K111, 'Leave Request Form'!$C$8:$C$507, $B112), "R2", IF(COUNTIFS('Leave Request Form'!$P$8:$P$569, $B112, 'Leave Request Form'!$Q$8:$Q$569, "&lt;="&amp;K111, 'Leave Request Form'!$R$8:$R$569, "&gt;="&amp;K111)&gt;0, "A", IF(COUNTIFS('Leave Request Form'!$C$8:$C$507, $B112, 'Leave Request Form'!$D$8:$D$507, "&lt;="&amp;K111, 'Leave Request Form'!$E$8:$E$507, "&gt;="&amp;K111)&gt;0, "R", "")))))</f>
        <v/>
      </c>
      <c r="L112" s="41" t="str">
        <f>IF(OR($B112="", L111=""), "", IF(COUNTIFS('Leave Request Form'!$T$8:$T$507, L111, 'Leave Request Form'!$C$8:$C$507, $B112), "A2", IF(COUNTIFS('Leave Request Form'!$G$8:$G$507, L111, 'Leave Request Form'!$C$8:$C$507, $B112), "R2", IF(COUNTIFS('Leave Request Form'!$P$8:$P$569, $B112, 'Leave Request Form'!$Q$8:$Q$569, "&lt;="&amp;L111, 'Leave Request Form'!$R$8:$R$569, "&gt;="&amp;L111)&gt;0, "A", IF(COUNTIFS('Leave Request Form'!$C$8:$C$507, $B112, 'Leave Request Form'!$D$8:$D$507, "&lt;="&amp;L111, 'Leave Request Form'!$E$8:$E$507, "&gt;="&amp;L111)&gt;0, "R", "")))))</f>
        <v/>
      </c>
      <c r="M112" s="41" t="str">
        <f>IF(OR($B112="", M111=""), "", IF(COUNTIFS('Leave Request Form'!$T$8:$T$507, M111, 'Leave Request Form'!$C$8:$C$507, $B112), "A2", IF(COUNTIFS('Leave Request Form'!$G$8:$G$507, M111, 'Leave Request Form'!$C$8:$C$507, $B112), "R2", IF(COUNTIFS('Leave Request Form'!$P$8:$P$569, $B112, 'Leave Request Form'!$Q$8:$Q$569, "&lt;="&amp;M111, 'Leave Request Form'!$R$8:$R$569, "&gt;="&amp;M111)&gt;0, "A", IF(COUNTIFS('Leave Request Form'!$C$8:$C$507, $B112, 'Leave Request Form'!$D$8:$D$507, "&lt;="&amp;M111, 'Leave Request Form'!$E$8:$E$507, "&gt;="&amp;M111)&gt;0, "R", "")))))</f>
        <v/>
      </c>
      <c r="N112" s="41" t="str">
        <f>IF(OR($B112="", N111=""), "", IF(COUNTIFS('Leave Request Form'!$T$8:$T$507, N111, 'Leave Request Form'!$C$8:$C$507, $B112), "A2", IF(COUNTIFS('Leave Request Form'!$G$8:$G$507, N111, 'Leave Request Form'!$C$8:$C$507, $B112), "R2", IF(COUNTIFS('Leave Request Form'!$P$8:$P$569, $B112, 'Leave Request Form'!$Q$8:$Q$569, "&lt;="&amp;N111, 'Leave Request Form'!$R$8:$R$569, "&gt;="&amp;N111)&gt;0, "A", IF(COUNTIFS('Leave Request Form'!$C$8:$C$507, $B112, 'Leave Request Form'!$D$8:$D$507, "&lt;="&amp;N111, 'Leave Request Form'!$E$8:$E$507, "&gt;="&amp;N111)&gt;0, "R", "")))))</f>
        <v/>
      </c>
      <c r="O112" s="41" t="str">
        <f>IF(OR($B112="", O111=""), "", IF(COUNTIFS('Leave Request Form'!$T$8:$T$507, O111, 'Leave Request Form'!$C$8:$C$507, $B112), "A2", IF(COUNTIFS('Leave Request Form'!$G$8:$G$507, O111, 'Leave Request Form'!$C$8:$C$507, $B112), "R2", IF(COUNTIFS('Leave Request Form'!$P$8:$P$569, $B112, 'Leave Request Form'!$Q$8:$Q$569, "&lt;="&amp;O111, 'Leave Request Form'!$R$8:$R$569, "&gt;="&amp;O111)&gt;0, "A", IF(COUNTIFS('Leave Request Form'!$C$8:$C$507, $B112, 'Leave Request Form'!$D$8:$D$507, "&lt;="&amp;O111, 'Leave Request Form'!$E$8:$E$507, "&gt;="&amp;O111)&gt;0, "R", "")))))</f>
        <v/>
      </c>
      <c r="P112" s="41" t="str">
        <f>IF(OR($B112="", P111=""), "", IF(COUNTIFS('Leave Request Form'!$T$8:$T$507, P111, 'Leave Request Form'!$C$8:$C$507, $B112), "A2", IF(COUNTIFS('Leave Request Form'!$G$8:$G$507, P111, 'Leave Request Form'!$C$8:$C$507, $B112), "R2", IF(COUNTIFS('Leave Request Form'!$P$8:$P$569, $B112, 'Leave Request Form'!$Q$8:$Q$569, "&lt;="&amp;P111, 'Leave Request Form'!$R$8:$R$569, "&gt;="&amp;P111)&gt;0, "A", IF(COUNTIFS('Leave Request Form'!$C$8:$C$507, $B112, 'Leave Request Form'!$D$8:$D$507, "&lt;="&amp;P111, 'Leave Request Form'!$E$8:$E$507, "&gt;="&amp;P111)&gt;0, "R", "")))))</f>
        <v/>
      </c>
      <c r="Q112" s="41" t="str">
        <f>IF(OR($B112="", Q111=""), "", IF(COUNTIFS('Leave Request Form'!$T$8:$T$507, Q111, 'Leave Request Form'!$C$8:$C$507, $B112), "A2", IF(COUNTIFS('Leave Request Form'!$G$8:$G$507, Q111, 'Leave Request Form'!$C$8:$C$507, $B112), "R2", IF(COUNTIFS('Leave Request Form'!$P$8:$P$569, $B112, 'Leave Request Form'!$Q$8:$Q$569, "&lt;="&amp;Q111, 'Leave Request Form'!$R$8:$R$569, "&gt;="&amp;Q111)&gt;0, "A", IF(COUNTIFS('Leave Request Form'!$C$8:$C$507, $B112, 'Leave Request Form'!$D$8:$D$507, "&lt;="&amp;Q111, 'Leave Request Form'!$E$8:$E$507, "&gt;="&amp;Q111)&gt;0, "R", "")))))</f>
        <v/>
      </c>
      <c r="R112" s="41" t="str">
        <f>IF(OR($B112="", R111=""), "", IF(COUNTIFS('Leave Request Form'!$T$8:$T$507, R111, 'Leave Request Form'!$C$8:$C$507, $B112), "A2", IF(COUNTIFS('Leave Request Form'!$G$8:$G$507, R111, 'Leave Request Form'!$C$8:$C$507, $B112), "R2", IF(COUNTIFS('Leave Request Form'!$P$8:$P$569, $B112, 'Leave Request Form'!$Q$8:$Q$569, "&lt;="&amp;R111, 'Leave Request Form'!$R$8:$R$569, "&gt;="&amp;R111)&gt;0, "A", IF(COUNTIFS('Leave Request Form'!$C$8:$C$507, $B112, 'Leave Request Form'!$D$8:$D$507, "&lt;="&amp;R111, 'Leave Request Form'!$E$8:$E$507, "&gt;="&amp;R111)&gt;0, "R", "")))))</f>
        <v/>
      </c>
      <c r="S112" s="41" t="str">
        <f>IF(OR($B112="", S111=""), "", IF(COUNTIFS('Leave Request Form'!$T$8:$T$507, S111, 'Leave Request Form'!$C$8:$C$507, $B112), "A2", IF(COUNTIFS('Leave Request Form'!$G$8:$G$507, S111, 'Leave Request Form'!$C$8:$C$507, $B112), "R2", IF(COUNTIFS('Leave Request Form'!$P$8:$P$569, $B112, 'Leave Request Form'!$Q$8:$Q$569, "&lt;="&amp;S111, 'Leave Request Form'!$R$8:$R$569, "&gt;="&amp;S111)&gt;0, "A", IF(COUNTIFS('Leave Request Form'!$C$8:$C$507, $B112, 'Leave Request Form'!$D$8:$D$507, "&lt;="&amp;S111, 'Leave Request Form'!$E$8:$E$507, "&gt;="&amp;S111)&gt;0, "R", "")))))</f>
        <v/>
      </c>
      <c r="T112" s="41" t="str">
        <f>IF(OR($B112="", T111=""), "", IF(COUNTIFS('Leave Request Form'!$T$8:$T$507, T111, 'Leave Request Form'!$C$8:$C$507, $B112), "A2", IF(COUNTIFS('Leave Request Form'!$G$8:$G$507, T111, 'Leave Request Form'!$C$8:$C$507, $B112), "R2", IF(COUNTIFS('Leave Request Form'!$P$8:$P$569, $B112, 'Leave Request Form'!$Q$8:$Q$569, "&lt;="&amp;T111, 'Leave Request Form'!$R$8:$R$569, "&gt;="&amp;T111)&gt;0, "A", IF(COUNTIFS('Leave Request Form'!$C$8:$C$507, $B112, 'Leave Request Form'!$D$8:$D$507, "&lt;="&amp;T111, 'Leave Request Form'!$E$8:$E$507, "&gt;="&amp;T111)&gt;0, "R", "")))))</f>
        <v/>
      </c>
      <c r="U112" s="41" t="str">
        <f>IF(OR($B112="", U111=""), "", IF(COUNTIFS('Leave Request Form'!$T$8:$T$507, U111, 'Leave Request Form'!$C$8:$C$507, $B112), "A2", IF(COUNTIFS('Leave Request Form'!$G$8:$G$507, U111, 'Leave Request Form'!$C$8:$C$507, $B112), "R2", IF(COUNTIFS('Leave Request Form'!$P$8:$P$569, $B112, 'Leave Request Form'!$Q$8:$Q$569, "&lt;="&amp;U111, 'Leave Request Form'!$R$8:$R$569, "&gt;="&amp;U111)&gt;0, "A", IF(COUNTIFS('Leave Request Form'!$C$8:$C$507, $B112, 'Leave Request Form'!$D$8:$D$507, "&lt;="&amp;U111, 'Leave Request Form'!$E$8:$E$507, "&gt;="&amp;U111)&gt;0, "R", "")))))</f>
        <v/>
      </c>
      <c r="V112" s="41" t="str">
        <f>IF(OR($B112="", V111=""), "", IF(COUNTIFS('Leave Request Form'!$T$8:$T$507, V111, 'Leave Request Form'!$C$8:$C$507, $B112), "A2", IF(COUNTIFS('Leave Request Form'!$G$8:$G$507, V111, 'Leave Request Form'!$C$8:$C$507, $B112), "R2", IF(COUNTIFS('Leave Request Form'!$P$8:$P$569, $B112, 'Leave Request Form'!$Q$8:$Q$569, "&lt;="&amp;V111, 'Leave Request Form'!$R$8:$R$569, "&gt;="&amp;V111)&gt;0, "A", IF(COUNTIFS('Leave Request Form'!$C$8:$C$507, $B112, 'Leave Request Form'!$D$8:$D$507, "&lt;="&amp;V111, 'Leave Request Form'!$E$8:$E$507, "&gt;="&amp;V111)&gt;0, "R", "")))))</f>
        <v/>
      </c>
      <c r="W112" s="41" t="str">
        <f>IF(OR($B112="", W111=""), "", IF(COUNTIFS('Leave Request Form'!$T$8:$T$507, W111, 'Leave Request Form'!$C$8:$C$507, $B112), "A2", IF(COUNTIFS('Leave Request Form'!$G$8:$G$507, W111, 'Leave Request Form'!$C$8:$C$507, $B112), "R2", IF(COUNTIFS('Leave Request Form'!$P$8:$P$569, $B112, 'Leave Request Form'!$Q$8:$Q$569, "&lt;="&amp;W111, 'Leave Request Form'!$R$8:$R$569, "&gt;="&amp;W111)&gt;0, "A", IF(COUNTIFS('Leave Request Form'!$C$8:$C$507, $B112, 'Leave Request Form'!$D$8:$D$507, "&lt;="&amp;W111, 'Leave Request Form'!$E$8:$E$507, "&gt;="&amp;W111)&gt;0, "R", "")))))</f>
        <v/>
      </c>
      <c r="X112" s="41" t="str">
        <f>IF(OR($B112="", X111=""), "", IF(COUNTIFS('Leave Request Form'!$T$8:$T$507, X111, 'Leave Request Form'!$C$8:$C$507, $B112), "A2", IF(COUNTIFS('Leave Request Form'!$G$8:$G$507, X111, 'Leave Request Form'!$C$8:$C$507, $B112), "R2", IF(COUNTIFS('Leave Request Form'!$P$8:$P$569, $B112, 'Leave Request Form'!$Q$8:$Q$569, "&lt;="&amp;X111, 'Leave Request Form'!$R$8:$R$569, "&gt;="&amp;X111)&gt;0, "A", IF(COUNTIFS('Leave Request Form'!$C$8:$C$507, $B112, 'Leave Request Form'!$D$8:$D$507, "&lt;="&amp;X111, 'Leave Request Form'!$E$8:$E$507, "&gt;="&amp;X111)&gt;0, "R", "")))))</f>
        <v/>
      </c>
      <c r="Y112" s="41" t="str">
        <f>IF(OR($B112="", Y111=""), "", IF(COUNTIFS('Leave Request Form'!$T$8:$T$507, Y111, 'Leave Request Form'!$C$8:$C$507, $B112), "A2", IF(COUNTIFS('Leave Request Form'!$G$8:$G$507, Y111, 'Leave Request Form'!$C$8:$C$507, $B112), "R2", IF(COUNTIFS('Leave Request Form'!$P$8:$P$569, $B112, 'Leave Request Form'!$Q$8:$Q$569, "&lt;="&amp;Y111, 'Leave Request Form'!$R$8:$R$569, "&gt;="&amp;Y111)&gt;0, "A", IF(COUNTIFS('Leave Request Form'!$C$8:$C$507, $B112, 'Leave Request Form'!$D$8:$D$507, "&lt;="&amp;Y111, 'Leave Request Form'!$E$8:$E$507, "&gt;="&amp;Y111)&gt;0, "R", "")))))</f>
        <v/>
      </c>
      <c r="Z112" s="41" t="str">
        <f>IF(OR($B112="", Z111=""), "", IF(COUNTIFS('Leave Request Form'!$T$8:$T$507, Z111, 'Leave Request Form'!$C$8:$C$507, $B112), "A2", IF(COUNTIFS('Leave Request Form'!$G$8:$G$507, Z111, 'Leave Request Form'!$C$8:$C$507, $B112), "R2", IF(COUNTIFS('Leave Request Form'!$P$8:$P$569, $B112, 'Leave Request Form'!$Q$8:$Q$569, "&lt;="&amp;Z111, 'Leave Request Form'!$R$8:$R$569, "&gt;="&amp;Z111)&gt;0, "A", IF(COUNTIFS('Leave Request Form'!$C$8:$C$507, $B112, 'Leave Request Form'!$D$8:$D$507, "&lt;="&amp;Z111, 'Leave Request Form'!$E$8:$E$507, "&gt;="&amp;Z111)&gt;0, "R", "")))))</f>
        <v/>
      </c>
      <c r="AA112" s="41" t="str">
        <f>IF(OR($B112="", AA111=""), "", IF(COUNTIFS('Leave Request Form'!$T$8:$T$507, AA111, 'Leave Request Form'!$C$8:$C$507, $B112), "A2", IF(COUNTIFS('Leave Request Form'!$G$8:$G$507, AA111, 'Leave Request Form'!$C$8:$C$507, $B112), "R2", IF(COUNTIFS('Leave Request Form'!$P$8:$P$569, $B112, 'Leave Request Form'!$Q$8:$Q$569, "&lt;="&amp;AA111, 'Leave Request Form'!$R$8:$R$569, "&gt;="&amp;AA111)&gt;0, "A", IF(COUNTIFS('Leave Request Form'!$C$8:$C$507, $B112, 'Leave Request Form'!$D$8:$D$507, "&lt;="&amp;AA111, 'Leave Request Form'!$E$8:$E$507, "&gt;="&amp;AA111)&gt;0, "R", "")))))</f>
        <v/>
      </c>
      <c r="AB112" s="41" t="str">
        <f>IF(OR($B112="", AB111=""), "", IF(COUNTIFS('Leave Request Form'!$T$8:$T$507, AB111, 'Leave Request Form'!$C$8:$C$507, $B112), "A2", IF(COUNTIFS('Leave Request Form'!$G$8:$G$507, AB111, 'Leave Request Form'!$C$8:$C$507, $B112), "R2", IF(COUNTIFS('Leave Request Form'!$P$8:$P$569, $B112, 'Leave Request Form'!$Q$8:$Q$569, "&lt;="&amp;AB111, 'Leave Request Form'!$R$8:$R$569, "&gt;="&amp;AB111)&gt;0, "A", IF(COUNTIFS('Leave Request Form'!$C$8:$C$507, $B112, 'Leave Request Form'!$D$8:$D$507, "&lt;="&amp;AB111, 'Leave Request Form'!$E$8:$E$507, "&gt;="&amp;AB111)&gt;0, "R", "")))))</f>
        <v/>
      </c>
      <c r="AC112" s="41" t="str">
        <f>IF(OR($B112="", AC111=""), "", IF(COUNTIFS('Leave Request Form'!$T$8:$T$507, AC111, 'Leave Request Form'!$C$8:$C$507, $B112), "A2", IF(COUNTIFS('Leave Request Form'!$G$8:$G$507, AC111, 'Leave Request Form'!$C$8:$C$507, $B112), "R2", IF(COUNTIFS('Leave Request Form'!$P$8:$P$569, $B112, 'Leave Request Form'!$Q$8:$Q$569, "&lt;="&amp;AC111, 'Leave Request Form'!$R$8:$R$569, "&gt;="&amp;AC111)&gt;0, "A", IF(COUNTIFS('Leave Request Form'!$C$8:$C$507, $B112, 'Leave Request Form'!$D$8:$D$507, "&lt;="&amp;AC111, 'Leave Request Form'!$E$8:$E$507, "&gt;="&amp;AC111)&gt;0, "R", "")))))</f>
        <v/>
      </c>
      <c r="AD112" s="41" t="str">
        <f>IF(OR($B112="", AD111=""), "", IF(COUNTIFS('Leave Request Form'!$T$8:$T$507, AD111, 'Leave Request Form'!$C$8:$C$507, $B112), "A2", IF(COUNTIFS('Leave Request Form'!$G$8:$G$507, AD111, 'Leave Request Form'!$C$8:$C$507, $B112), "R2", IF(COUNTIFS('Leave Request Form'!$P$8:$P$569, $B112, 'Leave Request Form'!$Q$8:$Q$569, "&lt;="&amp;AD111, 'Leave Request Form'!$R$8:$R$569, "&gt;="&amp;AD111)&gt;0, "A", IF(COUNTIFS('Leave Request Form'!$C$8:$C$507, $B112, 'Leave Request Form'!$D$8:$D$507, "&lt;="&amp;AD111, 'Leave Request Form'!$E$8:$E$507, "&gt;="&amp;AD111)&gt;0, "R", "")))))</f>
        <v/>
      </c>
      <c r="AE112" s="41" t="str">
        <f>IF(OR($B112="", AE111=""), "", IF(COUNTIFS('Leave Request Form'!$T$8:$T$507, AE111, 'Leave Request Form'!$C$8:$C$507, $B112), "A2", IF(COUNTIFS('Leave Request Form'!$G$8:$G$507, AE111, 'Leave Request Form'!$C$8:$C$507, $B112), "R2", IF(COUNTIFS('Leave Request Form'!$P$8:$P$569, $B112, 'Leave Request Form'!$Q$8:$Q$569, "&lt;="&amp;AE111, 'Leave Request Form'!$R$8:$R$569, "&gt;="&amp;AE111)&gt;0, "A", IF(COUNTIFS('Leave Request Form'!$C$8:$C$507, $B112, 'Leave Request Form'!$D$8:$D$507, "&lt;="&amp;AE111, 'Leave Request Form'!$E$8:$E$507, "&gt;="&amp;AE111)&gt;0, "R", "")))))</f>
        <v/>
      </c>
      <c r="AF112" s="41" t="str">
        <f>IF(OR($B112="", AF111=""), "", IF(COUNTIFS('Leave Request Form'!$T$8:$T$507, AF111, 'Leave Request Form'!$C$8:$C$507, $B112), "A2", IF(COUNTIFS('Leave Request Form'!$G$8:$G$507, AF111, 'Leave Request Form'!$C$8:$C$507, $B112), "R2", IF(COUNTIFS('Leave Request Form'!$P$8:$P$569, $B112, 'Leave Request Form'!$Q$8:$Q$569, "&lt;="&amp;AF111, 'Leave Request Form'!$R$8:$R$569, "&gt;="&amp;AF111)&gt;0, "A", IF(COUNTIFS('Leave Request Form'!$C$8:$C$507, $B112, 'Leave Request Form'!$D$8:$D$507, "&lt;="&amp;AF111, 'Leave Request Form'!$E$8:$E$507, "&gt;="&amp;AF111)&gt;0, "R", "")))))</f>
        <v/>
      </c>
      <c r="AG112" s="26" t="str">
        <f>IF(OR($B112="", AG111=""), "", IF(COUNTIFS('Leave Request Form'!$T$8:$T$507, AG111, 'Leave Request Form'!$C$8:$C$507, $B112), "A2", IF(COUNTIFS('Leave Request Form'!$G$8:$G$507, AG111, 'Leave Request Form'!$C$8:$C$507, $B112), "R2", IF(COUNTIFS('Leave Request Form'!$P$8:$P$569, $B112, 'Leave Request Form'!$Q$8:$Q$569, "&lt;="&amp;AG111, 'Leave Request Form'!$R$8:$R$569, "&gt;="&amp;AG111)&gt;0, "A", IF(COUNTIFS('Leave Request Form'!$C$8:$C$507, $B112, 'Leave Request Form'!$D$8:$D$507, "&lt;="&amp;AG111, 'Leave Request Form'!$E$8:$E$507, "&gt;="&amp;AG111)&gt;0, "R", "")))))</f>
        <v/>
      </c>
      <c r="AH112" s="75"/>
    </row>
    <row r="113" spans="1:34" x14ac:dyDescent="0.25">
      <c r="A113" s="75"/>
      <c r="B113" s="10" t="str">
        <f>IF('Intro &amp; Setup'!$BC$5="", "", 'Intro &amp; Setup'!$BC$5)</f>
        <v>Mary</v>
      </c>
      <c r="C113" s="42" t="str">
        <f>IF(OR($B113="", C111=""), "", IF(COUNTIFS('Leave Request Form'!$T$8:$T$507, C111, 'Leave Request Form'!$C$8:$C$507, $B113), "A2", IF(COUNTIFS('Leave Request Form'!$G$8:$G$507, C111, 'Leave Request Form'!$C$8:$C$507, $B113), "R2", IF(COUNTIFS('Leave Request Form'!$P$8:$P$569, $B113, 'Leave Request Form'!$Q$8:$Q$569, "&lt;="&amp;C111, 'Leave Request Form'!$R$8:$R$569, "&gt;="&amp;C111)&gt;0, "A", IF(COUNTIFS('Leave Request Form'!$C$8:$C$507, $B113, 'Leave Request Form'!$D$8:$D$507, "&lt;="&amp;C111, 'Leave Request Form'!$E$8:$E$507, "&gt;="&amp;C111)&gt;0, "R", "")))))</f>
        <v/>
      </c>
      <c r="D113" s="43" t="str">
        <f>IF(OR($B113="", D111=""), "", IF(COUNTIFS('Leave Request Form'!$T$8:$T$507, D111, 'Leave Request Form'!$C$8:$C$507, $B113), "A2", IF(COUNTIFS('Leave Request Form'!$G$8:$G$507, D111, 'Leave Request Form'!$C$8:$C$507, $B113), "R2", IF(COUNTIFS('Leave Request Form'!$P$8:$P$569, $B113, 'Leave Request Form'!$Q$8:$Q$569, "&lt;="&amp;D111, 'Leave Request Form'!$R$8:$R$569, "&gt;="&amp;D111)&gt;0, "A", IF(COUNTIFS('Leave Request Form'!$C$8:$C$507, $B113, 'Leave Request Form'!$D$8:$D$507, "&lt;="&amp;D111, 'Leave Request Form'!$E$8:$E$507, "&gt;="&amp;D111)&gt;0, "R", "")))))</f>
        <v/>
      </c>
      <c r="E113" s="43" t="str">
        <f>IF(OR($B113="", E111=""), "", IF(COUNTIFS('Leave Request Form'!$T$8:$T$507, E111, 'Leave Request Form'!$C$8:$C$507, $B113), "A2", IF(COUNTIFS('Leave Request Form'!$G$8:$G$507, E111, 'Leave Request Form'!$C$8:$C$507, $B113), "R2", IF(COUNTIFS('Leave Request Form'!$P$8:$P$569, $B113, 'Leave Request Form'!$Q$8:$Q$569, "&lt;="&amp;E111, 'Leave Request Form'!$R$8:$R$569, "&gt;="&amp;E111)&gt;0, "A", IF(COUNTIFS('Leave Request Form'!$C$8:$C$507, $B113, 'Leave Request Form'!$D$8:$D$507, "&lt;="&amp;E111, 'Leave Request Form'!$E$8:$E$507, "&gt;="&amp;E111)&gt;0, "R", "")))))</f>
        <v/>
      </c>
      <c r="F113" s="43" t="str">
        <f>IF(OR($B113="", F111=""), "", IF(COUNTIFS('Leave Request Form'!$T$8:$T$507, F111, 'Leave Request Form'!$C$8:$C$507, $B113), "A2", IF(COUNTIFS('Leave Request Form'!$G$8:$G$507, F111, 'Leave Request Form'!$C$8:$C$507, $B113), "R2", IF(COUNTIFS('Leave Request Form'!$P$8:$P$569, $B113, 'Leave Request Form'!$Q$8:$Q$569, "&lt;="&amp;F111, 'Leave Request Form'!$R$8:$R$569, "&gt;="&amp;F111)&gt;0, "A", IF(COUNTIFS('Leave Request Form'!$C$8:$C$507, $B113, 'Leave Request Form'!$D$8:$D$507, "&lt;="&amp;F111, 'Leave Request Form'!$E$8:$E$507, "&gt;="&amp;F111)&gt;0, "R", "")))))</f>
        <v/>
      </c>
      <c r="G113" s="43" t="str">
        <f>IF(OR($B113="", G111=""), "", IF(COUNTIFS('Leave Request Form'!$T$8:$T$507, G111, 'Leave Request Form'!$C$8:$C$507, $B113), "A2", IF(COUNTIFS('Leave Request Form'!$G$8:$G$507, G111, 'Leave Request Form'!$C$8:$C$507, $B113), "R2", IF(COUNTIFS('Leave Request Form'!$P$8:$P$569, $B113, 'Leave Request Form'!$Q$8:$Q$569, "&lt;="&amp;G111, 'Leave Request Form'!$R$8:$R$569, "&gt;="&amp;G111)&gt;0, "A", IF(COUNTIFS('Leave Request Form'!$C$8:$C$507, $B113, 'Leave Request Form'!$D$8:$D$507, "&lt;="&amp;G111, 'Leave Request Form'!$E$8:$E$507, "&gt;="&amp;G111)&gt;0, "R", "")))))</f>
        <v/>
      </c>
      <c r="H113" s="43" t="str">
        <f>IF(OR($B113="", H111=""), "", IF(COUNTIFS('Leave Request Form'!$T$8:$T$507, H111, 'Leave Request Form'!$C$8:$C$507, $B113), "A2", IF(COUNTIFS('Leave Request Form'!$G$8:$G$507, H111, 'Leave Request Form'!$C$8:$C$507, $B113), "R2", IF(COUNTIFS('Leave Request Form'!$P$8:$P$569, $B113, 'Leave Request Form'!$Q$8:$Q$569, "&lt;="&amp;H111, 'Leave Request Form'!$R$8:$R$569, "&gt;="&amp;H111)&gt;0, "A", IF(COUNTIFS('Leave Request Form'!$C$8:$C$507, $B113, 'Leave Request Form'!$D$8:$D$507, "&lt;="&amp;H111, 'Leave Request Form'!$E$8:$E$507, "&gt;="&amp;H111)&gt;0, "R", "")))))</f>
        <v/>
      </c>
      <c r="I113" s="43" t="str">
        <f>IF(OR($B113="", I111=""), "", IF(COUNTIFS('Leave Request Form'!$T$8:$T$507, I111, 'Leave Request Form'!$C$8:$C$507, $B113), "A2", IF(COUNTIFS('Leave Request Form'!$G$8:$G$507, I111, 'Leave Request Form'!$C$8:$C$507, $B113), "R2", IF(COUNTIFS('Leave Request Form'!$P$8:$P$569, $B113, 'Leave Request Form'!$Q$8:$Q$569, "&lt;="&amp;I111, 'Leave Request Form'!$R$8:$R$569, "&gt;="&amp;I111)&gt;0, "A", IF(COUNTIFS('Leave Request Form'!$C$8:$C$507, $B113, 'Leave Request Form'!$D$8:$D$507, "&lt;="&amp;I111, 'Leave Request Form'!$E$8:$E$507, "&gt;="&amp;I111)&gt;0, "R", "")))))</f>
        <v/>
      </c>
      <c r="J113" s="43" t="str">
        <f>IF(OR($B113="", J111=""), "", IF(COUNTIFS('Leave Request Form'!$T$8:$T$507, J111, 'Leave Request Form'!$C$8:$C$507, $B113), "A2", IF(COUNTIFS('Leave Request Form'!$G$8:$G$507, J111, 'Leave Request Form'!$C$8:$C$507, $B113), "R2", IF(COUNTIFS('Leave Request Form'!$P$8:$P$569, $B113, 'Leave Request Form'!$Q$8:$Q$569, "&lt;="&amp;J111, 'Leave Request Form'!$R$8:$R$569, "&gt;="&amp;J111)&gt;0, "A", IF(COUNTIFS('Leave Request Form'!$C$8:$C$507, $B113, 'Leave Request Form'!$D$8:$D$507, "&lt;="&amp;J111, 'Leave Request Form'!$E$8:$E$507, "&gt;="&amp;J111)&gt;0, "R", "")))))</f>
        <v/>
      </c>
      <c r="K113" s="43" t="str">
        <f>IF(OR($B113="", K111=""), "", IF(COUNTIFS('Leave Request Form'!$T$8:$T$507, K111, 'Leave Request Form'!$C$8:$C$507, $B113), "A2", IF(COUNTIFS('Leave Request Form'!$G$8:$G$507, K111, 'Leave Request Form'!$C$8:$C$507, $B113), "R2", IF(COUNTIFS('Leave Request Form'!$P$8:$P$569, $B113, 'Leave Request Form'!$Q$8:$Q$569, "&lt;="&amp;K111, 'Leave Request Form'!$R$8:$R$569, "&gt;="&amp;K111)&gt;0, "A", IF(COUNTIFS('Leave Request Form'!$C$8:$C$507, $B113, 'Leave Request Form'!$D$8:$D$507, "&lt;="&amp;K111, 'Leave Request Form'!$E$8:$E$507, "&gt;="&amp;K111)&gt;0, "R", "")))))</f>
        <v/>
      </c>
      <c r="L113" s="43" t="str">
        <f>IF(OR($B113="", L111=""), "", IF(COUNTIFS('Leave Request Form'!$T$8:$T$507, L111, 'Leave Request Form'!$C$8:$C$507, $B113), "A2", IF(COUNTIFS('Leave Request Form'!$G$8:$G$507, L111, 'Leave Request Form'!$C$8:$C$507, $B113), "R2", IF(COUNTIFS('Leave Request Form'!$P$8:$P$569, $B113, 'Leave Request Form'!$Q$8:$Q$569, "&lt;="&amp;L111, 'Leave Request Form'!$R$8:$R$569, "&gt;="&amp;L111)&gt;0, "A", IF(COUNTIFS('Leave Request Form'!$C$8:$C$507, $B113, 'Leave Request Form'!$D$8:$D$507, "&lt;="&amp;L111, 'Leave Request Form'!$E$8:$E$507, "&gt;="&amp;L111)&gt;0, "R", "")))))</f>
        <v/>
      </c>
      <c r="M113" s="43" t="str">
        <f>IF(OR($B113="", M111=""), "", IF(COUNTIFS('Leave Request Form'!$T$8:$T$507, M111, 'Leave Request Form'!$C$8:$C$507, $B113), "A2", IF(COUNTIFS('Leave Request Form'!$G$8:$G$507, M111, 'Leave Request Form'!$C$8:$C$507, $B113), "R2", IF(COUNTIFS('Leave Request Form'!$P$8:$P$569, $B113, 'Leave Request Form'!$Q$8:$Q$569, "&lt;="&amp;M111, 'Leave Request Form'!$R$8:$R$569, "&gt;="&amp;M111)&gt;0, "A", IF(COUNTIFS('Leave Request Form'!$C$8:$C$507, $B113, 'Leave Request Form'!$D$8:$D$507, "&lt;="&amp;M111, 'Leave Request Form'!$E$8:$E$507, "&gt;="&amp;M111)&gt;0, "R", "")))))</f>
        <v/>
      </c>
      <c r="N113" s="43" t="str">
        <f>IF(OR($B113="", N111=""), "", IF(COUNTIFS('Leave Request Form'!$T$8:$T$507, N111, 'Leave Request Form'!$C$8:$C$507, $B113), "A2", IF(COUNTIFS('Leave Request Form'!$G$8:$G$507, N111, 'Leave Request Form'!$C$8:$C$507, $B113), "R2", IF(COUNTIFS('Leave Request Form'!$P$8:$P$569, $B113, 'Leave Request Form'!$Q$8:$Q$569, "&lt;="&amp;N111, 'Leave Request Form'!$R$8:$R$569, "&gt;="&amp;N111)&gt;0, "A", IF(COUNTIFS('Leave Request Form'!$C$8:$C$507, $B113, 'Leave Request Form'!$D$8:$D$507, "&lt;="&amp;N111, 'Leave Request Form'!$E$8:$E$507, "&gt;="&amp;N111)&gt;0, "R", "")))))</f>
        <v/>
      </c>
      <c r="O113" s="43" t="str">
        <f>IF(OR($B113="", O111=""), "", IF(COUNTIFS('Leave Request Form'!$T$8:$T$507, O111, 'Leave Request Form'!$C$8:$C$507, $B113), "A2", IF(COUNTIFS('Leave Request Form'!$G$8:$G$507, O111, 'Leave Request Form'!$C$8:$C$507, $B113), "R2", IF(COUNTIFS('Leave Request Form'!$P$8:$P$569, $B113, 'Leave Request Form'!$Q$8:$Q$569, "&lt;="&amp;O111, 'Leave Request Form'!$R$8:$R$569, "&gt;="&amp;O111)&gt;0, "A", IF(COUNTIFS('Leave Request Form'!$C$8:$C$507, $B113, 'Leave Request Form'!$D$8:$D$507, "&lt;="&amp;O111, 'Leave Request Form'!$E$8:$E$507, "&gt;="&amp;O111)&gt;0, "R", "")))))</f>
        <v/>
      </c>
      <c r="P113" s="43" t="str">
        <f>IF(OR($B113="", P111=""), "", IF(COUNTIFS('Leave Request Form'!$T$8:$T$507, P111, 'Leave Request Form'!$C$8:$C$507, $B113), "A2", IF(COUNTIFS('Leave Request Form'!$G$8:$G$507, P111, 'Leave Request Form'!$C$8:$C$507, $B113), "R2", IF(COUNTIFS('Leave Request Form'!$P$8:$P$569, $B113, 'Leave Request Form'!$Q$8:$Q$569, "&lt;="&amp;P111, 'Leave Request Form'!$R$8:$R$569, "&gt;="&amp;P111)&gt;0, "A", IF(COUNTIFS('Leave Request Form'!$C$8:$C$507, $B113, 'Leave Request Form'!$D$8:$D$507, "&lt;="&amp;P111, 'Leave Request Form'!$E$8:$E$507, "&gt;="&amp;P111)&gt;0, "R", "")))))</f>
        <v/>
      </c>
      <c r="Q113" s="43" t="str">
        <f>IF(OR($B113="", Q111=""), "", IF(COUNTIFS('Leave Request Form'!$T$8:$T$507, Q111, 'Leave Request Form'!$C$8:$C$507, $B113), "A2", IF(COUNTIFS('Leave Request Form'!$G$8:$G$507, Q111, 'Leave Request Form'!$C$8:$C$507, $B113), "R2", IF(COUNTIFS('Leave Request Form'!$P$8:$P$569, $B113, 'Leave Request Form'!$Q$8:$Q$569, "&lt;="&amp;Q111, 'Leave Request Form'!$R$8:$R$569, "&gt;="&amp;Q111)&gt;0, "A", IF(COUNTIFS('Leave Request Form'!$C$8:$C$507, $B113, 'Leave Request Form'!$D$8:$D$507, "&lt;="&amp;Q111, 'Leave Request Form'!$E$8:$E$507, "&gt;="&amp;Q111)&gt;0, "R", "")))))</f>
        <v/>
      </c>
      <c r="R113" s="43" t="str">
        <f>IF(OR($B113="", R111=""), "", IF(COUNTIFS('Leave Request Form'!$T$8:$T$507, R111, 'Leave Request Form'!$C$8:$C$507, $B113), "A2", IF(COUNTIFS('Leave Request Form'!$G$8:$G$507, R111, 'Leave Request Form'!$C$8:$C$507, $B113), "R2", IF(COUNTIFS('Leave Request Form'!$P$8:$P$569, $B113, 'Leave Request Form'!$Q$8:$Q$569, "&lt;="&amp;R111, 'Leave Request Form'!$R$8:$R$569, "&gt;="&amp;R111)&gt;0, "A", IF(COUNTIFS('Leave Request Form'!$C$8:$C$507, $B113, 'Leave Request Form'!$D$8:$D$507, "&lt;="&amp;R111, 'Leave Request Form'!$E$8:$E$507, "&gt;="&amp;R111)&gt;0, "R", "")))))</f>
        <v/>
      </c>
      <c r="S113" s="43" t="str">
        <f>IF(OR($B113="", S111=""), "", IF(COUNTIFS('Leave Request Form'!$T$8:$T$507, S111, 'Leave Request Form'!$C$8:$C$507, $B113), "A2", IF(COUNTIFS('Leave Request Form'!$G$8:$G$507, S111, 'Leave Request Form'!$C$8:$C$507, $B113), "R2", IF(COUNTIFS('Leave Request Form'!$P$8:$P$569, $B113, 'Leave Request Form'!$Q$8:$Q$569, "&lt;="&amp;S111, 'Leave Request Form'!$R$8:$R$569, "&gt;="&amp;S111)&gt;0, "A", IF(COUNTIFS('Leave Request Form'!$C$8:$C$507, $B113, 'Leave Request Form'!$D$8:$D$507, "&lt;="&amp;S111, 'Leave Request Form'!$E$8:$E$507, "&gt;="&amp;S111)&gt;0, "R", "")))))</f>
        <v/>
      </c>
      <c r="T113" s="43" t="str">
        <f>IF(OR($B113="", T111=""), "", IF(COUNTIFS('Leave Request Form'!$T$8:$T$507, T111, 'Leave Request Form'!$C$8:$C$507, $B113), "A2", IF(COUNTIFS('Leave Request Form'!$G$8:$G$507, T111, 'Leave Request Form'!$C$8:$C$507, $B113), "R2", IF(COUNTIFS('Leave Request Form'!$P$8:$P$569, $B113, 'Leave Request Form'!$Q$8:$Q$569, "&lt;="&amp;T111, 'Leave Request Form'!$R$8:$R$569, "&gt;="&amp;T111)&gt;0, "A", IF(COUNTIFS('Leave Request Form'!$C$8:$C$507, $B113, 'Leave Request Form'!$D$8:$D$507, "&lt;="&amp;T111, 'Leave Request Form'!$E$8:$E$507, "&gt;="&amp;T111)&gt;0, "R", "")))))</f>
        <v/>
      </c>
      <c r="U113" s="43" t="str">
        <f>IF(OR($B113="", U111=""), "", IF(COUNTIFS('Leave Request Form'!$T$8:$T$507, U111, 'Leave Request Form'!$C$8:$C$507, $B113), "A2", IF(COUNTIFS('Leave Request Form'!$G$8:$G$507, U111, 'Leave Request Form'!$C$8:$C$507, $B113), "R2", IF(COUNTIFS('Leave Request Form'!$P$8:$P$569, $B113, 'Leave Request Form'!$Q$8:$Q$569, "&lt;="&amp;U111, 'Leave Request Form'!$R$8:$R$569, "&gt;="&amp;U111)&gt;0, "A", IF(COUNTIFS('Leave Request Form'!$C$8:$C$507, $B113, 'Leave Request Form'!$D$8:$D$507, "&lt;="&amp;U111, 'Leave Request Form'!$E$8:$E$507, "&gt;="&amp;U111)&gt;0, "R", "")))))</f>
        <v/>
      </c>
      <c r="V113" s="43" t="str">
        <f>IF(OR($B113="", V111=""), "", IF(COUNTIFS('Leave Request Form'!$T$8:$T$507, V111, 'Leave Request Form'!$C$8:$C$507, $B113), "A2", IF(COUNTIFS('Leave Request Form'!$G$8:$G$507, V111, 'Leave Request Form'!$C$8:$C$507, $B113), "R2", IF(COUNTIFS('Leave Request Form'!$P$8:$P$569, $B113, 'Leave Request Form'!$Q$8:$Q$569, "&lt;="&amp;V111, 'Leave Request Form'!$R$8:$R$569, "&gt;="&amp;V111)&gt;0, "A", IF(COUNTIFS('Leave Request Form'!$C$8:$C$507, $B113, 'Leave Request Form'!$D$8:$D$507, "&lt;="&amp;V111, 'Leave Request Form'!$E$8:$E$507, "&gt;="&amp;V111)&gt;0, "R", "")))))</f>
        <v/>
      </c>
      <c r="W113" s="43" t="str">
        <f>IF(OR($B113="", W111=""), "", IF(COUNTIFS('Leave Request Form'!$T$8:$T$507, W111, 'Leave Request Form'!$C$8:$C$507, $B113), "A2", IF(COUNTIFS('Leave Request Form'!$G$8:$G$507, W111, 'Leave Request Form'!$C$8:$C$507, $B113), "R2", IF(COUNTIFS('Leave Request Form'!$P$8:$P$569, $B113, 'Leave Request Form'!$Q$8:$Q$569, "&lt;="&amp;W111, 'Leave Request Form'!$R$8:$R$569, "&gt;="&amp;W111)&gt;0, "A", IF(COUNTIFS('Leave Request Form'!$C$8:$C$507, $B113, 'Leave Request Form'!$D$8:$D$507, "&lt;="&amp;W111, 'Leave Request Form'!$E$8:$E$507, "&gt;="&amp;W111)&gt;0, "R", "")))))</f>
        <v/>
      </c>
      <c r="X113" s="43" t="str">
        <f>IF(OR($B113="", X111=""), "", IF(COUNTIFS('Leave Request Form'!$T$8:$T$507, X111, 'Leave Request Form'!$C$8:$C$507, $B113), "A2", IF(COUNTIFS('Leave Request Form'!$G$8:$G$507, X111, 'Leave Request Form'!$C$8:$C$507, $B113), "R2", IF(COUNTIFS('Leave Request Form'!$P$8:$P$569, $B113, 'Leave Request Form'!$Q$8:$Q$569, "&lt;="&amp;X111, 'Leave Request Form'!$R$8:$R$569, "&gt;="&amp;X111)&gt;0, "A", IF(COUNTIFS('Leave Request Form'!$C$8:$C$507, $B113, 'Leave Request Form'!$D$8:$D$507, "&lt;="&amp;X111, 'Leave Request Form'!$E$8:$E$507, "&gt;="&amp;X111)&gt;0, "R", "")))))</f>
        <v/>
      </c>
      <c r="Y113" s="43" t="str">
        <f>IF(OR($B113="", Y111=""), "", IF(COUNTIFS('Leave Request Form'!$T$8:$T$507, Y111, 'Leave Request Form'!$C$8:$C$507, $B113), "A2", IF(COUNTIFS('Leave Request Form'!$G$8:$G$507, Y111, 'Leave Request Form'!$C$8:$C$507, $B113), "R2", IF(COUNTIFS('Leave Request Form'!$P$8:$P$569, $B113, 'Leave Request Form'!$Q$8:$Q$569, "&lt;="&amp;Y111, 'Leave Request Form'!$R$8:$R$569, "&gt;="&amp;Y111)&gt;0, "A", IF(COUNTIFS('Leave Request Form'!$C$8:$C$507, $B113, 'Leave Request Form'!$D$8:$D$507, "&lt;="&amp;Y111, 'Leave Request Form'!$E$8:$E$507, "&gt;="&amp;Y111)&gt;0, "R", "")))))</f>
        <v/>
      </c>
      <c r="Z113" s="43" t="str">
        <f>IF(OR($B113="", Z111=""), "", IF(COUNTIFS('Leave Request Form'!$T$8:$T$507, Z111, 'Leave Request Form'!$C$8:$C$507, $B113), "A2", IF(COUNTIFS('Leave Request Form'!$G$8:$G$507, Z111, 'Leave Request Form'!$C$8:$C$507, $B113), "R2", IF(COUNTIFS('Leave Request Form'!$P$8:$P$569, $B113, 'Leave Request Form'!$Q$8:$Q$569, "&lt;="&amp;Z111, 'Leave Request Form'!$R$8:$R$569, "&gt;="&amp;Z111)&gt;0, "A", IF(COUNTIFS('Leave Request Form'!$C$8:$C$507, $B113, 'Leave Request Form'!$D$8:$D$507, "&lt;="&amp;Z111, 'Leave Request Form'!$E$8:$E$507, "&gt;="&amp;Z111)&gt;0, "R", "")))))</f>
        <v/>
      </c>
      <c r="AA113" s="43" t="str">
        <f>IF(OR($B113="", AA111=""), "", IF(COUNTIFS('Leave Request Form'!$T$8:$T$507, AA111, 'Leave Request Form'!$C$8:$C$507, $B113), "A2", IF(COUNTIFS('Leave Request Form'!$G$8:$G$507, AA111, 'Leave Request Form'!$C$8:$C$507, $B113), "R2", IF(COUNTIFS('Leave Request Form'!$P$8:$P$569, $B113, 'Leave Request Form'!$Q$8:$Q$569, "&lt;="&amp;AA111, 'Leave Request Form'!$R$8:$R$569, "&gt;="&amp;AA111)&gt;0, "A", IF(COUNTIFS('Leave Request Form'!$C$8:$C$507, $B113, 'Leave Request Form'!$D$8:$D$507, "&lt;="&amp;AA111, 'Leave Request Form'!$E$8:$E$507, "&gt;="&amp;AA111)&gt;0, "R", "")))))</f>
        <v/>
      </c>
      <c r="AB113" s="43" t="str">
        <f>IF(OR($B113="", AB111=""), "", IF(COUNTIFS('Leave Request Form'!$T$8:$T$507, AB111, 'Leave Request Form'!$C$8:$C$507, $B113), "A2", IF(COUNTIFS('Leave Request Form'!$G$8:$G$507, AB111, 'Leave Request Form'!$C$8:$C$507, $B113), "R2", IF(COUNTIFS('Leave Request Form'!$P$8:$P$569, $B113, 'Leave Request Form'!$Q$8:$Q$569, "&lt;="&amp;AB111, 'Leave Request Form'!$R$8:$R$569, "&gt;="&amp;AB111)&gt;0, "A", IF(COUNTIFS('Leave Request Form'!$C$8:$C$507, $B113, 'Leave Request Form'!$D$8:$D$507, "&lt;="&amp;AB111, 'Leave Request Form'!$E$8:$E$507, "&gt;="&amp;AB111)&gt;0, "R", "")))))</f>
        <v/>
      </c>
      <c r="AC113" s="43" t="str">
        <f>IF(OR($B113="", AC111=""), "", IF(COUNTIFS('Leave Request Form'!$T$8:$T$507, AC111, 'Leave Request Form'!$C$8:$C$507, $B113), "A2", IF(COUNTIFS('Leave Request Form'!$G$8:$G$507, AC111, 'Leave Request Form'!$C$8:$C$507, $B113), "R2", IF(COUNTIFS('Leave Request Form'!$P$8:$P$569, $B113, 'Leave Request Form'!$Q$8:$Q$569, "&lt;="&amp;AC111, 'Leave Request Form'!$R$8:$R$569, "&gt;="&amp;AC111)&gt;0, "A", IF(COUNTIFS('Leave Request Form'!$C$8:$C$507, $B113, 'Leave Request Form'!$D$8:$D$507, "&lt;="&amp;AC111, 'Leave Request Form'!$E$8:$E$507, "&gt;="&amp;AC111)&gt;0, "R", "")))))</f>
        <v/>
      </c>
      <c r="AD113" s="43" t="str">
        <f>IF(OR($B113="", AD111=""), "", IF(COUNTIFS('Leave Request Form'!$T$8:$T$507, AD111, 'Leave Request Form'!$C$8:$C$507, $B113), "A2", IF(COUNTIFS('Leave Request Form'!$G$8:$G$507, AD111, 'Leave Request Form'!$C$8:$C$507, $B113), "R2", IF(COUNTIFS('Leave Request Form'!$P$8:$P$569, $B113, 'Leave Request Form'!$Q$8:$Q$569, "&lt;="&amp;AD111, 'Leave Request Form'!$R$8:$R$569, "&gt;="&amp;AD111)&gt;0, "A", IF(COUNTIFS('Leave Request Form'!$C$8:$C$507, $B113, 'Leave Request Form'!$D$8:$D$507, "&lt;="&amp;AD111, 'Leave Request Form'!$E$8:$E$507, "&gt;="&amp;AD111)&gt;0, "R", "")))))</f>
        <v/>
      </c>
      <c r="AE113" s="43" t="str">
        <f>IF(OR($B113="", AE111=""), "", IF(COUNTIFS('Leave Request Form'!$T$8:$T$507, AE111, 'Leave Request Form'!$C$8:$C$507, $B113), "A2", IF(COUNTIFS('Leave Request Form'!$G$8:$G$507, AE111, 'Leave Request Form'!$C$8:$C$507, $B113), "R2", IF(COUNTIFS('Leave Request Form'!$P$8:$P$569, $B113, 'Leave Request Form'!$Q$8:$Q$569, "&lt;="&amp;AE111, 'Leave Request Form'!$R$8:$R$569, "&gt;="&amp;AE111)&gt;0, "A", IF(COUNTIFS('Leave Request Form'!$C$8:$C$507, $B113, 'Leave Request Form'!$D$8:$D$507, "&lt;="&amp;AE111, 'Leave Request Form'!$E$8:$E$507, "&gt;="&amp;AE111)&gt;0, "R", "")))))</f>
        <v/>
      </c>
      <c r="AF113" s="43" t="str">
        <f>IF(OR($B113="", AF111=""), "", IF(COUNTIFS('Leave Request Form'!$T$8:$T$507, AF111, 'Leave Request Form'!$C$8:$C$507, $B113), "A2", IF(COUNTIFS('Leave Request Form'!$G$8:$G$507, AF111, 'Leave Request Form'!$C$8:$C$507, $B113), "R2", IF(COUNTIFS('Leave Request Form'!$P$8:$P$569, $B113, 'Leave Request Form'!$Q$8:$Q$569, "&lt;="&amp;AF111, 'Leave Request Form'!$R$8:$R$569, "&gt;="&amp;AF111)&gt;0, "A", IF(COUNTIFS('Leave Request Form'!$C$8:$C$507, $B113, 'Leave Request Form'!$D$8:$D$507, "&lt;="&amp;AF111, 'Leave Request Form'!$E$8:$E$507, "&gt;="&amp;AF111)&gt;0, "R", "")))))</f>
        <v/>
      </c>
      <c r="AG113" s="44" t="str">
        <f>IF(OR($B113="", AG111=""), "", IF(COUNTIFS('Leave Request Form'!$T$8:$T$507, AG111, 'Leave Request Form'!$C$8:$C$507, $B113), "A2", IF(COUNTIFS('Leave Request Form'!$G$8:$G$507, AG111, 'Leave Request Form'!$C$8:$C$507, $B113), "R2", IF(COUNTIFS('Leave Request Form'!$P$8:$P$569, $B113, 'Leave Request Form'!$Q$8:$Q$569, "&lt;="&amp;AG111, 'Leave Request Form'!$R$8:$R$569, "&gt;="&amp;AG111)&gt;0, "A", IF(COUNTIFS('Leave Request Form'!$C$8:$C$507, $B113, 'Leave Request Form'!$D$8:$D$507, "&lt;="&amp;AG111, 'Leave Request Form'!$E$8:$E$507, "&gt;="&amp;AG111)&gt;0, "R", "")))))</f>
        <v/>
      </c>
      <c r="AH113" s="75"/>
    </row>
    <row r="114" spans="1:34" x14ac:dyDescent="0.25">
      <c r="A114" s="75"/>
      <c r="B114" s="10" t="str">
        <f>IF('Intro &amp; Setup'!$BC$6="", "", 'Intro &amp; Setup'!$BC$6)</f>
        <v>Sean</v>
      </c>
      <c r="C114" s="42" t="str">
        <f>IF(OR($B114="", C111=""), "", IF(COUNTIFS('Leave Request Form'!$T$8:$T$507, C111, 'Leave Request Form'!$C$8:$C$507, $B114), "A2", IF(COUNTIFS('Leave Request Form'!$G$8:$G$507, C111, 'Leave Request Form'!$C$8:$C$507, $B114), "R2", IF(COUNTIFS('Leave Request Form'!$P$8:$P$569, $B114, 'Leave Request Form'!$Q$8:$Q$569, "&lt;="&amp;C111, 'Leave Request Form'!$R$8:$R$569, "&gt;="&amp;C111)&gt;0, "A", IF(COUNTIFS('Leave Request Form'!$C$8:$C$507, $B114, 'Leave Request Form'!$D$8:$D$507, "&lt;="&amp;C111, 'Leave Request Form'!$E$8:$E$507, "&gt;="&amp;C111)&gt;0, "R", "")))))</f>
        <v/>
      </c>
      <c r="D114" s="43" t="str">
        <f>IF(OR($B114="", D111=""), "", IF(COUNTIFS('Leave Request Form'!$T$8:$T$507, D111, 'Leave Request Form'!$C$8:$C$507, $B114), "A2", IF(COUNTIFS('Leave Request Form'!$G$8:$G$507, D111, 'Leave Request Form'!$C$8:$C$507, $B114), "R2", IF(COUNTIFS('Leave Request Form'!$P$8:$P$569, $B114, 'Leave Request Form'!$Q$8:$Q$569, "&lt;="&amp;D111, 'Leave Request Form'!$R$8:$R$569, "&gt;="&amp;D111)&gt;0, "A", IF(COUNTIFS('Leave Request Form'!$C$8:$C$507, $B114, 'Leave Request Form'!$D$8:$D$507, "&lt;="&amp;D111, 'Leave Request Form'!$E$8:$E$507, "&gt;="&amp;D111)&gt;0, "R", "")))))</f>
        <v/>
      </c>
      <c r="E114" s="43" t="str">
        <f>IF(OR($B114="", E111=""), "", IF(COUNTIFS('Leave Request Form'!$T$8:$T$507, E111, 'Leave Request Form'!$C$8:$C$507, $B114), "A2", IF(COUNTIFS('Leave Request Form'!$G$8:$G$507, E111, 'Leave Request Form'!$C$8:$C$507, $B114), "R2", IF(COUNTIFS('Leave Request Form'!$P$8:$P$569, $B114, 'Leave Request Form'!$Q$8:$Q$569, "&lt;="&amp;E111, 'Leave Request Form'!$R$8:$R$569, "&gt;="&amp;E111)&gt;0, "A", IF(COUNTIFS('Leave Request Form'!$C$8:$C$507, $B114, 'Leave Request Form'!$D$8:$D$507, "&lt;="&amp;E111, 'Leave Request Form'!$E$8:$E$507, "&gt;="&amp;E111)&gt;0, "R", "")))))</f>
        <v/>
      </c>
      <c r="F114" s="43" t="str">
        <f>IF(OR($B114="", F111=""), "", IF(COUNTIFS('Leave Request Form'!$T$8:$T$507, F111, 'Leave Request Form'!$C$8:$C$507, $B114), "A2", IF(COUNTIFS('Leave Request Form'!$G$8:$G$507, F111, 'Leave Request Form'!$C$8:$C$507, $B114), "R2", IF(COUNTIFS('Leave Request Form'!$P$8:$P$569, $B114, 'Leave Request Form'!$Q$8:$Q$569, "&lt;="&amp;F111, 'Leave Request Form'!$R$8:$R$569, "&gt;="&amp;F111)&gt;0, "A", IF(COUNTIFS('Leave Request Form'!$C$8:$C$507, $B114, 'Leave Request Form'!$D$8:$D$507, "&lt;="&amp;F111, 'Leave Request Form'!$E$8:$E$507, "&gt;="&amp;F111)&gt;0, "R", "")))))</f>
        <v/>
      </c>
      <c r="G114" s="43" t="str">
        <f>IF(OR($B114="", G111=""), "", IF(COUNTIFS('Leave Request Form'!$T$8:$T$507, G111, 'Leave Request Form'!$C$8:$C$507, $B114), "A2", IF(COUNTIFS('Leave Request Form'!$G$8:$G$507, G111, 'Leave Request Form'!$C$8:$C$507, $B114), "R2", IF(COUNTIFS('Leave Request Form'!$P$8:$P$569, $B114, 'Leave Request Form'!$Q$8:$Q$569, "&lt;="&amp;G111, 'Leave Request Form'!$R$8:$R$569, "&gt;="&amp;G111)&gt;0, "A", IF(COUNTIFS('Leave Request Form'!$C$8:$C$507, $B114, 'Leave Request Form'!$D$8:$D$507, "&lt;="&amp;G111, 'Leave Request Form'!$E$8:$E$507, "&gt;="&amp;G111)&gt;0, "R", "")))))</f>
        <v/>
      </c>
      <c r="H114" s="43" t="str">
        <f>IF(OR($B114="", H111=""), "", IF(COUNTIFS('Leave Request Form'!$T$8:$T$507, H111, 'Leave Request Form'!$C$8:$C$507, $B114), "A2", IF(COUNTIFS('Leave Request Form'!$G$8:$G$507, H111, 'Leave Request Form'!$C$8:$C$507, $B114), "R2", IF(COUNTIFS('Leave Request Form'!$P$8:$P$569, $B114, 'Leave Request Form'!$Q$8:$Q$569, "&lt;="&amp;H111, 'Leave Request Form'!$R$8:$R$569, "&gt;="&amp;H111)&gt;0, "A", IF(COUNTIFS('Leave Request Form'!$C$8:$C$507, $B114, 'Leave Request Form'!$D$8:$D$507, "&lt;="&amp;H111, 'Leave Request Form'!$E$8:$E$507, "&gt;="&amp;H111)&gt;0, "R", "")))))</f>
        <v/>
      </c>
      <c r="I114" s="43" t="str">
        <f>IF(OR($B114="", I111=""), "", IF(COUNTIFS('Leave Request Form'!$T$8:$T$507, I111, 'Leave Request Form'!$C$8:$C$507, $B114), "A2", IF(COUNTIFS('Leave Request Form'!$G$8:$G$507, I111, 'Leave Request Form'!$C$8:$C$507, $B114), "R2", IF(COUNTIFS('Leave Request Form'!$P$8:$P$569, $B114, 'Leave Request Form'!$Q$8:$Q$569, "&lt;="&amp;I111, 'Leave Request Form'!$R$8:$R$569, "&gt;="&amp;I111)&gt;0, "A", IF(COUNTIFS('Leave Request Form'!$C$8:$C$507, $B114, 'Leave Request Form'!$D$8:$D$507, "&lt;="&amp;I111, 'Leave Request Form'!$E$8:$E$507, "&gt;="&amp;I111)&gt;0, "R", "")))))</f>
        <v/>
      </c>
      <c r="J114" s="43" t="str">
        <f>IF(OR($B114="", J111=""), "", IF(COUNTIFS('Leave Request Form'!$T$8:$T$507, J111, 'Leave Request Form'!$C$8:$C$507, $B114), "A2", IF(COUNTIFS('Leave Request Form'!$G$8:$G$507, J111, 'Leave Request Form'!$C$8:$C$507, $B114), "R2", IF(COUNTIFS('Leave Request Form'!$P$8:$P$569, $B114, 'Leave Request Form'!$Q$8:$Q$569, "&lt;="&amp;J111, 'Leave Request Form'!$R$8:$R$569, "&gt;="&amp;J111)&gt;0, "A", IF(COUNTIFS('Leave Request Form'!$C$8:$C$507, $B114, 'Leave Request Form'!$D$8:$D$507, "&lt;="&amp;J111, 'Leave Request Form'!$E$8:$E$507, "&gt;="&amp;J111)&gt;0, "R", "")))))</f>
        <v/>
      </c>
      <c r="K114" s="43" t="str">
        <f>IF(OR($B114="", K111=""), "", IF(COUNTIFS('Leave Request Form'!$T$8:$T$507, K111, 'Leave Request Form'!$C$8:$C$507, $B114), "A2", IF(COUNTIFS('Leave Request Form'!$G$8:$G$507, K111, 'Leave Request Form'!$C$8:$C$507, $B114), "R2", IF(COUNTIFS('Leave Request Form'!$P$8:$P$569, $B114, 'Leave Request Form'!$Q$8:$Q$569, "&lt;="&amp;K111, 'Leave Request Form'!$R$8:$R$569, "&gt;="&amp;K111)&gt;0, "A", IF(COUNTIFS('Leave Request Form'!$C$8:$C$507, $B114, 'Leave Request Form'!$D$8:$D$507, "&lt;="&amp;K111, 'Leave Request Form'!$E$8:$E$507, "&gt;="&amp;K111)&gt;0, "R", "")))))</f>
        <v/>
      </c>
      <c r="L114" s="43" t="str">
        <f>IF(OR($B114="", L111=""), "", IF(COUNTIFS('Leave Request Form'!$T$8:$T$507, L111, 'Leave Request Form'!$C$8:$C$507, $B114), "A2", IF(COUNTIFS('Leave Request Form'!$G$8:$G$507, L111, 'Leave Request Form'!$C$8:$C$507, $B114), "R2", IF(COUNTIFS('Leave Request Form'!$P$8:$P$569, $B114, 'Leave Request Form'!$Q$8:$Q$569, "&lt;="&amp;L111, 'Leave Request Form'!$R$8:$R$569, "&gt;="&amp;L111)&gt;0, "A", IF(COUNTIFS('Leave Request Form'!$C$8:$C$507, $B114, 'Leave Request Form'!$D$8:$D$507, "&lt;="&amp;L111, 'Leave Request Form'!$E$8:$E$507, "&gt;="&amp;L111)&gt;0, "R", "")))))</f>
        <v/>
      </c>
      <c r="M114" s="43" t="str">
        <f>IF(OR($B114="", M111=""), "", IF(COUNTIFS('Leave Request Form'!$T$8:$T$507, M111, 'Leave Request Form'!$C$8:$C$507, $B114), "A2", IF(COUNTIFS('Leave Request Form'!$G$8:$G$507, M111, 'Leave Request Form'!$C$8:$C$507, $B114), "R2", IF(COUNTIFS('Leave Request Form'!$P$8:$P$569, $B114, 'Leave Request Form'!$Q$8:$Q$569, "&lt;="&amp;M111, 'Leave Request Form'!$R$8:$R$569, "&gt;="&amp;M111)&gt;0, "A", IF(COUNTIFS('Leave Request Form'!$C$8:$C$507, $B114, 'Leave Request Form'!$D$8:$D$507, "&lt;="&amp;M111, 'Leave Request Form'!$E$8:$E$507, "&gt;="&amp;M111)&gt;0, "R", "")))))</f>
        <v/>
      </c>
      <c r="N114" s="43" t="str">
        <f>IF(OR($B114="", N111=""), "", IF(COUNTIFS('Leave Request Form'!$T$8:$T$507, N111, 'Leave Request Form'!$C$8:$C$507, $B114), "A2", IF(COUNTIFS('Leave Request Form'!$G$8:$G$507, N111, 'Leave Request Form'!$C$8:$C$507, $B114), "R2", IF(COUNTIFS('Leave Request Form'!$P$8:$P$569, $B114, 'Leave Request Form'!$Q$8:$Q$569, "&lt;="&amp;N111, 'Leave Request Form'!$R$8:$R$569, "&gt;="&amp;N111)&gt;0, "A", IF(COUNTIFS('Leave Request Form'!$C$8:$C$507, $B114, 'Leave Request Form'!$D$8:$D$507, "&lt;="&amp;N111, 'Leave Request Form'!$E$8:$E$507, "&gt;="&amp;N111)&gt;0, "R", "")))))</f>
        <v/>
      </c>
      <c r="O114" s="43" t="str">
        <f>IF(OR($B114="", O111=""), "", IF(COUNTIFS('Leave Request Form'!$T$8:$T$507, O111, 'Leave Request Form'!$C$8:$C$507, $B114), "A2", IF(COUNTIFS('Leave Request Form'!$G$8:$G$507, O111, 'Leave Request Form'!$C$8:$C$507, $B114), "R2", IF(COUNTIFS('Leave Request Form'!$P$8:$P$569, $B114, 'Leave Request Form'!$Q$8:$Q$569, "&lt;="&amp;O111, 'Leave Request Form'!$R$8:$R$569, "&gt;="&amp;O111)&gt;0, "A", IF(COUNTIFS('Leave Request Form'!$C$8:$C$507, $B114, 'Leave Request Form'!$D$8:$D$507, "&lt;="&amp;O111, 'Leave Request Form'!$E$8:$E$507, "&gt;="&amp;O111)&gt;0, "R", "")))))</f>
        <v/>
      </c>
      <c r="P114" s="43" t="str">
        <f>IF(OR($B114="", P111=""), "", IF(COUNTIFS('Leave Request Form'!$T$8:$T$507, P111, 'Leave Request Form'!$C$8:$C$507, $B114), "A2", IF(COUNTIFS('Leave Request Form'!$G$8:$G$507, P111, 'Leave Request Form'!$C$8:$C$507, $B114), "R2", IF(COUNTIFS('Leave Request Form'!$P$8:$P$569, $B114, 'Leave Request Form'!$Q$8:$Q$569, "&lt;="&amp;P111, 'Leave Request Form'!$R$8:$R$569, "&gt;="&amp;P111)&gt;0, "A", IF(COUNTIFS('Leave Request Form'!$C$8:$C$507, $B114, 'Leave Request Form'!$D$8:$D$507, "&lt;="&amp;P111, 'Leave Request Form'!$E$8:$E$507, "&gt;="&amp;P111)&gt;0, "R", "")))))</f>
        <v/>
      </c>
      <c r="Q114" s="43" t="str">
        <f>IF(OR($B114="", Q111=""), "", IF(COUNTIFS('Leave Request Form'!$T$8:$T$507, Q111, 'Leave Request Form'!$C$8:$C$507, $B114), "A2", IF(COUNTIFS('Leave Request Form'!$G$8:$G$507, Q111, 'Leave Request Form'!$C$8:$C$507, $B114), "R2", IF(COUNTIFS('Leave Request Form'!$P$8:$P$569, $B114, 'Leave Request Form'!$Q$8:$Q$569, "&lt;="&amp;Q111, 'Leave Request Form'!$R$8:$R$569, "&gt;="&amp;Q111)&gt;0, "A", IF(COUNTIFS('Leave Request Form'!$C$8:$C$507, $B114, 'Leave Request Form'!$D$8:$D$507, "&lt;="&amp;Q111, 'Leave Request Form'!$E$8:$E$507, "&gt;="&amp;Q111)&gt;0, "R", "")))))</f>
        <v/>
      </c>
      <c r="R114" s="43" t="str">
        <f>IF(OR($B114="", R111=""), "", IF(COUNTIFS('Leave Request Form'!$T$8:$T$507, R111, 'Leave Request Form'!$C$8:$C$507, $B114), "A2", IF(COUNTIFS('Leave Request Form'!$G$8:$G$507, R111, 'Leave Request Form'!$C$8:$C$507, $B114), "R2", IF(COUNTIFS('Leave Request Form'!$P$8:$P$569, $B114, 'Leave Request Form'!$Q$8:$Q$569, "&lt;="&amp;R111, 'Leave Request Form'!$R$8:$R$569, "&gt;="&amp;R111)&gt;0, "A", IF(COUNTIFS('Leave Request Form'!$C$8:$C$507, $B114, 'Leave Request Form'!$D$8:$D$507, "&lt;="&amp;R111, 'Leave Request Form'!$E$8:$E$507, "&gt;="&amp;R111)&gt;0, "R", "")))))</f>
        <v/>
      </c>
      <c r="S114" s="43" t="str">
        <f>IF(OR($B114="", S111=""), "", IF(COUNTIFS('Leave Request Form'!$T$8:$T$507, S111, 'Leave Request Form'!$C$8:$C$507, $B114), "A2", IF(COUNTIFS('Leave Request Form'!$G$8:$G$507, S111, 'Leave Request Form'!$C$8:$C$507, $B114), "R2", IF(COUNTIFS('Leave Request Form'!$P$8:$P$569, $B114, 'Leave Request Form'!$Q$8:$Q$569, "&lt;="&amp;S111, 'Leave Request Form'!$R$8:$R$569, "&gt;="&amp;S111)&gt;0, "A", IF(COUNTIFS('Leave Request Form'!$C$8:$C$507, $B114, 'Leave Request Form'!$D$8:$D$507, "&lt;="&amp;S111, 'Leave Request Form'!$E$8:$E$507, "&gt;="&amp;S111)&gt;0, "R", "")))))</f>
        <v/>
      </c>
      <c r="T114" s="43" t="str">
        <f>IF(OR($B114="", T111=""), "", IF(COUNTIFS('Leave Request Form'!$T$8:$T$507, T111, 'Leave Request Form'!$C$8:$C$507, $B114), "A2", IF(COUNTIFS('Leave Request Form'!$G$8:$G$507, T111, 'Leave Request Form'!$C$8:$C$507, $B114), "R2", IF(COUNTIFS('Leave Request Form'!$P$8:$P$569, $B114, 'Leave Request Form'!$Q$8:$Q$569, "&lt;="&amp;T111, 'Leave Request Form'!$R$8:$R$569, "&gt;="&amp;T111)&gt;0, "A", IF(COUNTIFS('Leave Request Form'!$C$8:$C$507, $B114, 'Leave Request Form'!$D$8:$D$507, "&lt;="&amp;T111, 'Leave Request Form'!$E$8:$E$507, "&gt;="&amp;T111)&gt;0, "R", "")))))</f>
        <v/>
      </c>
      <c r="U114" s="43" t="str">
        <f>IF(OR($B114="", U111=""), "", IF(COUNTIFS('Leave Request Form'!$T$8:$T$507, U111, 'Leave Request Form'!$C$8:$C$507, $B114), "A2", IF(COUNTIFS('Leave Request Form'!$G$8:$G$507, U111, 'Leave Request Form'!$C$8:$C$507, $B114), "R2", IF(COUNTIFS('Leave Request Form'!$P$8:$P$569, $B114, 'Leave Request Form'!$Q$8:$Q$569, "&lt;="&amp;U111, 'Leave Request Form'!$R$8:$R$569, "&gt;="&amp;U111)&gt;0, "A", IF(COUNTIFS('Leave Request Form'!$C$8:$C$507, $B114, 'Leave Request Form'!$D$8:$D$507, "&lt;="&amp;U111, 'Leave Request Form'!$E$8:$E$507, "&gt;="&amp;U111)&gt;0, "R", "")))))</f>
        <v/>
      </c>
      <c r="V114" s="43" t="str">
        <f>IF(OR($B114="", V111=""), "", IF(COUNTIFS('Leave Request Form'!$T$8:$T$507, V111, 'Leave Request Form'!$C$8:$C$507, $B114), "A2", IF(COUNTIFS('Leave Request Form'!$G$8:$G$507, V111, 'Leave Request Form'!$C$8:$C$507, $B114), "R2", IF(COUNTIFS('Leave Request Form'!$P$8:$P$569, $B114, 'Leave Request Form'!$Q$8:$Q$569, "&lt;="&amp;V111, 'Leave Request Form'!$R$8:$R$569, "&gt;="&amp;V111)&gt;0, "A", IF(COUNTIFS('Leave Request Form'!$C$8:$C$507, $B114, 'Leave Request Form'!$D$8:$D$507, "&lt;="&amp;V111, 'Leave Request Form'!$E$8:$E$507, "&gt;="&amp;V111)&gt;0, "R", "")))))</f>
        <v/>
      </c>
      <c r="W114" s="43" t="str">
        <f>IF(OR($B114="", W111=""), "", IF(COUNTIFS('Leave Request Form'!$T$8:$T$507, W111, 'Leave Request Form'!$C$8:$C$507, $B114), "A2", IF(COUNTIFS('Leave Request Form'!$G$8:$G$507, W111, 'Leave Request Form'!$C$8:$C$507, $B114), "R2", IF(COUNTIFS('Leave Request Form'!$P$8:$P$569, $B114, 'Leave Request Form'!$Q$8:$Q$569, "&lt;="&amp;W111, 'Leave Request Form'!$R$8:$R$569, "&gt;="&amp;W111)&gt;0, "A", IF(COUNTIFS('Leave Request Form'!$C$8:$C$507, $B114, 'Leave Request Form'!$D$8:$D$507, "&lt;="&amp;W111, 'Leave Request Form'!$E$8:$E$507, "&gt;="&amp;W111)&gt;0, "R", "")))))</f>
        <v/>
      </c>
      <c r="X114" s="43" t="str">
        <f>IF(OR($B114="", X111=""), "", IF(COUNTIFS('Leave Request Form'!$T$8:$T$507, X111, 'Leave Request Form'!$C$8:$C$507, $B114), "A2", IF(COUNTIFS('Leave Request Form'!$G$8:$G$507, X111, 'Leave Request Form'!$C$8:$C$507, $B114), "R2", IF(COUNTIFS('Leave Request Form'!$P$8:$P$569, $B114, 'Leave Request Form'!$Q$8:$Q$569, "&lt;="&amp;X111, 'Leave Request Form'!$R$8:$R$569, "&gt;="&amp;X111)&gt;0, "A", IF(COUNTIFS('Leave Request Form'!$C$8:$C$507, $B114, 'Leave Request Form'!$D$8:$D$507, "&lt;="&amp;X111, 'Leave Request Form'!$E$8:$E$507, "&gt;="&amp;X111)&gt;0, "R", "")))))</f>
        <v/>
      </c>
      <c r="Y114" s="43" t="str">
        <f>IF(OR($B114="", Y111=""), "", IF(COUNTIFS('Leave Request Form'!$T$8:$T$507, Y111, 'Leave Request Form'!$C$8:$C$507, $B114), "A2", IF(COUNTIFS('Leave Request Form'!$G$8:$G$507, Y111, 'Leave Request Form'!$C$8:$C$507, $B114), "R2", IF(COUNTIFS('Leave Request Form'!$P$8:$P$569, $B114, 'Leave Request Form'!$Q$8:$Q$569, "&lt;="&amp;Y111, 'Leave Request Form'!$R$8:$R$569, "&gt;="&amp;Y111)&gt;0, "A", IF(COUNTIFS('Leave Request Form'!$C$8:$C$507, $B114, 'Leave Request Form'!$D$8:$D$507, "&lt;="&amp;Y111, 'Leave Request Form'!$E$8:$E$507, "&gt;="&amp;Y111)&gt;0, "R", "")))))</f>
        <v/>
      </c>
      <c r="Z114" s="43" t="str">
        <f>IF(OR($B114="", Z111=""), "", IF(COUNTIFS('Leave Request Form'!$T$8:$T$507, Z111, 'Leave Request Form'!$C$8:$C$507, $B114), "A2", IF(COUNTIFS('Leave Request Form'!$G$8:$G$507, Z111, 'Leave Request Form'!$C$8:$C$507, $B114), "R2", IF(COUNTIFS('Leave Request Form'!$P$8:$P$569, $B114, 'Leave Request Form'!$Q$8:$Q$569, "&lt;="&amp;Z111, 'Leave Request Form'!$R$8:$R$569, "&gt;="&amp;Z111)&gt;0, "A", IF(COUNTIFS('Leave Request Form'!$C$8:$C$507, $B114, 'Leave Request Form'!$D$8:$D$507, "&lt;="&amp;Z111, 'Leave Request Form'!$E$8:$E$507, "&gt;="&amp;Z111)&gt;0, "R", "")))))</f>
        <v/>
      </c>
      <c r="AA114" s="43" t="str">
        <f>IF(OR($B114="", AA111=""), "", IF(COUNTIFS('Leave Request Form'!$T$8:$T$507, AA111, 'Leave Request Form'!$C$8:$C$507, $B114), "A2", IF(COUNTIFS('Leave Request Form'!$G$8:$G$507, AA111, 'Leave Request Form'!$C$8:$C$507, $B114), "R2", IF(COUNTIFS('Leave Request Form'!$P$8:$P$569, $B114, 'Leave Request Form'!$Q$8:$Q$569, "&lt;="&amp;AA111, 'Leave Request Form'!$R$8:$R$569, "&gt;="&amp;AA111)&gt;0, "A", IF(COUNTIFS('Leave Request Form'!$C$8:$C$507, $B114, 'Leave Request Form'!$D$8:$D$507, "&lt;="&amp;AA111, 'Leave Request Form'!$E$8:$E$507, "&gt;="&amp;AA111)&gt;0, "R", "")))))</f>
        <v/>
      </c>
      <c r="AB114" s="43" t="str">
        <f>IF(OR($B114="", AB111=""), "", IF(COUNTIFS('Leave Request Form'!$T$8:$T$507, AB111, 'Leave Request Form'!$C$8:$C$507, $B114), "A2", IF(COUNTIFS('Leave Request Form'!$G$8:$G$507, AB111, 'Leave Request Form'!$C$8:$C$507, $B114), "R2", IF(COUNTIFS('Leave Request Form'!$P$8:$P$569, $B114, 'Leave Request Form'!$Q$8:$Q$569, "&lt;="&amp;AB111, 'Leave Request Form'!$R$8:$R$569, "&gt;="&amp;AB111)&gt;0, "A", IF(COUNTIFS('Leave Request Form'!$C$8:$C$507, $B114, 'Leave Request Form'!$D$8:$D$507, "&lt;="&amp;AB111, 'Leave Request Form'!$E$8:$E$507, "&gt;="&amp;AB111)&gt;0, "R", "")))))</f>
        <v/>
      </c>
      <c r="AC114" s="43" t="str">
        <f>IF(OR($B114="", AC111=""), "", IF(COUNTIFS('Leave Request Form'!$T$8:$T$507, AC111, 'Leave Request Form'!$C$8:$C$507, $B114), "A2", IF(COUNTIFS('Leave Request Form'!$G$8:$G$507, AC111, 'Leave Request Form'!$C$8:$C$507, $B114), "R2", IF(COUNTIFS('Leave Request Form'!$P$8:$P$569, $B114, 'Leave Request Form'!$Q$8:$Q$569, "&lt;="&amp;AC111, 'Leave Request Form'!$R$8:$R$569, "&gt;="&amp;AC111)&gt;0, "A", IF(COUNTIFS('Leave Request Form'!$C$8:$C$507, $B114, 'Leave Request Form'!$D$8:$D$507, "&lt;="&amp;AC111, 'Leave Request Form'!$E$8:$E$507, "&gt;="&amp;AC111)&gt;0, "R", "")))))</f>
        <v/>
      </c>
      <c r="AD114" s="43" t="str">
        <f>IF(OR($B114="", AD111=""), "", IF(COUNTIFS('Leave Request Form'!$T$8:$T$507, AD111, 'Leave Request Form'!$C$8:$C$507, $B114), "A2", IF(COUNTIFS('Leave Request Form'!$G$8:$G$507, AD111, 'Leave Request Form'!$C$8:$C$507, $B114), "R2", IF(COUNTIFS('Leave Request Form'!$P$8:$P$569, $B114, 'Leave Request Form'!$Q$8:$Q$569, "&lt;="&amp;AD111, 'Leave Request Form'!$R$8:$R$569, "&gt;="&amp;AD111)&gt;0, "A", IF(COUNTIFS('Leave Request Form'!$C$8:$C$507, $B114, 'Leave Request Form'!$D$8:$D$507, "&lt;="&amp;AD111, 'Leave Request Form'!$E$8:$E$507, "&gt;="&amp;AD111)&gt;0, "R", "")))))</f>
        <v/>
      </c>
      <c r="AE114" s="43" t="str">
        <f>IF(OR($B114="", AE111=""), "", IF(COUNTIFS('Leave Request Form'!$T$8:$T$507, AE111, 'Leave Request Form'!$C$8:$C$507, $B114), "A2", IF(COUNTIFS('Leave Request Form'!$G$8:$G$507, AE111, 'Leave Request Form'!$C$8:$C$507, $B114), "R2", IF(COUNTIFS('Leave Request Form'!$P$8:$P$569, $B114, 'Leave Request Form'!$Q$8:$Q$569, "&lt;="&amp;AE111, 'Leave Request Form'!$R$8:$R$569, "&gt;="&amp;AE111)&gt;0, "A", IF(COUNTIFS('Leave Request Form'!$C$8:$C$507, $B114, 'Leave Request Form'!$D$8:$D$507, "&lt;="&amp;AE111, 'Leave Request Form'!$E$8:$E$507, "&gt;="&amp;AE111)&gt;0, "R", "")))))</f>
        <v/>
      </c>
      <c r="AF114" s="43" t="str">
        <f>IF(OR($B114="", AF111=""), "", IF(COUNTIFS('Leave Request Form'!$T$8:$T$507, AF111, 'Leave Request Form'!$C$8:$C$507, $B114), "A2", IF(COUNTIFS('Leave Request Form'!$G$8:$G$507, AF111, 'Leave Request Form'!$C$8:$C$507, $B114), "R2", IF(COUNTIFS('Leave Request Form'!$P$8:$P$569, $B114, 'Leave Request Form'!$Q$8:$Q$569, "&lt;="&amp;AF111, 'Leave Request Form'!$R$8:$R$569, "&gt;="&amp;AF111)&gt;0, "A", IF(COUNTIFS('Leave Request Form'!$C$8:$C$507, $B114, 'Leave Request Form'!$D$8:$D$507, "&lt;="&amp;AF111, 'Leave Request Form'!$E$8:$E$507, "&gt;="&amp;AF111)&gt;0, "R", "")))))</f>
        <v/>
      </c>
      <c r="AG114" s="44" t="str">
        <f>IF(OR($B114="", AG111=""), "", IF(COUNTIFS('Leave Request Form'!$T$8:$T$507, AG111, 'Leave Request Form'!$C$8:$C$507, $B114), "A2", IF(COUNTIFS('Leave Request Form'!$G$8:$G$507, AG111, 'Leave Request Form'!$C$8:$C$507, $B114), "R2", IF(COUNTIFS('Leave Request Form'!$P$8:$P$569, $B114, 'Leave Request Form'!$Q$8:$Q$569, "&lt;="&amp;AG111, 'Leave Request Form'!$R$8:$R$569, "&gt;="&amp;AG111)&gt;0, "A", IF(COUNTIFS('Leave Request Form'!$C$8:$C$507, $B114, 'Leave Request Form'!$D$8:$D$507, "&lt;="&amp;AG111, 'Leave Request Form'!$E$8:$E$507, "&gt;="&amp;AG111)&gt;0, "R", "")))))</f>
        <v/>
      </c>
      <c r="AH114" s="75"/>
    </row>
    <row r="115" spans="1:34" x14ac:dyDescent="0.25">
      <c r="A115" s="75"/>
      <c r="B115" s="10" t="str">
        <f>IF('Intro &amp; Setup'!$BC$7="", "", 'Intro &amp; Setup'!$BC$7)</f>
        <v>Colin</v>
      </c>
      <c r="C115" s="42" t="str">
        <f>IF(OR($B115="", C111=""), "", IF(COUNTIFS('Leave Request Form'!$T$8:$T$507, C111, 'Leave Request Form'!$C$8:$C$507, $B115), "A2", IF(COUNTIFS('Leave Request Form'!$G$8:$G$507, C111, 'Leave Request Form'!$C$8:$C$507, $B115), "R2", IF(COUNTIFS('Leave Request Form'!$P$8:$P$569, $B115, 'Leave Request Form'!$Q$8:$Q$569, "&lt;="&amp;C111, 'Leave Request Form'!$R$8:$R$569, "&gt;="&amp;C111)&gt;0, "A", IF(COUNTIFS('Leave Request Form'!$C$8:$C$507, $B115, 'Leave Request Form'!$D$8:$D$507, "&lt;="&amp;C111, 'Leave Request Form'!$E$8:$E$507, "&gt;="&amp;C111)&gt;0, "R", "")))))</f>
        <v/>
      </c>
      <c r="D115" s="43" t="str">
        <f>IF(OR($B115="", D111=""), "", IF(COUNTIFS('Leave Request Form'!$T$8:$T$507, D111, 'Leave Request Form'!$C$8:$C$507, $B115), "A2", IF(COUNTIFS('Leave Request Form'!$G$8:$G$507, D111, 'Leave Request Form'!$C$8:$C$507, $B115), "R2", IF(COUNTIFS('Leave Request Form'!$P$8:$P$569, $B115, 'Leave Request Form'!$Q$8:$Q$569, "&lt;="&amp;D111, 'Leave Request Form'!$R$8:$R$569, "&gt;="&amp;D111)&gt;0, "A", IF(COUNTIFS('Leave Request Form'!$C$8:$C$507, $B115, 'Leave Request Form'!$D$8:$D$507, "&lt;="&amp;D111, 'Leave Request Form'!$E$8:$E$507, "&gt;="&amp;D111)&gt;0, "R", "")))))</f>
        <v/>
      </c>
      <c r="E115" s="43" t="str">
        <f>IF(OR($B115="", E111=""), "", IF(COUNTIFS('Leave Request Form'!$T$8:$T$507, E111, 'Leave Request Form'!$C$8:$C$507, $B115), "A2", IF(COUNTIFS('Leave Request Form'!$G$8:$G$507, E111, 'Leave Request Form'!$C$8:$C$507, $B115), "R2", IF(COUNTIFS('Leave Request Form'!$P$8:$P$569, $B115, 'Leave Request Form'!$Q$8:$Q$569, "&lt;="&amp;E111, 'Leave Request Form'!$R$8:$R$569, "&gt;="&amp;E111)&gt;0, "A", IF(COUNTIFS('Leave Request Form'!$C$8:$C$507, $B115, 'Leave Request Form'!$D$8:$D$507, "&lt;="&amp;E111, 'Leave Request Form'!$E$8:$E$507, "&gt;="&amp;E111)&gt;0, "R", "")))))</f>
        <v/>
      </c>
      <c r="F115" s="43" t="str">
        <f>IF(OR($B115="", F111=""), "", IF(COUNTIFS('Leave Request Form'!$T$8:$T$507, F111, 'Leave Request Form'!$C$8:$C$507, $B115), "A2", IF(COUNTIFS('Leave Request Form'!$G$8:$G$507, F111, 'Leave Request Form'!$C$8:$C$507, $B115), "R2", IF(COUNTIFS('Leave Request Form'!$P$8:$P$569, $B115, 'Leave Request Form'!$Q$8:$Q$569, "&lt;="&amp;F111, 'Leave Request Form'!$R$8:$R$569, "&gt;="&amp;F111)&gt;0, "A", IF(COUNTIFS('Leave Request Form'!$C$8:$C$507, $B115, 'Leave Request Form'!$D$8:$D$507, "&lt;="&amp;F111, 'Leave Request Form'!$E$8:$E$507, "&gt;="&amp;F111)&gt;0, "R", "")))))</f>
        <v/>
      </c>
      <c r="G115" s="43" t="str">
        <f>IF(OR($B115="", G111=""), "", IF(COUNTIFS('Leave Request Form'!$T$8:$T$507, G111, 'Leave Request Form'!$C$8:$C$507, $B115), "A2", IF(COUNTIFS('Leave Request Form'!$G$8:$G$507, G111, 'Leave Request Form'!$C$8:$C$507, $B115), "R2", IF(COUNTIFS('Leave Request Form'!$P$8:$P$569, $B115, 'Leave Request Form'!$Q$8:$Q$569, "&lt;="&amp;G111, 'Leave Request Form'!$R$8:$R$569, "&gt;="&amp;G111)&gt;0, "A", IF(COUNTIFS('Leave Request Form'!$C$8:$C$507, $B115, 'Leave Request Form'!$D$8:$D$507, "&lt;="&amp;G111, 'Leave Request Form'!$E$8:$E$507, "&gt;="&amp;G111)&gt;0, "R", "")))))</f>
        <v/>
      </c>
      <c r="H115" s="43" t="str">
        <f>IF(OR($B115="", H111=""), "", IF(COUNTIFS('Leave Request Form'!$T$8:$T$507, H111, 'Leave Request Form'!$C$8:$C$507, $B115), "A2", IF(COUNTIFS('Leave Request Form'!$G$8:$G$507, H111, 'Leave Request Form'!$C$8:$C$507, $B115), "R2", IF(COUNTIFS('Leave Request Form'!$P$8:$P$569, $B115, 'Leave Request Form'!$Q$8:$Q$569, "&lt;="&amp;H111, 'Leave Request Form'!$R$8:$R$569, "&gt;="&amp;H111)&gt;0, "A", IF(COUNTIFS('Leave Request Form'!$C$8:$C$507, $B115, 'Leave Request Form'!$D$8:$D$507, "&lt;="&amp;H111, 'Leave Request Form'!$E$8:$E$507, "&gt;="&amp;H111)&gt;0, "R", "")))))</f>
        <v/>
      </c>
      <c r="I115" s="43" t="str">
        <f>IF(OR($B115="", I111=""), "", IF(COUNTIFS('Leave Request Form'!$T$8:$T$507, I111, 'Leave Request Form'!$C$8:$C$507, $B115), "A2", IF(COUNTIFS('Leave Request Form'!$G$8:$G$507, I111, 'Leave Request Form'!$C$8:$C$507, $B115), "R2", IF(COUNTIFS('Leave Request Form'!$P$8:$P$569, $B115, 'Leave Request Form'!$Q$8:$Q$569, "&lt;="&amp;I111, 'Leave Request Form'!$R$8:$R$569, "&gt;="&amp;I111)&gt;0, "A", IF(COUNTIFS('Leave Request Form'!$C$8:$C$507, $B115, 'Leave Request Form'!$D$8:$D$507, "&lt;="&amp;I111, 'Leave Request Form'!$E$8:$E$507, "&gt;="&amp;I111)&gt;0, "R", "")))))</f>
        <v/>
      </c>
      <c r="J115" s="43" t="str">
        <f>IF(OR($B115="", J111=""), "", IF(COUNTIFS('Leave Request Form'!$T$8:$T$507, J111, 'Leave Request Form'!$C$8:$C$507, $B115), "A2", IF(COUNTIFS('Leave Request Form'!$G$8:$G$507, J111, 'Leave Request Form'!$C$8:$C$507, $B115), "R2", IF(COUNTIFS('Leave Request Form'!$P$8:$P$569, $B115, 'Leave Request Form'!$Q$8:$Q$569, "&lt;="&amp;J111, 'Leave Request Form'!$R$8:$R$569, "&gt;="&amp;J111)&gt;0, "A", IF(COUNTIFS('Leave Request Form'!$C$8:$C$507, $B115, 'Leave Request Form'!$D$8:$D$507, "&lt;="&amp;J111, 'Leave Request Form'!$E$8:$E$507, "&gt;="&amp;J111)&gt;0, "R", "")))))</f>
        <v/>
      </c>
      <c r="K115" s="43" t="str">
        <f>IF(OR($B115="", K111=""), "", IF(COUNTIFS('Leave Request Form'!$T$8:$T$507, K111, 'Leave Request Form'!$C$8:$C$507, $B115), "A2", IF(COUNTIFS('Leave Request Form'!$G$8:$G$507, K111, 'Leave Request Form'!$C$8:$C$507, $B115), "R2", IF(COUNTIFS('Leave Request Form'!$P$8:$P$569, $B115, 'Leave Request Form'!$Q$8:$Q$569, "&lt;="&amp;K111, 'Leave Request Form'!$R$8:$R$569, "&gt;="&amp;K111)&gt;0, "A", IF(COUNTIFS('Leave Request Form'!$C$8:$C$507, $B115, 'Leave Request Form'!$D$8:$D$507, "&lt;="&amp;K111, 'Leave Request Form'!$E$8:$E$507, "&gt;="&amp;K111)&gt;0, "R", "")))))</f>
        <v/>
      </c>
      <c r="L115" s="43" t="str">
        <f>IF(OR($B115="", L111=""), "", IF(COUNTIFS('Leave Request Form'!$T$8:$T$507, L111, 'Leave Request Form'!$C$8:$C$507, $B115), "A2", IF(COUNTIFS('Leave Request Form'!$G$8:$G$507, L111, 'Leave Request Form'!$C$8:$C$507, $B115), "R2", IF(COUNTIFS('Leave Request Form'!$P$8:$P$569, $B115, 'Leave Request Form'!$Q$8:$Q$569, "&lt;="&amp;L111, 'Leave Request Form'!$R$8:$R$569, "&gt;="&amp;L111)&gt;0, "A", IF(COUNTIFS('Leave Request Form'!$C$8:$C$507, $B115, 'Leave Request Form'!$D$8:$D$507, "&lt;="&amp;L111, 'Leave Request Form'!$E$8:$E$507, "&gt;="&amp;L111)&gt;0, "R", "")))))</f>
        <v/>
      </c>
      <c r="M115" s="43" t="str">
        <f>IF(OR($B115="", M111=""), "", IF(COUNTIFS('Leave Request Form'!$T$8:$T$507, M111, 'Leave Request Form'!$C$8:$C$507, $B115), "A2", IF(COUNTIFS('Leave Request Form'!$G$8:$G$507, M111, 'Leave Request Form'!$C$8:$C$507, $B115), "R2", IF(COUNTIFS('Leave Request Form'!$P$8:$P$569, $B115, 'Leave Request Form'!$Q$8:$Q$569, "&lt;="&amp;M111, 'Leave Request Form'!$R$8:$R$569, "&gt;="&amp;M111)&gt;0, "A", IF(COUNTIFS('Leave Request Form'!$C$8:$C$507, $B115, 'Leave Request Form'!$D$8:$D$507, "&lt;="&amp;M111, 'Leave Request Form'!$E$8:$E$507, "&gt;="&amp;M111)&gt;0, "R", "")))))</f>
        <v/>
      </c>
      <c r="N115" s="43" t="str">
        <f>IF(OR($B115="", N111=""), "", IF(COUNTIFS('Leave Request Form'!$T$8:$T$507, N111, 'Leave Request Form'!$C$8:$C$507, $B115), "A2", IF(COUNTIFS('Leave Request Form'!$G$8:$G$507, N111, 'Leave Request Form'!$C$8:$C$507, $B115), "R2", IF(COUNTIFS('Leave Request Form'!$P$8:$P$569, $B115, 'Leave Request Form'!$Q$8:$Q$569, "&lt;="&amp;N111, 'Leave Request Form'!$R$8:$R$569, "&gt;="&amp;N111)&gt;0, "A", IF(COUNTIFS('Leave Request Form'!$C$8:$C$507, $B115, 'Leave Request Form'!$D$8:$D$507, "&lt;="&amp;N111, 'Leave Request Form'!$E$8:$E$507, "&gt;="&amp;N111)&gt;0, "R", "")))))</f>
        <v/>
      </c>
      <c r="O115" s="43" t="str">
        <f>IF(OR($B115="", O111=""), "", IF(COUNTIFS('Leave Request Form'!$T$8:$T$507, O111, 'Leave Request Form'!$C$8:$C$507, $B115), "A2", IF(COUNTIFS('Leave Request Form'!$G$8:$G$507, O111, 'Leave Request Form'!$C$8:$C$507, $B115), "R2", IF(COUNTIFS('Leave Request Form'!$P$8:$P$569, $B115, 'Leave Request Form'!$Q$8:$Q$569, "&lt;="&amp;O111, 'Leave Request Form'!$R$8:$R$569, "&gt;="&amp;O111)&gt;0, "A", IF(COUNTIFS('Leave Request Form'!$C$8:$C$507, $B115, 'Leave Request Form'!$D$8:$D$507, "&lt;="&amp;O111, 'Leave Request Form'!$E$8:$E$507, "&gt;="&amp;O111)&gt;0, "R", "")))))</f>
        <v/>
      </c>
      <c r="P115" s="43" t="str">
        <f>IF(OR($B115="", P111=""), "", IF(COUNTIFS('Leave Request Form'!$T$8:$T$507, P111, 'Leave Request Form'!$C$8:$C$507, $B115), "A2", IF(COUNTIFS('Leave Request Form'!$G$8:$G$507, P111, 'Leave Request Form'!$C$8:$C$507, $B115), "R2", IF(COUNTIFS('Leave Request Form'!$P$8:$P$569, $B115, 'Leave Request Form'!$Q$8:$Q$569, "&lt;="&amp;P111, 'Leave Request Form'!$R$8:$R$569, "&gt;="&amp;P111)&gt;0, "A", IF(COUNTIFS('Leave Request Form'!$C$8:$C$507, $B115, 'Leave Request Form'!$D$8:$D$507, "&lt;="&amp;P111, 'Leave Request Form'!$E$8:$E$507, "&gt;="&amp;P111)&gt;0, "R", "")))))</f>
        <v/>
      </c>
      <c r="Q115" s="43" t="str">
        <f>IF(OR($B115="", Q111=""), "", IF(COUNTIFS('Leave Request Form'!$T$8:$T$507, Q111, 'Leave Request Form'!$C$8:$C$507, $B115), "A2", IF(COUNTIFS('Leave Request Form'!$G$8:$G$507, Q111, 'Leave Request Form'!$C$8:$C$507, $B115), "R2", IF(COUNTIFS('Leave Request Form'!$P$8:$P$569, $B115, 'Leave Request Form'!$Q$8:$Q$569, "&lt;="&amp;Q111, 'Leave Request Form'!$R$8:$R$569, "&gt;="&amp;Q111)&gt;0, "A", IF(COUNTIFS('Leave Request Form'!$C$8:$C$507, $B115, 'Leave Request Form'!$D$8:$D$507, "&lt;="&amp;Q111, 'Leave Request Form'!$E$8:$E$507, "&gt;="&amp;Q111)&gt;0, "R", "")))))</f>
        <v/>
      </c>
      <c r="R115" s="43" t="str">
        <f>IF(OR($B115="", R111=""), "", IF(COUNTIFS('Leave Request Form'!$T$8:$T$507, R111, 'Leave Request Form'!$C$8:$C$507, $B115), "A2", IF(COUNTIFS('Leave Request Form'!$G$8:$G$507, R111, 'Leave Request Form'!$C$8:$C$507, $B115), "R2", IF(COUNTIFS('Leave Request Form'!$P$8:$P$569, $B115, 'Leave Request Form'!$Q$8:$Q$569, "&lt;="&amp;R111, 'Leave Request Form'!$R$8:$R$569, "&gt;="&amp;R111)&gt;0, "A", IF(COUNTIFS('Leave Request Form'!$C$8:$C$507, $B115, 'Leave Request Form'!$D$8:$D$507, "&lt;="&amp;R111, 'Leave Request Form'!$E$8:$E$507, "&gt;="&amp;R111)&gt;0, "R", "")))))</f>
        <v/>
      </c>
      <c r="S115" s="43" t="str">
        <f>IF(OR($B115="", S111=""), "", IF(COUNTIFS('Leave Request Form'!$T$8:$T$507, S111, 'Leave Request Form'!$C$8:$C$507, $B115), "A2", IF(COUNTIFS('Leave Request Form'!$G$8:$G$507, S111, 'Leave Request Form'!$C$8:$C$507, $B115), "R2", IF(COUNTIFS('Leave Request Form'!$P$8:$P$569, $B115, 'Leave Request Form'!$Q$8:$Q$569, "&lt;="&amp;S111, 'Leave Request Form'!$R$8:$R$569, "&gt;="&amp;S111)&gt;0, "A", IF(COUNTIFS('Leave Request Form'!$C$8:$C$507, $B115, 'Leave Request Form'!$D$8:$D$507, "&lt;="&amp;S111, 'Leave Request Form'!$E$8:$E$507, "&gt;="&amp;S111)&gt;0, "R", "")))))</f>
        <v/>
      </c>
      <c r="T115" s="43" t="str">
        <f>IF(OR($B115="", T111=""), "", IF(COUNTIFS('Leave Request Form'!$T$8:$T$507, T111, 'Leave Request Form'!$C$8:$C$507, $B115), "A2", IF(COUNTIFS('Leave Request Form'!$G$8:$G$507, T111, 'Leave Request Form'!$C$8:$C$507, $B115), "R2", IF(COUNTIFS('Leave Request Form'!$P$8:$P$569, $B115, 'Leave Request Form'!$Q$8:$Q$569, "&lt;="&amp;T111, 'Leave Request Form'!$R$8:$R$569, "&gt;="&amp;T111)&gt;0, "A", IF(COUNTIFS('Leave Request Form'!$C$8:$C$507, $B115, 'Leave Request Form'!$D$8:$D$507, "&lt;="&amp;T111, 'Leave Request Form'!$E$8:$E$507, "&gt;="&amp;T111)&gt;0, "R", "")))))</f>
        <v/>
      </c>
      <c r="U115" s="43" t="str">
        <f>IF(OR($B115="", U111=""), "", IF(COUNTIFS('Leave Request Form'!$T$8:$T$507, U111, 'Leave Request Form'!$C$8:$C$507, $B115), "A2", IF(COUNTIFS('Leave Request Form'!$G$8:$G$507, U111, 'Leave Request Form'!$C$8:$C$507, $B115), "R2", IF(COUNTIFS('Leave Request Form'!$P$8:$P$569, $B115, 'Leave Request Form'!$Q$8:$Q$569, "&lt;="&amp;U111, 'Leave Request Form'!$R$8:$R$569, "&gt;="&amp;U111)&gt;0, "A", IF(COUNTIFS('Leave Request Form'!$C$8:$C$507, $B115, 'Leave Request Form'!$D$8:$D$507, "&lt;="&amp;U111, 'Leave Request Form'!$E$8:$E$507, "&gt;="&amp;U111)&gt;0, "R", "")))))</f>
        <v/>
      </c>
      <c r="V115" s="43" t="str">
        <f>IF(OR($B115="", V111=""), "", IF(COUNTIFS('Leave Request Form'!$T$8:$T$507, V111, 'Leave Request Form'!$C$8:$C$507, $B115), "A2", IF(COUNTIFS('Leave Request Form'!$G$8:$G$507, V111, 'Leave Request Form'!$C$8:$C$507, $B115), "R2", IF(COUNTIFS('Leave Request Form'!$P$8:$P$569, $B115, 'Leave Request Form'!$Q$8:$Q$569, "&lt;="&amp;V111, 'Leave Request Form'!$R$8:$R$569, "&gt;="&amp;V111)&gt;0, "A", IF(COUNTIFS('Leave Request Form'!$C$8:$C$507, $B115, 'Leave Request Form'!$D$8:$D$507, "&lt;="&amp;V111, 'Leave Request Form'!$E$8:$E$507, "&gt;="&amp;V111)&gt;0, "R", "")))))</f>
        <v/>
      </c>
      <c r="W115" s="43" t="str">
        <f>IF(OR($B115="", W111=""), "", IF(COUNTIFS('Leave Request Form'!$T$8:$T$507, W111, 'Leave Request Form'!$C$8:$C$507, $B115), "A2", IF(COUNTIFS('Leave Request Form'!$G$8:$G$507, W111, 'Leave Request Form'!$C$8:$C$507, $B115), "R2", IF(COUNTIFS('Leave Request Form'!$P$8:$P$569, $B115, 'Leave Request Form'!$Q$8:$Q$569, "&lt;="&amp;W111, 'Leave Request Form'!$R$8:$R$569, "&gt;="&amp;W111)&gt;0, "A", IF(COUNTIFS('Leave Request Form'!$C$8:$C$507, $B115, 'Leave Request Form'!$D$8:$D$507, "&lt;="&amp;W111, 'Leave Request Form'!$E$8:$E$507, "&gt;="&amp;W111)&gt;0, "R", "")))))</f>
        <v/>
      </c>
      <c r="X115" s="43" t="str">
        <f>IF(OR($B115="", X111=""), "", IF(COUNTIFS('Leave Request Form'!$T$8:$T$507, X111, 'Leave Request Form'!$C$8:$C$507, $B115), "A2", IF(COUNTIFS('Leave Request Form'!$G$8:$G$507, X111, 'Leave Request Form'!$C$8:$C$507, $B115), "R2", IF(COUNTIFS('Leave Request Form'!$P$8:$P$569, $B115, 'Leave Request Form'!$Q$8:$Q$569, "&lt;="&amp;X111, 'Leave Request Form'!$R$8:$R$569, "&gt;="&amp;X111)&gt;0, "A", IF(COUNTIFS('Leave Request Form'!$C$8:$C$507, $B115, 'Leave Request Form'!$D$8:$D$507, "&lt;="&amp;X111, 'Leave Request Form'!$E$8:$E$507, "&gt;="&amp;X111)&gt;0, "R", "")))))</f>
        <v/>
      </c>
      <c r="Y115" s="43" t="str">
        <f>IF(OR($B115="", Y111=""), "", IF(COUNTIFS('Leave Request Form'!$T$8:$T$507, Y111, 'Leave Request Form'!$C$8:$C$507, $B115), "A2", IF(COUNTIFS('Leave Request Form'!$G$8:$G$507, Y111, 'Leave Request Form'!$C$8:$C$507, $B115), "R2", IF(COUNTIFS('Leave Request Form'!$P$8:$P$569, $B115, 'Leave Request Form'!$Q$8:$Q$569, "&lt;="&amp;Y111, 'Leave Request Form'!$R$8:$R$569, "&gt;="&amp;Y111)&gt;0, "A", IF(COUNTIFS('Leave Request Form'!$C$8:$C$507, $B115, 'Leave Request Form'!$D$8:$D$507, "&lt;="&amp;Y111, 'Leave Request Form'!$E$8:$E$507, "&gt;="&amp;Y111)&gt;0, "R", "")))))</f>
        <v/>
      </c>
      <c r="Z115" s="43" t="str">
        <f>IF(OR($B115="", Z111=""), "", IF(COUNTIFS('Leave Request Form'!$T$8:$T$507, Z111, 'Leave Request Form'!$C$8:$C$507, $B115), "A2", IF(COUNTIFS('Leave Request Form'!$G$8:$G$507, Z111, 'Leave Request Form'!$C$8:$C$507, $B115), "R2", IF(COUNTIFS('Leave Request Form'!$P$8:$P$569, $B115, 'Leave Request Form'!$Q$8:$Q$569, "&lt;="&amp;Z111, 'Leave Request Form'!$R$8:$R$569, "&gt;="&amp;Z111)&gt;0, "A", IF(COUNTIFS('Leave Request Form'!$C$8:$C$507, $B115, 'Leave Request Form'!$D$8:$D$507, "&lt;="&amp;Z111, 'Leave Request Form'!$E$8:$E$507, "&gt;="&amp;Z111)&gt;0, "R", "")))))</f>
        <v/>
      </c>
      <c r="AA115" s="43" t="str">
        <f>IF(OR($B115="", AA111=""), "", IF(COUNTIFS('Leave Request Form'!$T$8:$T$507, AA111, 'Leave Request Form'!$C$8:$C$507, $B115), "A2", IF(COUNTIFS('Leave Request Form'!$G$8:$G$507, AA111, 'Leave Request Form'!$C$8:$C$507, $B115), "R2", IF(COUNTIFS('Leave Request Form'!$P$8:$P$569, $B115, 'Leave Request Form'!$Q$8:$Q$569, "&lt;="&amp;AA111, 'Leave Request Form'!$R$8:$R$569, "&gt;="&amp;AA111)&gt;0, "A", IF(COUNTIFS('Leave Request Form'!$C$8:$C$507, $B115, 'Leave Request Form'!$D$8:$D$507, "&lt;="&amp;AA111, 'Leave Request Form'!$E$8:$E$507, "&gt;="&amp;AA111)&gt;0, "R", "")))))</f>
        <v/>
      </c>
      <c r="AB115" s="43" t="str">
        <f>IF(OR($B115="", AB111=""), "", IF(COUNTIFS('Leave Request Form'!$T$8:$T$507, AB111, 'Leave Request Form'!$C$8:$C$507, $B115), "A2", IF(COUNTIFS('Leave Request Form'!$G$8:$G$507, AB111, 'Leave Request Form'!$C$8:$C$507, $B115), "R2", IF(COUNTIFS('Leave Request Form'!$P$8:$P$569, $B115, 'Leave Request Form'!$Q$8:$Q$569, "&lt;="&amp;AB111, 'Leave Request Form'!$R$8:$R$569, "&gt;="&amp;AB111)&gt;0, "A", IF(COUNTIFS('Leave Request Form'!$C$8:$C$507, $B115, 'Leave Request Form'!$D$8:$D$507, "&lt;="&amp;AB111, 'Leave Request Form'!$E$8:$E$507, "&gt;="&amp;AB111)&gt;0, "R", "")))))</f>
        <v/>
      </c>
      <c r="AC115" s="43" t="str">
        <f>IF(OR($B115="", AC111=""), "", IF(COUNTIFS('Leave Request Form'!$T$8:$T$507, AC111, 'Leave Request Form'!$C$8:$C$507, $B115), "A2", IF(COUNTIFS('Leave Request Form'!$G$8:$G$507, AC111, 'Leave Request Form'!$C$8:$C$507, $B115), "R2", IF(COUNTIFS('Leave Request Form'!$P$8:$P$569, $B115, 'Leave Request Form'!$Q$8:$Q$569, "&lt;="&amp;AC111, 'Leave Request Form'!$R$8:$R$569, "&gt;="&amp;AC111)&gt;0, "A", IF(COUNTIFS('Leave Request Form'!$C$8:$C$507, $B115, 'Leave Request Form'!$D$8:$D$507, "&lt;="&amp;AC111, 'Leave Request Form'!$E$8:$E$507, "&gt;="&amp;AC111)&gt;0, "R", "")))))</f>
        <v/>
      </c>
      <c r="AD115" s="43" t="str">
        <f>IF(OR($B115="", AD111=""), "", IF(COUNTIFS('Leave Request Form'!$T$8:$T$507, AD111, 'Leave Request Form'!$C$8:$C$507, $B115), "A2", IF(COUNTIFS('Leave Request Form'!$G$8:$G$507, AD111, 'Leave Request Form'!$C$8:$C$507, $B115), "R2", IF(COUNTIFS('Leave Request Form'!$P$8:$P$569, $B115, 'Leave Request Form'!$Q$8:$Q$569, "&lt;="&amp;AD111, 'Leave Request Form'!$R$8:$R$569, "&gt;="&amp;AD111)&gt;0, "A", IF(COUNTIFS('Leave Request Form'!$C$8:$C$507, $B115, 'Leave Request Form'!$D$8:$D$507, "&lt;="&amp;AD111, 'Leave Request Form'!$E$8:$E$507, "&gt;="&amp;AD111)&gt;0, "R", "")))))</f>
        <v/>
      </c>
      <c r="AE115" s="43" t="str">
        <f>IF(OR($B115="", AE111=""), "", IF(COUNTIFS('Leave Request Form'!$T$8:$T$507, AE111, 'Leave Request Form'!$C$8:$C$507, $B115), "A2", IF(COUNTIFS('Leave Request Form'!$G$8:$G$507, AE111, 'Leave Request Form'!$C$8:$C$507, $B115), "R2", IF(COUNTIFS('Leave Request Form'!$P$8:$P$569, $B115, 'Leave Request Form'!$Q$8:$Q$569, "&lt;="&amp;AE111, 'Leave Request Form'!$R$8:$R$569, "&gt;="&amp;AE111)&gt;0, "A", IF(COUNTIFS('Leave Request Form'!$C$8:$C$507, $B115, 'Leave Request Form'!$D$8:$D$507, "&lt;="&amp;AE111, 'Leave Request Form'!$E$8:$E$507, "&gt;="&amp;AE111)&gt;0, "R", "")))))</f>
        <v/>
      </c>
      <c r="AF115" s="43" t="str">
        <f>IF(OR($B115="", AF111=""), "", IF(COUNTIFS('Leave Request Form'!$T$8:$T$507, AF111, 'Leave Request Form'!$C$8:$C$507, $B115), "A2", IF(COUNTIFS('Leave Request Form'!$G$8:$G$507, AF111, 'Leave Request Form'!$C$8:$C$507, $B115), "R2", IF(COUNTIFS('Leave Request Form'!$P$8:$P$569, $B115, 'Leave Request Form'!$Q$8:$Q$569, "&lt;="&amp;AF111, 'Leave Request Form'!$R$8:$R$569, "&gt;="&amp;AF111)&gt;0, "A", IF(COUNTIFS('Leave Request Form'!$C$8:$C$507, $B115, 'Leave Request Form'!$D$8:$D$507, "&lt;="&amp;AF111, 'Leave Request Form'!$E$8:$E$507, "&gt;="&amp;AF111)&gt;0, "R", "")))))</f>
        <v/>
      </c>
      <c r="AG115" s="44" t="str">
        <f>IF(OR($B115="", AG111=""), "", IF(COUNTIFS('Leave Request Form'!$T$8:$T$507, AG111, 'Leave Request Form'!$C$8:$C$507, $B115), "A2", IF(COUNTIFS('Leave Request Form'!$G$8:$G$507, AG111, 'Leave Request Form'!$C$8:$C$507, $B115), "R2", IF(COUNTIFS('Leave Request Form'!$P$8:$P$569, $B115, 'Leave Request Form'!$Q$8:$Q$569, "&lt;="&amp;AG111, 'Leave Request Form'!$R$8:$R$569, "&gt;="&amp;AG111)&gt;0, "A", IF(COUNTIFS('Leave Request Form'!$C$8:$C$507, $B115, 'Leave Request Form'!$D$8:$D$507, "&lt;="&amp;AG111, 'Leave Request Form'!$E$8:$E$507, "&gt;="&amp;AG111)&gt;0, "R", "")))))</f>
        <v/>
      </c>
      <c r="AH115" s="75"/>
    </row>
    <row r="116" spans="1:34" x14ac:dyDescent="0.25">
      <c r="A116" s="75"/>
      <c r="B116" s="10" t="str">
        <f>IF('Intro &amp; Setup'!$BC$8="", "", 'Intro &amp; Setup'!$BC$8)</f>
        <v>Sarah</v>
      </c>
      <c r="C116" s="42" t="str">
        <f>IF(OR($B116="", C111=""), "", IF(COUNTIFS('Leave Request Form'!$T$8:$T$507, C111, 'Leave Request Form'!$C$8:$C$507, $B116), "A2", IF(COUNTIFS('Leave Request Form'!$G$8:$G$507, C111, 'Leave Request Form'!$C$8:$C$507, $B116), "R2", IF(COUNTIFS('Leave Request Form'!$P$8:$P$569, $B116, 'Leave Request Form'!$Q$8:$Q$569, "&lt;="&amp;C111, 'Leave Request Form'!$R$8:$R$569, "&gt;="&amp;C111)&gt;0, "A", IF(COUNTIFS('Leave Request Form'!$C$8:$C$507, $B116, 'Leave Request Form'!$D$8:$D$507, "&lt;="&amp;C111, 'Leave Request Form'!$E$8:$E$507, "&gt;="&amp;C111)&gt;0, "R", "")))))</f>
        <v/>
      </c>
      <c r="D116" s="43" t="str">
        <f>IF(OR($B116="", D111=""), "", IF(COUNTIFS('Leave Request Form'!$T$8:$T$507, D111, 'Leave Request Form'!$C$8:$C$507, $B116), "A2", IF(COUNTIFS('Leave Request Form'!$G$8:$G$507, D111, 'Leave Request Form'!$C$8:$C$507, $B116), "R2", IF(COUNTIFS('Leave Request Form'!$P$8:$P$569, $B116, 'Leave Request Form'!$Q$8:$Q$569, "&lt;="&amp;D111, 'Leave Request Form'!$R$8:$R$569, "&gt;="&amp;D111)&gt;0, "A", IF(COUNTIFS('Leave Request Form'!$C$8:$C$507, $B116, 'Leave Request Form'!$D$8:$D$507, "&lt;="&amp;D111, 'Leave Request Form'!$E$8:$E$507, "&gt;="&amp;D111)&gt;0, "R", "")))))</f>
        <v/>
      </c>
      <c r="E116" s="43" t="str">
        <f>IF(OR($B116="", E111=""), "", IF(COUNTIFS('Leave Request Form'!$T$8:$T$507, E111, 'Leave Request Form'!$C$8:$C$507, $B116), "A2", IF(COUNTIFS('Leave Request Form'!$G$8:$G$507, E111, 'Leave Request Form'!$C$8:$C$507, $B116), "R2", IF(COUNTIFS('Leave Request Form'!$P$8:$P$569, $B116, 'Leave Request Form'!$Q$8:$Q$569, "&lt;="&amp;E111, 'Leave Request Form'!$R$8:$R$569, "&gt;="&amp;E111)&gt;0, "A", IF(COUNTIFS('Leave Request Form'!$C$8:$C$507, $B116, 'Leave Request Form'!$D$8:$D$507, "&lt;="&amp;E111, 'Leave Request Form'!$E$8:$E$507, "&gt;="&amp;E111)&gt;0, "R", "")))))</f>
        <v/>
      </c>
      <c r="F116" s="43" t="str">
        <f>IF(OR($B116="", F111=""), "", IF(COUNTIFS('Leave Request Form'!$T$8:$T$507, F111, 'Leave Request Form'!$C$8:$C$507, $B116), "A2", IF(COUNTIFS('Leave Request Form'!$G$8:$G$507, F111, 'Leave Request Form'!$C$8:$C$507, $B116), "R2", IF(COUNTIFS('Leave Request Form'!$P$8:$P$569, $B116, 'Leave Request Form'!$Q$8:$Q$569, "&lt;="&amp;F111, 'Leave Request Form'!$R$8:$R$569, "&gt;="&amp;F111)&gt;0, "A", IF(COUNTIFS('Leave Request Form'!$C$8:$C$507, $B116, 'Leave Request Form'!$D$8:$D$507, "&lt;="&amp;F111, 'Leave Request Form'!$E$8:$E$507, "&gt;="&amp;F111)&gt;0, "R", "")))))</f>
        <v/>
      </c>
      <c r="G116" s="43" t="str">
        <f>IF(OR($B116="", G111=""), "", IF(COUNTIFS('Leave Request Form'!$T$8:$T$507, G111, 'Leave Request Form'!$C$8:$C$507, $B116), "A2", IF(COUNTIFS('Leave Request Form'!$G$8:$G$507, G111, 'Leave Request Form'!$C$8:$C$507, $B116), "R2", IF(COUNTIFS('Leave Request Form'!$P$8:$P$569, $B116, 'Leave Request Form'!$Q$8:$Q$569, "&lt;="&amp;G111, 'Leave Request Form'!$R$8:$R$569, "&gt;="&amp;G111)&gt;0, "A", IF(COUNTIFS('Leave Request Form'!$C$8:$C$507, $B116, 'Leave Request Form'!$D$8:$D$507, "&lt;="&amp;G111, 'Leave Request Form'!$E$8:$E$507, "&gt;="&amp;G111)&gt;0, "R", "")))))</f>
        <v/>
      </c>
      <c r="H116" s="43" t="str">
        <f>IF(OR($B116="", H111=""), "", IF(COUNTIFS('Leave Request Form'!$T$8:$T$507, H111, 'Leave Request Form'!$C$8:$C$507, $B116), "A2", IF(COUNTIFS('Leave Request Form'!$G$8:$G$507, H111, 'Leave Request Form'!$C$8:$C$507, $B116), "R2", IF(COUNTIFS('Leave Request Form'!$P$8:$P$569, $B116, 'Leave Request Form'!$Q$8:$Q$569, "&lt;="&amp;H111, 'Leave Request Form'!$R$8:$R$569, "&gt;="&amp;H111)&gt;0, "A", IF(COUNTIFS('Leave Request Form'!$C$8:$C$507, $B116, 'Leave Request Form'!$D$8:$D$507, "&lt;="&amp;H111, 'Leave Request Form'!$E$8:$E$507, "&gt;="&amp;H111)&gt;0, "R", "")))))</f>
        <v/>
      </c>
      <c r="I116" s="43" t="str">
        <f>IF(OR($B116="", I111=""), "", IF(COUNTIFS('Leave Request Form'!$T$8:$T$507, I111, 'Leave Request Form'!$C$8:$C$507, $B116), "A2", IF(COUNTIFS('Leave Request Form'!$G$8:$G$507, I111, 'Leave Request Form'!$C$8:$C$507, $B116), "R2", IF(COUNTIFS('Leave Request Form'!$P$8:$P$569, $B116, 'Leave Request Form'!$Q$8:$Q$569, "&lt;="&amp;I111, 'Leave Request Form'!$R$8:$R$569, "&gt;="&amp;I111)&gt;0, "A", IF(COUNTIFS('Leave Request Form'!$C$8:$C$507, $B116, 'Leave Request Form'!$D$8:$D$507, "&lt;="&amp;I111, 'Leave Request Form'!$E$8:$E$507, "&gt;="&amp;I111)&gt;0, "R", "")))))</f>
        <v/>
      </c>
      <c r="J116" s="43" t="str">
        <f>IF(OR($B116="", J111=""), "", IF(COUNTIFS('Leave Request Form'!$T$8:$T$507, J111, 'Leave Request Form'!$C$8:$C$507, $B116), "A2", IF(COUNTIFS('Leave Request Form'!$G$8:$G$507, J111, 'Leave Request Form'!$C$8:$C$507, $B116), "R2", IF(COUNTIFS('Leave Request Form'!$P$8:$P$569, $B116, 'Leave Request Form'!$Q$8:$Q$569, "&lt;="&amp;J111, 'Leave Request Form'!$R$8:$R$569, "&gt;="&amp;J111)&gt;0, "A", IF(COUNTIFS('Leave Request Form'!$C$8:$C$507, $B116, 'Leave Request Form'!$D$8:$D$507, "&lt;="&amp;J111, 'Leave Request Form'!$E$8:$E$507, "&gt;="&amp;J111)&gt;0, "R", "")))))</f>
        <v/>
      </c>
      <c r="K116" s="43" t="str">
        <f>IF(OR($B116="", K111=""), "", IF(COUNTIFS('Leave Request Form'!$T$8:$T$507, K111, 'Leave Request Form'!$C$8:$C$507, $B116), "A2", IF(COUNTIFS('Leave Request Form'!$G$8:$G$507, K111, 'Leave Request Form'!$C$8:$C$507, $B116), "R2", IF(COUNTIFS('Leave Request Form'!$P$8:$P$569, $B116, 'Leave Request Form'!$Q$8:$Q$569, "&lt;="&amp;K111, 'Leave Request Form'!$R$8:$R$569, "&gt;="&amp;K111)&gt;0, "A", IF(COUNTIFS('Leave Request Form'!$C$8:$C$507, $B116, 'Leave Request Form'!$D$8:$D$507, "&lt;="&amp;K111, 'Leave Request Form'!$E$8:$E$507, "&gt;="&amp;K111)&gt;0, "R", "")))))</f>
        <v/>
      </c>
      <c r="L116" s="43" t="str">
        <f>IF(OR($B116="", L111=""), "", IF(COUNTIFS('Leave Request Form'!$T$8:$T$507, L111, 'Leave Request Form'!$C$8:$C$507, $B116), "A2", IF(COUNTIFS('Leave Request Form'!$G$8:$G$507, L111, 'Leave Request Form'!$C$8:$C$507, $B116), "R2", IF(COUNTIFS('Leave Request Form'!$P$8:$P$569, $B116, 'Leave Request Form'!$Q$8:$Q$569, "&lt;="&amp;L111, 'Leave Request Form'!$R$8:$R$569, "&gt;="&amp;L111)&gt;0, "A", IF(COUNTIFS('Leave Request Form'!$C$8:$C$507, $B116, 'Leave Request Form'!$D$8:$D$507, "&lt;="&amp;L111, 'Leave Request Form'!$E$8:$E$507, "&gt;="&amp;L111)&gt;0, "R", "")))))</f>
        <v/>
      </c>
      <c r="M116" s="43" t="str">
        <f>IF(OR($B116="", M111=""), "", IF(COUNTIFS('Leave Request Form'!$T$8:$T$507, M111, 'Leave Request Form'!$C$8:$C$507, $B116), "A2", IF(COUNTIFS('Leave Request Form'!$G$8:$G$507, M111, 'Leave Request Form'!$C$8:$C$507, $B116), "R2", IF(COUNTIFS('Leave Request Form'!$P$8:$P$569, $B116, 'Leave Request Form'!$Q$8:$Q$569, "&lt;="&amp;M111, 'Leave Request Form'!$R$8:$R$569, "&gt;="&amp;M111)&gt;0, "A", IF(COUNTIFS('Leave Request Form'!$C$8:$C$507, $B116, 'Leave Request Form'!$D$8:$D$507, "&lt;="&amp;M111, 'Leave Request Form'!$E$8:$E$507, "&gt;="&amp;M111)&gt;0, "R", "")))))</f>
        <v/>
      </c>
      <c r="N116" s="43" t="str">
        <f>IF(OR($B116="", N111=""), "", IF(COUNTIFS('Leave Request Form'!$T$8:$T$507, N111, 'Leave Request Form'!$C$8:$C$507, $B116), "A2", IF(COUNTIFS('Leave Request Form'!$G$8:$G$507, N111, 'Leave Request Form'!$C$8:$C$507, $B116), "R2", IF(COUNTIFS('Leave Request Form'!$P$8:$P$569, $B116, 'Leave Request Form'!$Q$8:$Q$569, "&lt;="&amp;N111, 'Leave Request Form'!$R$8:$R$569, "&gt;="&amp;N111)&gt;0, "A", IF(COUNTIFS('Leave Request Form'!$C$8:$C$507, $B116, 'Leave Request Form'!$D$8:$D$507, "&lt;="&amp;N111, 'Leave Request Form'!$E$8:$E$507, "&gt;="&amp;N111)&gt;0, "R", "")))))</f>
        <v/>
      </c>
      <c r="O116" s="43" t="str">
        <f>IF(OR($B116="", O111=""), "", IF(COUNTIFS('Leave Request Form'!$T$8:$T$507, O111, 'Leave Request Form'!$C$8:$C$507, $B116), "A2", IF(COUNTIFS('Leave Request Form'!$G$8:$G$507, O111, 'Leave Request Form'!$C$8:$C$507, $B116), "R2", IF(COUNTIFS('Leave Request Form'!$P$8:$P$569, $B116, 'Leave Request Form'!$Q$8:$Q$569, "&lt;="&amp;O111, 'Leave Request Form'!$R$8:$R$569, "&gt;="&amp;O111)&gt;0, "A", IF(COUNTIFS('Leave Request Form'!$C$8:$C$507, $B116, 'Leave Request Form'!$D$8:$D$507, "&lt;="&amp;O111, 'Leave Request Form'!$E$8:$E$507, "&gt;="&amp;O111)&gt;0, "R", "")))))</f>
        <v/>
      </c>
      <c r="P116" s="43" t="str">
        <f>IF(OR($B116="", P111=""), "", IF(COUNTIFS('Leave Request Form'!$T$8:$T$507, P111, 'Leave Request Form'!$C$8:$C$507, $B116), "A2", IF(COUNTIFS('Leave Request Form'!$G$8:$G$507, P111, 'Leave Request Form'!$C$8:$C$507, $B116), "R2", IF(COUNTIFS('Leave Request Form'!$P$8:$P$569, $B116, 'Leave Request Form'!$Q$8:$Q$569, "&lt;="&amp;P111, 'Leave Request Form'!$R$8:$R$569, "&gt;="&amp;P111)&gt;0, "A", IF(COUNTIFS('Leave Request Form'!$C$8:$C$507, $B116, 'Leave Request Form'!$D$8:$D$507, "&lt;="&amp;P111, 'Leave Request Form'!$E$8:$E$507, "&gt;="&amp;P111)&gt;0, "R", "")))))</f>
        <v/>
      </c>
      <c r="Q116" s="43" t="str">
        <f>IF(OR($B116="", Q111=""), "", IF(COUNTIFS('Leave Request Form'!$T$8:$T$507, Q111, 'Leave Request Form'!$C$8:$C$507, $B116), "A2", IF(COUNTIFS('Leave Request Form'!$G$8:$G$507, Q111, 'Leave Request Form'!$C$8:$C$507, $B116), "R2", IF(COUNTIFS('Leave Request Form'!$P$8:$P$569, $B116, 'Leave Request Form'!$Q$8:$Q$569, "&lt;="&amp;Q111, 'Leave Request Form'!$R$8:$R$569, "&gt;="&amp;Q111)&gt;0, "A", IF(COUNTIFS('Leave Request Form'!$C$8:$C$507, $B116, 'Leave Request Form'!$D$8:$D$507, "&lt;="&amp;Q111, 'Leave Request Form'!$E$8:$E$507, "&gt;="&amp;Q111)&gt;0, "R", "")))))</f>
        <v/>
      </c>
      <c r="R116" s="43" t="str">
        <f>IF(OR($B116="", R111=""), "", IF(COUNTIFS('Leave Request Form'!$T$8:$T$507, R111, 'Leave Request Form'!$C$8:$C$507, $B116), "A2", IF(COUNTIFS('Leave Request Form'!$G$8:$G$507, R111, 'Leave Request Form'!$C$8:$C$507, $B116), "R2", IF(COUNTIFS('Leave Request Form'!$P$8:$P$569, $B116, 'Leave Request Form'!$Q$8:$Q$569, "&lt;="&amp;R111, 'Leave Request Form'!$R$8:$R$569, "&gt;="&amp;R111)&gt;0, "A", IF(COUNTIFS('Leave Request Form'!$C$8:$C$507, $B116, 'Leave Request Form'!$D$8:$D$507, "&lt;="&amp;R111, 'Leave Request Form'!$E$8:$E$507, "&gt;="&amp;R111)&gt;0, "R", "")))))</f>
        <v/>
      </c>
      <c r="S116" s="43" t="str">
        <f>IF(OR($B116="", S111=""), "", IF(COUNTIFS('Leave Request Form'!$T$8:$T$507, S111, 'Leave Request Form'!$C$8:$C$507, $B116), "A2", IF(COUNTIFS('Leave Request Form'!$G$8:$G$507, S111, 'Leave Request Form'!$C$8:$C$507, $B116), "R2", IF(COUNTIFS('Leave Request Form'!$P$8:$P$569, $B116, 'Leave Request Form'!$Q$8:$Q$569, "&lt;="&amp;S111, 'Leave Request Form'!$R$8:$R$569, "&gt;="&amp;S111)&gt;0, "A", IF(COUNTIFS('Leave Request Form'!$C$8:$C$507, $B116, 'Leave Request Form'!$D$8:$D$507, "&lt;="&amp;S111, 'Leave Request Form'!$E$8:$E$507, "&gt;="&amp;S111)&gt;0, "R", "")))))</f>
        <v/>
      </c>
      <c r="T116" s="43" t="str">
        <f>IF(OR($B116="", T111=""), "", IF(COUNTIFS('Leave Request Form'!$T$8:$T$507, T111, 'Leave Request Form'!$C$8:$C$507, $B116), "A2", IF(COUNTIFS('Leave Request Form'!$G$8:$G$507, T111, 'Leave Request Form'!$C$8:$C$507, $B116), "R2", IF(COUNTIFS('Leave Request Form'!$P$8:$P$569, $B116, 'Leave Request Form'!$Q$8:$Q$569, "&lt;="&amp;T111, 'Leave Request Form'!$R$8:$R$569, "&gt;="&amp;T111)&gt;0, "A", IF(COUNTIFS('Leave Request Form'!$C$8:$C$507, $B116, 'Leave Request Form'!$D$8:$D$507, "&lt;="&amp;T111, 'Leave Request Form'!$E$8:$E$507, "&gt;="&amp;T111)&gt;0, "R", "")))))</f>
        <v/>
      </c>
      <c r="U116" s="43" t="str">
        <f>IF(OR($B116="", U111=""), "", IF(COUNTIFS('Leave Request Form'!$T$8:$T$507, U111, 'Leave Request Form'!$C$8:$C$507, $B116), "A2", IF(COUNTIFS('Leave Request Form'!$G$8:$G$507, U111, 'Leave Request Form'!$C$8:$C$507, $B116), "R2", IF(COUNTIFS('Leave Request Form'!$P$8:$P$569, $B116, 'Leave Request Form'!$Q$8:$Q$569, "&lt;="&amp;U111, 'Leave Request Form'!$R$8:$R$569, "&gt;="&amp;U111)&gt;0, "A", IF(COUNTIFS('Leave Request Form'!$C$8:$C$507, $B116, 'Leave Request Form'!$D$8:$D$507, "&lt;="&amp;U111, 'Leave Request Form'!$E$8:$E$507, "&gt;="&amp;U111)&gt;0, "R", "")))))</f>
        <v/>
      </c>
      <c r="V116" s="43" t="str">
        <f>IF(OR($B116="", V111=""), "", IF(COUNTIFS('Leave Request Form'!$T$8:$T$507, V111, 'Leave Request Form'!$C$8:$C$507, $B116), "A2", IF(COUNTIFS('Leave Request Form'!$G$8:$G$507, V111, 'Leave Request Form'!$C$8:$C$507, $B116), "R2", IF(COUNTIFS('Leave Request Form'!$P$8:$P$569, $B116, 'Leave Request Form'!$Q$8:$Q$569, "&lt;="&amp;V111, 'Leave Request Form'!$R$8:$R$569, "&gt;="&amp;V111)&gt;0, "A", IF(COUNTIFS('Leave Request Form'!$C$8:$C$507, $B116, 'Leave Request Form'!$D$8:$D$507, "&lt;="&amp;V111, 'Leave Request Form'!$E$8:$E$507, "&gt;="&amp;V111)&gt;0, "R", "")))))</f>
        <v/>
      </c>
      <c r="W116" s="43" t="str">
        <f>IF(OR($B116="", W111=""), "", IF(COUNTIFS('Leave Request Form'!$T$8:$T$507, W111, 'Leave Request Form'!$C$8:$C$507, $B116), "A2", IF(COUNTIFS('Leave Request Form'!$G$8:$G$507, W111, 'Leave Request Form'!$C$8:$C$507, $B116), "R2", IF(COUNTIFS('Leave Request Form'!$P$8:$P$569, $B116, 'Leave Request Form'!$Q$8:$Q$569, "&lt;="&amp;W111, 'Leave Request Form'!$R$8:$R$569, "&gt;="&amp;W111)&gt;0, "A", IF(COUNTIFS('Leave Request Form'!$C$8:$C$507, $B116, 'Leave Request Form'!$D$8:$D$507, "&lt;="&amp;W111, 'Leave Request Form'!$E$8:$E$507, "&gt;="&amp;W111)&gt;0, "R", "")))))</f>
        <v/>
      </c>
      <c r="X116" s="43" t="str">
        <f>IF(OR($B116="", X111=""), "", IF(COUNTIFS('Leave Request Form'!$T$8:$T$507, X111, 'Leave Request Form'!$C$8:$C$507, $B116), "A2", IF(COUNTIFS('Leave Request Form'!$G$8:$G$507, X111, 'Leave Request Form'!$C$8:$C$507, $B116), "R2", IF(COUNTIFS('Leave Request Form'!$P$8:$P$569, $B116, 'Leave Request Form'!$Q$8:$Q$569, "&lt;="&amp;X111, 'Leave Request Form'!$R$8:$R$569, "&gt;="&amp;X111)&gt;0, "A", IF(COUNTIFS('Leave Request Form'!$C$8:$C$507, $B116, 'Leave Request Form'!$D$8:$D$507, "&lt;="&amp;X111, 'Leave Request Form'!$E$8:$E$507, "&gt;="&amp;X111)&gt;0, "R", "")))))</f>
        <v/>
      </c>
      <c r="Y116" s="43" t="str">
        <f>IF(OR($B116="", Y111=""), "", IF(COUNTIFS('Leave Request Form'!$T$8:$T$507, Y111, 'Leave Request Form'!$C$8:$C$507, $B116), "A2", IF(COUNTIFS('Leave Request Form'!$G$8:$G$507, Y111, 'Leave Request Form'!$C$8:$C$507, $B116), "R2", IF(COUNTIFS('Leave Request Form'!$P$8:$P$569, $B116, 'Leave Request Form'!$Q$8:$Q$569, "&lt;="&amp;Y111, 'Leave Request Form'!$R$8:$R$569, "&gt;="&amp;Y111)&gt;0, "A", IF(COUNTIFS('Leave Request Form'!$C$8:$C$507, $B116, 'Leave Request Form'!$D$8:$D$507, "&lt;="&amp;Y111, 'Leave Request Form'!$E$8:$E$507, "&gt;="&amp;Y111)&gt;0, "R", "")))))</f>
        <v/>
      </c>
      <c r="Z116" s="43" t="str">
        <f>IF(OR($B116="", Z111=""), "", IF(COUNTIFS('Leave Request Form'!$T$8:$T$507, Z111, 'Leave Request Form'!$C$8:$C$507, $B116), "A2", IF(COUNTIFS('Leave Request Form'!$G$8:$G$507, Z111, 'Leave Request Form'!$C$8:$C$507, $B116), "R2", IF(COUNTIFS('Leave Request Form'!$P$8:$P$569, $B116, 'Leave Request Form'!$Q$8:$Q$569, "&lt;="&amp;Z111, 'Leave Request Form'!$R$8:$R$569, "&gt;="&amp;Z111)&gt;0, "A", IF(COUNTIFS('Leave Request Form'!$C$8:$C$507, $B116, 'Leave Request Form'!$D$8:$D$507, "&lt;="&amp;Z111, 'Leave Request Form'!$E$8:$E$507, "&gt;="&amp;Z111)&gt;0, "R", "")))))</f>
        <v/>
      </c>
      <c r="AA116" s="43" t="str">
        <f>IF(OR($B116="", AA111=""), "", IF(COUNTIFS('Leave Request Form'!$T$8:$T$507, AA111, 'Leave Request Form'!$C$8:$C$507, $B116), "A2", IF(COUNTIFS('Leave Request Form'!$G$8:$G$507, AA111, 'Leave Request Form'!$C$8:$C$507, $B116), "R2", IF(COUNTIFS('Leave Request Form'!$P$8:$P$569, $B116, 'Leave Request Form'!$Q$8:$Q$569, "&lt;="&amp;AA111, 'Leave Request Form'!$R$8:$R$569, "&gt;="&amp;AA111)&gt;0, "A", IF(COUNTIFS('Leave Request Form'!$C$8:$C$507, $B116, 'Leave Request Form'!$D$8:$D$507, "&lt;="&amp;AA111, 'Leave Request Form'!$E$8:$E$507, "&gt;="&amp;AA111)&gt;0, "R", "")))))</f>
        <v/>
      </c>
      <c r="AB116" s="43" t="str">
        <f>IF(OR($B116="", AB111=""), "", IF(COUNTIFS('Leave Request Form'!$T$8:$T$507, AB111, 'Leave Request Form'!$C$8:$C$507, $B116), "A2", IF(COUNTIFS('Leave Request Form'!$G$8:$G$507, AB111, 'Leave Request Form'!$C$8:$C$507, $B116), "R2", IF(COUNTIFS('Leave Request Form'!$P$8:$P$569, $B116, 'Leave Request Form'!$Q$8:$Q$569, "&lt;="&amp;AB111, 'Leave Request Form'!$R$8:$R$569, "&gt;="&amp;AB111)&gt;0, "A", IF(COUNTIFS('Leave Request Form'!$C$8:$C$507, $B116, 'Leave Request Form'!$D$8:$D$507, "&lt;="&amp;AB111, 'Leave Request Form'!$E$8:$E$507, "&gt;="&amp;AB111)&gt;0, "R", "")))))</f>
        <v/>
      </c>
      <c r="AC116" s="43" t="str">
        <f>IF(OR($B116="", AC111=""), "", IF(COUNTIFS('Leave Request Form'!$T$8:$T$507, AC111, 'Leave Request Form'!$C$8:$C$507, $B116), "A2", IF(COUNTIFS('Leave Request Form'!$G$8:$G$507, AC111, 'Leave Request Form'!$C$8:$C$507, $B116), "R2", IF(COUNTIFS('Leave Request Form'!$P$8:$P$569, $B116, 'Leave Request Form'!$Q$8:$Q$569, "&lt;="&amp;AC111, 'Leave Request Form'!$R$8:$R$569, "&gt;="&amp;AC111)&gt;0, "A", IF(COUNTIFS('Leave Request Form'!$C$8:$C$507, $B116, 'Leave Request Form'!$D$8:$D$507, "&lt;="&amp;AC111, 'Leave Request Form'!$E$8:$E$507, "&gt;="&amp;AC111)&gt;0, "R", "")))))</f>
        <v/>
      </c>
      <c r="AD116" s="43" t="str">
        <f>IF(OR($B116="", AD111=""), "", IF(COUNTIFS('Leave Request Form'!$T$8:$T$507, AD111, 'Leave Request Form'!$C$8:$C$507, $B116), "A2", IF(COUNTIFS('Leave Request Form'!$G$8:$G$507, AD111, 'Leave Request Form'!$C$8:$C$507, $B116), "R2", IF(COUNTIFS('Leave Request Form'!$P$8:$P$569, $B116, 'Leave Request Form'!$Q$8:$Q$569, "&lt;="&amp;AD111, 'Leave Request Form'!$R$8:$R$569, "&gt;="&amp;AD111)&gt;0, "A", IF(COUNTIFS('Leave Request Form'!$C$8:$C$507, $B116, 'Leave Request Form'!$D$8:$D$507, "&lt;="&amp;AD111, 'Leave Request Form'!$E$8:$E$507, "&gt;="&amp;AD111)&gt;0, "R", "")))))</f>
        <v/>
      </c>
      <c r="AE116" s="43" t="str">
        <f>IF(OR($B116="", AE111=""), "", IF(COUNTIFS('Leave Request Form'!$T$8:$T$507, AE111, 'Leave Request Form'!$C$8:$C$507, $B116), "A2", IF(COUNTIFS('Leave Request Form'!$G$8:$G$507, AE111, 'Leave Request Form'!$C$8:$C$507, $B116), "R2", IF(COUNTIFS('Leave Request Form'!$P$8:$P$569, $B116, 'Leave Request Form'!$Q$8:$Q$569, "&lt;="&amp;AE111, 'Leave Request Form'!$R$8:$R$569, "&gt;="&amp;AE111)&gt;0, "A", IF(COUNTIFS('Leave Request Form'!$C$8:$C$507, $B116, 'Leave Request Form'!$D$8:$D$507, "&lt;="&amp;AE111, 'Leave Request Form'!$E$8:$E$507, "&gt;="&amp;AE111)&gt;0, "R", "")))))</f>
        <v/>
      </c>
      <c r="AF116" s="43" t="str">
        <f>IF(OR($B116="", AF111=""), "", IF(COUNTIFS('Leave Request Form'!$T$8:$T$507, AF111, 'Leave Request Form'!$C$8:$C$507, $B116), "A2", IF(COUNTIFS('Leave Request Form'!$G$8:$G$507, AF111, 'Leave Request Form'!$C$8:$C$507, $B116), "R2", IF(COUNTIFS('Leave Request Form'!$P$8:$P$569, $B116, 'Leave Request Form'!$Q$8:$Q$569, "&lt;="&amp;AF111, 'Leave Request Form'!$R$8:$R$569, "&gt;="&amp;AF111)&gt;0, "A", IF(COUNTIFS('Leave Request Form'!$C$8:$C$507, $B116, 'Leave Request Form'!$D$8:$D$507, "&lt;="&amp;AF111, 'Leave Request Form'!$E$8:$E$507, "&gt;="&amp;AF111)&gt;0, "R", "")))))</f>
        <v/>
      </c>
      <c r="AG116" s="44" t="str">
        <f>IF(OR($B116="", AG111=""), "", IF(COUNTIFS('Leave Request Form'!$T$8:$T$507, AG111, 'Leave Request Form'!$C$8:$C$507, $B116), "A2", IF(COUNTIFS('Leave Request Form'!$G$8:$G$507, AG111, 'Leave Request Form'!$C$8:$C$507, $B116), "R2", IF(COUNTIFS('Leave Request Form'!$P$8:$P$569, $B116, 'Leave Request Form'!$Q$8:$Q$569, "&lt;="&amp;AG111, 'Leave Request Form'!$R$8:$R$569, "&gt;="&amp;AG111)&gt;0, "A", IF(COUNTIFS('Leave Request Form'!$C$8:$C$507, $B116, 'Leave Request Form'!$D$8:$D$507, "&lt;="&amp;AG111, 'Leave Request Form'!$E$8:$E$507, "&gt;="&amp;AG111)&gt;0, "R", "")))))</f>
        <v/>
      </c>
      <c r="AH116" s="75"/>
    </row>
    <row r="117" spans="1:34" x14ac:dyDescent="0.25">
      <c r="A117" s="75"/>
      <c r="B117" s="10" t="str">
        <f>IF('Intro &amp; Setup'!$BC$9="", "", 'Intro &amp; Setup'!$BC$9)</f>
        <v>Chris</v>
      </c>
      <c r="C117" s="42" t="str">
        <f>IF(OR($B117="", C111=""), "", IF(COUNTIFS('Leave Request Form'!$T$8:$T$507, C111, 'Leave Request Form'!$C$8:$C$507, $B117), "A2", IF(COUNTIFS('Leave Request Form'!$G$8:$G$507, C111, 'Leave Request Form'!$C$8:$C$507, $B117), "R2", IF(COUNTIFS('Leave Request Form'!$P$8:$P$569, $B117, 'Leave Request Form'!$Q$8:$Q$569, "&lt;="&amp;C111, 'Leave Request Form'!$R$8:$R$569, "&gt;="&amp;C111)&gt;0, "A", IF(COUNTIFS('Leave Request Form'!$C$8:$C$507, $B117, 'Leave Request Form'!$D$8:$D$507, "&lt;="&amp;C111, 'Leave Request Form'!$E$8:$E$507, "&gt;="&amp;C111)&gt;0, "R", "")))))</f>
        <v/>
      </c>
      <c r="D117" s="43" t="str">
        <f>IF(OR($B117="", D111=""), "", IF(COUNTIFS('Leave Request Form'!$T$8:$T$507, D111, 'Leave Request Form'!$C$8:$C$507, $B117), "A2", IF(COUNTIFS('Leave Request Form'!$G$8:$G$507, D111, 'Leave Request Form'!$C$8:$C$507, $B117), "R2", IF(COUNTIFS('Leave Request Form'!$P$8:$P$569, $B117, 'Leave Request Form'!$Q$8:$Q$569, "&lt;="&amp;D111, 'Leave Request Form'!$R$8:$R$569, "&gt;="&amp;D111)&gt;0, "A", IF(COUNTIFS('Leave Request Form'!$C$8:$C$507, $B117, 'Leave Request Form'!$D$8:$D$507, "&lt;="&amp;D111, 'Leave Request Form'!$E$8:$E$507, "&gt;="&amp;D111)&gt;0, "R", "")))))</f>
        <v/>
      </c>
      <c r="E117" s="43" t="str">
        <f>IF(OR($B117="", E111=""), "", IF(COUNTIFS('Leave Request Form'!$T$8:$T$507, E111, 'Leave Request Form'!$C$8:$C$507, $B117), "A2", IF(COUNTIFS('Leave Request Form'!$G$8:$G$507, E111, 'Leave Request Form'!$C$8:$C$507, $B117), "R2", IF(COUNTIFS('Leave Request Form'!$P$8:$P$569, $B117, 'Leave Request Form'!$Q$8:$Q$569, "&lt;="&amp;E111, 'Leave Request Form'!$R$8:$R$569, "&gt;="&amp;E111)&gt;0, "A", IF(COUNTIFS('Leave Request Form'!$C$8:$C$507, $B117, 'Leave Request Form'!$D$8:$D$507, "&lt;="&amp;E111, 'Leave Request Form'!$E$8:$E$507, "&gt;="&amp;E111)&gt;0, "R", "")))))</f>
        <v/>
      </c>
      <c r="F117" s="43" t="str">
        <f>IF(OR($B117="", F111=""), "", IF(COUNTIFS('Leave Request Form'!$T$8:$T$507, F111, 'Leave Request Form'!$C$8:$C$507, $B117), "A2", IF(COUNTIFS('Leave Request Form'!$G$8:$G$507, F111, 'Leave Request Form'!$C$8:$C$507, $B117), "R2", IF(COUNTIFS('Leave Request Form'!$P$8:$P$569, $B117, 'Leave Request Form'!$Q$8:$Q$569, "&lt;="&amp;F111, 'Leave Request Form'!$R$8:$R$569, "&gt;="&amp;F111)&gt;0, "A", IF(COUNTIFS('Leave Request Form'!$C$8:$C$507, $B117, 'Leave Request Form'!$D$8:$D$507, "&lt;="&amp;F111, 'Leave Request Form'!$E$8:$E$507, "&gt;="&amp;F111)&gt;0, "R", "")))))</f>
        <v/>
      </c>
      <c r="G117" s="43" t="str">
        <f>IF(OR($B117="", G111=""), "", IF(COUNTIFS('Leave Request Form'!$T$8:$T$507, G111, 'Leave Request Form'!$C$8:$C$507, $B117), "A2", IF(COUNTIFS('Leave Request Form'!$G$8:$G$507, G111, 'Leave Request Form'!$C$8:$C$507, $B117), "R2", IF(COUNTIFS('Leave Request Form'!$P$8:$P$569, $B117, 'Leave Request Form'!$Q$8:$Q$569, "&lt;="&amp;G111, 'Leave Request Form'!$R$8:$R$569, "&gt;="&amp;G111)&gt;0, "A", IF(COUNTIFS('Leave Request Form'!$C$8:$C$507, $B117, 'Leave Request Form'!$D$8:$D$507, "&lt;="&amp;G111, 'Leave Request Form'!$E$8:$E$507, "&gt;="&amp;G111)&gt;0, "R", "")))))</f>
        <v/>
      </c>
      <c r="H117" s="43" t="str">
        <f>IF(OR($B117="", H111=""), "", IF(COUNTIFS('Leave Request Form'!$T$8:$T$507, H111, 'Leave Request Form'!$C$8:$C$507, $B117), "A2", IF(COUNTIFS('Leave Request Form'!$G$8:$G$507, H111, 'Leave Request Form'!$C$8:$C$507, $B117), "R2", IF(COUNTIFS('Leave Request Form'!$P$8:$P$569, $B117, 'Leave Request Form'!$Q$8:$Q$569, "&lt;="&amp;H111, 'Leave Request Form'!$R$8:$R$569, "&gt;="&amp;H111)&gt;0, "A", IF(COUNTIFS('Leave Request Form'!$C$8:$C$507, $B117, 'Leave Request Form'!$D$8:$D$507, "&lt;="&amp;H111, 'Leave Request Form'!$E$8:$E$507, "&gt;="&amp;H111)&gt;0, "R", "")))))</f>
        <v/>
      </c>
      <c r="I117" s="43" t="str">
        <f>IF(OR($B117="", I111=""), "", IF(COUNTIFS('Leave Request Form'!$T$8:$T$507, I111, 'Leave Request Form'!$C$8:$C$507, $B117), "A2", IF(COUNTIFS('Leave Request Form'!$G$8:$G$507, I111, 'Leave Request Form'!$C$8:$C$507, $B117), "R2", IF(COUNTIFS('Leave Request Form'!$P$8:$P$569, $B117, 'Leave Request Form'!$Q$8:$Q$569, "&lt;="&amp;I111, 'Leave Request Form'!$R$8:$R$569, "&gt;="&amp;I111)&gt;0, "A", IF(COUNTIFS('Leave Request Form'!$C$8:$C$507, $B117, 'Leave Request Form'!$D$8:$D$507, "&lt;="&amp;I111, 'Leave Request Form'!$E$8:$E$507, "&gt;="&amp;I111)&gt;0, "R", "")))))</f>
        <v/>
      </c>
      <c r="J117" s="43" t="str">
        <f>IF(OR($B117="", J111=""), "", IF(COUNTIFS('Leave Request Form'!$T$8:$T$507, J111, 'Leave Request Form'!$C$8:$C$507, $B117), "A2", IF(COUNTIFS('Leave Request Form'!$G$8:$G$507, J111, 'Leave Request Form'!$C$8:$C$507, $B117), "R2", IF(COUNTIFS('Leave Request Form'!$P$8:$P$569, $B117, 'Leave Request Form'!$Q$8:$Q$569, "&lt;="&amp;J111, 'Leave Request Form'!$R$8:$R$569, "&gt;="&amp;J111)&gt;0, "A", IF(COUNTIFS('Leave Request Form'!$C$8:$C$507, $B117, 'Leave Request Form'!$D$8:$D$507, "&lt;="&amp;J111, 'Leave Request Form'!$E$8:$E$507, "&gt;="&amp;J111)&gt;0, "R", "")))))</f>
        <v/>
      </c>
      <c r="K117" s="43" t="str">
        <f>IF(OR($B117="", K111=""), "", IF(COUNTIFS('Leave Request Form'!$T$8:$T$507, K111, 'Leave Request Form'!$C$8:$C$507, $B117), "A2", IF(COUNTIFS('Leave Request Form'!$G$8:$G$507, K111, 'Leave Request Form'!$C$8:$C$507, $B117), "R2", IF(COUNTIFS('Leave Request Form'!$P$8:$P$569, $B117, 'Leave Request Form'!$Q$8:$Q$569, "&lt;="&amp;K111, 'Leave Request Form'!$R$8:$R$569, "&gt;="&amp;K111)&gt;0, "A", IF(COUNTIFS('Leave Request Form'!$C$8:$C$507, $B117, 'Leave Request Form'!$D$8:$D$507, "&lt;="&amp;K111, 'Leave Request Form'!$E$8:$E$507, "&gt;="&amp;K111)&gt;0, "R", "")))))</f>
        <v/>
      </c>
      <c r="L117" s="43" t="str">
        <f>IF(OR($B117="", L111=""), "", IF(COUNTIFS('Leave Request Form'!$T$8:$T$507, L111, 'Leave Request Form'!$C$8:$C$507, $B117), "A2", IF(COUNTIFS('Leave Request Form'!$G$8:$G$507, L111, 'Leave Request Form'!$C$8:$C$507, $B117), "R2", IF(COUNTIFS('Leave Request Form'!$P$8:$P$569, $B117, 'Leave Request Form'!$Q$8:$Q$569, "&lt;="&amp;L111, 'Leave Request Form'!$R$8:$R$569, "&gt;="&amp;L111)&gt;0, "A", IF(COUNTIFS('Leave Request Form'!$C$8:$C$507, $B117, 'Leave Request Form'!$D$8:$D$507, "&lt;="&amp;L111, 'Leave Request Form'!$E$8:$E$507, "&gt;="&amp;L111)&gt;0, "R", "")))))</f>
        <v/>
      </c>
      <c r="M117" s="43" t="str">
        <f>IF(OR($B117="", M111=""), "", IF(COUNTIFS('Leave Request Form'!$T$8:$T$507, M111, 'Leave Request Form'!$C$8:$C$507, $B117), "A2", IF(COUNTIFS('Leave Request Form'!$G$8:$G$507, M111, 'Leave Request Form'!$C$8:$C$507, $B117), "R2", IF(COUNTIFS('Leave Request Form'!$P$8:$P$569, $B117, 'Leave Request Form'!$Q$8:$Q$569, "&lt;="&amp;M111, 'Leave Request Form'!$R$8:$R$569, "&gt;="&amp;M111)&gt;0, "A", IF(COUNTIFS('Leave Request Form'!$C$8:$C$507, $B117, 'Leave Request Form'!$D$8:$D$507, "&lt;="&amp;M111, 'Leave Request Form'!$E$8:$E$507, "&gt;="&amp;M111)&gt;0, "R", "")))))</f>
        <v/>
      </c>
      <c r="N117" s="43" t="str">
        <f>IF(OR($B117="", N111=""), "", IF(COUNTIFS('Leave Request Form'!$T$8:$T$507, N111, 'Leave Request Form'!$C$8:$C$507, $B117), "A2", IF(COUNTIFS('Leave Request Form'!$G$8:$G$507, N111, 'Leave Request Form'!$C$8:$C$507, $B117), "R2", IF(COUNTIFS('Leave Request Form'!$P$8:$P$569, $B117, 'Leave Request Form'!$Q$8:$Q$569, "&lt;="&amp;N111, 'Leave Request Form'!$R$8:$R$569, "&gt;="&amp;N111)&gt;0, "A", IF(COUNTIFS('Leave Request Form'!$C$8:$C$507, $B117, 'Leave Request Form'!$D$8:$D$507, "&lt;="&amp;N111, 'Leave Request Form'!$E$8:$E$507, "&gt;="&amp;N111)&gt;0, "R", "")))))</f>
        <v/>
      </c>
      <c r="O117" s="43" t="str">
        <f>IF(OR($B117="", O111=""), "", IF(COUNTIFS('Leave Request Form'!$T$8:$T$507, O111, 'Leave Request Form'!$C$8:$C$507, $B117), "A2", IF(COUNTIFS('Leave Request Form'!$G$8:$G$507, O111, 'Leave Request Form'!$C$8:$C$507, $B117), "R2", IF(COUNTIFS('Leave Request Form'!$P$8:$P$569, $B117, 'Leave Request Form'!$Q$8:$Q$569, "&lt;="&amp;O111, 'Leave Request Form'!$R$8:$R$569, "&gt;="&amp;O111)&gt;0, "A", IF(COUNTIFS('Leave Request Form'!$C$8:$C$507, $B117, 'Leave Request Form'!$D$8:$D$507, "&lt;="&amp;O111, 'Leave Request Form'!$E$8:$E$507, "&gt;="&amp;O111)&gt;0, "R", "")))))</f>
        <v/>
      </c>
      <c r="P117" s="43" t="str">
        <f>IF(OR($B117="", P111=""), "", IF(COUNTIFS('Leave Request Form'!$T$8:$T$507, P111, 'Leave Request Form'!$C$8:$C$507, $B117), "A2", IF(COUNTIFS('Leave Request Form'!$G$8:$G$507, P111, 'Leave Request Form'!$C$8:$C$507, $B117), "R2", IF(COUNTIFS('Leave Request Form'!$P$8:$P$569, $B117, 'Leave Request Form'!$Q$8:$Q$569, "&lt;="&amp;P111, 'Leave Request Form'!$R$8:$R$569, "&gt;="&amp;P111)&gt;0, "A", IF(COUNTIFS('Leave Request Form'!$C$8:$C$507, $B117, 'Leave Request Form'!$D$8:$D$507, "&lt;="&amp;P111, 'Leave Request Form'!$E$8:$E$507, "&gt;="&amp;P111)&gt;0, "R", "")))))</f>
        <v/>
      </c>
      <c r="Q117" s="43" t="str">
        <f>IF(OR($B117="", Q111=""), "", IF(COUNTIFS('Leave Request Form'!$T$8:$T$507, Q111, 'Leave Request Form'!$C$8:$C$507, $B117), "A2", IF(COUNTIFS('Leave Request Form'!$G$8:$G$507, Q111, 'Leave Request Form'!$C$8:$C$507, $B117), "R2", IF(COUNTIFS('Leave Request Form'!$P$8:$P$569, $B117, 'Leave Request Form'!$Q$8:$Q$569, "&lt;="&amp;Q111, 'Leave Request Form'!$R$8:$R$569, "&gt;="&amp;Q111)&gt;0, "A", IF(COUNTIFS('Leave Request Form'!$C$8:$C$507, $B117, 'Leave Request Form'!$D$8:$D$507, "&lt;="&amp;Q111, 'Leave Request Form'!$E$8:$E$507, "&gt;="&amp;Q111)&gt;0, "R", "")))))</f>
        <v/>
      </c>
      <c r="R117" s="43" t="str">
        <f>IF(OR($B117="", R111=""), "", IF(COUNTIFS('Leave Request Form'!$T$8:$T$507, R111, 'Leave Request Form'!$C$8:$C$507, $B117), "A2", IF(COUNTIFS('Leave Request Form'!$G$8:$G$507, R111, 'Leave Request Form'!$C$8:$C$507, $B117), "R2", IF(COUNTIFS('Leave Request Form'!$P$8:$P$569, $B117, 'Leave Request Form'!$Q$8:$Q$569, "&lt;="&amp;R111, 'Leave Request Form'!$R$8:$R$569, "&gt;="&amp;R111)&gt;0, "A", IF(COUNTIFS('Leave Request Form'!$C$8:$C$507, $B117, 'Leave Request Form'!$D$8:$D$507, "&lt;="&amp;R111, 'Leave Request Form'!$E$8:$E$507, "&gt;="&amp;R111)&gt;0, "R", "")))))</f>
        <v/>
      </c>
      <c r="S117" s="43" t="str">
        <f>IF(OR($B117="", S111=""), "", IF(COUNTIFS('Leave Request Form'!$T$8:$T$507, S111, 'Leave Request Form'!$C$8:$C$507, $B117), "A2", IF(COUNTIFS('Leave Request Form'!$G$8:$G$507, S111, 'Leave Request Form'!$C$8:$C$507, $B117), "R2", IF(COUNTIFS('Leave Request Form'!$P$8:$P$569, $B117, 'Leave Request Form'!$Q$8:$Q$569, "&lt;="&amp;S111, 'Leave Request Form'!$R$8:$R$569, "&gt;="&amp;S111)&gt;0, "A", IF(COUNTIFS('Leave Request Form'!$C$8:$C$507, $B117, 'Leave Request Form'!$D$8:$D$507, "&lt;="&amp;S111, 'Leave Request Form'!$E$8:$E$507, "&gt;="&amp;S111)&gt;0, "R", "")))))</f>
        <v/>
      </c>
      <c r="T117" s="43" t="str">
        <f>IF(OR($B117="", T111=""), "", IF(COUNTIFS('Leave Request Form'!$T$8:$T$507, T111, 'Leave Request Form'!$C$8:$C$507, $B117), "A2", IF(COUNTIFS('Leave Request Form'!$G$8:$G$507, T111, 'Leave Request Form'!$C$8:$C$507, $B117), "R2", IF(COUNTIFS('Leave Request Form'!$P$8:$P$569, $B117, 'Leave Request Form'!$Q$8:$Q$569, "&lt;="&amp;T111, 'Leave Request Form'!$R$8:$R$569, "&gt;="&amp;T111)&gt;0, "A", IF(COUNTIFS('Leave Request Form'!$C$8:$C$507, $B117, 'Leave Request Form'!$D$8:$D$507, "&lt;="&amp;T111, 'Leave Request Form'!$E$8:$E$507, "&gt;="&amp;T111)&gt;0, "R", "")))))</f>
        <v/>
      </c>
      <c r="U117" s="43" t="str">
        <f>IF(OR($B117="", U111=""), "", IF(COUNTIFS('Leave Request Form'!$T$8:$T$507, U111, 'Leave Request Form'!$C$8:$C$507, $B117), "A2", IF(COUNTIFS('Leave Request Form'!$G$8:$G$507, U111, 'Leave Request Form'!$C$8:$C$507, $B117), "R2", IF(COUNTIFS('Leave Request Form'!$P$8:$P$569, $B117, 'Leave Request Form'!$Q$8:$Q$569, "&lt;="&amp;U111, 'Leave Request Form'!$R$8:$R$569, "&gt;="&amp;U111)&gt;0, "A", IF(COUNTIFS('Leave Request Form'!$C$8:$C$507, $B117, 'Leave Request Form'!$D$8:$D$507, "&lt;="&amp;U111, 'Leave Request Form'!$E$8:$E$507, "&gt;="&amp;U111)&gt;0, "R", "")))))</f>
        <v/>
      </c>
      <c r="V117" s="43" t="str">
        <f>IF(OR($B117="", V111=""), "", IF(COUNTIFS('Leave Request Form'!$T$8:$T$507, V111, 'Leave Request Form'!$C$8:$C$507, $B117), "A2", IF(COUNTIFS('Leave Request Form'!$G$8:$G$507, V111, 'Leave Request Form'!$C$8:$C$507, $B117), "R2", IF(COUNTIFS('Leave Request Form'!$P$8:$P$569, $B117, 'Leave Request Form'!$Q$8:$Q$569, "&lt;="&amp;V111, 'Leave Request Form'!$R$8:$R$569, "&gt;="&amp;V111)&gt;0, "A", IF(COUNTIFS('Leave Request Form'!$C$8:$C$507, $B117, 'Leave Request Form'!$D$8:$D$507, "&lt;="&amp;V111, 'Leave Request Form'!$E$8:$E$507, "&gt;="&amp;V111)&gt;0, "R", "")))))</f>
        <v/>
      </c>
      <c r="W117" s="43" t="str">
        <f>IF(OR($B117="", W111=""), "", IF(COUNTIFS('Leave Request Form'!$T$8:$T$507, W111, 'Leave Request Form'!$C$8:$C$507, $B117), "A2", IF(COUNTIFS('Leave Request Form'!$G$8:$G$507, W111, 'Leave Request Form'!$C$8:$C$507, $B117), "R2", IF(COUNTIFS('Leave Request Form'!$P$8:$P$569, $B117, 'Leave Request Form'!$Q$8:$Q$569, "&lt;="&amp;W111, 'Leave Request Form'!$R$8:$R$569, "&gt;="&amp;W111)&gt;0, "A", IF(COUNTIFS('Leave Request Form'!$C$8:$C$507, $B117, 'Leave Request Form'!$D$8:$D$507, "&lt;="&amp;W111, 'Leave Request Form'!$E$8:$E$507, "&gt;="&amp;W111)&gt;0, "R", "")))))</f>
        <v/>
      </c>
      <c r="X117" s="43" t="str">
        <f>IF(OR($B117="", X111=""), "", IF(COUNTIFS('Leave Request Form'!$T$8:$T$507, X111, 'Leave Request Form'!$C$8:$C$507, $B117), "A2", IF(COUNTIFS('Leave Request Form'!$G$8:$G$507, X111, 'Leave Request Form'!$C$8:$C$507, $B117), "R2", IF(COUNTIFS('Leave Request Form'!$P$8:$P$569, $B117, 'Leave Request Form'!$Q$8:$Q$569, "&lt;="&amp;X111, 'Leave Request Form'!$R$8:$R$569, "&gt;="&amp;X111)&gt;0, "A", IF(COUNTIFS('Leave Request Form'!$C$8:$C$507, $B117, 'Leave Request Form'!$D$8:$D$507, "&lt;="&amp;X111, 'Leave Request Form'!$E$8:$E$507, "&gt;="&amp;X111)&gt;0, "R", "")))))</f>
        <v/>
      </c>
      <c r="Y117" s="43" t="str">
        <f>IF(OR($B117="", Y111=""), "", IF(COUNTIFS('Leave Request Form'!$T$8:$T$507, Y111, 'Leave Request Form'!$C$8:$C$507, $B117), "A2", IF(COUNTIFS('Leave Request Form'!$G$8:$G$507, Y111, 'Leave Request Form'!$C$8:$C$507, $B117), "R2", IF(COUNTIFS('Leave Request Form'!$P$8:$P$569, $B117, 'Leave Request Form'!$Q$8:$Q$569, "&lt;="&amp;Y111, 'Leave Request Form'!$R$8:$R$569, "&gt;="&amp;Y111)&gt;0, "A", IF(COUNTIFS('Leave Request Form'!$C$8:$C$507, $B117, 'Leave Request Form'!$D$8:$D$507, "&lt;="&amp;Y111, 'Leave Request Form'!$E$8:$E$507, "&gt;="&amp;Y111)&gt;0, "R", "")))))</f>
        <v/>
      </c>
      <c r="Z117" s="43" t="str">
        <f>IF(OR($B117="", Z111=""), "", IF(COUNTIFS('Leave Request Form'!$T$8:$T$507, Z111, 'Leave Request Form'!$C$8:$C$507, $B117), "A2", IF(COUNTIFS('Leave Request Form'!$G$8:$G$507, Z111, 'Leave Request Form'!$C$8:$C$507, $B117), "R2", IF(COUNTIFS('Leave Request Form'!$P$8:$P$569, $B117, 'Leave Request Form'!$Q$8:$Q$569, "&lt;="&amp;Z111, 'Leave Request Form'!$R$8:$R$569, "&gt;="&amp;Z111)&gt;0, "A", IF(COUNTIFS('Leave Request Form'!$C$8:$C$507, $B117, 'Leave Request Form'!$D$8:$D$507, "&lt;="&amp;Z111, 'Leave Request Form'!$E$8:$E$507, "&gt;="&amp;Z111)&gt;0, "R", "")))))</f>
        <v/>
      </c>
      <c r="AA117" s="43" t="str">
        <f>IF(OR($B117="", AA111=""), "", IF(COUNTIFS('Leave Request Form'!$T$8:$T$507, AA111, 'Leave Request Form'!$C$8:$C$507, $B117), "A2", IF(COUNTIFS('Leave Request Form'!$G$8:$G$507, AA111, 'Leave Request Form'!$C$8:$C$507, $B117), "R2", IF(COUNTIFS('Leave Request Form'!$P$8:$P$569, $B117, 'Leave Request Form'!$Q$8:$Q$569, "&lt;="&amp;AA111, 'Leave Request Form'!$R$8:$R$569, "&gt;="&amp;AA111)&gt;0, "A", IF(COUNTIFS('Leave Request Form'!$C$8:$C$507, $B117, 'Leave Request Form'!$D$8:$D$507, "&lt;="&amp;AA111, 'Leave Request Form'!$E$8:$E$507, "&gt;="&amp;AA111)&gt;0, "R", "")))))</f>
        <v/>
      </c>
      <c r="AB117" s="43" t="str">
        <f>IF(OR($B117="", AB111=""), "", IF(COUNTIFS('Leave Request Form'!$T$8:$T$507, AB111, 'Leave Request Form'!$C$8:$C$507, $B117), "A2", IF(COUNTIFS('Leave Request Form'!$G$8:$G$507, AB111, 'Leave Request Form'!$C$8:$C$507, $B117), "R2", IF(COUNTIFS('Leave Request Form'!$P$8:$P$569, $B117, 'Leave Request Form'!$Q$8:$Q$569, "&lt;="&amp;AB111, 'Leave Request Form'!$R$8:$R$569, "&gt;="&amp;AB111)&gt;0, "A", IF(COUNTIFS('Leave Request Form'!$C$8:$C$507, $B117, 'Leave Request Form'!$D$8:$D$507, "&lt;="&amp;AB111, 'Leave Request Form'!$E$8:$E$507, "&gt;="&amp;AB111)&gt;0, "R", "")))))</f>
        <v/>
      </c>
      <c r="AC117" s="43" t="str">
        <f>IF(OR($B117="", AC111=""), "", IF(COUNTIFS('Leave Request Form'!$T$8:$T$507, AC111, 'Leave Request Form'!$C$8:$C$507, $B117), "A2", IF(COUNTIFS('Leave Request Form'!$G$8:$G$507, AC111, 'Leave Request Form'!$C$8:$C$507, $B117), "R2", IF(COUNTIFS('Leave Request Form'!$P$8:$P$569, $B117, 'Leave Request Form'!$Q$8:$Q$569, "&lt;="&amp;AC111, 'Leave Request Form'!$R$8:$R$569, "&gt;="&amp;AC111)&gt;0, "A", IF(COUNTIFS('Leave Request Form'!$C$8:$C$507, $B117, 'Leave Request Form'!$D$8:$D$507, "&lt;="&amp;AC111, 'Leave Request Form'!$E$8:$E$507, "&gt;="&amp;AC111)&gt;0, "R", "")))))</f>
        <v/>
      </c>
      <c r="AD117" s="43" t="str">
        <f>IF(OR($B117="", AD111=""), "", IF(COUNTIFS('Leave Request Form'!$T$8:$T$507, AD111, 'Leave Request Form'!$C$8:$C$507, $B117), "A2", IF(COUNTIFS('Leave Request Form'!$G$8:$G$507, AD111, 'Leave Request Form'!$C$8:$C$507, $B117), "R2", IF(COUNTIFS('Leave Request Form'!$P$8:$P$569, $B117, 'Leave Request Form'!$Q$8:$Q$569, "&lt;="&amp;AD111, 'Leave Request Form'!$R$8:$R$569, "&gt;="&amp;AD111)&gt;0, "A", IF(COUNTIFS('Leave Request Form'!$C$8:$C$507, $B117, 'Leave Request Form'!$D$8:$D$507, "&lt;="&amp;AD111, 'Leave Request Form'!$E$8:$E$507, "&gt;="&amp;AD111)&gt;0, "R", "")))))</f>
        <v/>
      </c>
      <c r="AE117" s="43" t="str">
        <f>IF(OR($B117="", AE111=""), "", IF(COUNTIFS('Leave Request Form'!$T$8:$T$507, AE111, 'Leave Request Form'!$C$8:$C$507, $B117), "A2", IF(COUNTIFS('Leave Request Form'!$G$8:$G$507, AE111, 'Leave Request Form'!$C$8:$C$507, $B117), "R2", IF(COUNTIFS('Leave Request Form'!$P$8:$P$569, $B117, 'Leave Request Form'!$Q$8:$Q$569, "&lt;="&amp;AE111, 'Leave Request Form'!$R$8:$R$569, "&gt;="&amp;AE111)&gt;0, "A", IF(COUNTIFS('Leave Request Form'!$C$8:$C$507, $B117, 'Leave Request Form'!$D$8:$D$507, "&lt;="&amp;AE111, 'Leave Request Form'!$E$8:$E$507, "&gt;="&amp;AE111)&gt;0, "R", "")))))</f>
        <v/>
      </c>
      <c r="AF117" s="43" t="str">
        <f>IF(OR($B117="", AF111=""), "", IF(COUNTIFS('Leave Request Form'!$T$8:$T$507, AF111, 'Leave Request Form'!$C$8:$C$507, $B117), "A2", IF(COUNTIFS('Leave Request Form'!$G$8:$G$507, AF111, 'Leave Request Form'!$C$8:$C$507, $B117), "R2", IF(COUNTIFS('Leave Request Form'!$P$8:$P$569, $B117, 'Leave Request Form'!$Q$8:$Q$569, "&lt;="&amp;AF111, 'Leave Request Form'!$R$8:$R$569, "&gt;="&amp;AF111)&gt;0, "A", IF(COUNTIFS('Leave Request Form'!$C$8:$C$507, $B117, 'Leave Request Form'!$D$8:$D$507, "&lt;="&amp;AF111, 'Leave Request Form'!$E$8:$E$507, "&gt;="&amp;AF111)&gt;0, "R", "")))))</f>
        <v/>
      </c>
      <c r="AG117" s="44" t="str">
        <f>IF(OR($B117="", AG111=""), "", IF(COUNTIFS('Leave Request Form'!$T$8:$T$507, AG111, 'Leave Request Form'!$C$8:$C$507, $B117), "A2", IF(COUNTIFS('Leave Request Form'!$G$8:$G$507, AG111, 'Leave Request Form'!$C$8:$C$507, $B117), "R2", IF(COUNTIFS('Leave Request Form'!$P$8:$P$569, $B117, 'Leave Request Form'!$Q$8:$Q$569, "&lt;="&amp;AG111, 'Leave Request Form'!$R$8:$R$569, "&gt;="&amp;AG111)&gt;0, "A", IF(COUNTIFS('Leave Request Form'!$C$8:$C$507, $B117, 'Leave Request Form'!$D$8:$D$507, "&lt;="&amp;AG111, 'Leave Request Form'!$E$8:$E$507, "&gt;="&amp;AG111)&gt;0, "R", "")))))</f>
        <v/>
      </c>
      <c r="AH117" s="75"/>
    </row>
    <row r="118" spans="1:34" x14ac:dyDescent="0.25">
      <c r="A118" s="75"/>
      <c r="B118" s="10" t="str">
        <f>IF('Intro &amp; Setup'!$BC$10="", "", 'Intro &amp; Setup'!$BC$10)</f>
        <v>Andrea</v>
      </c>
      <c r="C118" s="42" t="str">
        <f>IF(OR($B118="", C111=""), "", IF(COUNTIFS('Leave Request Form'!$T$8:$T$507, C111, 'Leave Request Form'!$C$8:$C$507, $B118), "A2", IF(COUNTIFS('Leave Request Form'!$G$8:$G$507, C111, 'Leave Request Form'!$C$8:$C$507, $B118), "R2", IF(COUNTIFS('Leave Request Form'!$P$8:$P$569, $B118, 'Leave Request Form'!$Q$8:$Q$569, "&lt;="&amp;C111, 'Leave Request Form'!$R$8:$R$569, "&gt;="&amp;C111)&gt;0, "A", IF(COUNTIFS('Leave Request Form'!$C$8:$C$507, $B118, 'Leave Request Form'!$D$8:$D$507, "&lt;="&amp;C111, 'Leave Request Form'!$E$8:$E$507, "&gt;="&amp;C111)&gt;0, "R", "")))))</f>
        <v/>
      </c>
      <c r="D118" s="43" t="str">
        <f>IF(OR($B118="", D111=""), "", IF(COUNTIFS('Leave Request Form'!$T$8:$T$507, D111, 'Leave Request Form'!$C$8:$C$507, $B118), "A2", IF(COUNTIFS('Leave Request Form'!$G$8:$G$507, D111, 'Leave Request Form'!$C$8:$C$507, $B118), "R2", IF(COUNTIFS('Leave Request Form'!$P$8:$P$569, $B118, 'Leave Request Form'!$Q$8:$Q$569, "&lt;="&amp;D111, 'Leave Request Form'!$R$8:$R$569, "&gt;="&amp;D111)&gt;0, "A", IF(COUNTIFS('Leave Request Form'!$C$8:$C$507, $B118, 'Leave Request Form'!$D$8:$D$507, "&lt;="&amp;D111, 'Leave Request Form'!$E$8:$E$507, "&gt;="&amp;D111)&gt;0, "R", "")))))</f>
        <v/>
      </c>
      <c r="E118" s="43" t="str">
        <f>IF(OR($B118="", E111=""), "", IF(COUNTIFS('Leave Request Form'!$T$8:$T$507, E111, 'Leave Request Form'!$C$8:$C$507, $B118), "A2", IF(COUNTIFS('Leave Request Form'!$G$8:$G$507, E111, 'Leave Request Form'!$C$8:$C$507, $B118), "R2", IF(COUNTIFS('Leave Request Form'!$P$8:$P$569, $B118, 'Leave Request Form'!$Q$8:$Q$569, "&lt;="&amp;E111, 'Leave Request Form'!$R$8:$R$569, "&gt;="&amp;E111)&gt;0, "A", IF(COUNTIFS('Leave Request Form'!$C$8:$C$507, $B118, 'Leave Request Form'!$D$8:$D$507, "&lt;="&amp;E111, 'Leave Request Form'!$E$8:$E$507, "&gt;="&amp;E111)&gt;0, "R", "")))))</f>
        <v/>
      </c>
      <c r="F118" s="43" t="str">
        <f>IF(OR($B118="", F111=""), "", IF(COUNTIFS('Leave Request Form'!$T$8:$T$507, F111, 'Leave Request Form'!$C$8:$C$507, $B118), "A2", IF(COUNTIFS('Leave Request Form'!$G$8:$G$507, F111, 'Leave Request Form'!$C$8:$C$507, $B118), "R2", IF(COUNTIFS('Leave Request Form'!$P$8:$P$569, $B118, 'Leave Request Form'!$Q$8:$Q$569, "&lt;="&amp;F111, 'Leave Request Form'!$R$8:$R$569, "&gt;="&amp;F111)&gt;0, "A", IF(COUNTIFS('Leave Request Form'!$C$8:$C$507, $B118, 'Leave Request Form'!$D$8:$D$507, "&lt;="&amp;F111, 'Leave Request Form'!$E$8:$E$507, "&gt;="&amp;F111)&gt;0, "R", "")))))</f>
        <v/>
      </c>
      <c r="G118" s="43" t="str">
        <f>IF(OR($B118="", G111=""), "", IF(COUNTIFS('Leave Request Form'!$T$8:$T$507, G111, 'Leave Request Form'!$C$8:$C$507, $B118), "A2", IF(COUNTIFS('Leave Request Form'!$G$8:$G$507, G111, 'Leave Request Form'!$C$8:$C$507, $B118), "R2", IF(COUNTIFS('Leave Request Form'!$P$8:$P$569, $B118, 'Leave Request Form'!$Q$8:$Q$569, "&lt;="&amp;G111, 'Leave Request Form'!$R$8:$R$569, "&gt;="&amp;G111)&gt;0, "A", IF(COUNTIFS('Leave Request Form'!$C$8:$C$507, $B118, 'Leave Request Form'!$D$8:$D$507, "&lt;="&amp;G111, 'Leave Request Form'!$E$8:$E$507, "&gt;="&amp;G111)&gt;0, "R", "")))))</f>
        <v/>
      </c>
      <c r="H118" s="43" t="str">
        <f>IF(OR($B118="", H111=""), "", IF(COUNTIFS('Leave Request Form'!$T$8:$T$507, H111, 'Leave Request Form'!$C$8:$C$507, $B118), "A2", IF(COUNTIFS('Leave Request Form'!$G$8:$G$507, H111, 'Leave Request Form'!$C$8:$C$507, $B118), "R2", IF(COUNTIFS('Leave Request Form'!$P$8:$P$569, $B118, 'Leave Request Form'!$Q$8:$Q$569, "&lt;="&amp;H111, 'Leave Request Form'!$R$8:$R$569, "&gt;="&amp;H111)&gt;0, "A", IF(COUNTIFS('Leave Request Form'!$C$8:$C$507, $B118, 'Leave Request Form'!$D$8:$D$507, "&lt;="&amp;H111, 'Leave Request Form'!$E$8:$E$507, "&gt;="&amp;H111)&gt;0, "R", "")))))</f>
        <v/>
      </c>
      <c r="I118" s="43" t="str">
        <f>IF(OR($B118="", I111=""), "", IF(COUNTIFS('Leave Request Form'!$T$8:$T$507, I111, 'Leave Request Form'!$C$8:$C$507, $B118), "A2", IF(COUNTIFS('Leave Request Form'!$G$8:$G$507, I111, 'Leave Request Form'!$C$8:$C$507, $B118), "R2", IF(COUNTIFS('Leave Request Form'!$P$8:$P$569, $B118, 'Leave Request Form'!$Q$8:$Q$569, "&lt;="&amp;I111, 'Leave Request Form'!$R$8:$R$569, "&gt;="&amp;I111)&gt;0, "A", IF(COUNTIFS('Leave Request Form'!$C$8:$C$507, $B118, 'Leave Request Form'!$D$8:$D$507, "&lt;="&amp;I111, 'Leave Request Form'!$E$8:$E$507, "&gt;="&amp;I111)&gt;0, "R", "")))))</f>
        <v/>
      </c>
      <c r="J118" s="43" t="str">
        <f>IF(OR($B118="", J111=""), "", IF(COUNTIFS('Leave Request Form'!$T$8:$T$507, J111, 'Leave Request Form'!$C$8:$C$507, $B118), "A2", IF(COUNTIFS('Leave Request Form'!$G$8:$G$507, J111, 'Leave Request Form'!$C$8:$C$507, $B118), "R2", IF(COUNTIFS('Leave Request Form'!$P$8:$P$569, $B118, 'Leave Request Form'!$Q$8:$Q$569, "&lt;="&amp;J111, 'Leave Request Form'!$R$8:$R$569, "&gt;="&amp;J111)&gt;0, "A", IF(COUNTIFS('Leave Request Form'!$C$8:$C$507, $B118, 'Leave Request Form'!$D$8:$D$507, "&lt;="&amp;J111, 'Leave Request Form'!$E$8:$E$507, "&gt;="&amp;J111)&gt;0, "R", "")))))</f>
        <v/>
      </c>
      <c r="K118" s="43" t="str">
        <f>IF(OR($B118="", K111=""), "", IF(COUNTIFS('Leave Request Form'!$T$8:$T$507, K111, 'Leave Request Form'!$C$8:$C$507, $B118), "A2", IF(COUNTIFS('Leave Request Form'!$G$8:$G$507, K111, 'Leave Request Form'!$C$8:$C$507, $B118), "R2", IF(COUNTIFS('Leave Request Form'!$P$8:$P$569, $B118, 'Leave Request Form'!$Q$8:$Q$569, "&lt;="&amp;K111, 'Leave Request Form'!$R$8:$R$569, "&gt;="&amp;K111)&gt;0, "A", IF(COUNTIFS('Leave Request Form'!$C$8:$C$507, $B118, 'Leave Request Form'!$D$8:$D$507, "&lt;="&amp;K111, 'Leave Request Form'!$E$8:$E$507, "&gt;="&amp;K111)&gt;0, "R", "")))))</f>
        <v/>
      </c>
      <c r="L118" s="43" t="str">
        <f>IF(OR($B118="", L111=""), "", IF(COUNTIFS('Leave Request Form'!$T$8:$T$507, L111, 'Leave Request Form'!$C$8:$C$507, $B118), "A2", IF(COUNTIFS('Leave Request Form'!$G$8:$G$507, L111, 'Leave Request Form'!$C$8:$C$507, $B118), "R2", IF(COUNTIFS('Leave Request Form'!$P$8:$P$569, $B118, 'Leave Request Form'!$Q$8:$Q$569, "&lt;="&amp;L111, 'Leave Request Form'!$R$8:$R$569, "&gt;="&amp;L111)&gt;0, "A", IF(COUNTIFS('Leave Request Form'!$C$8:$C$507, $B118, 'Leave Request Form'!$D$8:$D$507, "&lt;="&amp;L111, 'Leave Request Form'!$E$8:$E$507, "&gt;="&amp;L111)&gt;0, "R", "")))))</f>
        <v/>
      </c>
      <c r="M118" s="43" t="str">
        <f>IF(OR($B118="", M111=""), "", IF(COUNTIFS('Leave Request Form'!$T$8:$T$507, M111, 'Leave Request Form'!$C$8:$C$507, $B118), "A2", IF(COUNTIFS('Leave Request Form'!$G$8:$G$507, M111, 'Leave Request Form'!$C$8:$C$507, $B118), "R2", IF(COUNTIFS('Leave Request Form'!$P$8:$P$569, $B118, 'Leave Request Form'!$Q$8:$Q$569, "&lt;="&amp;M111, 'Leave Request Form'!$R$8:$R$569, "&gt;="&amp;M111)&gt;0, "A", IF(COUNTIFS('Leave Request Form'!$C$8:$C$507, $B118, 'Leave Request Form'!$D$8:$D$507, "&lt;="&amp;M111, 'Leave Request Form'!$E$8:$E$507, "&gt;="&amp;M111)&gt;0, "R", "")))))</f>
        <v/>
      </c>
      <c r="N118" s="43" t="str">
        <f>IF(OR($B118="", N111=""), "", IF(COUNTIFS('Leave Request Form'!$T$8:$T$507, N111, 'Leave Request Form'!$C$8:$C$507, $B118), "A2", IF(COUNTIFS('Leave Request Form'!$G$8:$G$507, N111, 'Leave Request Form'!$C$8:$C$507, $B118), "R2", IF(COUNTIFS('Leave Request Form'!$P$8:$P$569, $B118, 'Leave Request Form'!$Q$8:$Q$569, "&lt;="&amp;N111, 'Leave Request Form'!$R$8:$R$569, "&gt;="&amp;N111)&gt;0, "A", IF(COUNTIFS('Leave Request Form'!$C$8:$C$507, $B118, 'Leave Request Form'!$D$8:$D$507, "&lt;="&amp;N111, 'Leave Request Form'!$E$8:$E$507, "&gt;="&amp;N111)&gt;0, "R", "")))))</f>
        <v/>
      </c>
      <c r="O118" s="43" t="str">
        <f>IF(OR($B118="", O111=""), "", IF(COUNTIFS('Leave Request Form'!$T$8:$T$507, O111, 'Leave Request Form'!$C$8:$C$507, $B118), "A2", IF(COUNTIFS('Leave Request Form'!$G$8:$G$507, O111, 'Leave Request Form'!$C$8:$C$507, $B118), "R2", IF(COUNTIFS('Leave Request Form'!$P$8:$P$569, $B118, 'Leave Request Form'!$Q$8:$Q$569, "&lt;="&amp;O111, 'Leave Request Form'!$R$8:$R$569, "&gt;="&amp;O111)&gt;0, "A", IF(COUNTIFS('Leave Request Form'!$C$8:$C$507, $B118, 'Leave Request Form'!$D$8:$D$507, "&lt;="&amp;O111, 'Leave Request Form'!$E$8:$E$507, "&gt;="&amp;O111)&gt;0, "R", "")))))</f>
        <v/>
      </c>
      <c r="P118" s="43" t="str">
        <f>IF(OR($B118="", P111=""), "", IF(COUNTIFS('Leave Request Form'!$T$8:$T$507, P111, 'Leave Request Form'!$C$8:$C$507, $B118), "A2", IF(COUNTIFS('Leave Request Form'!$G$8:$G$507, P111, 'Leave Request Form'!$C$8:$C$507, $B118), "R2", IF(COUNTIFS('Leave Request Form'!$P$8:$P$569, $B118, 'Leave Request Form'!$Q$8:$Q$569, "&lt;="&amp;P111, 'Leave Request Form'!$R$8:$R$569, "&gt;="&amp;P111)&gt;0, "A", IF(COUNTIFS('Leave Request Form'!$C$8:$C$507, $B118, 'Leave Request Form'!$D$8:$D$507, "&lt;="&amp;P111, 'Leave Request Form'!$E$8:$E$507, "&gt;="&amp;P111)&gt;0, "R", "")))))</f>
        <v/>
      </c>
      <c r="Q118" s="43" t="str">
        <f>IF(OR($B118="", Q111=""), "", IF(COUNTIFS('Leave Request Form'!$T$8:$T$507, Q111, 'Leave Request Form'!$C$8:$C$507, $B118), "A2", IF(COUNTIFS('Leave Request Form'!$G$8:$G$507, Q111, 'Leave Request Form'!$C$8:$C$507, $B118), "R2", IF(COUNTIFS('Leave Request Form'!$P$8:$P$569, $B118, 'Leave Request Form'!$Q$8:$Q$569, "&lt;="&amp;Q111, 'Leave Request Form'!$R$8:$R$569, "&gt;="&amp;Q111)&gt;0, "A", IF(COUNTIFS('Leave Request Form'!$C$8:$C$507, $B118, 'Leave Request Form'!$D$8:$D$507, "&lt;="&amp;Q111, 'Leave Request Form'!$E$8:$E$507, "&gt;="&amp;Q111)&gt;0, "R", "")))))</f>
        <v/>
      </c>
      <c r="R118" s="43" t="str">
        <f>IF(OR($B118="", R111=""), "", IF(COUNTIFS('Leave Request Form'!$T$8:$T$507, R111, 'Leave Request Form'!$C$8:$C$507, $B118), "A2", IF(COUNTIFS('Leave Request Form'!$G$8:$G$507, R111, 'Leave Request Form'!$C$8:$C$507, $B118), "R2", IF(COUNTIFS('Leave Request Form'!$P$8:$P$569, $B118, 'Leave Request Form'!$Q$8:$Q$569, "&lt;="&amp;R111, 'Leave Request Form'!$R$8:$R$569, "&gt;="&amp;R111)&gt;0, "A", IF(COUNTIFS('Leave Request Form'!$C$8:$C$507, $B118, 'Leave Request Form'!$D$8:$D$507, "&lt;="&amp;R111, 'Leave Request Form'!$E$8:$E$507, "&gt;="&amp;R111)&gt;0, "R", "")))))</f>
        <v/>
      </c>
      <c r="S118" s="43" t="str">
        <f>IF(OR($B118="", S111=""), "", IF(COUNTIFS('Leave Request Form'!$T$8:$T$507, S111, 'Leave Request Form'!$C$8:$C$507, $B118), "A2", IF(COUNTIFS('Leave Request Form'!$G$8:$G$507, S111, 'Leave Request Form'!$C$8:$C$507, $B118), "R2", IF(COUNTIFS('Leave Request Form'!$P$8:$P$569, $B118, 'Leave Request Form'!$Q$8:$Q$569, "&lt;="&amp;S111, 'Leave Request Form'!$R$8:$R$569, "&gt;="&amp;S111)&gt;0, "A", IF(COUNTIFS('Leave Request Form'!$C$8:$C$507, $B118, 'Leave Request Form'!$D$8:$D$507, "&lt;="&amp;S111, 'Leave Request Form'!$E$8:$E$507, "&gt;="&amp;S111)&gt;0, "R", "")))))</f>
        <v/>
      </c>
      <c r="T118" s="43" t="str">
        <f>IF(OR($B118="", T111=""), "", IF(COUNTIFS('Leave Request Form'!$T$8:$T$507, T111, 'Leave Request Form'!$C$8:$C$507, $B118), "A2", IF(COUNTIFS('Leave Request Form'!$G$8:$G$507, T111, 'Leave Request Form'!$C$8:$C$507, $B118), "R2", IF(COUNTIFS('Leave Request Form'!$P$8:$P$569, $B118, 'Leave Request Form'!$Q$8:$Q$569, "&lt;="&amp;T111, 'Leave Request Form'!$R$8:$R$569, "&gt;="&amp;T111)&gt;0, "A", IF(COUNTIFS('Leave Request Form'!$C$8:$C$507, $B118, 'Leave Request Form'!$D$8:$D$507, "&lt;="&amp;T111, 'Leave Request Form'!$E$8:$E$507, "&gt;="&amp;T111)&gt;0, "R", "")))))</f>
        <v/>
      </c>
      <c r="U118" s="43" t="str">
        <f>IF(OR($B118="", U111=""), "", IF(COUNTIFS('Leave Request Form'!$T$8:$T$507, U111, 'Leave Request Form'!$C$8:$C$507, $B118), "A2", IF(COUNTIFS('Leave Request Form'!$G$8:$G$507, U111, 'Leave Request Form'!$C$8:$C$507, $B118), "R2", IF(COUNTIFS('Leave Request Form'!$P$8:$P$569, $B118, 'Leave Request Form'!$Q$8:$Q$569, "&lt;="&amp;U111, 'Leave Request Form'!$R$8:$R$569, "&gt;="&amp;U111)&gt;0, "A", IF(COUNTIFS('Leave Request Form'!$C$8:$C$507, $B118, 'Leave Request Form'!$D$8:$D$507, "&lt;="&amp;U111, 'Leave Request Form'!$E$8:$E$507, "&gt;="&amp;U111)&gt;0, "R", "")))))</f>
        <v/>
      </c>
      <c r="V118" s="43" t="str">
        <f>IF(OR($B118="", V111=""), "", IF(COUNTIFS('Leave Request Form'!$T$8:$T$507, V111, 'Leave Request Form'!$C$8:$C$507, $B118), "A2", IF(COUNTIFS('Leave Request Form'!$G$8:$G$507, V111, 'Leave Request Form'!$C$8:$C$507, $B118), "R2", IF(COUNTIFS('Leave Request Form'!$P$8:$P$569, $B118, 'Leave Request Form'!$Q$8:$Q$569, "&lt;="&amp;V111, 'Leave Request Form'!$R$8:$R$569, "&gt;="&amp;V111)&gt;0, "A", IF(COUNTIFS('Leave Request Form'!$C$8:$C$507, $B118, 'Leave Request Form'!$D$8:$D$507, "&lt;="&amp;V111, 'Leave Request Form'!$E$8:$E$507, "&gt;="&amp;V111)&gt;0, "R", "")))))</f>
        <v/>
      </c>
      <c r="W118" s="43" t="str">
        <f>IF(OR($B118="", W111=""), "", IF(COUNTIFS('Leave Request Form'!$T$8:$T$507, W111, 'Leave Request Form'!$C$8:$C$507, $B118), "A2", IF(COUNTIFS('Leave Request Form'!$G$8:$G$507, W111, 'Leave Request Form'!$C$8:$C$507, $B118), "R2", IF(COUNTIFS('Leave Request Form'!$P$8:$P$569, $B118, 'Leave Request Form'!$Q$8:$Q$569, "&lt;="&amp;W111, 'Leave Request Form'!$R$8:$R$569, "&gt;="&amp;W111)&gt;0, "A", IF(COUNTIFS('Leave Request Form'!$C$8:$C$507, $B118, 'Leave Request Form'!$D$8:$D$507, "&lt;="&amp;W111, 'Leave Request Form'!$E$8:$E$507, "&gt;="&amp;W111)&gt;0, "R", "")))))</f>
        <v/>
      </c>
      <c r="X118" s="43" t="str">
        <f>IF(OR($B118="", X111=""), "", IF(COUNTIFS('Leave Request Form'!$T$8:$T$507, X111, 'Leave Request Form'!$C$8:$C$507, $B118), "A2", IF(COUNTIFS('Leave Request Form'!$G$8:$G$507, X111, 'Leave Request Form'!$C$8:$C$507, $B118), "R2", IF(COUNTIFS('Leave Request Form'!$P$8:$P$569, $B118, 'Leave Request Form'!$Q$8:$Q$569, "&lt;="&amp;X111, 'Leave Request Form'!$R$8:$R$569, "&gt;="&amp;X111)&gt;0, "A", IF(COUNTIFS('Leave Request Form'!$C$8:$C$507, $B118, 'Leave Request Form'!$D$8:$D$507, "&lt;="&amp;X111, 'Leave Request Form'!$E$8:$E$507, "&gt;="&amp;X111)&gt;0, "R", "")))))</f>
        <v/>
      </c>
      <c r="Y118" s="43" t="str">
        <f>IF(OR($B118="", Y111=""), "", IF(COUNTIFS('Leave Request Form'!$T$8:$T$507, Y111, 'Leave Request Form'!$C$8:$C$507, $B118), "A2", IF(COUNTIFS('Leave Request Form'!$G$8:$G$507, Y111, 'Leave Request Form'!$C$8:$C$507, $B118), "R2", IF(COUNTIFS('Leave Request Form'!$P$8:$P$569, $B118, 'Leave Request Form'!$Q$8:$Q$569, "&lt;="&amp;Y111, 'Leave Request Form'!$R$8:$R$569, "&gt;="&amp;Y111)&gt;0, "A", IF(COUNTIFS('Leave Request Form'!$C$8:$C$507, $B118, 'Leave Request Form'!$D$8:$D$507, "&lt;="&amp;Y111, 'Leave Request Form'!$E$8:$E$507, "&gt;="&amp;Y111)&gt;0, "R", "")))))</f>
        <v/>
      </c>
      <c r="Z118" s="43" t="str">
        <f>IF(OR($B118="", Z111=""), "", IF(COUNTIFS('Leave Request Form'!$T$8:$T$507, Z111, 'Leave Request Form'!$C$8:$C$507, $B118), "A2", IF(COUNTIFS('Leave Request Form'!$G$8:$G$507, Z111, 'Leave Request Form'!$C$8:$C$507, $B118), "R2", IF(COUNTIFS('Leave Request Form'!$P$8:$P$569, $B118, 'Leave Request Form'!$Q$8:$Q$569, "&lt;="&amp;Z111, 'Leave Request Form'!$R$8:$R$569, "&gt;="&amp;Z111)&gt;0, "A", IF(COUNTIFS('Leave Request Form'!$C$8:$C$507, $B118, 'Leave Request Form'!$D$8:$D$507, "&lt;="&amp;Z111, 'Leave Request Form'!$E$8:$E$507, "&gt;="&amp;Z111)&gt;0, "R", "")))))</f>
        <v/>
      </c>
      <c r="AA118" s="43" t="str">
        <f>IF(OR($B118="", AA111=""), "", IF(COUNTIFS('Leave Request Form'!$T$8:$T$507, AA111, 'Leave Request Form'!$C$8:$C$507, $B118), "A2", IF(COUNTIFS('Leave Request Form'!$G$8:$G$507, AA111, 'Leave Request Form'!$C$8:$C$507, $B118), "R2", IF(COUNTIFS('Leave Request Form'!$P$8:$P$569, $B118, 'Leave Request Form'!$Q$8:$Q$569, "&lt;="&amp;AA111, 'Leave Request Form'!$R$8:$R$569, "&gt;="&amp;AA111)&gt;0, "A", IF(COUNTIFS('Leave Request Form'!$C$8:$C$507, $B118, 'Leave Request Form'!$D$8:$D$507, "&lt;="&amp;AA111, 'Leave Request Form'!$E$8:$E$507, "&gt;="&amp;AA111)&gt;0, "R", "")))))</f>
        <v/>
      </c>
      <c r="AB118" s="43" t="str">
        <f>IF(OR($B118="", AB111=""), "", IF(COUNTIFS('Leave Request Form'!$T$8:$T$507, AB111, 'Leave Request Form'!$C$8:$C$507, $B118), "A2", IF(COUNTIFS('Leave Request Form'!$G$8:$G$507, AB111, 'Leave Request Form'!$C$8:$C$507, $B118), "R2", IF(COUNTIFS('Leave Request Form'!$P$8:$P$569, $B118, 'Leave Request Form'!$Q$8:$Q$569, "&lt;="&amp;AB111, 'Leave Request Form'!$R$8:$R$569, "&gt;="&amp;AB111)&gt;0, "A", IF(COUNTIFS('Leave Request Form'!$C$8:$C$507, $B118, 'Leave Request Form'!$D$8:$D$507, "&lt;="&amp;AB111, 'Leave Request Form'!$E$8:$E$507, "&gt;="&amp;AB111)&gt;0, "R", "")))))</f>
        <v/>
      </c>
      <c r="AC118" s="43" t="str">
        <f>IF(OR($B118="", AC111=""), "", IF(COUNTIFS('Leave Request Form'!$T$8:$T$507, AC111, 'Leave Request Form'!$C$8:$C$507, $B118), "A2", IF(COUNTIFS('Leave Request Form'!$G$8:$G$507, AC111, 'Leave Request Form'!$C$8:$C$507, $B118), "R2", IF(COUNTIFS('Leave Request Form'!$P$8:$P$569, $B118, 'Leave Request Form'!$Q$8:$Q$569, "&lt;="&amp;AC111, 'Leave Request Form'!$R$8:$R$569, "&gt;="&amp;AC111)&gt;0, "A", IF(COUNTIFS('Leave Request Form'!$C$8:$C$507, $B118, 'Leave Request Form'!$D$8:$D$507, "&lt;="&amp;AC111, 'Leave Request Form'!$E$8:$E$507, "&gt;="&amp;AC111)&gt;0, "R", "")))))</f>
        <v/>
      </c>
      <c r="AD118" s="43" t="str">
        <f>IF(OR($B118="", AD111=""), "", IF(COUNTIFS('Leave Request Form'!$T$8:$T$507, AD111, 'Leave Request Form'!$C$8:$C$507, $B118), "A2", IF(COUNTIFS('Leave Request Form'!$G$8:$G$507, AD111, 'Leave Request Form'!$C$8:$C$507, $B118), "R2", IF(COUNTIFS('Leave Request Form'!$P$8:$P$569, $B118, 'Leave Request Form'!$Q$8:$Q$569, "&lt;="&amp;AD111, 'Leave Request Form'!$R$8:$R$569, "&gt;="&amp;AD111)&gt;0, "A", IF(COUNTIFS('Leave Request Form'!$C$8:$C$507, $B118, 'Leave Request Form'!$D$8:$D$507, "&lt;="&amp;AD111, 'Leave Request Form'!$E$8:$E$507, "&gt;="&amp;AD111)&gt;0, "R", "")))))</f>
        <v/>
      </c>
      <c r="AE118" s="43" t="str">
        <f>IF(OR($B118="", AE111=""), "", IF(COUNTIFS('Leave Request Form'!$T$8:$T$507, AE111, 'Leave Request Form'!$C$8:$C$507, $B118), "A2", IF(COUNTIFS('Leave Request Form'!$G$8:$G$507, AE111, 'Leave Request Form'!$C$8:$C$507, $B118), "R2", IF(COUNTIFS('Leave Request Form'!$P$8:$P$569, $B118, 'Leave Request Form'!$Q$8:$Q$569, "&lt;="&amp;AE111, 'Leave Request Form'!$R$8:$R$569, "&gt;="&amp;AE111)&gt;0, "A", IF(COUNTIFS('Leave Request Form'!$C$8:$C$507, $B118, 'Leave Request Form'!$D$8:$D$507, "&lt;="&amp;AE111, 'Leave Request Form'!$E$8:$E$507, "&gt;="&amp;AE111)&gt;0, "R", "")))))</f>
        <v/>
      </c>
      <c r="AF118" s="43" t="str">
        <f>IF(OR($B118="", AF111=""), "", IF(COUNTIFS('Leave Request Form'!$T$8:$T$507, AF111, 'Leave Request Form'!$C$8:$C$507, $B118), "A2", IF(COUNTIFS('Leave Request Form'!$G$8:$G$507, AF111, 'Leave Request Form'!$C$8:$C$507, $B118), "R2", IF(COUNTIFS('Leave Request Form'!$P$8:$P$569, $B118, 'Leave Request Form'!$Q$8:$Q$569, "&lt;="&amp;AF111, 'Leave Request Form'!$R$8:$R$569, "&gt;="&amp;AF111)&gt;0, "A", IF(COUNTIFS('Leave Request Form'!$C$8:$C$507, $B118, 'Leave Request Form'!$D$8:$D$507, "&lt;="&amp;AF111, 'Leave Request Form'!$E$8:$E$507, "&gt;="&amp;AF111)&gt;0, "R", "")))))</f>
        <v/>
      </c>
      <c r="AG118" s="44" t="str">
        <f>IF(OR($B118="", AG111=""), "", IF(COUNTIFS('Leave Request Form'!$T$8:$T$507, AG111, 'Leave Request Form'!$C$8:$C$507, $B118), "A2", IF(COUNTIFS('Leave Request Form'!$G$8:$G$507, AG111, 'Leave Request Form'!$C$8:$C$507, $B118), "R2", IF(COUNTIFS('Leave Request Form'!$P$8:$P$569, $B118, 'Leave Request Form'!$Q$8:$Q$569, "&lt;="&amp;AG111, 'Leave Request Form'!$R$8:$R$569, "&gt;="&amp;AG111)&gt;0, "A", IF(COUNTIFS('Leave Request Form'!$C$8:$C$507, $B118, 'Leave Request Form'!$D$8:$D$507, "&lt;="&amp;AG111, 'Leave Request Form'!$E$8:$E$507, "&gt;="&amp;AG111)&gt;0, "R", "")))))</f>
        <v/>
      </c>
      <c r="AH118" s="75"/>
    </row>
    <row r="119" spans="1:34" x14ac:dyDescent="0.25">
      <c r="A119" s="75"/>
      <c r="B119" s="10" t="str">
        <f>IF('Intro &amp; Setup'!$BC$11="", "", 'Intro &amp; Setup'!$BC$11)</f>
        <v>Mark</v>
      </c>
      <c r="C119" s="42" t="str">
        <f>IF(OR($B119="", C111=""), "", IF(COUNTIFS('Leave Request Form'!$T$8:$T$507, C111, 'Leave Request Form'!$C$8:$C$507, $B119), "A2", IF(COUNTIFS('Leave Request Form'!$G$8:$G$507, C111, 'Leave Request Form'!$C$8:$C$507, $B119), "R2", IF(COUNTIFS('Leave Request Form'!$P$8:$P$569, $B119, 'Leave Request Form'!$Q$8:$Q$569, "&lt;="&amp;C111, 'Leave Request Form'!$R$8:$R$569, "&gt;="&amp;C111)&gt;0, "A", IF(COUNTIFS('Leave Request Form'!$C$8:$C$507, $B119, 'Leave Request Form'!$D$8:$D$507, "&lt;="&amp;C111, 'Leave Request Form'!$E$8:$E$507, "&gt;="&amp;C111)&gt;0, "R", "")))))</f>
        <v/>
      </c>
      <c r="D119" s="43" t="str">
        <f>IF(OR($B119="", D111=""), "", IF(COUNTIFS('Leave Request Form'!$T$8:$T$507, D111, 'Leave Request Form'!$C$8:$C$507, $B119), "A2", IF(COUNTIFS('Leave Request Form'!$G$8:$G$507, D111, 'Leave Request Form'!$C$8:$C$507, $B119), "R2", IF(COUNTIFS('Leave Request Form'!$P$8:$P$569, $B119, 'Leave Request Form'!$Q$8:$Q$569, "&lt;="&amp;D111, 'Leave Request Form'!$R$8:$R$569, "&gt;="&amp;D111)&gt;0, "A", IF(COUNTIFS('Leave Request Form'!$C$8:$C$507, $B119, 'Leave Request Form'!$D$8:$D$507, "&lt;="&amp;D111, 'Leave Request Form'!$E$8:$E$507, "&gt;="&amp;D111)&gt;0, "R", "")))))</f>
        <v/>
      </c>
      <c r="E119" s="43" t="str">
        <f>IF(OR($B119="", E111=""), "", IF(COUNTIFS('Leave Request Form'!$T$8:$T$507, E111, 'Leave Request Form'!$C$8:$C$507, $B119), "A2", IF(COUNTIFS('Leave Request Form'!$G$8:$G$507, E111, 'Leave Request Form'!$C$8:$C$507, $B119), "R2", IF(COUNTIFS('Leave Request Form'!$P$8:$P$569, $B119, 'Leave Request Form'!$Q$8:$Q$569, "&lt;="&amp;E111, 'Leave Request Form'!$R$8:$R$569, "&gt;="&amp;E111)&gt;0, "A", IF(COUNTIFS('Leave Request Form'!$C$8:$C$507, $B119, 'Leave Request Form'!$D$8:$D$507, "&lt;="&amp;E111, 'Leave Request Form'!$E$8:$E$507, "&gt;="&amp;E111)&gt;0, "R", "")))))</f>
        <v/>
      </c>
      <c r="F119" s="43" t="str">
        <f>IF(OR($B119="", F111=""), "", IF(COUNTIFS('Leave Request Form'!$T$8:$T$507, F111, 'Leave Request Form'!$C$8:$C$507, $B119), "A2", IF(COUNTIFS('Leave Request Form'!$G$8:$G$507, F111, 'Leave Request Form'!$C$8:$C$507, $B119), "R2", IF(COUNTIFS('Leave Request Form'!$P$8:$P$569, $B119, 'Leave Request Form'!$Q$8:$Q$569, "&lt;="&amp;F111, 'Leave Request Form'!$R$8:$R$569, "&gt;="&amp;F111)&gt;0, "A", IF(COUNTIFS('Leave Request Form'!$C$8:$C$507, $B119, 'Leave Request Form'!$D$8:$D$507, "&lt;="&amp;F111, 'Leave Request Form'!$E$8:$E$507, "&gt;="&amp;F111)&gt;0, "R", "")))))</f>
        <v/>
      </c>
      <c r="G119" s="43" t="str">
        <f>IF(OR($B119="", G111=""), "", IF(COUNTIFS('Leave Request Form'!$T$8:$T$507, G111, 'Leave Request Form'!$C$8:$C$507, $B119), "A2", IF(COUNTIFS('Leave Request Form'!$G$8:$G$507, G111, 'Leave Request Form'!$C$8:$C$507, $B119), "R2", IF(COUNTIFS('Leave Request Form'!$P$8:$P$569, $B119, 'Leave Request Form'!$Q$8:$Q$569, "&lt;="&amp;G111, 'Leave Request Form'!$R$8:$R$569, "&gt;="&amp;G111)&gt;0, "A", IF(COUNTIFS('Leave Request Form'!$C$8:$C$507, $B119, 'Leave Request Form'!$D$8:$D$507, "&lt;="&amp;G111, 'Leave Request Form'!$E$8:$E$507, "&gt;="&amp;G111)&gt;0, "R", "")))))</f>
        <v/>
      </c>
      <c r="H119" s="43" t="str">
        <f>IF(OR($B119="", H111=""), "", IF(COUNTIFS('Leave Request Form'!$T$8:$T$507, H111, 'Leave Request Form'!$C$8:$C$507, $B119), "A2", IF(COUNTIFS('Leave Request Form'!$G$8:$G$507, H111, 'Leave Request Form'!$C$8:$C$507, $B119), "R2", IF(COUNTIFS('Leave Request Form'!$P$8:$P$569, $B119, 'Leave Request Form'!$Q$8:$Q$569, "&lt;="&amp;H111, 'Leave Request Form'!$R$8:$R$569, "&gt;="&amp;H111)&gt;0, "A", IF(COUNTIFS('Leave Request Form'!$C$8:$C$507, $B119, 'Leave Request Form'!$D$8:$D$507, "&lt;="&amp;H111, 'Leave Request Form'!$E$8:$E$507, "&gt;="&amp;H111)&gt;0, "R", "")))))</f>
        <v/>
      </c>
      <c r="I119" s="43" t="str">
        <f>IF(OR($B119="", I111=""), "", IF(COUNTIFS('Leave Request Form'!$T$8:$T$507, I111, 'Leave Request Form'!$C$8:$C$507, $B119), "A2", IF(COUNTIFS('Leave Request Form'!$G$8:$G$507, I111, 'Leave Request Form'!$C$8:$C$507, $B119), "R2", IF(COUNTIFS('Leave Request Form'!$P$8:$P$569, $B119, 'Leave Request Form'!$Q$8:$Q$569, "&lt;="&amp;I111, 'Leave Request Form'!$R$8:$R$569, "&gt;="&amp;I111)&gt;0, "A", IF(COUNTIFS('Leave Request Form'!$C$8:$C$507, $B119, 'Leave Request Form'!$D$8:$D$507, "&lt;="&amp;I111, 'Leave Request Form'!$E$8:$E$507, "&gt;="&amp;I111)&gt;0, "R", "")))))</f>
        <v/>
      </c>
      <c r="J119" s="43" t="str">
        <f>IF(OR($B119="", J111=""), "", IF(COUNTIFS('Leave Request Form'!$T$8:$T$507, J111, 'Leave Request Form'!$C$8:$C$507, $B119), "A2", IF(COUNTIFS('Leave Request Form'!$G$8:$G$507, J111, 'Leave Request Form'!$C$8:$C$507, $B119), "R2", IF(COUNTIFS('Leave Request Form'!$P$8:$P$569, $B119, 'Leave Request Form'!$Q$8:$Q$569, "&lt;="&amp;J111, 'Leave Request Form'!$R$8:$R$569, "&gt;="&amp;J111)&gt;0, "A", IF(COUNTIFS('Leave Request Form'!$C$8:$C$507, $B119, 'Leave Request Form'!$D$8:$D$507, "&lt;="&amp;J111, 'Leave Request Form'!$E$8:$E$507, "&gt;="&amp;J111)&gt;0, "R", "")))))</f>
        <v/>
      </c>
      <c r="K119" s="43" t="str">
        <f>IF(OR($B119="", K111=""), "", IF(COUNTIFS('Leave Request Form'!$T$8:$T$507, K111, 'Leave Request Form'!$C$8:$C$507, $B119), "A2", IF(COUNTIFS('Leave Request Form'!$G$8:$G$507, K111, 'Leave Request Form'!$C$8:$C$507, $B119), "R2", IF(COUNTIFS('Leave Request Form'!$P$8:$P$569, $B119, 'Leave Request Form'!$Q$8:$Q$569, "&lt;="&amp;K111, 'Leave Request Form'!$R$8:$R$569, "&gt;="&amp;K111)&gt;0, "A", IF(COUNTIFS('Leave Request Form'!$C$8:$C$507, $B119, 'Leave Request Form'!$D$8:$D$507, "&lt;="&amp;K111, 'Leave Request Form'!$E$8:$E$507, "&gt;="&amp;K111)&gt;0, "R", "")))))</f>
        <v/>
      </c>
      <c r="L119" s="43" t="str">
        <f>IF(OR($B119="", L111=""), "", IF(COUNTIFS('Leave Request Form'!$T$8:$T$507, L111, 'Leave Request Form'!$C$8:$C$507, $B119), "A2", IF(COUNTIFS('Leave Request Form'!$G$8:$G$507, L111, 'Leave Request Form'!$C$8:$C$507, $B119), "R2", IF(COUNTIFS('Leave Request Form'!$P$8:$P$569, $B119, 'Leave Request Form'!$Q$8:$Q$569, "&lt;="&amp;L111, 'Leave Request Form'!$R$8:$R$569, "&gt;="&amp;L111)&gt;0, "A", IF(COUNTIFS('Leave Request Form'!$C$8:$C$507, $B119, 'Leave Request Form'!$D$8:$D$507, "&lt;="&amp;L111, 'Leave Request Form'!$E$8:$E$507, "&gt;="&amp;L111)&gt;0, "R", "")))))</f>
        <v/>
      </c>
      <c r="M119" s="43" t="str">
        <f>IF(OR($B119="", M111=""), "", IF(COUNTIFS('Leave Request Form'!$T$8:$T$507, M111, 'Leave Request Form'!$C$8:$C$507, $B119), "A2", IF(COUNTIFS('Leave Request Form'!$G$8:$G$507, M111, 'Leave Request Form'!$C$8:$C$507, $B119), "R2", IF(COUNTIFS('Leave Request Form'!$P$8:$P$569, $B119, 'Leave Request Form'!$Q$8:$Q$569, "&lt;="&amp;M111, 'Leave Request Form'!$R$8:$R$569, "&gt;="&amp;M111)&gt;0, "A", IF(COUNTIFS('Leave Request Form'!$C$8:$C$507, $B119, 'Leave Request Form'!$D$8:$D$507, "&lt;="&amp;M111, 'Leave Request Form'!$E$8:$E$507, "&gt;="&amp;M111)&gt;0, "R", "")))))</f>
        <v/>
      </c>
      <c r="N119" s="43" t="str">
        <f>IF(OR($B119="", N111=""), "", IF(COUNTIFS('Leave Request Form'!$T$8:$T$507, N111, 'Leave Request Form'!$C$8:$C$507, $B119), "A2", IF(COUNTIFS('Leave Request Form'!$G$8:$G$507, N111, 'Leave Request Form'!$C$8:$C$507, $B119), "R2", IF(COUNTIFS('Leave Request Form'!$P$8:$P$569, $B119, 'Leave Request Form'!$Q$8:$Q$569, "&lt;="&amp;N111, 'Leave Request Form'!$R$8:$R$569, "&gt;="&amp;N111)&gt;0, "A", IF(COUNTIFS('Leave Request Form'!$C$8:$C$507, $B119, 'Leave Request Form'!$D$8:$D$507, "&lt;="&amp;N111, 'Leave Request Form'!$E$8:$E$507, "&gt;="&amp;N111)&gt;0, "R", "")))))</f>
        <v/>
      </c>
      <c r="O119" s="43" t="str">
        <f>IF(OR($B119="", O111=""), "", IF(COUNTIFS('Leave Request Form'!$T$8:$T$507, O111, 'Leave Request Form'!$C$8:$C$507, $B119), "A2", IF(COUNTIFS('Leave Request Form'!$G$8:$G$507, O111, 'Leave Request Form'!$C$8:$C$507, $B119), "R2", IF(COUNTIFS('Leave Request Form'!$P$8:$P$569, $B119, 'Leave Request Form'!$Q$8:$Q$569, "&lt;="&amp;O111, 'Leave Request Form'!$R$8:$R$569, "&gt;="&amp;O111)&gt;0, "A", IF(COUNTIFS('Leave Request Form'!$C$8:$C$507, $B119, 'Leave Request Form'!$D$8:$D$507, "&lt;="&amp;O111, 'Leave Request Form'!$E$8:$E$507, "&gt;="&amp;O111)&gt;0, "R", "")))))</f>
        <v/>
      </c>
      <c r="P119" s="43" t="str">
        <f>IF(OR($B119="", P111=""), "", IF(COUNTIFS('Leave Request Form'!$T$8:$T$507, P111, 'Leave Request Form'!$C$8:$C$507, $B119), "A2", IF(COUNTIFS('Leave Request Form'!$G$8:$G$507, P111, 'Leave Request Form'!$C$8:$C$507, $B119), "R2", IF(COUNTIFS('Leave Request Form'!$P$8:$P$569, $B119, 'Leave Request Form'!$Q$8:$Q$569, "&lt;="&amp;P111, 'Leave Request Form'!$R$8:$R$569, "&gt;="&amp;P111)&gt;0, "A", IF(COUNTIFS('Leave Request Form'!$C$8:$C$507, $B119, 'Leave Request Form'!$D$8:$D$507, "&lt;="&amp;P111, 'Leave Request Form'!$E$8:$E$507, "&gt;="&amp;P111)&gt;0, "R", "")))))</f>
        <v/>
      </c>
      <c r="Q119" s="43" t="str">
        <f>IF(OR($B119="", Q111=""), "", IF(COUNTIFS('Leave Request Form'!$T$8:$T$507, Q111, 'Leave Request Form'!$C$8:$C$507, $B119), "A2", IF(COUNTIFS('Leave Request Form'!$G$8:$G$507, Q111, 'Leave Request Form'!$C$8:$C$507, $B119), "R2", IF(COUNTIFS('Leave Request Form'!$P$8:$P$569, $B119, 'Leave Request Form'!$Q$8:$Q$569, "&lt;="&amp;Q111, 'Leave Request Form'!$R$8:$R$569, "&gt;="&amp;Q111)&gt;0, "A", IF(COUNTIFS('Leave Request Form'!$C$8:$C$507, $B119, 'Leave Request Form'!$D$8:$D$507, "&lt;="&amp;Q111, 'Leave Request Form'!$E$8:$E$507, "&gt;="&amp;Q111)&gt;0, "R", "")))))</f>
        <v/>
      </c>
      <c r="R119" s="43" t="str">
        <f>IF(OR($B119="", R111=""), "", IF(COUNTIFS('Leave Request Form'!$T$8:$T$507, R111, 'Leave Request Form'!$C$8:$C$507, $B119), "A2", IF(COUNTIFS('Leave Request Form'!$G$8:$G$507, R111, 'Leave Request Form'!$C$8:$C$507, $B119), "R2", IF(COUNTIFS('Leave Request Form'!$P$8:$P$569, $B119, 'Leave Request Form'!$Q$8:$Q$569, "&lt;="&amp;R111, 'Leave Request Form'!$R$8:$R$569, "&gt;="&amp;R111)&gt;0, "A", IF(COUNTIFS('Leave Request Form'!$C$8:$C$507, $B119, 'Leave Request Form'!$D$8:$D$507, "&lt;="&amp;R111, 'Leave Request Form'!$E$8:$E$507, "&gt;="&amp;R111)&gt;0, "R", "")))))</f>
        <v/>
      </c>
      <c r="S119" s="43" t="str">
        <f>IF(OR($B119="", S111=""), "", IF(COUNTIFS('Leave Request Form'!$T$8:$T$507, S111, 'Leave Request Form'!$C$8:$C$507, $B119), "A2", IF(COUNTIFS('Leave Request Form'!$G$8:$G$507, S111, 'Leave Request Form'!$C$8:$C$507, $B119), "R2", IF(COUNTIFS('Leave Request Form'!$P$8:$P$569, $B119, 'Leave Request Form'!$Q$8:$Q$569, "&lt;="&amp;S111, 'Leave Request Form'!$R$8:$R$569, "&gt;="&amp;S111)&gt;0, "A", IF(COUNTIFS('Leave Request Form'!$C$8:$C$507, $B119, 'Leave Request Form'!$D$8:$D$507, "&lt;="&amp;S111, 'Leave Request Form'!$E$8:$E$507, "&gt;="&amp;S111)&gt;0, "R", "")))))</f>
        <v/>
      </c>
      <c r="T119" s="43" t="str">
        <f>IF(OR($B119="", T111=""), "", IF(COUNTIFS('Leave Request Form'!$T$8:$T$507, T111, 'Leave Request Form'!$C$8:$C$507, $B119), "A2", IF(COUNTIFS('Leave Request Form'!$G$8:$G$507, T111, 'Leave Request Form'!$C$8:$C$507, $B119), "R2", IF(COUNTIFS('Leave Request Form'!$P$8:$P$569, $B119, 'Leave Request Form'!$Q$8:$Q$569, "&lt;="&amp;T111, 'Leave Request Form'!$R$8:$R$569, "&gt;="&amp;T111)&gt;0, "A", IF(COUNTIFS('Leave Request Form'!$C$8:$C$507, $B119, 'Leave Request Form'!$D$8:$D$507, "&lt;="&amp;T111, 'Leave Request Form'!$E$8:$E$507, "&gt;="&amp;T111)&gt;0, "R", "")))))</f>
        <v/>
      </c>
      <c r="U119" s="43" t="str">
        <f>IF(OR($B119="", U111=""), "", IF(COUNTIFS('Leave Request Form'!$T$8:$T$507, U111, 'Leave Request Form'!$C$8:$C$507, $B119), "A2", IF(COUNTIFS('Leave Request Form'!$G$8:$G$507, U111, 'Leave Request Form'!$C$8:$C$507, $B119), "R2", IF(COUNTIFS('Leave Request Form'!$P$8:$P$569, $B119, 'Leave Request Form'!$Q$8:$Q$569, "&lt;="&amp;U111, 'Leave Request Form'!$R$8:$R$569, "&gt;="&amp;U111)&gt;0, "A", IF(COUNTIFS('Leave Request Form'!$C$8:$C$507, $B119, 'Leave Request Form'!$D$8:$D$507, "&lt;="&amp;U111, 'Leave Request Form'!$E$8:$E$507, "&gt;="&amp;U111)&gt;0, "R", "")))))</f>
        <v/>
      </c>
      <c r="V119" s="43" t="str">
        <f>IF(OR($B119="", V111=""), "", IF(COUNTIFS('Leave Request Form'!$T$8:$T$507, V111, 'Leave Request Form'!$C$8:$C$507, $B119), "A2", IF(COUNTIFS('Leave Request Form'!$G$8:$G$507, V111, 'Leave Request Form'!$C$8:$C$507, $B119), "R2", IF(COUNTIFS('Leave Request Form'!$P$8:$P$569, $B119, 'Leave Request Form'!$Q$8:$Q$569, "&lt;="&amp;V111, 'Leave Request Form'!$R$8:$R$569, "&gt;="&amp;V111)&gt;0, "A", IF(COUNTIFS('Leave Request Form'!$C$8:$C$507, $B119, 'Leave Request Form'!$D$8:$D$507, "&lt;="&amp;V111, 'Leave Request Form'!$E$8:$E$507, "&gt;="&amp;V111)&gt;0, "R", "")))))</f>
        <v/>
      </c>
      <c r="W119" s="43" t="str">
        <f>IF(OR($B119="", W111=""), "", IF(COUNTIFS('Leave Request Form'!$T$8:$T$507, W111, 'Leave Request Form'!$C$8:$C$507, $B119), "A2", IF(COUNTIFS('Leave Request Form'!$G$8:$G$507, W111, 'Leave Request Form'!$C$8:$C$507, $B119), "R2", IF(COUNTIFS('Leave Request Form'!$P$8:$P$569, $B119, 'Leave Request Form'!$Q$8:$Q$569, "&lt;="&amp;W111, 'Leave Request Form'!$R$8:$R$569, "&gt;="&amp;W111)&gt;0, "A", IF(COUNTIFS('Leave Request Form'!$C$8:$C$507, $B119, 'Leave Request Form'!$D$8:$D$507, "&lt;="&amp;W111, 'Leave Request Form'!$E$8:$E$507, "&gt;="&amp;W111)&gt;0, "R", "")))))</f>
        <v/>
      </c>
      <c r="X119" s="43" t="str">
        <f>IF(OR($B119="", X111=""), "", IF(COUNTIFS('Leave Request Form'!$T$8:$T$507, X111, 'Leave Request Form'!$C$8:$C$507, $B119), "A2", IF(COUNTIFS('Leave Request Form'!$G$8:$G$507, X111, 'Leave Request Form'!$C$8:$C$507, $B119), "R2", IF(COUNTIFS('Leave Request Form'!$P$8:$P$569, $B119, 'Leave Request Form'!$Q$8:$Q$569, "&lt;="&amp;X111, 'Leave Request Form'!$R$8:$R$569, "&gt;="&amp;X111)&gt;0, "A", IF(COUNTIFS('Leave Request Form'!$C$8:$C$507, $B119, 'Leave Request Form'!$D$8:$D$507, "&lt;="&amp;X111, 'Leave Request Form'!$E$8:$E$507, "&gt;="&amp;X111)&gt;0, "R", "")))))</f>
        <v/>
      </c>
      <c r="Y119" s="43" t="str">
        <f>IF(OR($B119="", Y111=""), "", IF(COUNTIFS('Leave Request Form'!$T$8:$T$507, Y111, 'Leave Request Form'!$C$8:$C$507, $B119), "A2", IF(COUNTIFS('Leave Request Form'!$G$8:$G$507, Y111, 'Leave Request Form'!$C$8:$C$507, $B119), "R2", IF(COUNTIFS('Leave Request Form'!$P$8:$P$569, $B119, 'Leave Request Form'!$Q$8:$Q$569, "&lt;="&amp;Y111, 'Leave Request Form'!$R$8:$R$569, "&gt;="&amp;Y111)&gt;0, "A", IF(COUNTIFS('Leave Request Form'!$C$8:$C$507, $B119, 'Leave Request Form'!$D$8:$D$507, "&lt;="&amp;Y111, 'Leave Request Form'!$E$8:$E$507, "&gt;="&amp;Y111)&gt;0, "R", "")))))</f>
        <v/>
      </c>
      <c r="Z119" s="43" t="str">
        <f>IF(OR($B119="", Z111=""), "", IF(COUNTIFS('Leave Request Form'!$T$8:$T$507, Z111, 'Leave Request Form'!$C$8:$C$507, $B119), "A2", IF(COUNTIFS('Leave Request Form'!$G$8:$G$507, Z111, 'Leave Request Form'!$C$8:$C$507, $B119), "R2", IF(COUNTIFS('Leave Request Form'!$P$8:$P$569, $B119, 'Leave Request Form'!$Q$8:$Q$569, "&lt;="&amp;Z111, 'Leave Request Form'!$R$8:$R$569, "&gt;="&amp;Z111)&gt;0, "A", IF(COUNTIFS('Leave Request Form'!$C$8:$C$507, $B119, 'Leave Request Form'!$D$8:$D$507, "&lt;="&amp;Z111, 'Leave Request Form'!$E$8:$E$507, "&gt;="&amp;Z111)&gt;0, "R", "")))))</f>
        <v/>
      </c>
      <c r="AA119" s="43" t="str">
        <f>IF(OR($B119="", AA111=""), "", IF(COUNTIFS('Leave Request Form'!$T$8:$T$507, AA111, 'Leave Request Form'!$C$8:$C$507, $B119), "A2", IF(COUNTIFS('Leave Request Form'!$G$8:$G$507, AA111, 'Leave Request Form'!$C$8:$C$507, $B119), "R2", IF(COUNTIFS('Leave Request Form'!$P$8:$P$569, $B119, 'Leave Request Form'!$Q$8:$Q$569, "&lt;="&amp;AA111, 'Leave Request Form'!$R$8:$R$569, "&gt;="&amp;AA111)&gt;0, "A", IF(COUNTIFS('Leave Request Form'!$C$8:$C$507, $B119, 'Leave Request Form'!$D$8:$D$507, "&lt;="&amp;AA111, 'Leave Request Form'!$E$8:$E$507, "&gt;="&amp;AA111)&gt;0, "R", "")))))</f>
        <v/>
      </c>
      <c r="AB119" s="43" t="str">
        <f>IF(OR($B119="", AB111=""), "", IF(COUNTIFS('Leave Request Form'!$T$8:$T$507, AB111, 'Leave Request Form'!$C$8:$C$507, $B119), "A2", IF(COUNTIFS('Leave Request Form'!$G$8:$G$507, AB111, 'Leave Request Form'!$C$8:$C$507, $B119), "R2", IF(COUNTIFS('Leave Request Form'!$P$8:$P$569, $B119, 'Leave Request Form'!$Q$8:$Q$569, "&lt;="&amp;AB111, 'Leave Request Form'!$R$8:$R$569, "&gt;="&amp;AB111)&gt;0, "A", IF(COUNTIFS('Leave Request Form'!$C$8:$C$507, $B119, 'Leave Request Form'!$D$8:$D$507, "&lt;="&amp;AB111, 'Leave Request Form'!$E$8:$E$507, "&gt;="&amp;AB111)&gt;0, "R", "")))))</f>
        <v/>
      </c>
      <c r="AC119" s="43" t="str">
        <f>IF(OR($B119="", AC111=""), "", IF(COUNTIFS('Leave Request Form'!$T$8:$T$507, AC111, 'Leave Request Form'!$C$8:$C$507, $B119), "A2", IF(COUNTIFS('Leave Request Form'!$G$8:$G$507, AC111, 'Leave Request Form'!$C$8:$C$507, $B119), "R2", IF(COUNTIFS('Leave Request Form'!$P$8:$P$569, $B119, 'Leave Request Form'!$Q$8:$Q$569, "&lt;="&amp;AC111, 'Leave Request Form'!$R$8:$R$569, "&gt;="&amp;AC111)&gt;0, "A", IF(COUNTIFS('Leave Request Form'!$C$8:$C$507, $B119, 'Leave Request Form'!$D$8:$D$507, "&lt;="&amp;AC111, 'Leave Request Form'!$E$8:$E$507, "&gt;="&amp;AC111)&gt;0, "R", "")))))</f>
        <v/>
      </c>
      <c r="AD119" s="43" t="str">
        <f>IF(OR($B119="", AD111=""), "", IF(COUNTIFS('Leave Request Form'!$T$8:$T$507, AD111, 'Leave Request Form'!$C$8:$C$507, $B119), "A2", IF(COUNTIFS('Leave Request Form'!$G$8:$G$507, AD111, 'Leave Request Form'!$C$8:$C$507, $B119), "R2", IF(COUNTIFS('Leave Request Form'!$P$8:$P$569, $B119, 'Leave Request Form'!$Q$8:$Q$569, "&lt;="&amp;AD111, 'Leave Request Form'!$R$8:$R$569, "&gt;="&amp;AD111)&gt;0, "A", IF(COUNTIFS('Leave Request Form'!$C$8:$C$507, $B119, 'Leave Request Form'!$D$8:$D$507, "&lt;="&amp;AD111, 'Leave Request Form'!$E$8:$E$507, "&gt;="&amp;AD111)&gt;0, "R", "")))))</f>
        <v/>
      </c>
      <c r="AE119" s="43" t="str">
        <f>IF(OR($B119="", AE111=""), "", IF(COUNTIFS('Leave Request Form'!$T$8:$T$507, AE111, 'Leave Request Form'!$C$8:$C$507, $B119), "A2", IF(COUNTIFS('Leave Request Form'!$G$8:$G$507, AE111, 'Leave Request Form'!$C$8:$C$507, $B119), "R2", IF(COUNTIFS('Leave Request Form'!$P$8:$P$569, $B119, 'Leave Request Form'!$Q$8:$Q$569, "&lt;="&amp;AE111, 'Leave Request Form'!$R$8:$R$569, "&gt;="&amp;AE111)&gt;0, "A", IF(COUNTIFS('Leave Request Form'!$C$8:$C$507, $B119, 'Leave Request Form'!$D$8:$D$507, "&lt;="&amp;AE111, 'Leave Request Form'!$E$8:$E$507, "&gt;="&amp;AE111)&gt;0, "R", "")))))</f>
        <v/>
      </c>
      <c r="AF119" s="43" t="str">
        <f>IF(OR($B119="", AF111=""), "", IF(COUNTIFS('Leave Request Form'!$T$8:$T$507, AF111, 'Leave Request Form'!$C$8:$C$507, $B119), "A2", IF(COUNTIFS('Leave Request Form'!$G$8:$G$507, AF111, 'Leave Request Form'!$C$8:$C$507, $B119), "R2", IF(COUNTIFS('Leave Request Form'!$P$8:$P$569, $B119, 'Leave Request Form'!$Q$8:$Q$569, "&lt;="&amp;AF111, 'Leave Request Form'!$R$8:$R$569, "&gt;="&amp;AF111)&gt;0, "A", IF(COUNTIFS('Leave Request Form'!$C$8:$C$507, $B119, 'Leave Request Form'!$D$8:$D$507, "&lt;="&amp;AF111, 'Leave Request Form'!$E$8:$E$507, "&gt;="&amp;AF111)&gt;0, "R", "")))))</f>
        <v/>
      </c>
      <c r="AG119" s="44" t="str">
        <f>IF(OR($B119="", AG111=""), "", IF(COUNTIFS('Leave Request Form'!$T$8:$T$507, AG111, 'Leave Request Form'!$C$8:$C$507, $B119), "A2", IF(COUNTIFS('Leave Request Form'!$G$8:$G$507, AG111, 'Leave Request Form'!$C$8:$C$507, $B119), "R2", IF(COUNTIFS('Leave Request Form'!$P$8:$P$569, $B119, 'Leave Request Form'!$Q$8:$Q$569, "&lt;="&amp;AG111, 'Leave Request Form'!$R$8:$R$569, "&gt;="&amp;AG111)&gt;0, "A", IF(COUNTIFS('Leave Request Form'!$C$8:$C$507, $B119, 'Leave Request Form'!$D$8:$D$507, "&lt;="&amp;AG111, 'Leave Request Form'!$E$8:$E$507, "&gt;="&amp;AG111)&gt;0, "R", "")))))</f>
        <v/>
      </c>
      <c r="AH119" s="75"/>
    </row>
    <row r="120" spans="1:34" x14ac:dyDescent="0.25">
      <c r="A120" s="75"/>
      <c r="B120" s="10" t="str">
        <f>IF('Intro &amp; Setup'!$BC$12="", "", 'Intro &amp; Setup'!$BC$12)</f>
        <v>Andrew</v>
      </c>
      <c r="C120" s="42" t="str">
        <f>IF(OR($B120="", C111=""), "", IF(COUNTIFS('Leave Request Form'!$T$8:$T$507, C111, 'Leave Request Form'!$C$8:$C$507, $B120), "A2", IF(COUNTIFS('Leave Request Form'!$G$8:$G$507, C111, 'Leave Request Form'!$C$8:$C$507, $B120), "R2", IF(COUNTIFS('Leave Request Form'!$P$8:$P$569, $B120, 'Leave Request Form'!$Q$8:$Q$569, "&lt;="&amp;C111, 'Leave Request Form'!$R$8:$R$569, "&gt;="&amp;C111)&gt;0, "A", IF(COUNTIFS('Leave Request Form'!$C$8:$C$507, $B120, 'Leave Request Form'!$D$8:$D$507, "&lt;="&amp;C111, 'Leave Request Form'!$E$8:$E$507, "&gt;="&amp;C111)&gt;0, "R", "")))))</f>
        <v/>
      </c>
      <c r="D120" s="43" t="str">
        <f>IF(OR($B120="", D111=""), "", IF(COUNTIFS('Leave Request Form'!$T$8:$T$507, D111, 'Leave Request Form'!$C$8:$C$507, $B120), "A2", IF(COUNTIFS('Leave Request Form'!$G$8:$G$507, D111, 'Leave Request Form'!$C$8:$C$507, $B120), "R2", IF(COUNTIFS('Leave Request Form'!$P$8:$P$569, $B120, 'Leave Request Form'!$Q$8:$Q$569, "&lt;="&amp;D111, 'Leave Request Form'!$R$8:$R$569, "&gt;="&amp;D111)&gt;0, "A", IF(COUNTIFS('Leave Request Form'!$C$8:$C$507, $B120, 'Leave Request Form'!$D$8:$D$507, "&lt;="&amp;D111, 'Leave Request Form'!$E$8:$E$507, "&gt;="&amp;D111)&gt;0, "R", "")))))</f>
        <v/>
      </c>
      <c r="E120" s="43" t="str">
        <f>IF(OR($B120="", E111=""), "", IF(COUNTIFS('Leave Request Form'!$T$8:$T$507, E111, 'Leave Request Form'!$C$8:$C$507, $B120), "A2", IF(COUNTIFS('Leave Request Form'!$G$8:$G$507, E111, 'Leave Request Form'!$C$8:$C$507, $B120), "R2", IF(COUNTIFS('Leave Request Form'!$P$8:$P$569, $B120, 'Leave Request Form'!$Q$8:$Q$569, "&lt;="&amp;E111, 'Leave Request Form'!$R$8:$R$569, "&gt;="&amp;E111)&gt;0, "A", IF(COUNTIFS('Leave Request Form'!$C$8:$C$507, $B120, 'Leave Request Form'!$D$8:$D$507, "&lt;="&amp;E111, 'Leave Request Form'!$E$8:$E$507, "&gt;="&amp;E111)&gt;0, "R", "")))))</f>
        <v/>
      </c>
      <c r="F120" s="43" t="str">
        <f>IF(OR($B120="", F111=""), "", IF(COUNTIFS('Leave Request Form'!$T$8:$T$507, F111, 'Leave Request Form'!$C$8:$C$507, $B120), "A2", IF(COUNTIFS('Leave Request Form'!$G$8:$G$507, F111, 'Leave Request Form'!$C$8:$C$507, $B120), "R2", IF(COUNTIFS('Leave Request Form'!$P$8:$P$569, $B120, 'Leave Request Form'!$Q$8:$Q$569, "&lt;="&amp;F111, 'Leave Request Form'!$R$8:$R$569, "&gt;="&amp;F111)&gt;0, "A", IF(COUNTIFS('Leave Request Form'!$C$8:$C$507, $B120, 'Leave Request Form'!$D$8:$D$507, "&lt;="&amp;F111, 'Leave Request Form'!$E$8:$E$507, "&gt;="&amp;F111)&gt;0, "R", "")))))</f>
        <v/>
      </c>
      <c r="G120" s="43" t="str">
        <f>IF(OR($B120="", G111=""), "", IF(COUNTIFS('Leave Request Form'!$T$8:$T$507, G111, 'Leave Request Form'!$C$8:$C$507, $B120), "A2", IF(COUNTIFS('Leave Request Form'!$G$8:$G$507, G111, 'Leave Request Form'!$C$8:$C$507, $B120), "R2", IF(COUNTIFS('Leave Request Form'!$P$8:$P$569, $B120, 'Leave Request Form'!$Q$8:$Q$569, "&lt;="&amp;G111, 'Leave Request Form'!$R$8:$R$569, "&gt;="&amp;G111)&gt;0, "A", IF(COUNTIFS('Leave Request Form'!$C$8:$C$507, $B120, 'Leave Request Form'!$D$8:$D$507, "&lt;="&amp;G111, 'Leave Request Form'!$E$8:$E$507, "&gt;="&amp;G111)&gt;0, "R", "")))))</f>
        <v/>
      </c>
      <c r="H120" s="43" t="str">
        <f>IF(OR($B120="", H111=""), "", IF(COUNTIFS('Leave Request Form'!$T$8:$T$507, H111, 'Leave Request Form'!$C$8:$C$507, $B120), "A2", IF(COUNTIFS('Leave Request Form'!$G$8:$G$507, H111, 'Leave Request Form'!$C$8:$C$507, $B120), "R2", IF(COUNTIFS('Leave Request Form'!$P$8:$P$569, $B120, 'Leave Request Form'!$Q$8:$Q$569, "&lt;="&amp;H111, 'Leave Request Form'!$R$8:$R$569, "&gt;="&amp;H111)&gt;0, "A", IF(COUNTIFS('Leave Request Form'!$C$8:$C$507, $B120, 'Leave Request Form'!$D$8:$D$507, "&lt;="&amp;H111, 'Leave Request Form'!$E$8:$E$507, "&gt;="&amp;H111)&gt;0, "R", "")))))</f>
        <v/>
      </c>
      <c r="I120" s="43" t="str">
        <f>IF(OR($B120="", I111=""), "", IF(COUNTIFS('Leave Request Form'!$T$8:$T$507, I111, 'Leave Request Form'!$C$8:$C$507, $B120), "A2", IF(COUNTIFS('Leave Request Form'!$G$8:$G$507, I111, 'Leave Request Form'!$C$8:$C$507, $B120), "R2", IF(COUNTIFS('Leave Request Form'!$P$8:$P$569, $B120, 'Leave Request Form'!$Q$8:$Q$569, "&lt;="&amp;I111, 'Leave Request Form'!$R$8:$R$569, "&gt;="&amp;I111)&gt;0, "A", IF(COUNTIFS('Leave Request Form'!$C$8:$C$507, $B120, 'Leave Request Form'!$D$8:$D$507, "&lt;="&amp;I111, 'Leave Request Form'!$E$8:$E$507, "&gt;="&amp;I111)&gt;0, "R", "")))))</f>
        <v/>
      </c>
      <c r="J120" s="43" t="str">
        <f>IF(OR($B120="", J111=""), "", IF(COUNTIFS('Leave Request Form'!$T$8:$T$507, J111, 'Leave Request Form'!$C$8:$C$507, $B120), "A2", IF(COUNTIFS('Leave Request Form'!$G$8:$G$507, J111, 'Leave Request Form'!$C$8:$C$507, $B120), "R2", IF(COUNTIFS('Leave Request Form'!$P$8:$P$569, $B120, 'Leave Request Form'!$Q$8:$Q$569, "&lt;="&amp;J111, 'Leave Request Form'!$R$8:$R$569, "&gt;="&amp;J111)&gt;0, "A", IF(COUNTIFS('Leave Request Form'!$C$8:$C$507, $B120, 'Leave Request Form'!$D$8:$D$507, "&lt;="&amp;J111, 'Leave Request Form'!$E$8:$E$507, "&gt;="&amp;J111)&gt;0, "R", "")))))</f>
        <v/>
      </c>
      <c r="K120" s="43" t="str">
        <f>IF(OR($B120="", K111=""), "", IF(COUNTIFS('Leave Request Form'!$T$8:$T$507, K111, 'Leave Request Form'!$C$8:$C$507, $B120), "A2", IF(COUNTIFS('Leave Request Form'!$G$8:$G$507, K111, 'Leave Request Form'!$C$8:$C$507, $B120), "R2", IF(COUNTIFS('Leave Request Form'!$P$8:$P$569, $B120, 'Leave Request Form'!$Q$8:$Q$569, "&lt;="&amp;K111, 'Leave Request Form'!$R$8:$R$569, "&gt;="&amp;K111)&gt;0, "A", IF(COUNTIFS('Leave Request Form'!$C$8:$C$507, $B120, 'Leave Request Form'!$D$8:$D$507, "&lt;="&amp;K111, 'Leave Request Form'!$E$8:$E$507, "&gt;="&amp;K111)&gt;0, "R", "")))))</f>
        <v/>
      </c>
      <c r="L120" s="43" t="str">
        <f>IF(OR($B120="", L111=""), "", IF(COUNTIFS('Leave Request Form'!$T$8:$T$507, L111, 'Leave Request Form'!$C$8:$C$507, $B120), "A2", IF(COUNTIFS('Leave Request Form'!$G$8:$G$507, L111, 'Leave Request Form'!$C$8:$C$507, $B120), "R2", IF(COUNTIFS('Leave Request Form'!$P$8:$P$569, $B120, 'Leave Request Form'!$Q$8:$Q$569, "&lt;="&amp;L111, 'Leave Request Form'!$R$8:$R$569, "&gt;="&amp;L111)&gt;0, "A", IF(COUNTIFS('Leave Request Form'!$C$8:$C$507, $B120, 'Leave Request Form'!$D$8:$D$507, "&lt;="&amp;L111, 'Leave Request Form'!$E$8:$E$507, "&gt;="&amp;L111)&gt;0, "R", "")))))</f>
        <v/>
      </c>
      <c r="M120" s="43" t="str">
        <f>IF(OR($B120="", M111=""), "", IF(COUNTIFS('Leave Request Form'!$T$8:$T$507, M111, 'Leave Request Form'!$C$8:$C$507, $B120), "A2", IF(COUNTIFS('Leave Request Form'!$G$8:$G$507, M111, 'Leave Request Form'!$C$8:$C$507, $B120), "R2", IF(COUNTIFS('Leave Request Form'!$P$8:$P$569, $B120, 'Leave Request Form'!$Q$8:$Q$569, "&lt;="&amp;M111, 'Leave Request Form'!$R$8:$R$569, "&gt;="&amp;M111)&gt;0, "A", IF(COUNTIFS('Leave Request Form'!$C$8:$C$507, $B120, 'Leave Request Form'!$D$8:$D$507, "&lt;="&amp;M111, 'Leave Request Form'!$E$8:$E$507, "&gt;="&amp;M111)&gt;0, "R", "")))))</f>
        <v/>
      </c>
      <c r="N120" s="43" t="str">
        <f>IF(OR($B120="", N111=""), "", IF(COUNTIFS('Leave Request Form'!$T$8:$T$507, N111, 'Leave Request Form'!$C$8:$C$507, $B120), "A2", IF(COUNTIFS('Leave Request Form'!$G$8:$G$507, N111, 'Leave Request Form'!$C$8:$C$507, $B120), "R2", IF(COUNTIFS('Leave Request Form'!$P$8:$P$569, $B120, 'Leave Request Form'!$Q$8:$Q$569, "&lt;="&amp;N111, 'Leave Request Form'!$R$8:$R$569, "&gt;="&amp;N111)&gt;0, "A", IF(COUNTIFS('Leave Request Form'!$C$8:$C$507, $B120, 'Leave Request Form'!$D$8:$D$507, "&lt;="&amp;N111, 'Leave Request Form'!$E$8:$E$507, "&gt;="&amp;N111)&gt;0, "R", "")))))</f>
        <v/>
      </c>
      <c r="O120" s="43" t="str">
        <f>IF(OR($B120="", O111=""), "", IF(COUNTIFS('Leave Request Form'!$T$8:$T$507, O111, 'Leave Request Form'!$C$8:$C$507, $B120), "A2", IF(COUNTIFS('Leave Request Form'!$G$8:$G$507, O111, 'Leave Request Form'!$C$8:$C$507, $B120), "R2", IF(COUNTIFS('Leave Request Form'!$P$8:$P$569, $B120, 'Leave Request Form'!$Q$8:$Q$569, "&lt;="&amp;O111, 'Leave Request Form'!$R$8:$R$569, "&gt;="&amp;O111)&gt;0, "A", IF(COUNTIFS('Leave Request Form'!$C$8:$C$507, $B120, 'Leave Request Form'!$D$8:$D$507, "&lt;="&amp;O111, 'Leave Request Form'!$E$8:$E$507, "&gt;="&amp;O111)&gt;0, "R", "")))))</f>
        <v/>
      </c>
      <c r="P120" s="43" t="str">
        <f>IF(OR($B120="", P111=""), "", IF(COUNTIFS('Leave Request Form'!$T$8:$T$507, P111, 'Leave Request Form'!$C$8:$C$507, $B120), "A2", IF(COUNTIFS('Leave Request Form'!$G$8:$G$507, P111, 'Leave Request Form'!$C$8:$C$507, $B120), "R2", IF(COUNTIFS('Leave Request Form'!$P$8:$P$569, $B120, 'Leave Request Form'!$Q$8:$Q$569, "&lt;="&amp;P111, 'Leave Request Form'!$R$8:$R$569, "&gt;="&amp;P111)&gt;0, "A", IF(COUNTIFS('Leave Request Form'!$C$8:$C$507, $B120, 'Leave Request Form'!$D$8:$D$507, "&lt;="&amp;P111, 'Leave Request Form'!$E$8:$E$507, "&gt;="&amp;P111)&gt;0, "R", "")))))</f>
        <v/>
      </c>
      <c r="Q120" s="43" t="str">
        <f>IF(OR($B120="", Q111=""), "", IF(COUNTIFS('Leave Request Form'!$T$8:$T$507, Q111, 'Leave Request Form'!$C$8:$C$507, $B120), "A2", IF(COUNTIFS('Leave Request Form'!$G$8:$G$507, Q111, 'Leave Request Form'!$C$8:$C$507, $B120), "R2", IF(COUNTIFS('Leave Request Form'!$P$8:$P$569, $B120, 'Leave Request Form'!$Q$8:$Q$569, "&lt;="&amp;Q111, 'Leave Request Form'!$R$8:$R$569, "&gt;="&amp;Q111)&gt;0, "A", IF(COUNTIFS('Leave Request Form'!$C$8:$C$507, $B120, 'Leave Request Form'!$D$8:$D$507, "&lt;="&amp;Q111, 'Leave Request Form'!$E$8:$E$507, "&gt;="&amp;Q111)&gt;0, "R", "")))))</f>
        <v/>
      </c>
      <c r="R120" s="43" t="str">
        <f>IF(OR($B120="", R111=""), "", IF(COUNTIFS('Leave Request Form'!$T$8:$T$507, R111, 'Leave Request Form'!$C$8:$C$507, $B120), "A2", IF(COUNTIFS('Leave Request Form'!$G$8:$G$507, R111, 'Leave Request Form'!$C$8:$C$507, $B120), "R2", IF(COUNTIFS('Leave Request Form'!$P$8:$P$569, $B120, 'Leave Request Form'!$Q$8:$Q$569, "&lt;="&amp;R111, 'Leave Request Form'!$R$8:$R$569, "&gt;="&amp;R111)&gt;0, "A", IF(COUNTIFS('Leave Request Form'!$C$8:$C$507, $B120, 'Leave Request Form'!$D$8:$D$507, "&lt;="&amp;R111, 'Leave Request Form'!$E$8:$E$507, "&gt;="&amp;R111)&gt;0, "R", "")))))</f>
        <v/>
      </c>
      <c r="S120" s="43" t="str">
        <f>IF(OR($B120="", S111=""), "", IF(COUNTIFS('Leave Request Form'!$T$8:$T$507, S111, 'Leave Request Form'!$C$8:$C$507, $B120), "A2", IF(COUNTIFS('Leave Request Form'!$G$8:$G$507, S111, 'Leave Request Form'!$C$8:$C$507, $B120), "R2", IF(COUNTIFS('Leave Request Form'!$P$8:$P$569, $B120, 'Leave Request Form'!$Q$8:$Q$569, "&lt;="&amp;S111, 'Leave Request Form'!$R$8:$R$569, "&gt;="&amp;S111)&gt;0, "A", IF(COUNTIFS('Leave Request Form'!$C$8:$C$507, $B120, 'Leave Request Form'!$D$8:$D$507, "&lt;="&amp;S111, 'Leave Request Form'!$E$8:$E$507, "&gt;="&amp;S111)&gt;0, "R", "")))))</f>
        <v/>
      </c>
      <c r="T120" s="43" t="str">
        <f>IF(OR($B120="", T111=""), "", IF(COUNTIFS('Leave Request Form'!$T$8:$T$507, T111, 'Leave Request Form'!$C$8:$C$507, $B120), "A2", IF(COUNTIFS('Leave Request Form'!$G$8:$G$507, T111, 'Leave Request Form'!$C$8:$C$507, $B120), "R2", IF(COUNTIFS('Leave Request Form'!$P$8:$P$569, $B120, 'Leave Request Form'!$Q$8:$Q$569, "&lt;="&amp;T111, 'Leave Request Form'!$R$8:$R$569, "&gt;="&amp;T111)&gt;0, "A", IF(COUNTIFS('Leave Request Form'!$C$8:$C$507, $B120, 'Leave Request Form'!$D$8:$D$507, "&lt;="&amp;T111, 'Leave Request Form'!$E$8:$E$507, "&gt;="&amp;T111)&gt;0, "R", "")))))</f>
        <v/>
      </c>
      <c r="U120" s="43" t="str">
        <f>IF(OR($B120="", U111=""), "", IF(COUNTIFS('Leave Request Form'!$T$8:$T$507, U111, 'Leave Request Form'!$C$8:$C$507, $B120), "A2", IF(COUNTIFS('Leave Request Form'!$G$8:$G$507, U111, 'Leave Request Form'!$C$8:$C$507, $B120), "R2", IF(COUNTIFS('Leave Request Form'!$P$8:$P$569, $B120, 'Leave Request Form'!$Q$8:$Q$569, "&lt;="&amp;U111, 'Leave Request Form'!$R$8:$R$569, "&gt;="&amp;U111)&gt;0, "A", IF(COUNTIFS('Leave Request Form'!$C$8:$C$507, $B120, 'Leave Request Form'!$D$8:$D$507, "&lt;="&amp;U111, 'Leave Request Form'!$E$8:$E$507, "&gt;="&amp;U111)&gt;0, "R", "")))))</f>
        <v/>
      </c>
      <c r="V120" s="43" t="str">
        <f>IF(OR($B120="", V111=""), "", IF(COUNTIFS('Leave Request Form'!$T$8:$T$507, V111, 'Leave Request Form'!$C$8:$C$507, $B120), "A2", IF(COUNTIFS('Leave Request Form'!$G$8:$G$507, V111, 'Leave Request Form'!$C$8:$C$507, $B120), "R2", IF(COUNTIFS('Leave Request Form'!$P$8:$P$569, $B120, 'Leave Request Form'!$Q$8:$Q$569, "&lt;="&amp;V111, 'Leave Request Form'!$R$8:$R$569, "&gt;="&amp;V111)&gt;0, "A", IF(COUNTIFS('Leave Request Form'!$C$8:$C$507, $B120, 'Leave Request Form'!$D$8:$D$507, "&lt;="&amp;V111, 'Leave Request Form'!$E$8:$E$507, "&gt;="&amp;V111)&gt;0, "R", "")))))</f>
        <v/>
      </c>
      <c r="W120" s="43" t="str">
        <f>IF(OR($B120="", W111=""), "", IF(COUNTIFS('Leave Request Form'!$T$8:$T$507, W111, 'Leave Request Form'!$C$8:$C$507, $B120), "A2", IF(COUNTIFS('Leave Request Form'!$G$8:$G$507, W111, 'Leave Request Form'!$C$8:$C$507, $B120), "R2", IF(COUNTIFS('Leave Request Form'!$P$8:$P$569, $B120, 'Leave Request Form'!$Q$8:$Q$569, "&lt;="&amp;W111, 'Leave Request Form'!$R$8:$R$569, "&gt;="&amp;W111)&gt;0, "A", IF(COUNTIFS('Leave Request Form'!$C$8:$C$507, $B120, 'Leave Request Form'!$D$8:$D$507, "&lt;="&amp;W111, 'Leave Request Form'!$E$8:$E$507, "&gt;="&amp;W111)&gt;0, "R", "")))))</f>
        <v/>
      </c>
      <c r="X120" s="43" t="str">
        <f>IF(OR($B120="", X111=""), "", IF(COUNTIFS('Leave Request Form'!$T$8:$T$507, X111, 'Leave Request Form'!$C$8:$C$507, $B120), "A2", IF(COUNTIFS('Leave Request Form'!$G$8:$G$507, X111, 'Leave Request Form'!$C$8:$C$507, $B120), "R2", IF(COUNTIFS('Leave Request Form'!$P$8:$P$569, $B120, 'Leave Request Form'!$Q$8:$Q$569, "&lt;="&amp;X111, 'Leave Request Form'!$R$8:$R$569, "&gt;="&amp;X111)&gt;0, "A", IF(COUNTIFS('Leave Request Form'!$C$8:$C$507, $B120, 'Leave Request Form'!$D$8:$D$507, "&lt;="&amp;X111, 'Leave Request Form'!$E$8:$E$507, "&gt;="&amp;X111)&gt;0, "R", "")))))</f>
        <v/>
      </c>
      <c r="Y120" s="43" t="str">
        <f>IF(OR($B120="", Y111=""), "", IF(COUNTIFS('Leave Request Form'!$T$8:$T$507, Y111, 'Leave Request Form'!$C$8:$C$507, $B120), "A2", IF(COUNTIFS('Leave Request Form'!$G$8:$G$507, Y111, 'Leave Request Form'!$C$8:$C$507, $B120), "R2", IF(COUNTIFS('Leave Request Form'!$P$8:$P$569, $B120, 'Leave Request Form'!$Q$8:$Q$569, "&lt;="&amp;Y111, 'Leave Request Form'!$R$8:$R$569, "&gt;="&amp;Y111)&gt;0, "A", IF(COUNTIFS('Leave Request Form'!$C$8:$C$507, $B120, 'Leave Request Form'!$D$8:$D$507, "&lt;="&amp;Y111, 'Leave Request Form'!$E$8:$E$507, "&gt;="&amp;Y111)&gt;0, "R", "")))))</f>
        <v/>
      </c>
      <c r="Z120" s="43" t="str">
        <f>IF(OR($B120="", Z111=""), "", IF(COUNTIFS('Leave Request Form'!$T$8:$T$507, Z111, 'Leave Request Form'!$C$8:$C$507, $B120), "A2", IF(COUNTIFS('Leave Request Form'!$G$8:$G$507, Z111, 'Leave Request Form'!$C$8:$C$507, $B120), "R2", IF(COUNTIFS('Leave Request Form'!$P$8:$P$569, $B120, 'Leave Request Form'!$Q$8:$Q$569, "&lt;="&amp;Z111, 'Leave Request Form'!$R$8:$R$569, "&gt;="&amp;Z111)&gt;0, "A", IF(COUNTIFS('Leave Request Form'!$C$8:$C$507, $B120, 'Leave Request Form'!$D$8:$D$507, "&lt;="&amp;Z111, 'Leave Request Form'!$E$8:$E$507, "&gt;="&amp;Z111)&gt;0, "R", "")))))</f>
        <v/>
      </c>
      <c r="AA120" s="43" t="str">
        <f>IF(OR($B120="", AA111=""), "", IF(COUNTIFS('Leave Request Form'!$T$8:$T$507, AA111, 'Leave Request Form'!$C$8:$C$507, $B120), "A2", IF(COUNTIFS('Leave Request Form'!$G$8:$G$507, AA111, 'Leave Request Form'!$C$8:$C$507, $B120), "R2", IF(COUNTIFS('Leave Request Form'!$P$8:$P$569, $B120, 'Leave Request Form'!$Q$8:$Q$569, "&lt;="&amp;AA111, 'Leave Request Form'!$R$8:$R$569, "&gt;="&amp;AA111)&gt;0, "A", IF(COUNTIFS('Leave Request Form'!$C$8:$C$507, $B120, 'Leave Request Form'!$D$8:$D$507, "&lt;="&amp;AA111, 'Leave Request Form'!$E$8:$E$507, "&gt;="&amp;AA111)&gt;0, "R", "")))))</f>
        <v/>
      </c>
      <c r="AB120" s="43" t="str">
        <f>IF(OR($B120="", AB111=""), "", IF(COUNTIFS('Leave Request Form'!$T$8:$T$507, AB111, 'Leave Request Form'!$C$8:$C$507, $B120), "A2", IF(COUNTIFS('Leave Request Form'!$G$8:$G$507, AB111, 'Leave Request Form'!$C$8:$C$507, $B120), "R2", IF(COUNTIFS('Leave Request Form'!$P$8:$P$569, $B120, 'Leave Request Form'!$Q$8:$Q$569, "&lt;="&amp;AB111, 'Leave Request Form'!$R$8:$R$569, "&gt;="&amp;AB111)&gt;0, "A", IF(COUNTIFS('Leave Request Form'!$C$8:$C$507, $B120, 'Leave Request Form'!$D$8:$D$507, "&lt;="&amp;AB111, 'Leave Request Form'!$E$8:$E$507, "&gt;="&amp;AB111)&gt;0, "R", "")))))</f>
        <v/>
      </c>
      <c r="AC120" s="43" t="str">
        <f>IF(OR($B120="", AC111=""), "", IF(COUNTIFS('Leave Request Form'!$T$8:$T$507, AC111, 'Leave Request Form'!$C$8:$C$507, $B120), "A2", IF(COUNTIFS('Leave Request Form'!$G$8:$G$507, AC111, 'Leave Request Form'!$C$8:$C$507, $B120), "R2", IF(COUNTIFS('Leave Request Form'!$P$8:$P$569, $B120, 'Leave Request Form'!$Q$8:$Q$569, "&lt;="&amp;AC111, 'Leave Request Form'!$R$8:$R$569, "&gt;="&amp;AC111)&gt;0, "A", IF(COUNTIFS('Leave Request Form'!$C$8:$C$507, $B120, 'Leave Request Form'!$D$8:$D$507, "&lt;="&amp;AC111, 'Leave Request Form'!$E$8:$E$507, "&gt;="&amp;AC111)&gt;0, "R", "")))))</f>
        <v/>
      </c>
      <c r="AD120" s="43" t="str">
        <f>IF(OR($B120="", AD111=""), "", IF(COUNTIFS('Leave Request Form'!$T$8:$T$507, AD111, 'Leave Request Form'!$C$8:$C$507, $B120), "A2", IF(COUNTIFS('Leave Request Form'!$G$8:$G$507, AD111, 'Leave Request Form'!$C$8:$C$507, $B120), "R2", IF(COUNTIFS('Leave Request Form'!$P$8:$P$569, $B120, 'Leave Request Form'!$Q$8:$Q$569, "&lt;="&amp;AD111, 'Leave Request Form'!$R$8:$R$569, "&gt;="&amp;AD111)&gt;0, "A", IF(COUNTIFS('Leave Request Form'!$C$8:$C$507, $B120, 'Leave Request Form'!$D$8:$D$507, "&lt;="&amp;AD111, 'Leave Request Form'!$E$8:$E$507, "&gt;="&amp;AD111)&gt;0, "R", "")))))</f>
        <v/>
      </c>
      <c r="AE120" s="43" t="str">
        <f>IF(OR($B120="", AE111=""), "", IF(COUNTIFS('Leave Request Form'!$T$8:$T$507, AE111, 'Leave Request Form'!$C$8:$C$507, $B120), "A2", IF(COUNTIFS('Leave Request Form'!$G$8:$G$507, AE111, 'Leave Request Form'!$C$8:$C$507, $B120), "R2", IF(COUNTIFS('Leave Request Form'!$P$8:$P$569, $B120, 'Leave Request Form'!$Q$8:$Q$569, "&lt;="&amp;AE111, 'Leave Request Form'!$R$8:$R$569, "&gt;="&amp;AE111)&gt;0, "A", IF(COUNTIFS('Leave Request Form'!$C$8:$C$507, $B120, 'Leave Request Form'!$D$8:$D$507, "&lt;="&amp;AE111, 'Leave Request Form'!$E$8:$E$507, "&gt;="&amp;AE111)&gt;0, "R", "")))))</f>
        <v/>
      </c>
      <c r="AF120" s="43" t="str">
        <f>IF(OR($B120="", AF111=""), "", IF(COUNTIFS('Leave Request Form'!$T$8:$T$507, AF111, 'Leave Request Form'!$C$8:$C$507, $B120), "A2", IF(COUNTIFS('Leave Request Form'!$G$8:$G$507, AF111, 'Leave Request Form'!$C$8:$C$507, $B120), "R2", IF(COUNTIFS('Leave Request Form'!$P$8:$P$569, $B120, 'Leave Request Form'!$Q$8:$Q$569, "&lt;="&amp;AF111, 'Leave Request Form'!$R$8:$R$569, "&gt;="&amp;AF111)&gt;0, "A", IF(COUNTIFS('Leave Request Form'!$C$8:$C$507, $B120, 'Leave Request Form'!$D$8:$D$507, "&lt;="&amp;AF111, 'Leave Request Form'!$E$8:$E$507, "&gt;="&amp;AF111)&gt;0, "R", "")))))</f>
        <v/>
      </c>
      <c r="AG120" s="44" t="str">
        <f>IF(OR($B120="", AG111=""), "", IF(COUNTIFS('Leave Request Form'!$T$8:$T$507, AG111, 'Leave Request Form'!$C$8:$C$507, $B120), "A2", IF(COUNTIFS('Leave Request Form'!$G$8:$G$507, AG111, 'Leave Request Form'!$C$8:$C$507, $B120), "R2", IF(COUNTIFS('Leave Request Form'!$P$8:$P$569, $B120, 'Leave Request Form'!$Q$8:$Q$569, "&lt;="&amp;AG111, 'Leave Request Form'!$R$8:$R$569, "&gt;="&amp;AG111)&gt;0, "A", IF(COUNTIFS('Leave Request Form'!$C$8:$C$507, $B120, 'Leave Request Form'!$D$8:$D$507, "&lt;="&amp;AG111, 'Leave Request Form'!$E$8:$E$507, "&gt;="&amp;AG111)&gt;0, "R", "")))))</f>
        <v/>
      </c>
      <c r="AH120" s="75"/>
    </row>
    <row r="121" spans="1:34" x14ac:dyDescent="0.25">
      <c r="A121" s="75"/>
      <c r="B121" s="10" t="str">
        <f>IF('Intro &amp; Setup'!$BC$13="", "", 'Intro &amp; Setup'!$BC$13)</f>
        <v>Colleen</v>
      </c>
      <c r="C121" s="42" t="str">
        <f>IF(OR($B121="", C111=""), "", IF(COUNTIFS('Leave Request Form'!$T$8:$T$507, C111, 'Leave Request Form'!$C$8:$C$507, $B121), "A2", IF(COUNTIFS('Leave Request Form'!$G$8:$G$507, C111, 'Leave Request Form'!$C$8:$C$507, $B121), "R2", IF(COUNTIFS('Leave Request Form'!$P$8:$P$569, $B121, 'Leave Request Form'!$Q$8:$Q$569, "&lt;="&amp;C111, 'Leave Request Form'!$R$8:$R$569, "&gt;="&amp;C111)&gt;0, "A", IF(COUNTIFS('Leave Request Form'!$C$8:$C$507, $B121, 'Leave Request Form'!$D$8:$D$507, "&lt;="&amp;C111, 'Leave Request Form'!$E$8:$E$507, "&gt;="&amp;C111)&gt;0, "R", "")))))</f>
        <v/>
      </c>
      <c r="D121" s="43" t="str">
        <f>IF(OR($B121="", D111=""), "", IF(COUNTIFS('Leave Request Form'!$T$8:$T$507, D111, 'Leave Request Form'!$C$8:$C$507, $B121), "A2", IF(COUNTIFS('Leave Request Form'!$G$8:$G$507, D111, 'Leave Request Form'!$C$8:$C$507, $B121), "R2", IF(COUNTIFS('Leave Request Form'!$P$8:$P$569, $B121, 'Leave Request Form'!$Q$8:$Q$569, "&lt;="&amp;D111, 'Leave Request Form'!$R$8:$R$569, "&gt;="&amp;D111)&gt;0, "A", IF(COUNTIFS('Leave Request Form'!$C$8:$C$507, $B121, 'Leave Request Form'!$D$8:$D$507, "&lt;="&amp;D111, 'Leave Request Form'!$E$8:$E$507, "&gt;="&amp;D111)&gt;0, "R", "")))))</f>
        <v/>
      </c>
      <c r="E121" s="43" t="str">
        <f>IF(OR($B121="", E111=""), "", IF(COUNTIFS('Leave Request Form'!$T$8:$T$507, E111, 'Leave Request Form'!$C$8:$C$507, $B121), "A2", IF(COUNTIFS('Leave Request Form'!$G$8:$G$507, E111, 'Leave Request Form'!$C$8:$C$507, $B121), "R2", IF(COUNTIFS('Leave Request Form'!$P$8:$P$569, $B121, 'Leave Request Form'!$Q$8:$Q$569, "&lt;="&amp;E111, 'Leave Request Form'!$R$8:$R$569, "&gt;="&amp;E111)&gt;0, "A", IF(COUNTIFS('Leave Request Form'!$C$8:$C$507, $B121, 'Leave Request Form'!$D$8:$D$507, "&lt;="&amp;E111, 'Leave Request Form'!$E$8:$E$507, "&gt;="&amp;E111)&gt;0, "R", "")))))</f>
        <v/>
      </c>
      <c r="F121" s="43" t="str">
        <f>IF(OR($B121="", F111=""), "", IF(COUNTIFS('Leave Request Form'!$T$8:$T$507, F111, 'Leave Request Form'!$C$8:$C$507, $B121), "A2", IF(COUNTIFS('Leave Request Form'!$G$8:$G$507, F111, 'Leave Request Form'!$C$8:$C$507, $B121), "R2", IF(COUNTIFS('Leave Request Form'!$P$8:$P$569, $B121, 'Leave Request Form'!$Q$8:$Q$569, "&lt;="&amp;F111, 'Leave Request Form'!$R$8:$R$569, "&gt;="&amp;F111)&gt;0, "A", IF(COUNTIFS('Leave Request Form'!$C$8:$C$507, $B121, 'Leave Request Form'!$D$8:$D$507, "&lt;="&amp;F111, 'Leave Request Form'!$E$8:$E$507, "&gt;="&amp;F111)&gt;0, "R", "")))))</f>
        <v/>
      </c>
      <c r="G121" s="43" t="str">
        <f>IF(OR($B121="", G111=""), "", IF(COUNTIFS('Leave Request Form'!$T$8:$T$507, G111, 'Leave Request Form'!$C$8:$C$507, $B121), "A2", IF(COUNTIFS('Leave Request Form'!$G$8:$G$507, G111, 'Leave Request Form'!$C$8:$C$507, $B121), "R2", IF(COUNTIFS('Leave Request Form'!$P$8:$P$569, $B121, 'Leave Request Form'!$Q$8:$Q$569, "&lt;="&amp;G111, 'Leave Request Form'!$R$8:$R$569, "&gt;="&amp;G111)&gt;0, "A", IF(COUNTIFS('Leave Request Form'!$C$8:$C$507, $B121, 'Leave Request Form'!$D$8:$D$507, "&lt;="&amp;G111, 'Leave Request Form'!$E$8:$E$507, "&gt;="&amp;G111)&gt;0, "R", "")))))</f>
        <v/>
      </c>
      <c r="H121" s="43" t="str">
        <f>IF(OR($B121="", H111=""), "", IF(COUNTIFS('Leave Request Form'!$T$8:$T$507, H111, 'Leave Request Form'!$C$8:$C$507, $B121), "A2", IF(COUNTIFS('Leave Request Form'!$G$8:$G$507, H111, 'Leave Request Form'!$C$8:$C$507, $B121), "R2", IF(COUNTIFS('Leave Request Form'!$P$8:$P$569, $B121, 'Leave Request Form'!$Q$8:$Q$569, "&lt;="&amp;H111, 'Leave Request Form'!$R$8:$R$569, "&gt;="&amp;H111)&gt;0, "A", IF(COUNTIFS('Leave Request Form'!$C$8:$C$507, $B121, 'Leave Request Form'!$D$8:$D$507, "&lt;="&amp;H111, 'Leave Request Form'!$E$8:$E$507, "&gt;="&amp;H111)&gt;0, "R", "")))))</f>
        <v/>
      </c>
      <c r="I121" s="43" t="str">
        <f>IF(OR($B121="", I111=""), "", IF(COUNTIFS('Leave Request Form'!$T$8:$T$507, I111, 'Leave Request Form'!$C$8:$C$507, $B121), "A2", IF(COUNTIFS('Leave Request Form'!$G$8:$G$507, I111, 'Leave Request Form'!$C$8:$C$507, $B121), "R2", IF(COUNTIFS('Leave Request Form'!$P$8:$P$569, $B121, 'Leave Request Form'!$Q$8:$Q$569, "&lt;="&amp;I111, 'Leave Request Form'!$R$8:$R$569, "&gt;="&amp;I111)&gt;0, "A", IF(COUNTIFS('Leave Request Form'!$C$8:$C$507, $B121, 'Leave Request Form'!$D$8:$D$507, "&lt;="&amp;I111, 'Leave Request Form'!$E$8:$E$507, "&gt;="&amp;I111)&gt;0, "R", "")))))</f>
        <v/>
      </c>
      <c r="J121" s="43" t="str">
        <f>IF(OR($B121="", J111=""), "", IF(COUNTIFS('Leave Request Form'!$T$8:$T$507, J111, 'Leave Request Form'!$C$8:$C$507, $B121), "A2", IF(COUNTIFS('Leave Request Form'!$G$8:$G$507, J111, 'Leave Request Form'!$C$8:$C$507, $B121), "R2", IF(COUNTIFS('Leave Request Form'!$P$8:$P$569, $B121, 'Leave Request Form'!$Q$8:$Q$569, "&lt;="&amp;J111, 'Leave Request Form'!$R$8:$R$569, "&gt;="&amp;J111)&gt;0, "A", IF(COUNTIFS('Leave Request Form'!$C$8:$C$507, $B121, 'Leave Request Form'!$D$8:$D$507, "&lt;="&amp;J111, 'Leave Request Form'!$E$8:$E$507, "&gt;="&amp;J111)&gt;0, "R", "")))))</f>
        <v/>
      </c>
      <c r="K121" s="43" t="str">
        <f>IF(OR($B121="", K111=""), "", IF(COUNTIFS('Leave Request Form'!$T$8:$T$507, K111, 'Leave Request Form'!$C$8:$C$507, $B121), "A2", IF(COUNTIFS('Leave Request Form'!$G$8:$G$507, K111, 'Leave Request Form'!$C$8:$C$507, $B121), "R2", IF(COUNTIFS('Leave Request Form'!$P$8:$P$569, $B121, 'Leave Request Form'!$Q$8:$Q$569, "&lt;="&amp;K111, 'Leave Request Form'!$R$8:$R$569, "&gt;="&amp;K111)&gt;0, "A", IF(COUNTIFS('Leave Request Form'!$C$8:$C$507, $B121, 'Leave Request Form'!$D$8:$D$507, "&lt;="&amp;K111, 'Leave Request Form'!$E$8:$E$507, "&gt;="&amp;K111)&gt;0, "R", "")))))</f>
        <v/>
      </c>
      <c r="L121" s="43" t="str">
        <f>IF(OR($B121="", L111=""), "", IF(COUNTIFS('Leave Request Form'!$T$8:$T$507, L111, 'Leave Request Form'!$C$8:$C$507, $B121), "A2", IF(COUNTIFS('Leave Request Form'!$G$8:$G$507, L111, 'Leave Request Form'!$C$8:$C$507, $B121), "R2", IF(COUNTIFS('Leave Request Form'!$P$8:$P$569, $B121, 'Leave Request Form'!$Q$8:$Q$569, "&lt;="&amp;L111, 'Leave Request Form'!$R$8:$R$569, "&gt;="&amp;L111)&gt;0, "A", IF(COUNTIFS('Leave Request Form'!$C$8:$C$507, $B121, 'Leave Request Form'!$D$8:$D$507, "&lt;="&amp;L111, 'Leave Request Form'!$E$8:$E$507, "&gt;="&amp;L111)&gt;0, "R", "")))))</f>
        <v/>
      </c>
      <c r="M121" s="43" t="str">
        <f>IF(OR($B121="", M111=""), "", IF(COUNTIFS('Leave Request Form'!$T$8:$T$507, M111, 'Leave Request Form'!$C$8:$C$507, $B121), "A2", IF(COUNTIFS('Leave Request Form'!$G$8:$G$507, M111, 'Leave Request Form'!$C$8:$C$507, $B121), "R2", IF(COUNTIFS('Leave Request Form'!$P$8:$P$569, $B121, 'Leave Request Form'!$Q$8:$Q$569, "&lt;="&amp;M111, 'Leave Request Form'!$R$8:$R$569, "&gt;="&amp;M111)&gt;0, "A", IF(COUNTIFS('Leave Request Form'!$C$8:$C$507, $B121, 'Leave Request Form'!$D$8:$D$507, "&lt;="&amp;M111, 'Leave Request Form'!$E$8:$E$507, "&gt;="&amp;M111)&gt;0, "R", "")))))</f>
        <v/>
      </c>
      <c r="N121" s="43" t="str">
        <f>IF(OR($B121="", N111=""), "", IF(COUNTIFS('Leave Request Form'!$T$8:$T$507, N111, 'Leave Request Form'!$C$8:$C$507, $B121), "A2", IF(COUNTIFS('Leave Request Form'!$G$8:$G$507, N111, 'Leave Request Form'!$C$8:$C$507, $B121), "R2", IF(COUNTIFS('Leave Request Form'!$P$8:$P$569, $B121, 'Leave Request Form'!$Q$8:$Q$569, "&lt;="&amp;N111, 'Leave Request Form'!$R$8:$R$569, "&gt;="&amp;N111)&gt;0, "A", IF(COUNTIFS('Leave Request Form'!$C$8:$C$507, $B121, 'Leave Request Form'!$D$8:$D$507, "&lt;="&amp;N111, 'Leave Request Form'!$E$8:$E$507, "&gt;="&amp;N111)&gt;0, "R", "")))))</f>
        <v/>
      </c>
      <c r="O121" s="43" t="str">
        <f>IF(OR($B121="", O111=""), "", IF(COUNTIFS('Leave Request Form'!$T$8:$T$507, O111, 'Leave Request Form'!$C$8:$C$507, $B121), "A2", IF(COUNTIFS('Leave Request Form'!$G$8:$G$507, O111, 'Leave Request Form'!$C$8:$C$507, $B121), "R2", IF(COUNTIFS('Leave Request Form'!$P$8:$P$569, $B121, 'Leave Request Form'!$Q$8:$Q$569, "&lt;="&amp;O111, 'Leave Request Form'!$R$8:$R$569, "&gt;="&amp;O111)&gt;0, "A", IF(COUNTIFS('Leave Request Form'!$C$8:$C$507, $B121, 'Leave Request Form'!$D$8:$D$507, "&lt;="&amp;O111, 'Leave Request Form'!$E$8:$E$507, "&gt;="&amp;O111)&gt;0, "R", "")))))</f>
        <v/>
      </c>
      <c r="P121" s="43" t="str">
        <f>IF(OR($B121="", P111=""), "", IF(COUNTIFS('Leave Request Form'!$T$8:$T$507, P111, 'Leave Request Form'!$C$8:$C$507, $B121), "A2", IF(COUNTIFS('Leave Request Form'!$G$8:$G$507, P111, 'Leave Request Form'!$C$8:$C$507, $B121), "R2", IF(COUNTIFS('Leave Request Form'!$P$8:$P$569, $B121, 'Leave Request Form'!$Q$8:$Q$569, "&lt;="&amp;P111, 'Leave Request Form'!$R$8:$R$569, "&gt;="&amp;P111)&gt;0, "A", IF(COUNTIFS('Leave Request Form'!$C$8:$C$507, $B121, 'Leave Request Form'!$D$8:$D$507, "&lt;="&amp;P111, 'Leave Request Form'!$E$8:$E$507, "&gt;="&amp;P111)&gt;0, "R", "")))))</f>
        <v/>
      </c>
      <c r="Q121" s="43" t="str">
        <f>IF(OR($B121="", Q111=""), "", IF(COUNTIFS('Leave Request Form'!$T$8:$T$507, Q111, 'Leave Request Form'!$C$8:$C$507, $B121), "A2", IF(COUNTIFS('Leave Request Form'!$G$8:$G$507, Q111, 'Leave Request Form'!$C$8:$C$507, $B121), "R2", IF(COUNTIFS('Leave Request Form'!$P$8:$P$569, $B121, 'Leave Request Form'!$Q$8:$Q$569, "&lt;="&amp;Q111, 'Leave Request Form'!$R$8:$R$569, "&gt;="&amp;Q111)&gt;0, "A", IF(COUNTIFS('Leave Request Form'!$C$8:$C$507, $B121, 'Leave Request Form'!$D$8:$D$507, "&lt;="&amp;Q111, 'Leave Request Form'!$E$8:$E$507, "&gt;="&amp;Q111)&gt;0, "R", "")))))</f>
        <v/>
      </c>
      <c r="R121" s="43" t="str">
        <f>IF(OR($B121="", R111=""), "", IF(COUNTIFS('Leave Request Form'!$T$8:$T$507, R111, 'Leave Request Form'!$C$8:$C$507, $B121), "A2", IF(COUNTIFS('Leave Request Form'!$G$8:$G$507, R111, 'Leave Request Form'!$C$8:$C$507, $B121), "R2", IF(COUNTIFS('Leave Request Form'!$P$8:$P$569, $B121, 'Leave Request Form'!$Q$8:$Q$569, "&lt;="&amp;R111, 'Leave Request Form'!$R$8:$R$569, "&gt;="&amp;R111)&gt;0, "A", IF(COUNTIFS('Leave Request Form'!$C$8:$C$507, $B121, 'Leave Request Form'!$D$8:$D$507, "&lt;="&amp;R111, 'Leave Request Form'!$E$8:$E$507, "&gt;="&amp;R111)&gt;0, "R", "")))))</f>
        <v/>
      </c>
      <c r="S121" s="43" t="str">
        <f>IF(OR($B121="", S111=""), "", IF(COUNTIFS('Leave Request Form'!$T$8:$T$507, S111, 'Leave Request Form'!$C$8:$C$507, $B121), "A2", IF(COUNTIFS('Leave Request Form'!$G$8:$G$507, S111, 'Leave Request Form'!$C$8:$C$507, $B121), "R2", IF(COUNTIFS('Leave Request Form'!$P$8:$P$569, $B121, 'Leave Request Form'!$Q$8:$Q$569, "&lt;="&amp;S111, 'Leave Request Form'!$R$8:$R$569, "&gt;="&amp;S111)&gt;0, "A", IF(COUNTIFS('Leave Request Form'!$C$8:$C$507, $B121, 'Leave Request Form'!$D$8:$D$507, "&lt;="&amp;S111, 'Leave Request Form'!$E$8:$E$507, "&gt;="&amp;S111)&gt;0, "R", "")))))</f>
        <v/>
      </c>
      <c r="T121" s="43" t="str">
        <f>IF(OR($B121="", T111=""), "", IF(COUNTIFS('Leave Request Form'!$T$8:$T$507, T111, 'Leave Request Form'!$C$8:$C$507, $B121), "A2", IF(COUNTIFS('Leave Request Form'!$G$8:$G$507, T111, 'Leave Request Form'!$C$8:$C$507, $B121), "R2", IF(COUNTIFS('Leave Request Form'!$P$8:$P$569, $B121, 'Leave Request Form'!$Q$8:$Q$569, "&lt;="&amp;T111, 'Leave Request Form'!$R$8:$R$569, "&gt;="&amp;T111)&gt;0, "A", IF(COUNTIFS('Leave Request Form'!$C$8:$C$507, $B121, 'Leave Request Form'!$D$8:$D$507, "&lt;="&amp;T111, 'Leave Request Form'!$E$8:$E$507, "&gt;="&amp;T111)&gt;0, "R", "")))))</f>
        <v/>
      </c>
      <c r="U121" s="43" t="str">
        <f>IF(OR($B121="", U111=""), "", IF(COUNTIFS('Leave Request Form'!$T$8:$T$507, U111, 'Leave Request Form'!$C$8:$C$507, $B121), "A2", IF(COUNTIFS('Leave Request Form'!$G$8:$G$507, U111, 'Leave Request Form'!$C$8:$C$507, $B121), "R2", IF(COUNTIFS('Leave Request Form'!$P$8:$P$569, $B121, 'Leave Request Form'!$Q$8:$Q$569, "&lt;="&amp;U111, 'Leave Request Form'!$R$8:$R$569, "&gt;="&amp;U111)&gt;0, "A", IF(COUNTIFS('Leave Request Form'!$C$8:$C$507, $B121, 'Leave Request Form'!$D$8:$D$507, "&lt;="&amp;U111, 'Leave Request Form'!$E$8:$E$507, "&gt;="&amp;U111)&gt;0, "R", "")))))</f>
        <v/>
      </c>
      <c r="V121" s="43" t="str">
        <f>IF(OR($B121="", V111=""), "", IF(COUNTIFS('Leave Request Form'!$T$8:$T$507, V111, 'Leave Request Form'!$C$8:$C$507, $B121), "A2", IF(COUNTIFS('Leave Request Form'!$G$8:$G$507, V111, 'Leave Request Form'!$C$8:$C$507, $B121), "R2", IF(COUNTIFS('Leave Request Form'!$P$8:$P$569, $B121, 'Leave Request Form'!$Q$8:$Q$569, "&lt;="&amp;V111, 'Leave Request Form'!$R$8:$R$569, "&gt;="&amp;V111)&gt;0, "A", IF(COUNTIFS('Leave Request Form'!$C$8:$C$507, $B121, 'Leave Request Form'!$D$8:$D$507, "&lt;="&amp;V111, 'Leave Request Form'!$E$8:$E$507, "&gt;="&amp;V111)&gt;0, "R", "")))))</f>
        <v/>
      </c>
      <c r="W121" s="43" t="str">
        <f>IF(OR($B121="", W111=""), "", IF(COUNTIFS('Leave Request Form'!$T$8:$T$507, W111, 'Leave Request Form'!$C$8:$C$507, $B121), "A2", IF(COUNTIFS('Leave Request Form'!$G$8:$G$507, W111, 'Leave Request Form'!$C$8:$C$507, $B121), "R2", IF(COUNTIFS('Leave Request Form'!$P$8:$P$569, $B121, 'Leave Request Form'!$Q$8:$Q$569, "&lt;="&amp;W111, 'Leave Request Form'!$R$8:$R$569, "&gt;="&amp;W111)&gt;0, "A", IF(COUNTIFS('Leave Request Form'!$C$8:$C$507, $B121, 'Leave Request Form'!$D$8:$D$507, "&lt;="&amp;W111, 'Leave Request Form'!$E$8:$E$507, "&gt;="&amp;W111)&gt;0, "R", "")))))</f>
        <v/>
      </c>
      <c r="X121" s="43" t="str">
        <f>IF(OR($B121="", X111=""), "", IF(COUNTIFS('Leave Request Form'!$T$8:$T$507, X111, 'Leave Request Form'!$C$8:$C$507, $B121), "A2", IF(COUNTIFS('Leave Request Form'!$G$8:$G$507, X111, 'Leave Request Form'!$C$8:$C$507, $B121), "R2", IF(COUNTIFS('Leave Request Form'!$P$8:$P$569, $B121, 'Leave Request Form'!$Q$8:$Q$569, "&lt;="&amp;X111, 'Leave Request Form'!$R$8:$R$569, "&gt;="&amp;X111)&gt;0, "A", IF(COUNTIFS('Leave Request Form'!$C$8:$C$507, $B121, 'Leave Request Form'!$D$8:$D$507, "&lt;="&amp;X111, 'Leave Request Form'!$E$8:$E$507, "&gt;="&amp;X111)&gt;0, "R", "")))))</f>
        <v/>
      </c>
      <c r="Y121" s="43" t="str">
        <f>IF(OR($B121="", Y111=""), "", IF(COUNTIFS('Leave Request Form'!$T$8:$T$507, Y111, 'Leave Request Form'!$C$8:$C$507, $B121), "A2", IF(COUNTIFS('Leave Request Form'!$G$8:$G$507, Y111, 'Leave Request Form'!$C$8:$C$507, $B121), "R2", IF(COUNTIFS('Leave Request Form'!$P$8:$P$569, $B121, 'Leave Request Form'!$Q$8:$Q$569, "&lt;="&amp;Y111, 'Leave Request Form'!$R$8:$R$569, "&gt;="&amp;Y111)&gt;0, "A", IF(COUNTIFS('Leave Request Form'!$C$8:$C$507, $B121, 'Leave Request Form'!$D$8:$D$507, "&lt;="&amp;Y111, 'Leave Request Form'!$E$8:$E$507, "&gt;="&amp;Y111)&gt;0, "R", "")))))</f>
        <v/>
      </c>
      <c r="Z121" s="43" t="str">
        <f>IF(OR($B121="", Z111=""), "", IF(COUNTIFS('Leave Request Form'!$T$8:$T$507, Z111, 'Leave Request Form'!$C$8:$C$507, $B121), "A2", IF(COUNTIFS('Leave Request Form'!$G$8:$G$507, Z111, 'Leave Request Form'!$C$8:$C$507, $B121), "R2", IF(COUNTIFS('Leave Request Form'!$P$8:$P$569, $B121, 'Leave Request Form'!$Q$8:$Q$569, "&lt;="&amp;Z111, 'Leave Request Form'!$R$8:$R$569, "&gt;="&amp;Z111)&gt;0, "A", IF(COUNTIFS('Leave Request Form'!$C$8:$C$507, $B121, 'Leave Request Form'!$D$8:$D$507, "&lt;="&amp;Z111, 'Leave Request Form'!$E$8:$E$507, "&gt;="&amp;Z111)&gt;0, "R", "")))))</f>
        <v/>
      </c>
      <c r="AA121" s="43" t="str">
        <f>IF(OR($B121="", AA111=""), "", IF(COUNTIFS('Leave Request Form'!$T$8:$T$507, AA111, 'Leave Request Form'!$C$8:$C$507, $B121), "A2", IF(COUNTIFS('Leave Request Form'!$G$8:$G$507, AA111, 'Leave Request Form'!$C$8:$C$507, $B121), "R2", IF(COUNTIFS('Leave Request Form'!$P$8:$P$569, $B121, 'Leave Request Form'!$Q$8:$Q$569, "&lt;="&amp;AA111, 'Leave Request Form'!$R$8:$R$569, "&gt;="&amp;AA111)&gt;0, "A", IF(COUNTIFS('Leave Request Form'!$C$8:$C$507, $B121, 'Leave Request Form'!$D$8:$D$507, "&lt;="&amp;AA111, 'Leave Request Form'!$E$8:$E$507, "&gt;="&amp;AA111)&gt;0, "R", "")))))</f>
        <v/>
      </c>
      <c r="AB121" s="43" t="str">
        <f>IF(OR($B121="", AB111=""), "", IF(COUNTIFS('Leave Request Form'!$T$8:$T$507, AB111, 'Leave Request Form'!$C$8:$C$507, $B121), "A2", IF(COUNTIFS('Leave Request Form'!$G$8:$G$507, AB111, 'Leave Request Form'!$C$8:$C$507, $B121), "R2", IF(COUNTIFS('Leave Request Form'!$P$8:$P$569, $B121, 'Leave Request Form'!$Q$8:$Q$569, "&lt;="&amp;AB111, 'Leave Request Form'!$R$8:$R$569, "&gt;="&amp;AB111)&gt;0, "A", IF(COUNTIFS('Leave Request Form'!$C$8:$C$507, $B121, 'Leave Request Form'!$D$8:$D$507, "&lt;="&amp;AB111, 'Leave Request Form'!$E$8:$E$507, "&gt;="&amp;AB111)&gt;0, "R", "")))))</f>
        <v/>
      </c>
      <c r="AC121" s="43" t="str">
        <f>IF(OR($B121="", AC111=""), "", IF(COUNTIFS('Leave Request Form'!$T$8:$T$507, AC111, 'Leave Request Form'!$C$8:$C$507, $B121), "A2", IF(COUNTIFS('Leave Request Form'!$G$8:$G$507, AC111, 'Leave Request Form'!$C$8:$C$507, $B121), "R2", IF(COUNTIFS('Leave Request Form'!$P$8:$P$569, $B121, 'Leave Request Form'!$Q$8:$Q$569, "&lt;="&amp;AC111, 'Leave Request Form'!$R$8:$R$569, "&gt;="&amp;AC111)&gt;0, "A", IF(COUNTIFS('Leave Request Form'!$C$8:$C$507, $B121, 'Leave Request Form'!$D$8:$D$507, "&lt;="&amp;AC111, 'Leave Request Form'!$E$8:$E$507, "&gt;="&amp;AC111)&gt;0, "R", "")))))</f>
        <v/>
      </c>
      <c r="AD121" s="43" t="str">
        <f>IF(OR($B121="", AD111=""), "", IF(COUNTIFS('Leave Request Form'!$T$8:$T$507, AD111, 'Leave Request Form'!$C$8:$C$507, $B121), "A2", IF(COUNTIFS('Leave Request Form'!$G$8:$G$507, AD111, 'Leave Request Form'!$C$8:$C$507, $B121), "R2", IF(COUNTIFS('Leave Request Form'!$P$8:$P$569, $B121, 'Leave Request Form'!$Q$8:$Q$569, "&lt;="&amp;AD111, 'Leave Request Form'!$R$8:$R$569, "&gt;="&amp;AD111)&gt;0, "A", IF(COUNTIFS('Leave Request Form'!$C$8:$C$507, $B121, 'Leave Request Form'!$D$8:$D$507, "&lt;="&amp;AD111, 'Leave Request Form'!$E$8:$E$507, "&gt;="&amp;AD111)&gt;0, "R", "")))))</f>
        <v/>
      </c>
      <c r="AE121" s="43" t="str">
        <f>IF(OR($B121="", AE111=""), "", IF(COUNTIFS('Leave Request Form'!$T$8:$T$507, AE111, 'Leave Request Form'!$C$8:$C$507, $B121), "A2", IF(COUNTIFS('Leave Request Form'!$G$8:$G$507, AE111, 'Leave Request Form'!$C$8:$C$507, $B121), "R2", IF(COUNTIFS('Leave Request Form'!$P$8:$P$569, $B121, 'Leave Request Form'!$Q$8:$Q$569, "&lt;="&amp;AE111, 'Leave Request Form'!$R$8:$R$569, "&gt;="&amp;AE111)&gt;0, "A", IF(COUNTIFS('Leave Request Form'!$C$8:$C$507, $B121, 'Leave Request Form'!$D$8:$D$507, "&lt;="&amp;AE111, 'Leave Request Form'!$E$8:$E$507, "&gt;="&amp;AE111)&gt;0, "R", "")))))</f>
        <v/>
      </c>
      <c r="AF121" s="43" t="str">
        <f>IF(OR($B121="", AF111=""), "", IF(COUNTIFS('Leave Request Form'!$T$8:$T$507, AF111, 'Leave Request Form'!$C$8:$C$507, $B121), "A2", IF(COUNTIFS('Leave Request Form'!$G$8:$G$507, AF111, 'Leave Request Form'!$C$8:$C$507, $B121), "R2", IF(COUNTIFS('Leave Request Form'!$P$8:$P$569, $B121, 'Leave Request Form'!$Q$8:$Q$569, "&lt;="&amp;AF111, 'Leave Request Form'!$R$8:$R$569, "&gt;="&amp;AF111)&gt;0, "A", IF(COUNTIFS('Leave Request Form'!$C$8:$C$507, $B121, 'Leave Request Form'!$D$8:$D$507, "&lt;="&amp;AF111, 'Leave Request Form'!$E$8:$E$507, "&gt;="&amp;AF111)&gt;0, "R", "")))))</f>
        <v/>
      </c>
      <c r="AG121" s="44" t="str">
        <f>IF(OR($B121="", AG111=""), "", IF(COUNTIFS('Leave Request Form'!$T$8:$T$507, AG111, 'Leave Request Form'!$C$8:$C$507, $B121), "A2", IF(COUNTIFS('Leave Request Form'!$G$8:$G$507, AG111, 'Leave Request Form'!$C$8:$C$507, $B121), "R2", IF(COUNTIFS('Leave Request Form'!$P$8:$P$569, $B121, 'Leave Request Form'!$Q$8:$Q$569, "&lt;="&amp;AG111, 'Leave Request Form'!$R$8:$R$569, "&gt;="&amp;AG111)&gt;0, "A", IF(COUNTIFS('Leave Request Form'!$C$8:$C$507, $B121, 'Leave Request Form'!$D$8:$D$507, "&lt;="&amp;AG111, 'Leave Request Form'!$E$8:$E$507, "&gt;="&amp;AG111)&gt;0, "R", "")))))</f>
        <v/>
      </c>
      <c r="AH121" s="75"/>
    </row>
    <row r="122" spans="1:34" x14ac:dyDescent="0.25">
      <c r="A122" s="75"/>
      <c r="B122" s="10" t="str">
        <f>IF('Intro &amp; Setup'!$BC$14="", "", 'Intro &amp; Setup'!$BC$14)</f>
        <v>Claire</v>
      </c>
      <c r="C122" s="42" t="str">
        <f>IF(OR($B122="", C111=""), "", IF(COUNTIFS('Leave Request Form'!$T$8:$T$507, C111, 'Leave Request Form'!$C$8:$C$507, $B122), "A2", IF(COUNTIFS('Leave Request Form'!$G$8:$G$507, C111, 'Leave Request Form'!$C$8:$C$507, $B122), "R2", IF(COUNTIFS('Leave Request Form'!$P$8:$P$569, $B122, 'Leave Request Form'!$Q$8:$Q$569, "&lt;="&amp;C111, 'Leave Request Form'!$R$8:$R$569, "&gt;="&amp;C111)&gt;0, "A", IF(COUNTIFS('Leave Request Form'!$C$8:$C$507, $B122, 'Leave Request Form'!$D$8:$D$507, "&lt;="&amp;C111, 'Leave Request Form'!$E$8:$E$507, "&gt;="&amp;C111)&gt;0, "R", "")))))</f>
        <v/>
      </c>
      <c r="D122" s="43" t="str">
        <f>IF(OR($B122="", D111=""), "", IF(COUNTIFS('Leave Request Form'!$T$8:$T$507, D111, 'Leave Request Form'!$C$8:$C$507, $B122), "A2", IF(COUNTIFS('Leave Request Form'!$G$8:$G$507, D111, 'Leave Request Form'!$C$8:$C$507, $B122), "R2", IF(COUNTIFS('Leave Request Form'!$P$8:$P$569, $B122, 'Leave Request Form'!$Q$8:$Q$569, "&lt;="&amp;D111, 'Leave Request Form'!$R$8:$R$569, "&gt;="&amp;D111)&gt;0, "A", IF(COUNTIFS('Leave Request Form'!$C$8:$C$507, $B122, 'Leave Request Form'!$D$8:$D$507, "&lt;="&amp;D111, 'Leave Request Form'!$E$8:$E$507, "&gt;="&amp;D111)&gt;0, "R", "")))))</f>
        <v/>
      </c>
      <c r="E122" s="43" t="str">
        <f>IF(OR($B122="", E111=""), "", IF(COUNTIFS('Leave Request Form'!$T$8:$T$507, E111, 'Leave Request Form'!$C$8:$C$507, $B122), "A2", IF(COUNTIFS('Leave Request Form'!$G$8:$G$507, E111, 'Leave Request Form'!$C$8:$C$507, $B122), "R2", IF(COUNTIFS('Leave Request Form'!$P$8:$P$569, $B122, 'Leave Request Form'!$Q$8:$Q$569, "&lt;="&amp;E111, 'Leave Request Form'!$R$8:$R$569, "&gt;="&amp;E111)&gt;0, "A", IF(COUNTIFS('Leave Request Form'!$C$8:$C$507, $B122, 'Leave Request Form'!$D$8:$D$507, "&lt;="&amp;E111, 'Leave Request Form'!$E$8:$E$507, "&gt;="&amp;E111)&gt;0, "R", "")))))</f>
        <v/>
      </c>
      <c r="F122" s="43" t="str">
        <f>IF(OR($B122="", F111=""), "", IF(COUNTIFS('Leave Request Form'!$T$8:$T$507, F111, 'Leave Request Form'!$C$8:$C$507, $B122), "A2", IF(COUNTIFS('Leave Request Form'!$G$8:$G$507, F111, 'Leave Request Form'!$C$8:$C$507, $B122), "R2", IF(COUNTIFS('Leave Request Form'!$P$8:$P$569, $B122, 'Leave Request Form'!$Q$8:$Q$569, "&lt;="&amp;F111, 'Leave Request Form'!$R$8:$R$569, "&gt;="&amp;F111)&gt;0, "A", IF(COUNTIFS('Leave Request Form'!$C$8:$C$507, $B122, 'Leave Request Form'!$D$8:$D$507, "&lt;="&amp;F111, 'Leave Request Form'!$E$8:$E$507, "&gt;="&amp;F111)&gt;0, "R", "")))))</f>
        <v/>
      </c>
      <c r="G122" s="43" t="str">
        <f>IF(OR($B122="", G111=""), "", IF(COUNTIFS('Leave Request Form'!$T$8:$T$507, G111, 'Leave Request Form'!$C$8:$C$507, $B122), "A2", IF(COUNTIFS('Leave Request Form'!$G$8:$G$507, G111, 'Leave Request Form'!$C$8:$C$507, $B122), "R2", IF(COUNTIFS('Leave Request Form'!$P$8:$P$569, $B122, 'Leave Request Form'!$Q$8:$Q$569, "&lt;="&amp;G111, 'Leave Request Form'!$R$8:$R$569, "&gt;="&amp;G111)&gt;0, "A", IF(COUNTIFS('Leave Request Form'!$C$8:$C$507, $B122, 'Leave Request Form'!$D$8:$D$507, "&lt;="&amp;G111, 'Leave Request Form'!$E$8:$E$507, "&gt;="&amp;G111)&gt;0, "R", "")))))</f>
        <v/>
      </c>
      <c r="H122" s="43" t="str">
        <f>IF(OR($B122="", H111=""), "", IF(COUNTIFS('Leave Request Form'!$T$8:$T$507, H111, 'Leave Request Form'!$C$8:$C$507, $B122), "A2", IF(COUNTIFS('Leave Request Form'!$G$8:$G$507, H111, 'Leave Request Form'!$C$8:$C$507, $B122), "R2", IF(COUNTIFS('Leave Request Form'!$P$8:$P$569, $B122, 'Leave Request Form'!$Q$8:$Q$569, "&lt;="&amp;H111, 'Leave Request Form'!$R$8:$R$569, "&gt;="&amp;H111)&gt;0, "A", IF(COUNTIFS('Leave Request Form'!$C$8:$C$507, $B122, 'Leave Request Form'!$D$8:$D$507, "&lt;="&amp;H111, 'Leave Request Form'!$E$8:$E$507, "&gt;="&amp;H111)&gt;0, "R", "")))))</f>
        <v/>
      </c>
      <c r="I122" s="43" t="str">
        <f>IF(OR($B122="", I111=""), "", IF(COUNTIFS('Leave Request Form'!$T$8:$T$507, I111, 'Leave Request Form'!$C$8:$C$507, $B122), "A2", IF(COUNTIFS('Leave Request Form'!$G$8:$G$507, I111, 'Leave Request Form'!$C$8:$C$507, $B122), "R2", IF(COUNTIFS('Leave Request Form'!$P$8:$P$569, $B122, 'Leave Request Form'!$Q$8:$Q$569, "&lt;="&amp;I111, 'Leave Request Form'!$R$8:$R$569, "&gt;="&amp;I111)&gt;0, "A", IF(COUNTIFS('Leave Request Form'!$C$8:$C$507, $B122, 'Leave Request Form'!$D$8:$D$507, "&lt;="&amp;I111, 'Leave Request Form'!$E$8:$E$507, "&gt;="&amp;I111)&gt;0, "R", "")))))</f>
        <v/>
      </c>
      <c r="J122" s="43" t="str">
        <f>IF(OR($B122="", J111=""), "", IF(COUNTIFS('Leave Request Form'!$T$8:$T$507, J111, 'Leave Request Form'!$C$8:$C$507, $B122), "A2", IF(COUNTIFS('Leave Request Form'!$G$8:$G$507, J111, 'Leave Request Form'!$C$8:$C$507, $B122), "R2", IF(COUNTIFS('Leave Request Form'!$P$8:$P$569, $B122, 'Leave Request Form'!$Q$8:$Q$569, "&lt;="&amp;J111, 'Leave Request Form'!$R$8:$R$569, "&gt;="&amp;J111)&gt;0, "A", IF(COUNTIFS('Leave Request Form'!$C$8:$C$507, $B122, 'Leave Request Form'!$D$8:$D$507, "&lt;="&amp;J111, 'Leave Request Form'!$E$8:$E$507, "&gt;="&amp;J111)&gt;0, "R", "")))))</f>
        <v/>
      </c>
      <c r="K122" s="43" t="str">
        <f>IF(OR($B122="", K111=""), "", IF(COUNTIFS('Leave Request Form'!$T$8:$T$507, K111, 'Leave Request Form'!$C$8:$C$507, $B122), "A2", IF(COUNTIFS('Leave Request Form'!$G$8:$G$507, K111, 'Leave Request Form'!$C$8:$C$507, $B122), "R2", IF(COUNTIFS('Leave Request Form'!$P$8:$P$569, $B122, 'Leave Request Form'!$Q$8:$Q$569, "&lt;="&amp;K111, 'Leave Request Form'!$R$8:$R$569, "&gt;="&amp;K111)&gt;0, "A", IF(COUNTIFS('Leave Request Form'!$C$8:$C$507, $B122, 'Leave Request Form'!$D$8:$D$507, "&lt;="&amp;K111, 'Leave Request Form'!$E$8:$E$507, "&gt;="&amp;K111)&gt;0, "R", "")))))</f>
        <v/>
      </c>
      <c r="L122" s="43" t="str">
        <f>IF(OR($B122="", L111=""), "", IF(COUNTIFS('Leave Request Form'!$T$8:$T$507, L111, 'Leave Request Form'!$C$8:$C$507, $B122), "A2", IF(COUNTIFS('Leave Request Form'!$G$8:$G$507, L111, 'Leave Request Form'!$C$8:$C$507, $B122), "R2", IF(COUNTIFS('Leave Request Form'!$P$8:$P$569, $B122, 'Leave Request Form'!$Q$8:$Q$569, "&lt;="&amp;L111, 'Leave Request Form'!$R$8:$R$569, "&gt;="&amp;L111)&gt;0, "A", IF(COUNTIFS('Leave Request Form'!$C$8:$C$507, $B122, 'Leave Request Form'!$D$8:$D$507, "&lt;="&amp;L111, 'Leave Request Form'!$E$8:$E$507, "&gt;="&amp;L111)&gt;0, "R", "")))))</f>
        <v/>
      </c>
      <c r="M122" s="43" t="str">
        <f>IF(OR($B122="", M111=""), "", IF(COUNTIFS('Leave Request Form'!$T$8:$T$507, M111, 'Leave Request Form'!$C$8:$C$507, $B122), "A2", IF(COUNTIFS('Leave Request Form'!$G$8:$G$507, M111, 'Leave Request Form'!$C$8:$C$507, $B122), "R2", IF(COUNTIFS('Leave Request Form'!$P$8:$P$569, $B122, 'Leave Request Form'!$Q$8:$Q$569, "&lt;="&amp;M111, 'Leave Request Form'!$R$8:$R$569, "&gt;="&amp;M111)&gt;0, "A", IF(COUNTIFS('Leave Request Form'!$C$8:$C$507, $B122, 'Leave Request Form'!$D$8:$D$507, "&lt;="&amp;M111, 'Leave Request Form'!$E$8:$E$507, "&gt;="&amp;M111)&gt;0, "R", "")))))</f>
        <v/>
      </c>
      <c r="N122" s="43" t="str">
        <f>IF(OR($B122="", N111=""), "", IF(COUNTIFS('Leave Request Form'!$T$8:$T$507, N111, 'Leave Request Form'!$C$8:$C$507, $B122), "A2", IF(COUNTIFS('Leave Request Form'!$G$8:$G$507, N111, 'Leave Request Form'!$C$8:$C$507, $B122), "R2", IF(COUNTIFS('Leave Request Form'!$P$8:$P$569, $B122, 'Leave Request Form'!$Q$8:$Q$569, "&lt;="&amp;N111, 'Leave Request Form'!$R$8:$R$569, "&gt;="&amp;N111)&gt;0, "A", IF(COUNTIFS('Leave Request Form'!$C$8:$C$507, $B122, 'Leave Request Form'!$D$8:$D$507, "&lt;="&amp;N111, 'Leave Request Form'!$E$8:$E$507, "&gt;="&amp;N111)&gt;0, "R", "")))))</f>
        <v/>
      </c>
      <c r="O122" s="43" t="str">
        <f>IF(OR($B122="", O111=""), "", IF(COUNTIFS('Leave Request Form'!$T$8:$T$507, O111, 'Leave Request Form'!$C$8:$C$507, $B122), "A2", IF(COUNTIFS('Leave Request Form'!$G$8:$G$507, O111, 'Leave Request Form'!$C$8:$C$507, $B122), "R2", IF(COUNTIFS('Leave Request Form'!$P$8:$P$569, $B122, 'Leave Request Form'!$Q$8:$Q$569, "&lt;="&amp;O111, 'Leave Request Form'!$R$8:$R$569, "&gt;="&amp;O111)&gt;0, "A", IF(COUNTIFS('Leave Request Form'!$C$8:$C$507, $B122, 'Leave Request Form'!$D$8:$D$507, "&lt;="&amp;O111, 'Leave Request Form'!$E$8:$E$507, "&gt;="&amp;O111)&gt;0, "R", "")))))</f>
        <v/>
      </c>
      <c r="P122" s="43" t="str">
        <f>IF(OR($B122="", P111=""), "", IF(COUNTIFS('Leave Request Form'!$T$8:$T$507, P111, 'Leave Request Form'!$C$8:$C$507, $B122), "A2", IF(COUNTIFS('Leave Request Form'!$G$8:$G$507, P111, 'Leave Request Form'!$C$8:$C$507, $B122), "R2", IF(COUNTIFS('Leave Request Form'!$P$8:$P$569, $B122, 'Leave Request Form'!$Q$8:$Q$569, "&lt;="&amp;P111, 'Leave Request Form'!$R$8:$R$569, "&gt;="&amp;P111)&gt;0, "A", IF(COUNTIFS('Leave Request Form'!$C$8:$C$507, $B122, 'Leave Request Form'!$D$8:$D$507, "&lt;="&amp;P111, 'Leave Request Form'!$E$8:$E$507, "&gt;="&amp;P111)&gt;0, "R", "")))))</f>
        <v/>
      </c>
      <c r="Q122" s="43" t="str">
        <f>IF(OR($B122="", Q111=""), "", IF(COUNTIFS('Leave Request Form'!$T$8:$T$507, Q111, 'Leave Request Form'!$C$8:$C$507, $B122), "A2", IF(COUNTIFS('Leave Request Form'!$G$8:$G$507, Q111, 'Leave Request Form'!$C$8:$C$507, $B122), "R2", IF(COUNTIFS('Leave Request Form'!$P$8:$P$569, $B122, 'Leave Request Form'!$Q$8:$Q$569, "&lt;="&amp;Q111, 'Leave Request Form'!$R$8:$R$569, "&gt;="&amp;Q111)&gt;0, "A", IF(COUNTIFS('Leave Request Form'!$C$8:$C$507, $B122, 'Leave Request Form'!$D$8:$D$507, "&lt;="&amp;Q111, 'Leave Request Form'!$E$8:$E$507, "&gt;="&amp;Q111)&gt;0, "R", "")))))</f>
        <v/>
      </c>
      <c r="R122" s="43" t="str">
        <f>IF(OR($B122="", R111=""), "", IF(COUNTIFS('Leave Request Form'!$T$8:$T$507, R111, 'Leave Request Form'!$C$8:$C$507, $B122), "A2", IF(COUNTIFS('Leave Request Form'!$G$8:$G$507, R111, 'Leave Request Form'!$C$8:$C$507, $B122), "R2", IF(COUNTIFS('Leave Request Form'!$P$8:$P$569, $B122, 'Leave Request Form'!$Q$8:$Q$569, "&lt;="&amp;R111, 'Leave Request Form'!$R$8:$R$569, "&gt;="&amp;R111)&gt;0, "A", IF(COUNTIFS('Leave Request Form'!$C$8:$C$507, $B122, 'Leave Request Form'!$D$8:$D$507, "&lt;="&amp;R111, 'Leave Request Form'!$E$8:$E$507, "&gt;="&amp;R111)&gt;0, "R", "")))))</f>
        <v/>
      </c>
      <c r="S122" s="43" t="str">
        <f>IF(OR($B122="", S111=""), "", IF(COUNTIFS('Leave Request Form'!$T$8:$T$507, S111, 'Leave Request Form'!$C$8:$C$507, $B122), "A2", IF(COUNTIFS('Leave Request Form'!$G$8:$G$507, S111, 'Leave Request Form'!$C$8:$C$507, $B122), "R2", IF(COUNTIFS('Leave Request Form'!$P$8:$P$569, $B122, 'Leave Request Form'!$Q$8:$Q$569, "&lt;="&amp;S111, 'Leave Request Form'!$R$8:$R$569, "&gt;="&amp;S111)&gt;0, "A", IF(COUNTIFS('Leave Request Form'!$C$8:$C$507, $B122, 'Leave Request Form'!$D$8:$D$507, "&lt;="&amp;S111, 'Leave Request Form'!$E$8:$E$507, "&gt;="&amp;S111)&gt;0, "R", "")))))</f>
        <v/>
      </c>
      <c r="T122" s="43" t="str">
        <f>IF(OR($B122="", T111=""), "", IF(COUNTIFS('Leave Request Form'!$T$8:$T$507, T111, 'Leave Request Form'!$C$8:$C$507, $B122), "A2", IF(COUNTIFS('Leave Request Form'!$G$8:$G$507, T111, 'Leave Request Form'!$C$8:$C$507, $B122), "R2", IF(COUNTIFS('Leave Request Form'!$P$8:$P$569, $B122, 'Leave Request Form'!$Q$8:$Q$569, "&lt;="&amp;T111, 'Leave Request Form'!$R$8:$R$569, "&gt;="&amp;T111)&gt;0, "A", IF(COUNTIFS('Leave Request Form'!$C$8:$C$507, $B122, 'Leave Request Form'!$D$8:$D$507, "&lt;="&amp;T111, 'Leave Request Form'!$E$8:$E$507, "&gt;="&amp;T111)&gt;0, "R", "")))))</f>
        <v/>
      </c>
      <c r="U122" s="43" t="str">
        <f>IF(OR($B122="", U111=""), "", IF(COUNTIFS('Leave Request Form'!$T$8:$T$507, U111, 'Leave Request Form'!$C$8:$C$507, $B122), "A2", IF(COUNTIFS('Leave Request Form'!$G$8:$G$507, U111, 'Leave Request Form'!$C$8:$C$507, $B122), "R2", IF(COUNTIFS('Leave Request Form'!$P$8:$P$569, $B122, 'Leave Request Form'!$Q$8:$Q$569, "&lt;="&amp;U111, 'Leave Request Form'!$R$8:$R$569, "&gt;="&amp;U111)&gt;0, "A", IF(COUNTIFS('Leave Request Form'!$C$8:$C$507, $B122, 'Leave Request Form'!$D$8:$D$507, "&lt;="&amp;U111, 'Leave Request Form'!$E$8:$E$507, "&gt;="&amp;U111)&gt;0, "R", "")))))</f>
        <v/>
      </c>
      <c r="V122" s="43" t="str">
        <f>IF(OR($B122="", V111=""), "", IF(COUNTIFS('Leave Request Form'!$T$8:$T$507, V111, 'Leave Request Form'!$C$8:$C$507, $B122), "A2", IF(COUNTIFS('Leave Request Form'!$G$8:$G$507, V111, 'Leave Request Form'!$C$8:$C$507, $B122), "R2", IF(COUNTIFS('Leave Request Form'!$P$8:$P$569, $B122, 'Leave Request Form'!$Q$8:$Q$569, "&lt;="&amp;V111, 'Leave Request Form'!$R$8:$R$569, "&gt;="&amp;V111)&gt;0, "A", IF(COUNTIFS('Leave Request Form'!$C$8:$C$507, $B122, 'Leave Request Form'!$D$8:$D$507, "&lt;="&amp;V111, 'Leave Request Form'!$E$8:$E$507, "&gt;="&amp;V111)&gt;0, "R", "")))))</f>
        <v/>
      </c>
      <c r="W122" s="43" t="str">
        <f>IF(OR($B122="", W111=""), "", IF(COUNTIFS('Leave Request Form'!$T$8:$T$507, W111, 'Leave Request Form'!$C$8:$C$507, $B122), "A2", IF(COUNTIFS('Leave Request Form'!$G$8:$G$507, W111, 'Leave Request Form'!$C$8:$C$507, $B122), "R2", IF(COUNTIFS('Leave Request Form'!$P$8:$P$569, $B122, 'Leave Request Form'!$Q$8:$Q$569, "&lt;="&amp;W111, 'Leave Request Form'!$R$8:$R$569, "&gt;="&amp;W111)&gt;0, "A", IF(COUNTIFS('Leave Request Form'!$C$8:$C$507, $B122, 'Leave Request Form'!$D$8:$D$507, "&lt;="&amp;W111, 'Leave Request Form'!$E$8:$E$507, "&gt;="&amp;W111)&gt;0, "R", "")))))</f>
        <v/>
      </c>
      <c r="X122" s="43" t="str">
        <f>IF(OR($B122="", X111=""), "", IF(COUNTIFS('Leave Request Form'!$T$8:$T$507, X111, 'Leave Request Form'!$C$8:$C$507, $B122), "A2", IF(COUNTIFS('Leave Request Form'!$G$8:$G$507, X111, 'Leave Request Form'!$C$8:$C$507, $B122), "R2", IF(COUNTIFS('Leave Request Form'!$P$8:$P$569, $B122, 'Leave Request Form'!$Q$8:$Q$569, "&lt;="&amp;X111, 'Leave Request Form'!$R$8:$R$569, "&gt;="&amp;X111)&gt;0, "A", IF(COUNTIFS('Leave Request Form'!$C$8:$C$507, $B122, 'Leave Request Form'!$D$8:$D$507, "&lt;="&amp;X111, 'Leave Request Form'!$E$8:$E$507, "&gt;="&amp;X111)&gt;0, "R", "")))))</f>
        <v/>
      </c>
      <c r="Y122" s="43" t="str">
        <f>IF(OR($B122="", Y111=""), "", IF(COUNTIFS('Leave Request Form'!$T$8:$T$507, Y111, 'Leave Request Form'!$C$8:$C$507, $B122), "A2", IF(COUNTIFS('Leave Request Form'!$G$8:$G$507, Y111, 'Leave Request Form'!$C$8:$C$507, $B122), "R2", IF(COUNTIFS('Leave Request Form'!$P$8:$P$569, $B122, 'Leave Request Form'!$Q$8:$Q$569, "&lt;="&amp;Y111, 'Leave Request Form'!$R$8:$R$569, "&gt;="&amp;Y111)&gt;0, "A", IF(COUNTIFS('Leave Request Form'!$C$8:$C$507, $B122, 'Leave Request Form'!$D$8:$D$507, "&lt;="&amp;Y111, 'Leave Request Form'!$E$8:$E$507, "&gt;="&amp;Y111)&gt;0, "R", "")))))</f>
        <v/>
      </c>
      <c r="Z122" s="43" t="str">
        <f>IF(OR($B122="", Z111=""), "", IF(COUNTIFS('Leave Request Form'!$T$8:$T$507, Z111, 'Leave Request Form'!$C$8:$C$507, $B122), "A2", IF(COUNTIFS('Leave Request Form'!$G$8:$G$507, Z111, 'Leave Request Form'!$C$8:$C$507, $B122), "R2", IF(COUNTIFS('Leave Request Form'!$P$8:$P$569, $B122, 'Leave Request Form'!$Q$8:$Q$569, "&lt;="&amp;Z111, 'Leave Request Form'!$R$8:$R$569, "&gt;="&amp;Z111)&gt;0, "A", IF(COUNTIFS('Leave Request Form'!$C$8:$C$507, $B122, 'Leave Request Form'!$D$8:$D$507, "&lt;="&amp;Z111, 'Leave Request Form'!$E$8:$E$507, "&gt;="&amp;Z111)&gt;0, "R", "")))))</f>
        <v/>
      </c>
      <c r="AA122" s="43" t="str">
        <f>IF(OR($B122="", AA111=""), "", IF(COUNTIFS('Leave Request Form'!$T$8:$T$507, AA111, 'Leave Request Form'!$C$8:$C$507, $B122), "A2", IF(COUNTIFS('Leave Request Form'!$G$8:$G$507, AA111, 'Leave Request Form'!$C$8:$C$507, $B122), "R2", IF(COUNTIFS('Leave Request Form'!$P$8:$P$569, $B122, 'Leave Request Form'!$Q$8:$Q$569, "&lt;="&amp;AA111, 'Leave Request Form'!$R$8:$R$569, "&gt;="&amp;AA111)&gt;0, "A", IF(COUNTIFS('Leave Request Form'!$C$8:$C$507, $B122, 'Leave Request Form'!$D$8:$D$507, "&lt;="&amp;AA111, 'Leave Request Form'!$E$8:$E$507, "&gt;="&amp;AA111)&gt;0, "R", "")))))</f>
        <v/>
      </c>
      <c r="AB122" s="43" t="str">
        <f>IF(OR($B122="", AB111=""), "", IF(COUNTIFS('Leave Request Form'!$T$8:$T$507, AB111, 'Leave Request Form'!$C$8:$C$507, $B122), "A2", IF(COUNTIFS('Leave Request Form'!$G$8:$G$507, AB111, 'Leave Request Form'!$C$8:$C$507, $B122), "R2", IF(COUNTIFS('Leave Request Form'!$P$8:$P$569, $B122, 'Leave Request Form'!$Q$8:$Q$569, "&lt;="&amp;AB111, 'Leave Request Form'!$R$8:$R$569, "&gt;="&amp;AB111)&gt;0, "A", IF(COUNTIFS('Leave Request Form'!$C$8:$C$507, $B122, 'Leave Request Form'!$D$8:$D$507, "&lt;="&amp;AB111, 'Leave Request Form'!$E$8:$E$507, "&gt;="&amp;AB111)&gt;0, "R", "")))))</f>
        <v/>
      </c>
      <c r="AC122" s="43" t="str">
        <f>IF(OR($B122="", AC111=""), "", IF(COUNTIFS('Leave Request Form'!$T$8:$T$507, AC111, 'Leave Request Form'!$C$8:$C$507, $B122), "A2", IF(COUNTIFS('Leave Request Form'!$G$8:$G$507, AC111, 'Leave Request Form'!$C$8:$C$507, $B122), "R2", IF(COUNTIFS('Leave Request Form'!$P$8:$P$569, $B122, 'Leave Request Form'!$Q$8:$Q$569, "&lt;="&amp;AC111, 'Leave Request Form'!$R$8:$R$569, "&gt;="&amp;AC111)&gt;0, "A", IF(COUNTIFS('Leave Request Form'!$C$8:$C$507, $B122, 'Leave Request Form'!$D$8:$D$507, "&lt;="&amp;AC111, 'Leave Request Form'!$E$8:$E$507, "&gt;="&amp;AC111)&gt;0, "R", "")))))</f>
        <v/>
      </c>
      <c r="AD122" s="43" t="str">
        <f>IF(OR($B122="", AD111=""), "", IF(COUNTIFS('Leave Request Form'!$T$8:$T$507, AD111, 'Leave Request Form'!$C$8:$C$507, $B122), "A2", IF(COUNTIFS('Leave Request Form'!$G$8:$G$507, AD111, 'Leave Request Form'!$C$8:$C$507, $B122), "R2", IF(COUNTIFS('Leave Request Form'!$P$8:$P$569, $B122, 'Leave Request Form'!$Q$8:$Q$569, "&lt;="&amp;AD111, 'Leave Request Form'!$R$8:$R$569, "&gt;="&amp;AD111)&gt;0, "A", IF(COUNTIFS('Leave Request Form'!$C$8:$C$507, $B122, 'Leave Request Form'!$D$8:$D$507, "&lt;="&amp;AD111, 'Leave Request Form'!$E$8:$E$507, "&gt;="&amp;AD111)&gt;0, "R", "")))))</f>
        <v/>
      </c>
      <c r="AE122" s="43" t="str">
        <f>IF(OR($B122="", AE111=""), "", IF(COUNTIFS('Leave Request Form'!$T$8:$T$507, AE111, 'Leave Request Form'!$C$8:$C$507, $B122), "A2", IF(COUNTIFS('Leave Request Form'!$G$8:$G$507, AE111, 'Leave Request Form'!$C$8:$C$507, $B122), "R2", IF(COUNTIFS('Leave Request Form'!$P$8:$P$569, $B122, 'Leave Request Form'!$Q$8:$Q$569, "&lt;="&amp;AE111, 'Leave Request Form'!$R$8:$R$569, "&gt;="&amp;AE111)&gt;0, "A", IF(COUNTIFS('Leave Request Form'!$C$8:$C$507, $B122, 'Leave Request Form'!$D$8:$D$507, "&lt;="&amp;AE111, 'Leave Request Form'!$E$8:$E$507, "&gt;="&amp;AE111)&gt;0, "R", "")))))</f>
        <v/>
      </c>
      <c r="AF122" s="43" t="str">
        <f>IF(OR($B122="", AF111=""), "", IF(COUNTIFS('Leave Request Form'!$T$8:$T$507, AF111, 'Leave Request Form'!$C$8:$C$507, $B122), "A2", IF(COUNTIFS('Leave Request Form'!$G$8:$G$507, AF111, 'Leave Request Form'!$C$8:$C$507, $B122), "R2", IF(COUNTIFS('Leave Request Form'!$P$8:$P$569, $B122, 'Leave Request Form'!$Q$8:$Q$569, "&lt;="&amp;AF111, 'Leave Request Form'!$R$8:$R$569, "&gt;="&amp;AF111)&gt;0, "A", IF(COUNTIFS('Leave Request Form'!$C$8:$C$507, $B122, 'Leave Request Form'!$D$8:$D$507, "&lt;="&amp;AF111, 'Leave Request Form'!$E$8:$E$507, "&gt;="&amp;AF111)&gt;0, "R", "")))))</f>
        <v/>
      </c>
      <c r="AG122" s="44" t="str">
        <f>IF(OR($B122="", AG111=""), "", IF(COUNTIFS('Leave Request Form'!$T$8:$T$507, AG111, 'Leave Request Form'!$C$8:$C$507, $B122), "A2", IF(COUNTIFS('Leave Request Form'!$G$8:$G$507, AG111, 'Leave Request Form'!$C$8:$C$507, $B122), "R2", IF(COUNTIFS('Leave Request Form'!$P$8:$P$569, $B122, 'Leave Request Form'!$Q$8:$Q$569, "&lt;="&amp;AG111, 'Leave Request Form'!$R$8:$R$569, "&gt;="&amp;AG111)&gt;0, "A", IF(COUNTIFS('Leave Request Form'!$C$8:$C$507, $B122, 'Leave Request Form'!$D$8:$D$507, "&lt;="&amp;AG111, 'Leave Request Form'!$E$8:$E$507, "&gt;="&amp;AG111)&gt;0, "R", "")))))</f>
        <v/>
      </c>
      <c r="AH122" s="75"/>
    </row>
    <row r="123" spans="1:34" x14ac:dyDescent="0.25">
      <c r="A123" s="75"/>
      <c r="B123" s="10" t="str">
        <f>IF('Intro &amp; Setup'!$BC$15="", "", 'Intro &amp; Setup'!$BC$15)</f>
        <v/>
      </c>
      <c r="C123" s="42" t="str">
        <f>IF(OR($B123="", C111=""), "", IF(COUNTIFS('Leave Request Form'!$T$8:$T$507, C111, 'Leave Request Form'!$C$8:$C$507, $B123), "A2", IF(COUNTIFS('Leave Request Form'!$G$8:$G$507, C111, 'Leave Request Form'!$C$8:$C$507, $B123), "R2", IF(COUNTIFS('Leave Request Form'!$P$8:$P$569, $B123, 'Leave Request Form'!$Q$8:$Q$569, "&lt;="&amp;C111, 'Leave Request Form'!$R$8:$R$569, "&gt;="&amp;C111)&gt;0, "A", IF(COUNTIFS('Leave Request Form'!$C$8:$C$507, $B123, 'Leave Request Form'!$D$8:$D$507, "&lt;="&amp;C111, 'Leave Request Form'!$E$8:$E$507, "&gt;="&amp;C111)&gt;0, "R", "")))))</f>
        <v/>
      </c>
      <c r="D123" s="43" t="str">
        <f>IF(OR($B123="", D111=""), "", IF(COUNTIFS('Leave Request Form'!$T$8:$T$507, D111, 'Leave Request Form'!$C$8:$C$507, $B123), "A2", IF(COUNTIFS('Leave Request Form'!$G$8:$G$507, D111, 'Leave Request Form'!$C$8:$C$507, $B123), "R2", IF(COUNTIFS('Leave Request Form'!$P$8:$P$569, $B123, 'Leave Request Form'!$Q$8:$Q$569, "&lt;="&amp;D111, 'Leave Request Form'!$R$8:$R$569, "&gt;="&amp;D111)&gt;0, "A", IF(COUNTIFS('Leave Request Form'!$C$8:$C$507, $B123, 'Leave Request Form'!$D$8:$D$507, "&lt;="&amp;D111, 'Leave Request Form'!$E$8:$E$507, "&gt;="&amp;D111)&gt;0, "R", "")))))</f>
        <v/>
      </c>
      <c r="E123" s="43" t="str">
        <f>IF(OR($B123="", E111=""), "", IF(COUNTIFS('Leave Request Form'!$T$8:$T$507, E111, 'Leave Request Form'!$C$8:$C$507, $B123), "A2", IF(COUNTIFS('Leave Request Form'!$G$8:$G$507, E111, 'Leave Request Form'!$C$8:$C$507, $B123), "R2", IF(COUNTIFS('Leave Request Form'!$P$8:$P$569, $B123, 'Leave Request Form'!$Q$8:$Q$569, "&lt;="&amp;E111, 'Leave Request Form'!$R$8:$R$569, "&gt;="&amp;E111)&gt;0, "A", IF(COUNTIFS('Leave Request Form'!$C$8:$C$507, $B123, 'Leave Request Form'!$D$8:$D$507, "&lt;="&amp;E111, 'Leave Request Form'!$E$8:$E$507, "&gt;="&amp;E111)&gt;0, "R", "")))))</f>
        <v/>
      </c>
      <c r="F123" s="43" t="str">
        <f>IF(OR($B123="", F111=""), "", IF(COUNTIFS('Leave Request Form'!$T$8:$T$507, F111, 'Leave Request Form'!$C$8:$C$507, $B123), "A2", IF(COUNTIFS('Leave Request Form'!$G$8:$G$507, F111, 'Leave Request Form'!$C$8:$C$507, $B123), "R2", IF(COUNTIFS('Leave Request Form'!$P$8:$P$569, $B123, 'Leave Request Form'!$Q$8:$Q$569, "&lt;="&amp;F111, 'Leave Request Form'!$R$8:$R$569, "&gt;="&amp;F111)&gt;0, "A", IF(COUNTIFS('Leave Request Form'!$C$8:$C$507, $B123, 'Leave Request Form'!$D$8:$D$507, "&lt;="&amp;F111, 'Leave Request Form'!$E$8:$E$507, "&gt;="&amp;F111)&gt;0, "R", "")))))</f>
        <v/>
      </c>
      <c r="G123" s="43" t="str">
        <f>IF(OR($B123="", G111=""), "", IF(COUNTIFS('Leave Request Form'!$T$8:$T$507, G111, 'Leave Request Form'!$C$8:$C$507, $B123), "A2", IF(COUNTIFS('Leave Request Form'!$G$8:$G$507, G111, 'Leave Request Form'!$C$8:$C$507, $B123), "R2", IF(COUNTIFS('Leave Request Form'!$P$8:$P$569, $B123, 'Leave Request Form'!$Q$8:$Q$569, "&lt;="&amp;G111, 'Leave Request Form'!$R$8:$R$569, "&gt;="&amp;G111)&gt;0, "A", IF(COUNTIFS('Leave Request Form'!$C$8:$C$507, $B123, 'Leave Request Form'!$D$8:$D$507, "&lt;="&amp;G111, 'Leave Request Form'!$E$8:$E$507, "&gt;="&amp;G111)&gt;0, "R", "")))))</f>
        <v/>
      </c>
      <c r="H123" s="43" t="str">
        <f>IF(OR($B123="", H111=""), "", IF(COUNTIFS('Leave Request Form'!$T$8:$T$507, H111, 'Leave Request Form'!$C$8:$C$507, $B123), "A2", IF(COUNTIFS('Leave Request Form'!$G$8:$G$507, H111, 'Leave Request Form'!$C$8:$C$507, $B123), "R2", IF(COUNTIFS('Leave Request Form'!$P$8:$P$569, $B123, 'Leave Request Form'!$Q$8:$Q$569, "&lt;="&amp;H111, 'Leave Request Form'!$R$8:$R$569, "&gt;="&amp;H111)&gt;0, "A", IF(COUNTIFS('Leave Request Form'!$C$8:$C$507, $B123, 'Leave Request Form'!$D$8:$D$507, "&lt;="&amp;H111, 'Leave Request Form'!$E$8:$E$507, "&gt;="&amp;H111)&gt;0, "R", "")))))</f>
        <v/>
      </c>
      <c r="I123" s="43" t="str">
        <f>IF(OR($B123="", I111=""), "", IF(COUNTIFS('Leave Request Form'!$T$8:$T$507, I111, 'Leave Request Form'!$C$8:$C$507, $B123), "A2", IF(COUNTIFS('Leave Request Form'!$G$8:$G$507, I111, 'Leave Request Form'!$C$8:$C$507, $B123), "R2", IF(COUNTIFS('Leave Request Form'!$P$8:$P$569, $B123, 'Leave Request Form'!$Q$8:$Q$569, "&lt;="&amp;I111, 'Leave Request Form'!$R$8:$R$569, "&gt;="&amp;I111)&gt;0, "A", IF(COUNTIFS('Leave Request Form'!$C$8:$C$507, $B123, 'Leave Request Form'!$D$8:$D$507, "&lt;="&amp;I111, 'Leave Request Form'!$E$8:$E$507, "&gt;="&amp;I111)&gt;0, "R", "")))))</f>
        <v/>
      </c>
      <c r="J123" s="43" t="str">
        <f>IF(OR($B123="", J111=""), "", IF(COUNTIFS('Leave Request Form'!$T$8:$T$507, J111, 'Leave Request Form'!$C$8:$C$507, $B123), "A2", IF(COUNTIFS('Leave Request Form'!$G$8:$G$507, J111, 'Leave Request Form'!$C$8:$C$507, $B123), "R2", IF(COUNTIFS('Leave Request Form'!$P$8:$P$569, $B123, 'Leave Request Form'!$Q$8:$Q$569, "&lt;="&amp;J111, 'Leave Request Form'!$R$8:$R$569, "&gt;="&amp;J111)&gt;0, "A", IF(COUNTIFS('Leave Request Form'!$C$8:$C$507, $B123, 'Leave Request Form'!$D$8:$D$507, "&lt;="&amp;J111, 'Leave Request Form'!$E$8:$E$507, "&gt;="&amp;J111)&gt;0, "R", "")))))</f>
        <v/>
      </c>
      <c r="K123" s="43" t="str">
        <f>IF(OR($B123="", K111=""), "", IF(COUNTIFS('Leave Request Form'!$T$8:$T$507, K111, 'Leave Request Form'!$C$8:$C$507, $B123), "A2", IF(COUNTIFS('Leave Request Form'!$G$8:$G$507, K111, 'Leave Request Form'!$C$8:$C$507, $B123), "R2", IF(COUNTIFS('Leave Request Form'!$P$8:$P$569, $B123, 'Leave Request Form'!$Q$8:$Q$569, "&lt;="&amp;K111, 'Leave Request Form'!$R$8:$R$569, "&gt;="&amp;K111)&gt;0, "A", IF(COUNTIFS('Leave Request Form'!$C$8:$C$507, $B123, 'Leave Request Form'!$D$8:$D$507, "&lt;="&amp;K111, 'Leave Request Form'!$E$8:$E$507, "&gt;="&amp;K111)&gt;0, "R", "")))))</f>
        <v/>
      </c>
      <c r="L123" s="43" t="str">
        <f>IF(OR($B123="", L111=""), "", IF(COUNTIFS('Leave Request Form'!$T$8:$T$507, L111, 'Leave Request Form'!$C$8:$C$507, $B123), "A2", IF(COUNTIFS('Leave Request Form'!$G$8:$G$507, L111, 'Leave Request Form'!$C$8:$C$507, $B123), "R2", IF(COUNTIFS('Leave Request Form'!$P$8:$P$569, $B123, 'Leave Request Form'!$Q$8:$Q$569, "&lt;="&amp;L111, 'Leave Request Form'!$R$8:$R$569, "&gt;="&amp;L111)&gt;0, "A", IF(COUNTIFS('Leave Request Form'!$C$8:$C$507, $B123, 'Leave Request Form'!$D$8:$D$507, "&lt;="&amp;L111, 'Leave Request Form'!$E$8:$E$507, "&gt;="&amp;L111)&gt;0, "R", "")))))</f>
        <v/>
      </c>
      <c r="M123" s="43" t="str">
        <f>IF(OR($B123="", M111=""), "", IF(COUNTIFS('Leave Request Form'!$T$8:$T$507, M111, 'Leave Request Form'!$C$8:$C$507, $B123), "A2", IF(COUNTIFS('Leave Request Form'!$G$8:$G$507, M111, 'Leave Request Form'!$C$8:$C$507, $B123), "R2", IF(COUNTIFS('Leave Request Form'!$P$8:$P$569, $B123, 'Leave Request Form'!$Q$8:$Q$569, "&lt;="&amp;M111, 'Leave Request Form'!$R$8:$R$569, "&gt;="&amp;M111)&gt;0, "A", IF(COUNTIFS('Leave Request Form'!$C$8:$C$507, $B123, 'Leave Request Form'!$D$8:$D$507, "&lt;="&amp;M111, 'Leave Request Form'!$E$8:$E$507, "&gt;="&amp;M111)&gt;0, "R", "")))))</f>
        <v/>
      </c>
      <c r="N123" s="43" t="str">
        <f>IF(OR($B123="", N111=""), "", IF(COUNTIFS('Leave Request Form'!$T$8:$T$507, N111, 'Leave Request Form'!$C$8:$C$507, $B123), "A2", IF(COUNTIFS('Leave Request Form'!$G$8:$G$507, N111, 'Leave Request Form'!$C$8:$C$507, $B123), "R2", IF(COUNTIFS('Leave Request Form'!$P$8:$P$569, $B123, 'Leave Request Form'!$Q$8:$Q$569, "&lt;="&amp;N111, 'Leave Request Form'!$R$8:$R$569, "&gt;="&amp;N111)&gt;0, "A", IF(COUNTIFS('Leave Request Form'!$C$8:$C$507, $B123, 'Leave Request Form'!$D$8:$D$507, "&lt;="&amp;N111, 'Leave Request Form'!$E$8:$E$507, "&gt;="&amp;N111)&gt;0, "R", "")))))</f>
        <v/>
      </c>
      <c r="O123" s="43" t="str">
        <f>IF(OR($B123="", O111=""), "", IF(COUNTIFS('Leave Request Form'!$T$8:$T$507, O111, 'Leave Request Form'!$C$8:$C$507, $B123), "A2", IF(COUNTIFS('Leave Request Form'!$G$8:$G$507, O111, 'Leave Request Form'!$C$8:$C$507, $B123), "R2", IF(COUNTIFS('Leave Request Form'!$P$8:$P$569, $B123, 'Leave Request Form'!$Q$8:$Q$569, "&lt;="&amp;O111, 'Leave Request Form'!$R$8:$R$569, "&gt;="&amp;O111)&gt;0, "A", IF(COUNTIFS('Leave Request Form'!$C$8:$C$507, $B123, 'Leave Request Form'!$D$8:$D$507, "&lt;="&amp;O111, 'Leave Request Form'!$E$8:$E$507, "&gt;="&amp;O111)&gt;0, "R", "")))))</f>
        <v/>
      </c>
      <c r="P123" s="43" t="str">
        <f>IF(OR($B123="", P111=""), "", IF(COUNTIFS('Leave Request Form'!$T$8:$T$507, P111, 'Leave Request Form'!$C$8:$C$507, $B123), "A2", IF(COUNTIFS('Leave Request Form'!$G$8:$G$507, P111, 'Leave Request Form'!$C$8:$C$507, $B123), "R2", IF(COUNTIFS('Leave Request Form'!$P$8:$P$569, $B123, 'Leave Request Form'!$Q$8:$Q$569, "&lt;="&amp;P111, 'Leave Request Form'!$R$8:$R$569, "&gt;="&amp;P111)&gt;0, "A", IF(COUNTIFS('Leave Request Form'!$C$8:$C$507, $B123, 'Leave Request Form'!$D$8:$D$507, "&lt;="&amp;P111, 'Leave Request Form'!$E$8:$E$507, "&gt;="&amp;P111)&gt;0, "R", "")))))</f>
        <v/>
      </c>
      <c r="Q123" s="43" t="str">
        <f>IF(OR($B123="", Q111=""), "", IF(COUNTIFS('Leave Request Form'!$T$8:$T$507, Q111, 'Leave Request Form'!$C$8:$C$507, $B123), "A2", IF(COUNTIFS('Leave Request Form'!$G$8:$G$507, Q111, 'Leave Request Form'!$C$8:$C$507, $B123), "R2", IF(COUNTIFS('Leave Request Form'!$P$8:$P$569, $B123, 'Leave Request Form'!$Q$8:$Q$569, "&lt;="&amp;Q111, 'Leave Request Form'!$R$8:$R$569, "&gt;="&amp;Q111)&gt;0, "A", IF(COUNTIFS('Leave Request Form'!$C$8:$C$507, $B123, 'Leave Request Form'!$D$8:$D$507, "&lt;="&amp;Q111, 'Leave Request Form'!$E$8:$E$507, "&gt;="&amp;Q111)&gt;0, "R", "")))))</f>
        <v/>
      </c>
      <c r="R123" s="43" t="str">
        <f>IF(OR($B123="", R111=""), "", IF(COUNTIFS('Leave Request Form'!$T$8:$T$507, R111, 'Leave Request Form'!$C$8:$C$507, $B123), "A2", IF(COUNTIFS('Leave Request Form'!$G$8:$G$507, R111, 'Leave Request Form'!$C$8:$C$507, $B123), "R2", IF(COUNTIFS('Leave Request Form'!$P$8:$P$569, $B123, 'Leave Request Form'!$Q$8:$Q$569, "&lt;="&amp;R111, 'Leave Request Form'!$R$8:$R$569, "&gt;="&amp;R111)&gt;0, "A", IF(COUNTIFS('Leave Request Form'!$C$8:$C$507, $B123, 'Leave Request Form'!$D$8:$D$507, "&lt;="&amp;R111, 'Leave Request Form'!$E$8:$E$507, "&gt;="&amp;R111)&gt;0, "R", "")))))</f>
        <v/>
      </c>
      <c r="S123" s="43" t="str">
        <f>IF(OR($B123="", S111=""), "", IF(COUNTIFS('Leave Request Form'!$T$8:$T$507, S111, 'Leave Request Form'!$C$8:$C$507, $B123), "A2", IF(COUNTIFS('Leave Request Form'!$G$8:$G$507, S111, 'Leave Request Form'!$C$8:$C$507, $B123), "R2", IF(COUNTIFS('Leave Request Form'!$P$8:$P$569, $B123, 'Leave Request Form'!$Q$8:$Q$569, "&lt;="&amp;S111, 'Leave Request Form'!$R$8:$R$569, "&gt;="&amp;S111)&gt;0, "A", IF(COUNTIFS('Leave Request Form'!$C$8:$C$507, $B123, 'Leave Request Form'!$D$8:$D$507, "&lt;="&amp;S111, 'Leave Request Form'!$E$8:$E$507, "&gt;="&amp;S111)&gt;0, "R", "")))))</f>
        <v/>
      </c>
      <c r="T123" s="43" t="str">
        <f>IF(OR($B123="", T111=""), "", IF(COUNTIFS('Leave Request Form'!$T$8:$T$507, T111, 'Leave Request Form'!$C$8:$C$507, $B123), "A2", IF(COUNTIFS('Leave Request Form'!$G$8:$G$507, T111, 'Leave Request Form'!$C$8:$C$507, $B123), "R2", IF(COUNTIFS('Leave Request Form'!$P$8:$P$569, $B123, 'Leave Request Form'!$Q$8:$Q$569, "&lt;="&amp;T111, 'Leave Request Form'!$R$8:$R$569, "&gt;="&amp;T111)&gt;0, "A", IF(COUNTIFS('Leave Request Form'!$C$8:$C$507, $B123, 'Leave Request Form'!$D$8:$D$507, "&lt;="&amp;T111, 'Leave Request Form'!$E$8:$E$507, "&gt;="&amp;T111)&gt;0, "R", "")))))</f>
        <v/>
      </c>
      <c r="U123" s="43" t="str">
        <f>IF(OR($B123="", U111=""), "", IF(COUNTIFS('Leave Request Form'!$T$8:$T$507, U111, 'Leave Request Form'!$C$8:$C$507, $B123), "A2", IF(COUNTIFS('Leave Request Form'!$G$8:$G$507, U111, 'Leave Request Form'!$C$8:$C$507, $B123), "R2", IF(COUNTIFS('Leave Request Form'!$P$8:$P$569, $B123, 'Leave Request Form'!$Q$8:$Q$569, "&lt;="&amp;U111, 'Leave Request Form'!$R$8:$R$569, "&gt;="&amp;U111)&gt;0, "A", IF(COUNTIFS('Leave Request Form'!$C$8:$C$507, $B123, 'Leave Request Form'!$D$8:$D$507, "&lt;="&amp;U111, 'Leave Request Form'!$E$8:$E$507, "&gt;="&amp;U111)&gt;0, "R", "")))))</f>
        <v/>
      </c>
      <c r="V123" s="43" t="str">
        <f>IF(OR($B123="", V111=""), "", IF(COUNTIFS('Leave Request Form'!$T$8:$T$507, V111, 'Leave Request Form'!$C$8:$C$507, $B123), "A2", IF(COUNTIFS('Leave Request Form'!$G$8:$G$507, V111, 'Leave Request Form'!$C$8:$C$507, $B123), "R2", IF(COUNTIFS('Leave Request Form'!$P$8:$P$569, $B123, 'Leave Request Form'!$Q$8:$Q$569, "&lt;="&amp;V111, 'Leave Request Form'!$R$8:$R$569, "&gt;="&amp;V111)&gt;0, "A", IF(COUNTIFS('Leave Request Form'!$C$8:$C$507, $B123, 'Leave Request Form'!$D$8:$D$507, "&lt;="&amp;V111, 'Leave Request Form'!$E$8:$E$507, "&gt;="&amp;V111)&gt;0, "R", "")))))</f>
        <v/>
      </c>
      <c r="W123" s="43" t="str">
        <f>IF(OR($B123="", W111=""), "", IF(COUNTIFS('Leave Request Form'!$T$8:$T$507, W111, 'Leave Request Form'!$C$8:$C$507, $B123), "A2", IF(COUNTIFS('Leave Request Form'!$G$8:$G$507, W111, 'Leave Request Form'!$C$8:$C$507, $B123), "R2", IF(COUNTIFS('Leave Request Form'!$P$8:$P$569, $B123, 'Leave Request Form'!$Q$8:$Q$569, "&lt;="&amp;W111, 'Leave Request Form'!$R$8:$R$569, "&gt;="&amp;W111)&gt;0, "A", IF(COUNTIFS('Leave Request Form'!$C$8:$C$507, $B123, 'Leave Request Form'!$D$8:$D$507, "&lt;="&amp;W111, 'Leave Request Form'!$E$8:$E$507, "&gt;="&amp;W111)&gt;0, "R", "")))))</f>
        <v/>
      </c>
      <c r="X123" s="43" t="str">
        <f>IF(OR($B123="", X111=""), "", IF(COUNTIFS('Leave Request Form'!$T$8:$T$507, X111, 'Leave Request Form'!$C$8:$C$507, $B123), "A2", IF(COUNTIFS('Leave Request Form'!$G$8:$G$507, X111, 'Leave Request Form'!$C$8:$C$507, $B123), "R2", IF(COUNTIFS('Leave Request Form'!$P$8:$P$569, $B123, 'Leave Request Form'!$Q$8:$Q$569, "&lt;="&amp;X111, 'Leave Request Form'!$R$8:$R$569, "&gt;="&amp;X111)&gt;0, "A", IF(COUNTIFS('Leave Request Form'!$C$8:$C$507, $B123, 'Leave Request Form'!$D$8:$D$507, "&lt;="&amp;X111, 'Leave Request Form'!$E$8:$E$507, "&gt;="&amp;X111)&gt;0, "R", "")))))</f>
        <v/>
      </c>
      <c r="Y123" s="43" t="str">
        <f>IF(OR($B123="", Y111=""), "", IF(COUNTIFS('Leave Request Form'!$T$8:$T$507, Y111, 'Leave Request Form'!$C$8:$C$507, $B123), "A2", IF(COUNTIFS('Leave Request Form'!$G$8:$G$507, Y111, 'Leave Request Form'!$C$8:$C$507, $B123), "R2", IF(COUNTIFS('Leave Request Form'!$P$8:$P$569, $B123, 'Leave Request Form'!$Q$8:$Q$569, "&lt;="&amp;Y111, 'Leave Request Form'!$R$8:$R$569, "&gt;="&amp;Y111)&gt;0, "A", IF(COUNTIFS('Leave Request Form'!$C$8:$C$507, $B123, 'Leave Request Form'!$D$8:$D$507, "&lt;="&amp;Y111, 'Leave Request Form'!$E$8:$E$507, "&gt;="&amp;Y111)&gt;0, "R", "")))))</f>
        <v/>
      </c>
      <c r="Z123" s="43" t="str">
        <f>IF(OR($B123="", Z111=""), "", IF(COUNTIFS('Leave Request Form'!$T$8:$T$507, Z111, 'Leave Request Form'!$C$8:$C$507, $B123), "A2", IF(COUNTIFS('Leave Request Form'!$G$8:$G$507, Z111, 'Leave Request Form'!$C$8:$C$507, $B123), "R2", IF(COUNTIFS('Leave Request Form'!$P$8:$P$569, $B123, 'Leave Request Form'!$Q$8:$Q$569, "&lt;="&amp;Z111, 'Leave Request Form'!$R$8:$R$569, "&gt;="&amp;Z111)&gt;0, "A", IF(COUNTIFS('Leave Request Form'!$C$8:$C$507, $B123, 'Leave Request Form'!$D$8:$D$507, "&lt;="&amp;Z111, 'Leave Request Form'!$E$8:$E$507, "&gt;="&amp;Z111)&gt;0, "R", "")))))</f>
        <v/>
      </c>
      <c r="AA123" s="43" t="str">
        <f>IF(OR($B123="", AA111=""), "", IF(COUNTIFS('Leave Request Form'!$T$8:$T$507, AA111, 'Leave Request Form'!$C$8:$C$507, $B123), "A2", IF(COUNTIFS('Leave Request Form'!$G$8:$G$507, AA111, 'Leave Request Form'!$C$8:$C$507, $B123), "R2", IF(COUNTIFS('Leave Request Form'!$P$8:$P$569, $B123, 'Leave Request Form'!$Q$8:$Q$569, "&lt;="&amp;AA111, 'Leave Request Form'!$R$8:$R$569, "&gt;="&amp;AA111)&gt;0, "A", IF(COUNTIFS('Leave Request Form'!$C$8:$C$507, $B123, 'Leave Request Form'!$D$8:$D$507, "&lt;="&amp;AA111, 'Leave Request Form'!$E$8:$E$507, "&gt;="&amp;AA111)&gt;0, "R", "")))))</f>
        <v/>
      </c>
      <c r="AB123" s="43" t="str">
        <f>IF(OR($B123="", AB111=""), "", IF(COUNTIFS('Leave Request Form'!$T$8:$T$507, AB111, 'Leave Request Form'!$C$8:$C$507, $B123), "A2", IF(COUNTIFS('Leave Request Form'!$G$8:$G$507, AB111, 'Leave Request Form'!$C$8:$C$507, $B123), "R2", IF(COUNTIFS('Leave Request Form'!$P$8:$P$569, $B123, 'Leave Request Form'!$Q$8:$Q$569, "&lt;="&amp;AB111, 'Leave Request Form'!$R$8:$R$569, "&gt;="&amp;AB111)&gt;0, "A", IF(COUNTIFS('Leave Request Form'!$C$8:$C$507, $B123, 'Leave Request Form'!$D$8:$D$507, "&lt;="&amp;AB111, 'Leave Request Form'!$E$8:$E$507, "&gt;="&amp;AB111)&gt;0, "R", "")))))</f>
        <v/>
      </c>
      <c r="AC123" s="43" t="str">
        <f>IF(OR($B123="", AC111=""), "", IF(COUNTIFS('Leave Request Form'!$T$8:$T$507, AC111, 'Leave Request Form'!$C$8:$C$507, $B123), "A2", IF(COUNTIFS('Leave Request Form'!$G$8:$G$507, AC111, 'Leave Request Form'!$C$8:$C$507, $B123), "R2", IF(COUNTIFS('Leave Request Form'!$P$8:$P$569, $B123, 'Leave Request Form'!$Q$8:$Q$569, "&lt;="&amp;AC111, 'Leave Request Form'!$R$8:$R$569, "&gt;="&amp;AC111)&gt;0, "A", IF(COUNTIFS('Leave Request Form'!$C$8:$C$507, $B123, 'Leave Request Form'!$D$8:$D$507, "&lt;="&amp;AC111, 'Leave Request Form'!$E$8:$E$507, "&gt;="&amp;AC111)&gt;0, "R", "")))))</f>
        <v/>
      </c>
      <c r="AD123" s="43" t="str">
        <f>IF(OR($B123="", AD111=""), "", IF(COUNTIFS('Leave Request Form'!$T$8:$T$507, AD111, 'Leave Request Form'!$C$8:$C$507, $B123), "A2", IF(COUNTIFS('Leave Request Form'!$G$8:$G$507, AD111, 'Leave Request Form'!$C$8:$C$507, $B123), "R2", IF(COUNTIFS('Leave Request Form'!$P$8:$P$569, $B123, 'Leave Request Form'!$Q$8:$Q$569, "&lt;="&amp;AD111, 'Leave Request Form'!$R$8:$R$569, "&gt;="&amp;AD111)&gt;0, "A", IF(COUNTIFS('Leave Request Form'!$C$8:$C$507, $B123, 'Leave Request Form'!$D$8:$D$507, "&lt;="&amp;AD111, 'Leave Request Form'!$E$8:$E$507, "&gt;="&amp;AD111)&gt;0, "R", "")))))</f>
        <v/>
      </c>
      <c r="AE123" s="43" t="str">
        <f>IF(OR($B123="", AE111=""), "", IF(COUNTIFS('Leave Request Form'!$T$8:$T$507, AE111, 'Leave Request Form'!$C$8:$C$507, $B123), "A2", IF(COUNTIFS('Leave Request Form'!$G$8:$G$507, AE111, 'Leave Request Form'!$C$8:$C$507, $B123), "R2", IF(COUNTIFS('Leave Request Form'!$P$8:$P$569, $B123, 'Leave Request Form'!$Q$8:$Q$569, "&lt;="&amp;AE111, 'Leave Request Form'!$R$8:$R$569, "&gt;="&amp;AE111)&gt;0, "A", IF(COUNTIFS('Leave Request Form'!$C$8:$C$507, $B123, 'Leave Request Form'!$D$8:$D$507, "&lt;="&amp;AE111, 'Leave Request Form'!$E$8:$E$507, "&gt;="&amp;AE111)&gt;0, "R", "")))))</f>
        <v/>
      </c>
      <c r="AF123" s="43" t="str">
        <f>IF(OR($B123="", AF111=""), "", IF(COUNTIFS('Leave Request Form'!$T$8:$T$507, AF111, 'Leave Request Form'!$C$8:$C$507, $B123), "A2", IF(COUNTIFS('Leave Request Form'!$G$8:$G$507, AF111, 'Leave Request Form'!$C$8:$C$507, $B123), "R2", IF(COUNTIFS('Leave Request Form'!$P$8:$P$569, $B123, 'Leave Request Form'!$Q$8:$Q$569, "&lt;="&amp;AF111, 'Leave Request Form'!$R$8:$R$569, "&gt;="&amp;AF111)&gt;0, "A", IF(COUNTIFS('Leave Request Form'!$C$8:$C$507, $B123, 'Leave Request Form'!$D$8:$D$507, "&lt;="&amp;AF111, 'Leave Request Form'!$E$8:$E$507, "&gt;="&amp;AF111)&gt;0, "R", "")))))</f>
        <v/>
      </c>
      <c r="AG123" s="44" t="str">
        <f>IF(OR($B123="", AG111=""), "", IF(COUNTIFS('Leave Request Form'!$T$8:$T$507, AG111, 'Leave Request Form'!$C$8:$C$507, $B123), "A2", IF(COUNTIFS('Leave Request Form'!$G$8:$G$507, AG111, 'Leave Request Form'!$C$8:$C$507, $B123), "R2", IF(COUNTIFS('Leave Request Form'!$P$8:$P$569, $B123, 'Leave Request Form'!$Q$8:$Q$569, "&lt;="&amp;AG111, 'Leave Request Form'!$R$8:$R$569, "&gt;="&amp;AG111)&gt;0, "A", IF(COUNTIFS('Leave Request Form'!$C$8:$C$507, $B123, 'Leave Request Form'!$D$8:$D$507, "&lt;="&amp;AG111, 'Leave Request Form'!$E$8:$E$507, "&gt;="&amp;AG111)&gt;0, "R", "")))))</f>
        <v/>
      </c>
      <c r="AH123" s="75"/>
    </row>
    <row r="124" spans="1:34" x14ac:dyDescent="0.25">
      <c r="A124" s="75"/>
      <c r="B124" s="10" t="str">
        <f>IF('Intro &amp; Setup'!$BC$16="", "", 'Intro &amp; Setup'!$BC$16)</f>
        <v/>
      </c>
      <c r="C124" s="42" t="str">
        <f>IF(OR($B124="", C111=""), "", IF(COUNTIFS('Leave Request Form'!$T$8:$T$507, C111, 'Leave Request Form'!$C$8:$C$507, $B124), "A2", IF(COUNTIFS('Leave Request Form'!$G$8:$G$507, C111, 'Leave Request Form'!$C$8:$C$507, $B124), "R2", IF(COUNTIFS('Leave Request Form'!$P$8:$P$569, $B124, 'Leave Request Form'!$Q$8:$Q$569, "&lt;="&amp;C111, 'Leave Request Form'!$R$8:$R$569, "&gt;="&amp;C111)&gt;0, "A", IF(COUNTIFS('Leave Request Form'!$C$8:$C$507, $B124, 'Leave Request Form'!$D$8:$D$507, "&lt;="&amp;C111, 'Leave Request Form'!$E$8:$E$507, "&gt;="&amp;C111)&gt;0, "R", "")))))</f>
        <v/>
      </c>
      <c r="D124" s="43" t="str">
        <f>IF(OR($B124="", D111=""), "", IF(COUNTIFS('Leave Request Form'!$T$8:$T$507, D111, 'Leave Request Form'!$C$8:$C$507, $B124), "A2", IF(COUNTIFS('Leave Request Form'!$G$8:$G$507, D111, 'Leave Request Form'!$C$8:$C$507, $B124), "R2", IF(COUNTIFS('Leave Request Form'!$P$8:$P$569, $B124, 'Leave Request Form'!$Q$8:$Q$569, "&lt;="&amp;D111, 'Leave Request Form'!$R$8:$R$569, "&gt;="&amp;D111)&gt;0, "A", IF(COUNTIFS('Leave Request Form'!$C$8:$C$507, $B124, 'Leave Request Form'!$D$8:$D$507, "&lt;="&amp;D111, 'Leave Request Form'!$E$8:$E$507, "&gt;="&amp;D111)&gt;0, "R", "")))))</f>
        <v/>
      </c>
      <c r="E124" s="43" t="str">
        <f>IF(OR($B124="", E111=""), "", IF(COUNTIFS('Leave Request Form'!$T$8:$T$507, E111, 'Leave Request Form'!$C$8:$C$507, $B124), "A2", IF(COUNTIFS('Leave Request Form'!$G$8:$G$507, E111, 'Leave Request Form'!$C$8:$C$507, $B124), "R2", IF(COUNTIFS('Leave Request Form'!$P$8:$P$569, $B124, 'Leave Request Form'!$Q$8:$Q$569, "&lt;="&amp;E111, 'Leave Request Form'!$R$8:$R$569, "&gt;="&amp;E111)&gt;0, "A", IF(COUNTIFS('Leave Request Form'!$C$8:$C$507, $B124, 'Leave Request Form'!$D$8:$D$507, "&lt;="&amp;E111, 'Leave Request Form'!$E$8:$E$507, "&gt;="&amp;E111)&gt;0, "R", "")))))</f>
        <v/>
      </c>
      <c r="F124" s="43" t="str">
        <f>IF(OR($B124="", F111=""), "", IF(COUNTIFS('Leave Request Form'!$T$8:$T$507, F111, 'Leave Request Form'!$C$8:$C$507, $B124), "A2", IF(COUNTIFS('Leave Request Form'!$G$8:$G$507, F111, 'Leave Request Form'!$C$8:$C$507, $B124), "R2", IF(COUNTIFS('Leave Request Form'!$P$8:$P$569, $B124, 'Leave Request Form'!$Q$8:$Q$569, "&lt;="&amp;F111, 'Leave Request Form'!$R$8:$R$569, "&gt;="&amp;F111)&gt;0, "A", IF(COUNTIFS('Leave Request Form'!$C$8:$C$507, $B124, 'Leave Request Form'!$D$8:$D$507, "&lt;="&amp;F111, 'Leave Request Form'!$E$8:$E$507, "&gt;="&amp;F111)&gt;0, "R", "")))))</f>
        <v/>
      </c>
      <c r="G124" s="43" t="str">
        <f>IF(OR($B124="", G111=""), "", IF(COUNTIFS('Leave Request Form'!$T$8:$T$507, G111, 'Leave Request Form'!$C$8:$C$507, $B124), "A2", IF(COUNTIFS('Leave Request Form'!$G$8:$G$507, G111, 'Leave Request Form'!$C$8:$C$507, $B124), "R2", IF(COUNTIFS('Leave Request Form'!$P$8:$P$569, $B124, 'Leave Request Form'!$Q$8:$Q$569, "&lt;="&amp;G111, 'Leave Request Form'!$R$8:$R$569, "&gt;="&amp;G111)&gt;0, "A", IF(COUNTIFS('Leave Request Form'!$C$8:$C$507, $B124, 'Leave Request Form'!$D$8:$D$507, "&lt;="&amp;G111, 'Leave Request Form'!$E$8:$E$507, "&gt;="&amp;G111)&gt;0, "R", "")))))</f>
        <v/>
      </c>
      <c r="H124" s="43" t="str">
        <f>IF(OR($B124="", H111=""), "", IF(COUNTIFS('Leave Request Form'!$T$8:$T$507, H111, 'Leave Request Form'!$C$8:$C$507, $B124), "A2", IF(COUNTIFS('Leave Request Form'!$G$8:$G$507, H111, 'Leave Request Form'!$C$8:$C$507, $B124), "R2", IF(COUNTIFS('Leave Request Form'!$P$8:$P$569, $B124, 'Leave Request Form'!$Q$8:$Q$569, "&lt;="&amp;H111, 'Leave Request Form'!$R$8:$R$569, "&gt;="&amp;H111)&gt;0, "A", IF(COUNTIFS('Leave Request Form'!$C$8:$C$507, $B124, 'Leave Request Form'!$D$8:$D$507, "&lt;="&amp;H111, 'Leave Request Form'!$E$8:$E$507, "&gt;="&amp;H111)&gt;0, "R", "")))))</f>
        <v/>
      </c>
      <c r="I124" s="43" t="str">
        <f>IF(OR($B124="", I111=""), "", IF(COUNTIFS('Leave Request Form'!$T$8:$T$507, I111, 'Leave Request Form'!$C$8:$C$507, $B124), "A2", IF(COUNTIFS('Leave Request Form'!$G$8:$G$507, I111, 'Leave Request Form'!$C$8:$C$507, $B124), "R2", IF(COUNTIFS('Leave Request Form'!$P$8:$P$569, $B124, 'Leave Request Form'!$Q$8:$Q$569, "&lt;="&amp;I111, 'Leave Request Form'!$R$8:$R$569, "&gt;="&amp;I111)&gt;0, "A", IF(COUNTIFS('Leave Request Form'!$C$8:$C$507, $B124, 'Leave Request Form'!$D$8:$D$507, "&lt;="&amp;I111, 'Leave Request Form'!$E$8:$E$507, "&gt;="&amp;I111)&gt;0, "R", "")))))</f>
        <v/>
      </c>
      <c r="J124" s="43" t="str">
        <f>IF(OR($B124="", J111=""), "", IF(COUNTIFS('Leave Request Form'!$T$8:$T$507, J111, 'Leave Request Form'!$C$8:$C$507, $B124), "A2", IF(COUNTIFS('Leave Request Form'!$G$8:$G$507, J111, 'Leave Request Form'!$C$8:$C$507, $B124), "R2", IF(COUNTIFS('Leave Request Form'!$P$8:$P$569, $B124, 'Leave Request Form'!$Q$8:$Q$569, "&lt;="&amp;J111, 'Leave Request Form'!$R$8:$R$569, "&gt;="&amp;J111)&gt;0, "A", IF(COUNTIFS('Leave Request Form'!$C$8:$C$507, $B124, 'Leave Request Form'!$D$8:$D$507, "&lt;="&amp;J111, 'Leave Request Form'!$E$8:$E$507, "&gt;="&amp;J111)&gt;0, "R", "")))))</f>
        <v/>
      </c>
      <c r="K124" s="43" t="str">
        <f>IF(OR($B124="", K111=""), "", IF(COUNTIFS('Leave Request Form'!$T$8:$T$507, K111, 'Leave Request Form'!$C$8:$C$507, $B124), "A2", IF(COUNTIFS('Leave Request Form'!$G$8:$G$507, K111, 'Leave Request Form'!$C$8:$C$507, $B124), "R2", IF(COUNTIFS('Leave Request Form'!$P$8:$P$569, $B124, 'Leave Request Form'!$Q$8:$Q$569, "&lt;="&amp;K111, 'Leave Request Form'!$R$8:$R$569, "&gt;="&amp;K111)&gt;0, "A", IF(COUNTIFS('Leave Request Form'!$C$8:$C$507, $B124, 'Leave Request Form'!$D$8:$D$507, "&lt;="&amp;K111, 'Leave Request Form'!$E$8:$E$507, "&gt;="&amp;K111)&gt;0, "R", "")))))</f>
        <v/>
      </c>
      <c r="L124" s="43" t="str">
        <f>IF(OR($B124="", L111=""), "", IF(COUNTIFS('Leave Request Form'!$T$8:$T$507, L111, 'Leave Request Form'!$C$8:$C$507, $B124), "A2", IF(COUNTIFS('Leave Request Form'!$G$8:$G$507, L111, 'Leave Request Form'!$C$8:$C$507, $B124), "R2", IF(COUNTIFS('Leave Request Form'!$P$8:$P$569, $B124, 'Leave Request Form'!$Q$8:$Q$569, "&lt;="&amp;L111, 'Leave Request Form'!$R$8:$R$569, "&gt;="&amp;L111)&gt;0, "A", IF(COUNTIFS('Leave Request Form'!$C$8:$C$507, $B124, 'Leave Request Form'!$D$8:$D$507, "&lt;="&amp;L111, 'Leave Request Form'!$E$8:$E$507, "&gt;="&amp;L111)&gt;0, "R", "")))))</f>
        <v/>
      </c>
      <c r="M124" s="43" t="str">
        <f>IF(OR($B124="", M111=""), "", IF(COUNTIFS('Leave Request Form'!$T$8:$T$507, M111, 'Leave Request Form'!$C$8:$C$507, $B124), "A2", IF(COUNTIFS('Leave Request Form'!$G$8:$G$507, M111, 'Leave Request Form'!$C$8:$C$507, $B124), "R2", IF(COUNTIFS('Leave Request Form'!$P$8:$P$569, $B124, 'Leave Request Form'!$Q$8:$Q$569, "&lt;="&amp;M111, 'Leave Request Form'!$R$8:$R$569, "&gt;="&amp;M111)&gt;0, "A", IF(COUNTIFS('Leave Request Form'!$C$8:$C$507, $B124, 'Leave Request Form'!$D$8:$D$507, "&lt;="&amp;M111, 'Leave Request Form'!$E$8:$E$507, "&gt;="&amp;M111)&gt;0, "R", "")))))</f>
        <v/>
      </c>
      <c r="N124" s="43" t="str">
        <f>IF(OR($B124="", N111=""), "", IF(COUNTIFS('Leave Request Form'!$T$8:$T$507, N111, 'Leave Request Form'!$C$8:$C$507, $B124), "A2", IF(COUNTIFS('Leave Request Form'!$G$8:$G$507, N111, 'Leave Request Form'!$C$8:$C$507, $B124), "R2", IF(COUNTIFS('Leave Request Form'!$P$8:$P$569, $B124, 'Leave Request Form'!$Q$8:$Q$569, "&lt;="&amp;N111, 'Leave Request Form'!$R$8:$R$569, "&gt;="&amp;N111)&gt;0, "A", IF(COUNTIFS('Leave Request Form'!$C$8:$C$507, $B124, 'Leave Request Form'!$D$8:$D$507, "&lt;="&amp;N111, 'Leave Request Form'!$E$8:$E$507, "&gt;="&amp;N111)&gt;0, "R", "")))))</f>
        <v/>
      </c>
      <c r="O124" s="43" t="str">
        <f>IF(OR($B124="", O111=""), "", IF(COUNTIFS('Leave Request Form'!$T$8:$T$507, O111, 'Leave Request Form'!$C$8:$C$507, $B124), "A2", IF(COUNTIFS('Leave Request Form'!$G$8:$G$507, O111, 'Leave Request Form'!$C$8:$C$507, $B124), "R2", IF(COUNTIFS('Leave Request Form'!$P$8:$P$569, $B124, 'Leave Request Form'!$Q$8:$Q$569, "&lt;="&amp;O111, 'Leave Request Form'!$R$8:$R$569, "&gt;="&amp;O111)&gt;0, "A", IF(COUNTIFS('Leave Request Form'!$C$8:$C$507, $B124, 'Leave Request Form'!$D$8:$D$507, "&lt;="&amp;O111, 'Leave Request Form'!$E$8:$E$507, "&gt;="&amp;O111)&gt;0, "R", "")))))</f>
        <v/>
      </c>
      <c r="P124" s="43" t="str">
        <f>IF(OR($B124="", P111=""), "", IF(COUNTIFS('Leave Request Form'!$T$8:$T$507, P111, 'Leave Request Form'!$C$8:$C$507, $B124), "A2", IF(COUNTIFS('Leave Request Form'!$G$8:$G$507, P111, 'Leave Request Form'!$C$8:$C$507, $B124), "R2", IF(COUNTIFS('Leave Request Form'!$P$8:$P$569, $B124, 'Leave Request Form'!$Q$8:$Q$569, "&lt;="&amp;P111, 'Leave Request Form'!$R$8:$R$569, "&gt;="&amp;P111)&gt;0, "A", IF(COUNTIFS('Leave Request Form'!$C$8:$C$507, $B124, 'Leave Request Form'!$D$8:$D$507, "&lt;="&amp;P111, 'Leave Request Form'!$E$8:$E$507, "&gt;="&amp;P111)&gt;0, "R", "")))))</f>
        <v/>
      </c>
      <c r="Q124" s="43" t="str">
        <f>IF(OR($B124="", Q111=""), "", IF(COUNTIFS('Leave Request Form'!$T$8:$T$507, Q111, 'Leave Request Form'!$C$8:$C$507, $B124), "A2", IF(COUNTIFS('Leave Request Form'!$G$8:$G$507, Q111, 'Leave Request Form'!$C$8:$C$507, $B124), "R2", IF(COUNTIFS('Leave Request Form'!$P$8:$P$569, $B124, 'Leave Request Form'!$Q$8:$Q$569, "&lt;="&amp;Q111, 'Leave Request Form'!$R$8:$R$569, "&gt;="&amp;Q111)&gt;0, "A", IF(COUNTIFS('Leave Request Form'!$C$8:$C$507, $B124, 'Leave Request Form'!$D$8:$D$507, "&lt;="&amp;Q111, 'Leave Request Form'!$E$8:$E$507, "&gt;="&amp;Q111)&gt;0, "R", "")))))</f>
        <v/>
      </c>
      <c r="R124" s="43" t="str">
        <f>IF(OR($B124="", R111=""), "", IF(COUNTIFS('Leave Request Form'!$T$8:$T$507, R111, 'Leave Request Form'!$C$8:$C$507, $B124), "A2", IF(COUNTIFS('Leave Request Form'!$G$8:$G$507, R111, 'Leave Request Form'!$C$8:$C$507, $B124), "R2", IF(COUNTIFS('Leave Request Form'!$P$8:$P$569, $B124, 'Leave Request Form'!$Q$8:$Q$569, "&lt;="&amp;R111, 'Leave Request Form'!$R$8:$R$569, "&gt;="&amp;R111)&gt;0, "A", IF(COUNTIFS('Leave Request Form'!$C$8:$C$507, $B124, 'Leave Request Form'!$D$8:$D$507, "&lt;="&amp;R111, 'Leave Request Form'!$E$8:$E$507, "&gt;="&amp;R111)&gt;0, "R", "")))))</f>
        <v/>
      </c>
      <c r="S124" s="43" t="str">
        <f>IF(OR($B124="", S111=""), "", IF(COUNTIFS('Leave Request Form'!$T$8:$T$507, S111, 'Leave Request Form'!$C$8:$C$507, $B124), "A2", IF(COUNTIFS('Leave Request Form'!$G$8:$G$507, S111, 'Leave Request Form'!$C$8:$C$507, $B124), "R2", IF(COUNTIFS('Leave Request Form'!$P$8:$P$569, $B124, 'Leave Request Form'!$Q$8:$Q$569, "&lt;="&amp;S111, 'Leave Request Form'!$R$8:$R$569, "&gt;="&amp;S111)&gt;0, "A", IF(COUNTIFS('Leave Request Form'!$C$8:$C$507, $B124, 'Leave Request Form'!$D$8:$D$507, "&lt;="&amp;S111, 'Leave Request Form'!$E$8:$E$507, "&gt;="&amp;S111)&gt;0, "R", "")))))</f>
        <v/>
      </c>
      <c r="T124" s="43" t="str">
        <f>IF(OR($B124="", T111=""), "", IF(COUNTIFS('Leave Request Form'!$T$8:$T$507, T111, 'Leave Request Form'!$C$8:$C$507, $B124), "A2", IF(COUNTIFS('Leave Request Form'!$G$8:$G$507, T111, 'Leave Request Form'!$C$8:$C$507, $B124), "R2", IF(COUNTIFS('Leave Request Form'!$P$8:$P$569, $B124, 'Leave Request Form'!$Q$8:$Q$569, "&lt;="&amp;T111, 'Leave Request Form'!$R$8:$R$569, "&gt;="&amp;T111)&gt;0, "A", IF(COUNTIFS('Leave Request Form'!$C$8:$C$507, $B124, 'Leave Request Form'!$D$8:$D$507, "&lt;="&amp;T111, 'Leave Request Form'!$E$8:$E$507, "&gt;="&amp;T111)&gt;0, "R", "")))))</f>
        <v/>
      </c>
      <c r="U124" s="43" t="str">
        <f>IF(OR($B124="", U111=""), "", IF(COUNTIFS('Leave Request Form'!$T$8:$T$507, U111, 'Leave Request Form'!$C$8:$C$507, $B124), "A2", IF(COUNTIFS('Leave Request Form'!$G$8:$G$507, U111, 'Leave Request Form'!$C$8:$C$507, $B124), "R2", IF(COUNTIFS('Leave Request Form'!$P$8:$P$569, $B124, 'Leave Request Form'!$Q$8:$Q$569, "&lt;="&amp;U111, 'Leave Request Form'!$R$8:$R$569, "&gt;="&amp;U111)&gt;0, "A", IF(COUNTIFS('Leave Request Form'!$C$8:$C$507, $B124, 'Leave Request Form'!$D$8:$D$507, "&lt;="&amp;U111, 'Leave Request Form'!$E$8:$E$507, "&gt;="&amp;U111)&gt;0, "R", "")))))</f>
        <v/>
      </c>
      <c r="V124" s="43" t="str">
        <f>IF(OR($B124="", V111=""), "", IF(COUNTIFS('Leave Request Form'!$T$8:$T$507, V111, 'Leave Request Form'!$C$8:$C$507, $B124), "A2", IF(COUNTIFS('Leave Request Form'!$G$8:$G$507, V111, 'Leave Request Form'!$C$8:$C$507, $B124), "R2", IF(COUNTIFS('Leave Request Form'!$P$8:$P$569, $B124, 'Leave Request Form'!$Q$8:$Q$569, "&lt;="&amp;V111, 'Leave Request Form'!$R$8:$R$569, "&gt;="&amp;V111)&gt;0, "A", IF(COUNTIFS('Leave Request Form'!$C$8:$C$507, $B124, 'Leave Request Form'!$D$8:$D$507, "&lt;="&amp;V111, 'Leave Request Form'!$E$8:$E$507, "&gt;="&amp;V111)&gt;0, "R", "")))))</f>
        <v/>
      </c>
      <c r="W124" s="43" t="str">
        <f>IF(OR($B124="", W111=""), "", IF(COUNTIFS('Leave Request Form'!$T$8:$T$507, W111, 'Leave Request Form'!$C$8:$C$507, $B124), "A2", IF(COUNTIFS('Leave Request Form'!$G$8:$G$507, W111, 'Leave Request Form'!$C$8:$C$507, $B124), "R2", IF(COUNTIFS('Leave Request Form'!$P$8:$P$569, $B124, 'Leave Request Form'!$Q$8:$Q$569, "&lt;="&amp;W111, 'Leave Request Form'!$R$8:$R$569, "&gt;="&amp;W111)&gt;0, "A", IF(COUNTIFS('Leave Request Form'!$C$8:$C$507, $B124, 'Leave Request Form'!$D$8:$D$507, "&lt;="&amp;W111, 'Leave Request Form'!$E$8:$E$507, "&gt;="&amp;W111)&gt;0, "R", "")))))</f>
        <v/>
      </c>
      <c r="X124" s="43" t="str">
        <f>IF(OR($B124="", X111=""), "", IF(COUNTIFS('Leave Request Form'!$T$8:$T$507, X111, 'Leave Request Form'!$C$8:$C$507, $B124), "A2", IF(COUNTIFS('Leave Request Form'!$G$8:$G$507, X111, 'Leave Request Form'!$C$8:$C$507, $B124), "R2", IF(COUNTIFS('Leave Request Form'!$P$8:$P$569, $B124, 'Leave Request Form'!$Q$8:$Q$569, "&lt;="&amp;X111, 'Leave Request Form'!$R$8:$R$569, "&gt;="&amp;X111)&gt;0, "A", IF(COUNTIFS('Leave Request Form'!$C$8:$C$507, $B124, 'Leave Request Form'!$D$8:$D$507, "&lt;="&amp;X111, 'Leave Request Form'!$E$8:$E$507, "&gt;="&amp;X111)&gt;0, "R", "")))))</f>
        <v/>
      </c>
      <c r="Y124" s="43" t="str">
        <f>IF(OR($B124="", Y111=""), "", IF(COUNTIFS('Leave Request Form'!$T$8:$T$507, Y111, 'Leave Request Form'!$C$8:$C$507, $B124), "A2", IF(COUNTIFS('Leave Request Form'!$G$8:$G$507, Y111, 'Leave Request Form'!$C$8:$C$507, $B124), "R2", IF(COUNTIFS('Leave Request Form'!$P$8:$P$569, $B124, 'Leave Request Form'!$Q$8:$Q$569, "&lt;="&amp;Y111, 'Leave Request Form'!$R$8:$R$569, "&gt;="&amp;Y111)&gt;0, "A", IF(COUNTIFS('Leave Request Form'!$C$8:$C$507, $B124, 'Leave Request Form'!$D$8:$D$507, "&lt;="&amp;Y111, 'Leave Request Form'!$E$8:$E$507, "&gt;="&amp;Y111)&gt;0, "R", "")))))</f>
        <v/>
      </c>
      <c r="Z124" s="43" t="str">
        <f>IF(OR($B124="", Z111=""), "", IF(COUNTIFS('Leave Request Form'!$T$8:$T$507, Z111, 'Leave Request Form'!$C$8:$C$507, $B124), "A2", IF(COUNTIFS('Leave Request Form'!$G$8:$G$507, Z111, 'Leave Request Form'!$C$8:$C$507, $B124), "R2", IF(COUNTIFS('Leave Request Form'!$P$8:$P$569, $B124, 'Leave Request Form'!$Q$8:$Q$569, "&lt;="&amp;Z111, 'Leave Request Form'!$R$8:$R$569, "&gt;="&amp;Z111)&gt;0, "A", IF(COUNTIFS('Leave Request Form'!$C$8:$C$507, $B124, 'Leave Request Form'!$D$8:$D$507, "&lt;="&amp;Z111, 'Leave Request Form'!$E$8:$E$507, "&gt;="&amp;Z111)&gt;0, "R", "")))))</f>
        <v/>
      </c>
      <c r="AA124" s="43" t="str">
        <f>IF(OR($B124="", AA111=""), "", IF(COUNTIFS('Leave Request Form'!$T$8:$T$507, AA111, 'Leave Request Form'!$C$8:$C$507, $B124), "A2", IF(COUNTIFS('Leave Request Form'!$G$8:$G$507, AA111, 'Leave Request Form'!$C$8:$C$507, $B124), "R2", IF(COUNTIFS('Leave Request Form'!$P$8:$P$569, $B124, 'Leave Request Form'!$Q$8:$Q$569, "&lt;="&amp;AA111, 'Leave Request Form'!$R$8:$R$569, "&gt;="&amp;AA111)&gt;0, "A", IF(COUNTIFS('Leave Request Form'!$C$8:$C$507, $B124, 'Leave Request Form'!$D$8:$D$507, "&lt;="&amp;AA111, 'Leave Request Form'!$E$8:$E$507, "&gt;="&amp;AA111)&gt;0, "R", "")))))</f>
        <v/>
      </c>
      <c r="AB124" s="43" t="str">
        <f>IF(OR($B124="", AB111=""), "", IF(COUNTIFS('Leave Request Form'!$T$8:$T$507, AB111, 'Leave Request Form'!$C$8:$C$507, $B124), "A2", IF(COUNTIFS('Leave Request Form'!$G$8:$G$507, AB111, 'Leave Request Form'!$C$8:$C$507, $B124), "R2", IF(COUNTIFS('Leave Request Form'!$P$8:$P$569, $B124, 'Leave Request Form'!$Q$8:$Q$569, "&lt;="&amp;AB111, 'Leave Request Form'!$R$8:$R$569, "&gt;="&amp;AB111)&gt;0, "A", IF(COUNTIFS('Leave Request Form'!$C$8:$C$507, $B124, 'Leave Request Form'!$D$8:$D$507, "&lt;="&amp;AB111, 'Leave Request Form'!$E$8:$E$507, "&gt;="&amp;AB111)&gt;0, "R", "")))))</f>
        <v/>
      </c>
      <c r="AC124" s="43" t="str">
        <f>IF(OR($B124="", AC111=""), "", IF(COUNTIFS('Leave Request Form'!$T$8:$T$507, AC111, 'Leave Request Form'!$C$8:$C$507, $B124), "A2", IF(COUNTIFS('Leave Request Form'!$G$8:$G$507, AC111, 'Leave Request Form'!$C$8:$C$507, $B124), "R2", IF(COUNTIFS('Leave Request Form'!$P$8:$P$569, $B124, 'Leave Request Form'!$Q$8:$Q$569, "&lt;="&amp;AC111, 'Leave Request Form'!$R$8:$R$569, "&gt;="&amp;AC111)&gt;0, "A", IF(COUNTIFS('Leave Request Form'!$C$8:$C$507, $B124, 'Leave Request Form'!$D$8:$D$507, "&lt;="&amp;AC111, 'Leave Request Form'!$E$8:$E$507, "&gt;="&amp;AC111)&gt;0, "R", "")))))</f>
        <v/>
      </c>
      <c r="AD124" s="43" t="str">
        <f>IF(OR($B124="", AD111=""), "", IF(COUNTIFS('Leave Request Form'!$T$8:$T$507, AD111, 'Leave Request Form'!$C$8:$C$507, $B124), "A2", IF(COUNTIFS('Leave Request Form'!$G$8:$G$507, AD111, 'Leave Request Form'!$C$8:$C$507, $B124), "R2", IF(COUNTIFS('Leave Request Form'!$P$8:$P$569, $B124, 'Leave Request Form'!$Q$8:$Q$569, "&lt;="&amp;AD111, 'Leave Request Form'!$R$8:$R$569, "&gt;="&amp;AD111)&gt;0, "A", IF(COUNTIFS('Leave Request Form'!$C$8:$C$507, $B124, 'Leave Request Form'!$D$8:$D$507, "&lt;="&amp;AD111, 'Leave Request Form'!$E$8:$E$507, "&gt;="&amp;AD111)&gt;0, "R", "")))))</f>
        <v/>
      </c>
      <c r="AE124" s="43" t="str">
        <f>IF(OR($B124="", AE111=""), "", IF(COUNTIFS('Leave Request Form'!$T$8:$T$507, AE111, 'Leave Request Form'!$C$8:$C$507, $B124), "A2", IF(COUNTIFS('Leave Request Form'!$G$8:$G$507, AE111, 'Leave Request Form'!$C$8:$C$507, $B124), "R2", IF(COUNTIFS('Leave Request Form'!$P$8:$P$569, $B124, 'Leave Request Form'!$Q$8:$Q$569, "&lt;="&amp;AE111, 'Leave Request Form'!$R$8:$R$569, "&gt;="&amp;AE111)&gt;0, "A", IF(COUNTIFS('Leave Request Form'!$C$8:$C$507, $B124, 'Leave Request Form'!$D$8:$D$507, "&lt;="&amp;AE111, 'Leave Request Form'!$E$8:$E$507, "&gt;="&amp;AE111)&gt;0, "R", "")))))</f>
        <v/>
      </c>
      <c r="AF124" s="43" t="str">
        <f>IF(OR($B124="", AF111=""), "", IF(COUNTIFS('Leave Request Form'!$T$8:$T$507, AF111, 'Leave Request Form'!$C$8:$C$507, $B124), "A2", IF(COUNTIFS('Leave Request Form'!$G$8:$G$507, AF111, 'Leave Request Form'!$C$8:$C$507, $B124), "R2", IF(COUNTIFS('Leave Request Form'!$P$8:$P$569, $B124, 'Leave Request Form'!$Q$8:$Q$569, "&lt;="&amp;AF111, 'Leave Request Form'!$R$8:$R$569, "&gt;="&amp;AF111)&gt;0, "A", IF(COUNTIFS('Leave Request Form'!$C$8:$C$507, $B124, 'Leave Request Form'!$D$8:$D$507, "&lt;="&amp;AF111, 'Leave Request Form'!$E$8:$E$507, "&gt;="&amp;AF111)&gt;0, "R", "")))))</f>
        <v/>
      </c>
      <c r="AG124" s="44" t="str">
        <f>IF(OR($B124="", AG111=""), "", IF(COUNTIFS('Leave Request Form'!$T$8:$T$507, AG111, 'Leave Request Form'!$C$8:$C$507, $B124), "A2", IF(COUNTIFS('Leave Request Form'!$G$8:$G$507, AG111, 'Leave Request Form'!$C$8:$C$507, $B124), "R2", IF(COUNTIFS('Leave Request Form'!$P$8:$P$569, $B124, 'Leave Request Form'!$Q$8:$Q$569, "&lt;="&amp;AG111, 'Leave Request Form'!$R$8:$R$569, "&gt;="&amp;AG111)&gt;0, "A", IF(COUNTIFS('Leave Request Form'!$C$8:$C$507, $B124, 'Leave Request Form'!$D$8:$D$507, "&lt;="&amp;AG111, 'Leave Request Form'!$E$8:$E$507, "&gt;="&amp;AG111)&gt;0, "R", "")))))</f>
        <v/>
      </c>
      <c r="AH124" s="75"/>
    </row>
    <row r="125" spans="1:34" x14ac:dyDescent="0.25">
      <c r="A125" s="75"/>
      <c r="B125" s="10" t="str">
        <f>IF('Intro &amp; Setup'!$BC$17="", "", 'Intro &amp; Setup'!$BC$17)</f>
        <v/>
      </c>
      <c r="C125" s="42" t="str">
        <f>IF(OR($B125="", C111=""), "", IF(COUNTIFS('Leave Request Form'!$T$8:$T$507, C111, 'Leave Request Form'!$C$8:$C$507, $B125), "A2", IF(COUNTIFS('Leave Request Form'!$G$8:$G$507, C111, 'Leave Request Form'!$C$8:$C$507, $B125), "R2", IF(COUNTIFS('Leave Request Form'!$P$8:$P$569, $B125, 'Leave Request Form'!$Q$8:$Q$569, "&lt;="&amp;C111, 'Leave Request Form'!$R$8:$R$569, "&gt;="&amp;C111)&gt;0, "A", IF(COUNTIFS('Leave Request Form'!$C$8:$C$507, $B125, 'Leave Request Form'!$D$8:$D$507, "&lt;="&amp;C111, 'Leave Request Form'!$E$8:$E$507, "&gt;="&amp;C111)&gt;0, "R", "")))))</f>
        <v/>
      </c>
      <c r="D125" s="43" t="str">
        <f>IF(OR($B125="", D111=""), "", IF(COUNTIFS('Leave Request Form'!$T$8:$T$507, D111, 'Leave Request Form'!$C$8:$C$507, $B125), "A2", IF(COUNTIFS('Leave Request Form'!$G$8:$G$507, D111, 'Leave Request Form'!$C$8:$C$507, $B125), "R2", IF(COUNTIFS('Leave Request Form'!$P$8:$P$569, $B125, 'Leave Request Form'!$Q$8:$Q$569, "&lt;="&amp;D111, 'Leave Request Form'!$R$8:$R$569, "&gt;="&amp;D111)&gt;0, "A", IF(COUNTIFS('Leave Request Form'!$C$8:$C$507, $B125, 'Leave Request Form'!$D$8:$D$507, "&lt;="&amp;D111, 'Leave Request Form'!$E$8:$E$507, "&gt;="&amp;D111)&gt;0, "R", "")))))</f>
        <v/>
      </c>
      <c r="E125" s="43" t="str">
        <f>IF(OR($B125="", E111=""), "", IF(COUNTIFS('Leave Request Form'!$T$8:$T$507, E111, 'Leave Request Form'!$C$8:$C$507, $B125), "A2", IF(COUNTIFS('Leave Request Form'!$G$8:$G$507, E111, 'Leave Request Form'!$C$8:$C$507, $B125), "R2", IF(COUNTIFS('Leave Request Form'!$P$8:$P$569, $B125, 'Leave Request Form'!$Q$8:$Q$569, "&lt;="&amp;E111, 'Leave Request Form'!$R$8:$R$569, "&gt;="&amp;E111)&gt;0, "A", IF(COUNTIFS('Leave Request Form'!$C$8:$C$507, $B125, 'Leave Request Form'!$D$8:$D$507, "&lt;="&amp;E111, 'Leave Request Form'!$E$8:$E$507, "&gt;="&amp;E111)&gt;0, "R", "")))))</f>
        <v/>
      </c>
      <c r="F125" s="43" t="str">
        <f>IF(OR($B125="", F111=""), "", IF(COUNTIFS('Leave Request Form'!$T$8:$T$507, F111, 'Leave Request Form'!$C$8:$C$507, $B125), "A2", IF(COUNTIFS('Leave Request Form'!$G$8:$G$507, F111, 'Leave Request Form'!$C$8:$C$507, $B125), "R2", IF(COUNTIFS('Leave Request Form'!$P$8:$P$569, $B125, 'Leave Request Form'!$Q$8:$Q$569, "&lt;="&amp;F111, 'Leave Request Form'!$R$8:$R$569, "&gt;="&amp;F111)&gt;0, "A", IF(COUNTIFS('Leave Request Form'!$C$8:$C$507, $B125, 'Leave Request Form'!$D$8:$D$507, "&lt;="&amp;F111, 'Leave Request Form'!$E$8:$E$507, "&gt;="&amp;F111)&gt;0, "R", "")))))</f>
        <v/>
      </c>
      <c r="G125" s="43" t="str">
        <f>IF(OR($B125="", G111=""), "", IF(COUNTIFS('Leave Request Form'!$T$8:$T$507, G111, 'Leave Request Form'!$C$8:$C$507, $B125), "A2", IF(COUNTIFS('Leave Request Form'!$G$8:$G$507, G111, 'Leave Request Form'!$C$8:$C$507, $B125), "R2", IF(COUNTIFS('Leave Request Form'!$P$8:$P$569, $B125, 'Leave Request Form'!$Q$8:$Q$569, "&lt;="&amp;G111, 'Leave Request Form'!$R$8:$R$569, "&gt;="&amp;G111)&gt;0, "A", IF(COUNTIFS('Leave Request Form'!$C$8:$C$507, $B125, 'Leave Request Form'!$D$8:$D$507, "&lt;="&amp;G111, 'Leave Request Form'!$E$8:$E$507, "&gt;="&amp;G111)&gt;0, "R", "")))))</f>
        <v/>
      </c>
      <c r="H125" s="43" t="str">
        <f>IF(OR($B125="", H111=""), "", IF(COUNTIFS('Leave Request Form'!$T$8:$T$507, H111, 'Leave Request Form'!$C$8:$C$507, $B125), "A2", IF(COUNTIFS('Leave Request Form'!$G$8:$G$507, H111, 'Leave Request Form'!$C$8:$C$507, $B125), "R2", IF(COUNTIFS('Leave Request Form'!$P$8:$P$569, $B125, 'Leave Request Form'!$Q$8:$Q$569, "&lt;="&amp;H111, 'Leave Request Form'!$R$8:$R$569, "&gt;="&amp;H111)&gt;0, "A", IF(COUNTIFS('Leave Request Form'!$C$8:$C$507, $B125, 'Leave Request Form'!$D$8:$D$507, "&lt;="&amp;H111, 'Leave Request Form'!$E$8:$E$507, "&gt;="&amp;H111)&gt;0, "R", "")))))</f>
        <v/>
      </c>
      <c r="I125" s="43" t="str">
        <f>IF(OR($B125="", I111=""), "", IF(COUNTIFS('Leave Request Form'!$T$8:$T$507, I111, 'Leave Request Form'!$C$8:$C$507, $B125), "A2", IF(COUNTIFS('Leave Request Form'!$G$8:$G$507, I111, 'Leave Request Form'!$C$8:$C$507, $B125), "R2", IF(COUNTIFS('Leave Request Form'!$P$8:$P$569, $B125, 'Leave Request Form'!$Q$8:$Q$569, "&lt;="&amp;I111, 'Leave Request Form'!$R$8:$R$569, "&gt;="&amp;I111)&gt;0, "A", IF(COUNTIFS('Leave Request Form'!$C$8:$C$507, $B125, 'Leave Request Form'!$D$8:$D$507, "&lt;="&amp;I111, 'Leave Request Form'!$E$8:$E$507, "&gt;="&amp;I111)&gt;0, "R", "")))))</f>
        <v/>
      </c>
      <c r="J125" s="43" t="str">
        <f>IF(OR($B125="", J111=""), "", IF(COUNTIFS('Leave Request Form'!$T$8:$T$507, J111, 'Leave Request Form'!$C$8:$C$507, $B125), "A2", IF(COUNTIFS('Leave Request Form'!$G$8:$G$507, J111, 'Leave Request Form'!$C$8:$C$507, $B125), "R2", IF(COUNTIFS('Leave Request Form'!$P$8:$P$569, $B125, 'Leave Request Form'!$Q$8:$Q$569, "&lt;="&amp;J111, 'Leave Request Form'!$R$8:$R$569, "&gt;="&amp;J111)&gt;0, "A", IF(COUNTIFS('Leave Request Form'!$C$8:$C$507, $B125, 'Leave Request Form'!$D$8:$D$507, "&lt;="&amp;J111, 'Leave Request Form'!$E$8:$E$507, "&gt;="&amp;J111)&gt;0, "R", "")))))</f>
        <v/>
      </c>
      <c r="K125" s="43" t="str">
        <f>IF(OR($B125="", K111=""), "", IF(COUNTIFS('Leave Request Form'!$T$8:$T$507, K111, 'Leave Request Form'!$C$8:$C$507, $B125), "A2", IF(COUNTIFS('Leave Request Form'!$G$8:$G$507, K111, 'Leave Request Form'!$C$8:$C$507, $B125), "R2", IF(COUNTIFS('Leave Request Form'!$P$8:$P$569, $B125, 'Leave Request Form'!$Q$8:$Q$569, "&lt;="&amp;K111, 'Leave Request Form'!$R$8:$R$569, "&gt;="&amp;K111)&gt;0, "A", IF(COUNTIFS('Leave Request Form'!$C$8:$C$507, $B125, 'Leave Request Form'!$D$8:$D$507, "&lt;="&amp;K111, 'Leave Request Form'!$E$8:$E$507, "&gt;="&amp;K111)&gt;0, "R", "")))))</f>
        <v/>
      </c>
      <c r="L125" s="43" t="str">
        <f>IF(OR($B125="", L111=""), "", IF(COUNTIFS('Leave Request Form'!$T$8:$T$507, L111, 'Leave Request Form'!$C$8:$C$507, $B125), "A2", IF(COUNTIFS('Leave Request Form'!$G$8:$G$507, L111, 'Leave Request Form'!$C$8:$C$507, $B125), "R2", IF(COUNTIFS('Leave Request Form'!$P$8:$P$569, $B125, 'Leave Request Form'!$Q$8:$Q$569, "&lt;="&amp;L111, 'Leave Request Form'!$R$8:$R$569, "&gt;="&amp;L111)&gt;0, "A", IF(COUNTIFS('Leave Request Form'!$C$8:$C$507, $B125, 'Leave Request Form'!$D$8:$D$507, "&lt;="&amp;L111, 'Leave Request Form'!$E$8:$E$507, "&gt;="&amp;L111)&gt;0, "R", "")))))</f>
        <v/>
      </c>
      <c r="M125" s="43" t="str">
        <f>IF(OR($B125="", M111=""), "", IF(COUNTIFS('Leave Request Form'!$T$8:$T$507, M111, 'Leave Request Form'!$C$8:$C$507, $B125), "A2", IF(COUNTIFS('Leave Request Form'!$G$8:$G$507, M111, 'Leave Request Form'!$C$8:$C$507, $B125), "R2", IF(COUNTIFS('Leave Request Form'!$P$8:$P$569, $B125, 'Leave Request Form'!$Q$8:$Q$569, "&lt;="&amp;M111, 'Leave Request Form'!$R$8:$R$569, "&gt;="&amp;M111)&gt;0, "A", IF(COUNTIFS('Leave Request Form'!$C$8:$C$507, $B125, 'Leave Request Form'!$D$8:$D$507, "&lt;="&amp;M111, 'Leave Request Form'!$E$8:$E$507, "&gt;="&amp;M111)&gt;0, "R", "")))))</f>
        <v/>
      </c>
      <c r="N125" s="43" t="str">
        <f>IF(OR($B125="", N111=""), "", IF(COUNTIFS('Leave Request Form'!$T$8:$T$507, N111, 'Leave Request Form'!$C$8:$C$507, $B125), "A2", IF(COUNTIFS('Leave Request Form'!$G$8:$G$507, N111, 'Leave Request Form'!$C$8:$C$507, $B125), "R2", IF(COUNTIFS('Leave Request Form'!$P$8:$P$569, $B125, 'Leave Request Form'!$Q$8:$Q$569, "&lt;="&amp;N111, 'Leave Request Form'!$R$8:$R$569, "&gt;="&amp;N111)&gt;0, "A", IF(COUNTIFS('Leave Request Form'!$C$8:$C$507, $B125, 'Leave Request Form'!$D$8:$D$507, "&lt;="&amp;N111, 'Leave Request Form'!$E$8:$E$507, "&gt;="&amp;N111)&gt;0, "R", "")))))</f>
        <v/>
      </c>
      <c r="O125" s="43" t="str">
        <f>IF(OR($B125="", O111=""), "", IF(COUNTIFS('Leave Request Form'!$T$8:$T$507, O111, 'Leave Request Form'!$C$8:$C$507, $B125), "A2", IF(COUNTIFS('Leave Request Form'!$G$8:$G$507, O111, 'Leave Request Form'!$C$8:$C$507, $B125), "R2", IF(COUNTIFS('Leave Request Form'!$P$8:$P$569, $B125, 'Leave Request Form'!$Q$8:$Q$569, "&lt;="&amp;O111, 'Leave Request Form'!$R$8:$R$569, "&gt;="&amp;O111)&gt;0, "A", IF(COUNTIFS('Leave Request Form'!$C$8:$C$507, $B125, 'Leave Request Form'!$D$8:$D$507, "&lt;="&amp;O111, 'Leave Request Form'!$E$8:$E$507, "&gt;="&amp;O111)&gt;0, "R", "")))))</f>
        <v/>
      </c>
      <c r="P125" s="43" t="str">
        <f>IF(OR($B125="", P111=""), "", IF(COUNTIFS('Leave Request Form'!$T$8:$T$507, P111, 'Leave Request Form'!$C$8:$C$507, $B125), "A2", IF(COUNTIFS('Leave Request Form'!$G$8:$G$507, P111, 'Leave Request Form'!$C$8:$C$507, $B125), "R2", IF(COUNTIFS('Leave Request Form'!$P$8:$P$569, $B125, 'Leave Request Form'!$Q$8:$Q$569, "&lt;="&amp;P111, 'Leave Request Form'!$R$8:$R$569, "&gt;="&amp;P111)&gt;0, "A", IF(COUNTIFS('Leave Request Form'!$C$8:$C$507, $B125, 'Leave Request Form'!$D$8:$D$507, "&lt;="&amp;P111, 'Leave Request Form'!$E$8:$E$507, "&gt;="&amp;P111)&gt;0, "R", "")))))</f>
        <v/>
      </c>
      <c r="Q125" s="43" t="str">
        <f>IF(OR($B125="", Q111=""), "", IF(COUNTIFS('Leave Request Form'!$T$8:$T$507, Q111, 'Leave Request Form'!$C$8:$C$507, $B125), "A2", IF(COUNTIFS('Leave Request Form'!$G$8:$G$507, Q111, 'Leave Request Form'!$C$8:$C$507, $B125), "R2", IF(COUNTIFS('Leave Request Form'!$P$8:$P$569, $B125, 'Leave Request Form'!$Q$8:$Q$569, "&lt;="&amp;Q111, 'Leave Request Form'!$R$8:$R$569, "&gt;="&amp;Q111)&gt;0, "A", IF(COUNTIFS('Leave Request Form'!$C$8:$C$507, $B125, 'Leave Request Form'!$D$8:$D$507, "&lt;="&amp;Q111, 'Leave Request Form'!$E$8:$E$507, "&gt;="&amp;Q111)&gt;0, "R", "")))))</f>
        <v/>
      </c>
      <c r="R125" s="43" t="str">
        <f>IF(OR($B125="", R111=""), "", IF(COUNTIFS('Leave Request Form'!$T$8:$T$507, R111, 'Leave Request Form'!$C$8:$C$507, $B125), "A2", IF(COUNTIFS('Leave Request Form'!$G$8:$G$507, R111, 'Leave Request Form'!$C$8:$C$507, $B125), "R2", IF(COUNTIFS('Leave Request Form'!$P$8:$P$569, $B125, 'Leave Request Form'!$Q$8:$Q$569, "&lt;="&amp;R111, 'Leave Request Form'!$R$8:$R$569, "&gt;="&amp;R111)&gt;0, "A", IF(COUNTIFS('Leave Request Form'!$C$8:$C$507, $B125, 'Leave Request Form'!$D$8:$D$507, "&lt;="&amp;R111, 'Leave Request Form'!$E$8:$E$507, "&gt;="&amp;R111)&gt;0, "R", "")))))</f>
        <v/>
      </c>
      <c r="S125" s="43" t="str">
        <f>IF(OR($B125="", S111=""), "", IF(COUNTIFS('Leave Request Form'!$T$8:$T$507, S111, 'Leave Request Form'!$C$8:$C$507, $B125), "A2", IF(COUNTIFS('Leave Request Form'!$G$8:$G$507, S111, 'Leave Request Form'!$C$8:$C$507, $B125), "R2", IF(COUNTIFS('Leave Request Form'!$P$8:$P$569, $B125, 'Leave Request Form'!$Q$8:$Q$569, "&lt;="&amp;S111, 'Leave Request Form'!$R$8:$R$569, "&gt;="&amp;S111)&gt;0, "A", IF(COUNTIFS('Leave Request Form'!$C$8:$C$507, $B125, 'Leave Request Form'!$D$8:$D$507, "&lt;="&amp;S111, 'Leave Request Form'!$E$8:$E$507, "&gt;="&amp;S111)&gt;0, "R", "")))))</f>
        <v/>
      </c>
      <c r="T125" s="43" t="str">
        <f>IF(OR($B125="", T111=""), "", IF(COUNTIFS('Leave Request Form'!$T$8:$T$507, T111, 'Leave Request Form'!$C$8:$C$507, $B125), "A2", IF(COUNTIFS('Leave Request Form'!$G$8:$G$507, T111, 'Leave Request Form'!$C$8:$C$507, $B125), "R2", IF(COUNTIFS('Leave Request Form'!$P$8:$P$569, $B125, 'Leave Request Form'!$Q$8:$Q$569, "&lt;="&amp;T111, 'Leave Request Form'!$R$8:$R$569, "&gt;="&amp;T111)&gt;0, "A", IF(COUNTIFS('Leave Request Form'!$C$8:$C$507, $B125, 'Leave Request Form'!$D$8:$D$507, "&lt;="&amp;T111, 'Leave Request Form'!$E$8:$E$507, "&gt;="&amp;T111)&gt;0, "R", "")))))</f>
        <v/>
      </c>
      <c r="U125" s="43" t="str">
        <f>IF(OR($B125="", U111=""), "", IF(COUNTIFS('Leave Request Form'!$T$8:$T$507, U111, 'Leave Request Form'!$C$8:$C$507, $B125), "A2", IF(COUNTIFS('Leave Request Form'!$G$8:$G$507, U111, 'Leave Request Form'!$C$8:$C$507, $B125), "R2", IF(COUNTIFS('Leave Request Form'!$P$8:$P$569, $B125, 'Leave Request Form'!$Q$8:$Q$569, "&lt;="&amp;U111, 'Leave Request Form'!$R$8:$R$569, "&gt;="&amp;U111)&gt;0, "A", IF(COUNTIFS('Leave Request Form'!$C$8:$C$507, $B125, 'Leave Request Form'!$D$8:$D$507, "&lt;="&amp;U111, 'Leave Request Form'!$E$8:$E$507, "&gt;="&amp;U111)&gt;0, "R", "")))))</f>
        <v/>
      </c>
      <c r="V125" s="43" t="str">
        <f>IF(OR($B125="", V111=""), "", IF(COUNTIFS('Leave Request Form'!$T$8:$T$507, V111, 'Leave Request Form'!$C$8:$C$507, $B125), "A2", IF(COUNTIFS('Leave Request Form'!$G$8:$G$507, V111, 'Leave Request Form'!$C$8:$C$507, $B125), "R2", IF(COUNTIFS('Leave Request Form'!$P$8:$P$569, $B125, 'Leave Request Form'!$Q$8:$Q$569, "&lt;="&amp;V111, 'Leave Request Form'!$R$8:$R$569, "&gt;="&amp;V111)&gt;0, "A", IF(COUNTIFS('Leave Request Form'!$C$8:$C$507, $B125, 'Leave Request Form'!$D$8:$D$507, "&lt;="&amp;V111, 'Leave Request Form'!$E$8:$E$507, "&gt;="&amp;V111)&gt;0, "R", "")))))</f>
        <v/>
      </c>
      <c r="W125" s="43" t="str">
        <f>IF(OR($B125="", W111=""), "", IF(COUNTIFS('Leave Request Form'!$T$8:$T$507, W111, 'Leave Request Form'!$C$8:$C$507, $B125), "A2", IF(COUNTIFS('Leave Request Form'!$G$8:$G$507, W111, 'Leave Request Form'!$C$8:$C$507, $B125), "R2", IF(COUNTIFS('Leave Request Form'!$P$8:$P$569, $B125, 'Leave Request Form'!$Q$8:$Q$569, "&lt;="&amp;W111, 'Leave Request Form'!$R$8:$R$569, "&gt;="&amp;W111)&gt;0, "A", IF(COUNTIFS('Leave Request Form'!$C$8:$C$507, $B125, 'Leave Request Form'!$D$8:$D$507, "&lt;="&amp;W111, 'Leave Request Form'!$E$8:$E$507, "&gt;="&amp;W111)&gt;0, "R", "")))))</f>
        <v/>
      </c>
      <c r="X125" s="43" t="str">
        <f>IF(OR($B125="", X111=""), "", IF(COUNTIFS('Leave Request Form'!$T$8:$T$507, X111, 'Leave Request Form'!$C$8:$C$507, $B125), "A2", IF(COUNTIFS('Leave Request Form'!$G$8:$G$507, X111, 'Leave Request Form'!$C$8:$C$507, $B125), "R2", IF(COUNTIFS('Leave Request Form'!$P$8:$P$569, $B125, 'Leave Request Form'!$Q$8:$Q$569, "&lt;="&amp;X111, 'Leave Request Form'!$R$8:$R$569, "&gt;="&amp;X111)&gt;0, "A", IF(COUNTIFS('Leave Request Form'!$C$8:$C$507, $B125, 'Leave Request Form'!$D$8:$D$507, "&lt;="&amp;X111, 'Leave Request Form'!$E$8:$E$507, "&gt;="&amp;X111)&gt;0, "R", "")))))</f>
        <v/>
      </c>
      <c r="Y125" s="43" t="str">
        <f>IF(OR($B125="", Y111=""), "", IF(COUNTIFS('Leave Request Form'!$T$8:$T$507, Y111, 'Leave Request Form'!$C$8:$C$507, $B125), "A2", IF(COUNTIFS('Leave Request Form'!$G$8:$G$507, Y111, 'Leave Request Form'!$C$8:$C$507, $B125), "R2", IF(COUNTIFS('Leave Request Form'!$P$8:$P$569, $B125, 'Leave Request Form'!$Q$8:$Q$569, "&lt;="&amp;Y111, 'Leave Request Form'!$R$8:$R$569, "&gt;="&amp;Y111)&gt;0, "A", IF(COUNTIFS('Leave Request Form'!$C$8:$C$507, $B125, 'Leave Request Form'!$D$8:$D$507, "&lt;="&amp;Y111, 'Leave Request Form'!$E$8:$E$507, "&gt;="&amp;Y111)&gt;0, "R", "")))))</f>
        <v/>
      </c>
      <c r="Z125" s="43" t="str">
        <f>IF(OR($B125="", Z111=""), "", IF(COUNTIFS('Leave Request Form'!$T$8:$T$507, Z111, 'Leave Request Form'!$C$8:$C$507, $B125), "A2", IF(COUNTIFS('Leave Request Form'!$G$8:$G$507, Z111, 'Leave Request Form'!$C$8:$C$507, $B125), "R2", IF(COUNTIFS('Leave Request Form'!$P$8:$P$569, $B125, 'Leave Request Form'!$Q$8:$Q$569, "&lt;="&amp;Z111, 'Leave Request Form'!$R$8:$R$569, "&gt;="&amp;Z111)&gt;0, "A", IF(COUNTIFS('Leave Request Form'!$C$8:$C$507, $B125, 'Leave Request Form'!$D$8:$D$507, "&lt;="&amp;Z111, 'Leave Request Form'!$E$8:$E$507, "&gt;="&amp;Z111)&gt;0, "R", "")))))</f>
        <v/>
      </c>
      <c r="AA125" s="43" t="str">
        <f>IF(OR($B125="", AA111=""), "", IF(COUNTIFS('Leave Request Form'!$T$8:$T$507, AA111, 'Leave Request Form'!$C$8:$C$507, $B125), "A2", IF(COUNTIFS('Leave Request Form'!$G$8:$G$507, AA111, 'Leave Request Form'!$C$8:$C$507, $B125), "R2", IF(COUNTIFS('Leave Request Form'!$P$8:$P$569, $B125, 'Leave Request Form'!$Q$8:$Q$569, "&lt;="&amp;AA111, 'Leave Request Form'!$R$8:$R$569, "&gt;="&amp;AA111)&gt;0, "A", IF(COUNTIFS('Leave Request Form'!$C$8:$C$507, $B125, 'Leave Request Form'!$D$8:$D$507, "&lt;="&amp;AA111, 'Leave Request Form'!$E$8:$E$507, "&gt;="&amp;AA111)&gt;0, "R", "")))))</f>
        <v/>
      </c>
      <c r="AB125" s="43" t="str">
        <f>IF(OR($B125="", AB111=""), "", IF(COUNTIFS('Leave Request Form'!$T$8:$T$507, AB111, 'Leave Request Form'!$C$8:$C$507, $B125), "A2", IF(COUNTIFS('Leave Request Form'!$G$8:$G$507, AB111, 'Leave Request Form'!$C$8:$C$507, $B125), "R2", IF(COUNTIFS('Leave Request Form'!$P$8:$P$569, $B125, 'Leave Request Form'!$Q$8:$Q$569, "&lt;="&amp;AB111, 'Leave Request Form'!$R$8:$R$569, "&gt;="&amp;AB111)&gt;0, "A", IF(COUNTIFS('Leave Request Form'!$C$8:$C$507, $B125, 'Leave Request Form'!$D$8:$D$507, "&lt;="&amp;AB111, 'Leave Request Form'!$E$8:$E$507, "&gt;="&amp;AB111)&gt;0, "R", "")))))</f>
        <v/>
      </c>
      <c r="AC125" s="43" t="str">
        <f>IF(OR($B125="", AC111=""), "", IF(COUNTIFS('Leave Request Form'!$T$8:$T$507, AC111, 'Leave Request Form'!$C$8:$C$507, $B125), "A2", IF(COUNTIFS('Leave Request Form'!$G$8:$G$507, AC111, 'Leave Request Form'!$C$8:$C$507, $B125), "R2", IF(COUNTIFS('Leave Request Form'!$P$8:$P$569, $B125, 'Leave Request Form'!$Q$8:$Q$569, "&lt;="&amp;AC111, 'Leave Request Form'!$R$8:$R$569, "&gt;="&amp;AC111)&gt;0, "A", IF(COUNTIFS('Leave Request Form'!$C$8:$C$507, $B125, 'Leave Request Form'!$D$8:$D$507, "&lt;="&amp;AC111, 'Leave Request Form'!$E$8:$E$507, "&gt;="&amp;AC111)&gt;0, "R", "")))))</f>
        <v/>
      </c>
      <c r="AD125" s="43" t="str">
        <f>IF(OR($B125="", AD111=""), "", IF(COUNTIFS('Leave Request Form'!$T$8:$T$507, AD111, 'Leave Request Form'!$C$8:$C$507, $B125), "A2", IF(COUNTIFS('Leave Request Form'!$G$8:$G$507, AD111, 'Leave Request Form'!$C$8:$C$507, $B125), "R2", IF(COUNTIFS('Leave Request Form'!$P$8:$P$569, $B125, 'Leave Request Form'!$Q$8:$Q$569, "&lt;="&amp;AD111, 'Leave Request Form'!$R$8:$R$569, "&gt;="&amp;AD111)&gt;0, "A", IF(COUNTIFS('Leave Request Form'!$C$8:$C$507, $B125, 'Leave Request Form'!$D$8:$D$507, "&lt;="&amp;AD111, 'Leave Request Form'!$E$8:$E$507, "&gt;="&amp;AD111)&gt;0, "R", "")))))</f>
        <v/>
      </c>
      <c r="AE125" s="43" t="str">
        <f>IF(OR($B125="", AE111=""), "", IF(COUNTIFS('Leave Request Form'!$T$8:$T$507, AE111, 'Leave Request Form'!$C$8:$C$507, $B125), "A2", IF(COUNTIFS('Leave Request Form'!$G$8:$G$507, AE111, 'Leave Request Form'!$C$8:$C$507, $B125), "R2", IF(COUNTIFS('Leave Request Form'!$P$8:$P$569, $B125, 'Leave Request Form'!$Q$8:$Q$569, "&lt;="&amp;AE111, 'Leave Request Form'!$R$8:$R$569, "&gt;="&amp;AE111)&gt;0, "A", IF(COUNTIFS('Leave Request Form'!$C$8:$C$507, $B125, 'Leave Request Form'!$D$8:$D$507, "&lt;="&amp;AE111, 'Leave Request Form'!$E$8:$E$507, "&gt;="&amp;AE111)&gt;0, "R", "")))))</f>
        <v/>
      </c>
      <c r="AF125" s="43" t="str">
        <f>IF(OR($B125="", AF111=""), "", IF(COUNTIFS('Leave Request Form'!$T$8:$T$507, AF111, 'Leave Request Form'!$C$8:$C$507, $B125), "A2", IF(COUNTIFS('Leave Request Form'!$G$8:$G$507, AF111, 'Leave Request Form'!$C$8:$C$507, $B125), "R2", IF(COUNTIFS('Leave Request Form'!$P$8:$P$569, $B125, 'Leave Request Form'!$Q$8:$Q$569, "&lt;="&amp;AF111, 'Leave Request Form'!$R$8:$R$569, "&gt;="&amp;AF111)&gt;0, "A", IF(COUNTIFS('Leave Request Form'!$C$8:$C$507, $B125, 'Leave Request Form'!$D$8:$D$507, "&lt;="&amp;AF111, 'Leave Request Form'!$E$8:$E$507, "&gt;="&amp;AF111)&gt;0, "R", "")))))</f>
        <v/>
      </c>
      <c r="AG125" s="44" t="str">
        <f>IF(OR($B125="", AG111=""), "", IF(COUNTIFS('Leave Request Form'!$T$8:$T$507, AG111, 'Leave Request Form'!$C$8:$C$507, $B125), "A2", IF(COUNTIFS('Leave Request Form'!$G$8:$G$507, AG111, 'Leave Request Form'!$C$8:$C$507, $B125), "R2", IF(COUNTIFS('Leave Request Form'!$P$8:$P$569, $B125, 'Leave Request Form'!$Q$8:$Q$569, "&lt;="&amp;AG111, 'Leave Request Form'!$R$8:$R$569, "&gt;="&amp;AG111)&gt;0, "A", IF(COUNTIFS('Leave Request Form'!$C$8:$C$507, $B125, 'Leave Request Form'!$D$8:$D$507, "&lt;="&amp;AG111, 'Leave Request Form'!$E$8:$E$507, "&gt;="&amp;AG111)&gt;0, "R", "")))))</f>
        <v/>
      </c>
      <c r="AH125" s="75"/>
    </row>
    <row r="126" spans="1:34" x14ac:dyDescent="0.25">
      <c r="A126" s="75"/>
      <c r="B126" s="10" t="str">
        <f>IF('Intro &amp; Setup'!$BC$18="", "", 'Intro &amp; Setup'!$BC$18)</f>
        <v/>
      </c>
      <c r="C126" s="42" t="str">
        <f>IF(OR($B126="", C111=""), "", IF(COUNTIFS('Leave Request Form'!$T$8:$T$507, C111, 'Leave Request Form'!$C$8:$C$507, $B126), "A2", IF(COUNTIFS('Leave Request Form'!$G$8:$G$507, C111, 'Leave Request Form'!$C$8:$C$507, $B126), "R2", IF(COUNTIFS('Leave Request Form'!$P$8:$P$569, $B126, 'Leave Request Form'!$Q$8:$Q$569, "&lt;="&amp;C111, 'Leave Request Form'!$R$8:$R$569, "&gt;="&amp;C111)&gt;0, "A", IF(COUNTIFS('Leave Request Form'!$C$8:$C$507, $B126, 'Leave Request Form'!$D$8:$D$507, "&lt;="&amp;C111, 'Leave Request Form'!$E$8:$E$507, "&gt;="&amp;C111)&gt;0, "R", "")))))</f>
        <v/>
      </c>
      <c r="D126" s="43" t="str">
        <f>IF(OR($B126="", D111=""), "", IF(COUNTIFS('Leave Request Form'!$T$8:$T$507, D111, 'Leave Request Form'!$C$8:$C$507, $B126), "A2", IF(COUNTIFS('Leave Request Form'!$G$8:$G$507, D111, 'Leave Request Form'!$C$8:$C$507, $B126), "R2", IF(COUNTIFS('Leave Request Form'!$P$8:$P$569, $B126, 'Leave Request Form'!$Q$8:$Q$569, "&lt;="&amp;D111, 'Leave Request Form'!$R$8:$R$569, "&gt;="&amp;D111)&gt;0, "A", IF(COUNTIFS('Leave Request Form'!$C$8:$C$507, $B126, 'Leave Request Form'!$D$8:$D$507, "&lt;="&amp;D111, 'Leave Request Form'!$E$8:$E$507, "&gt;="&amp;D111)&gt;0, "R", "")))))</f>
        <v/>
      </c>
      <c r="E126" s="43" t="str">
        <f>IF(OR($B126="", E111=""), "", IF(COUNTIFS('Leave Request Form'!$T$8:$T$507, E111, 'Leave Request Form'!$C$8:$C$507, $B126), "A2", IF(COUNTIFS('Leave Request Form'!$G$8:$G$507, E111, 'Leave Request Form'!$C$8:$C$507, $B126), "R2", IF(COUNTIFS('Leave Request Form'!$P$8:$P$569, $B126, 'Leave Request Form'!$Q$8:$Q$569, "&lt;="&amp;E111, 'Leave Request Form'!$R$8:$R$569, "&gt;="&amp;E111)&gt;0, "A", IF(COUNTIFS('Leave Request Form'!$C$8:$C$507, $B126, 'Leave Request Form'!$D$8:$D$507, "&lt;="&amp;E111, 'Leave Request Form'!$E$8:$E$507, "&gt;="&amp;E111)&gt;0, "R", "")))))</f>
        <v/>
      </c>
      <c r="F126" s="43" t="str">
        <f>IF(OR($B126="", F111=""), "", IF(COUNTIFS('Leave Request Form'!$T$8:$T$507, F111, 'Leave Request Form'!$C$8:$C$507, $B126), "A2", IF(COUNTIFS('Leave Request Form'!$G$8:$G$507, F111, 'Leave Request Form'!$C$8:$C$507, $B126), "R2", IF(COUNTIFS('Leave Request Form'!$P$8:$P$569, $B126, 'Leave Request Form'!$Q$8:$Q$569, "&lt;="&amp;F111, 'Leave Request Form'!$R$8:$R$569, "&gt;="&amp;F111)&gt;0, "A", IF(COUNTIFS('Leave Request Form'!$C$8:$C$507, $B126, 'Leave Request Form'!$D$8:$D$507, "&lt;="&amp;F111, 'Leave Request Form'!$E$8:$E$507, "&gt;="&amp;F111)&gt;0, "R", "")))))</f>
        <v/>
      </c>
      <c r="G126" s="43" t="str">
        <f>IF(OR($B126="", G111=""), "", IF(COUNTIFS('Leave Request Form'!$T$8:$T$507, G111, 'Leave Request Form'!$C$8:$C$507, $B126), "A2", IF(COUNTIFS('Leave Request Form'!$G$8:$G$507, G111, 'Leave Request Form'!$C$8:$C$507, $B126), "R2", IF(COUNTIFS('Leave Request Form'!$P$8:$P$569, $B126, 'Leave Request Form'!$Q$8:$Q$569, "&lt;="&amp;G111, 'Leave Request Form'!$R$8:$R$569, "&gt;="&amp;G111)&gt;0, "A", IF(COUNTIFS('Leave Request Form'!$C$8:$C$507, $B126, 'Leave Request Form'!$D$8:$D$507, "&lt;="&amp;G111, 'Leave Request Form'!$E$8:$E$507, "&gt;="&amp;G111)&gt;0, "R", "")))))</f>
        <v/>
      </c>
      <c r="H126" s="43" t="str">
        <f>IF(OR($B126="", H111=""), "", IF(COUNTIFS('Leave Request Form'!$T$8:$T$507, H111, 'Leave Request Form'!$C$8:$C$507, $B126), "A2", IF(COUNTIFS('Leave Request Form'!$G$8:$G$507, H111, 'Leave Request Form'!$C$8:$C$507, $B126), "R2", IF(COUNTIFS('Leave Request Form'!$P$8:$P$569, $B126, 'Leave Request Form'!$Q$8:$Q$569, "&lt;="&amp;H111, 'Leave Request Form'!$R$8:$R$569, "&gt;="&amp;H111)&gt;0, "A", IF(COUNTIFS('Leave Request Form'!$C$8:$C$507, $B126, 'Leave Request Form'!$D$8:$D$507, "&lt;="&amp;H111, 'Leave Request Form'!$E$8:$E$507, "&gt;="&amp;H111)&gt;0, "R", "")))))</f>
        <v/>
      </c>
      <c r="I126" s="43" t="str">
        <f>IF(OR($B126="", I111=""), "", IF(COUNTIFS('Leave Request Form'!$T$8:$T$507, I111, 'Leave Request Form'!$C$8:$C$507, $B126), "A2", IF(COUNTIFS('Leave Request Form'!$G$8:$G$507, I111, 'Leave Request Form'!$C$8:$C$507, $B126), "R2", IF(COUNTIFS('Leave Request Form'!$P$8:$P$569, $B126, 'Leave Request Form'!$Q$8:$Q$569, "&lt;="&amp;I111, 'Leave Request Form'!$R$8:$R$569, "&gt;="&amp;I111)&gt;0, "A", IF(COUNTIFS('Leave Request Form'!$C$8:$C$507, $B126, 'Leave Request Form'!$D$8:$D$507, "&lt;="&amp;I111, 'Leave Request Form'!$E$8:$E$507, "&gt;="&amp;I111)&gt;0, "R", "")))))</f>
        <v/>
      </c>
      <c r="J126" s="43" t="str">
        <f>IF(OR($B126="", J111=""), "", IF(COUNTIFS('Leave Request Form'!$T$8:$T$507, J111, 'Leave Request Form'!$C$8:$C$507, $B126), "A2", IF(COUNTIFS('Leave Request Form'!$G$8:$G$507, J111, 'Leave Request Form'!$C$8:$C$507, $B126), "R2", IF(COUNTIFS('Leave Request Form'!$P$8:$P$569, $B126, 'Leave Request Form'!$Q$8:$Q$569, "&lt;="&amp;J111, 'Leave Request Form'!$R$8:$R$569, "&gt;="&amp;J111)&gt;0, "A", IF(COUNTIFS('Leave Request Form'!$C$8:$C$507, $B126, 'Leave Request Form'!$D$8:$D$507, "&lt;="&amp;J111, 'Leave Request Form'!$E$8:$E$507, "&gt;="&amp;J111)&gt;0, "R", "")))))</f>
        <v/>
      </c>
      <c r="K126" s="43" t="str">
        <f>IF(OR($B126="", K111=""), "", IF(COUNTIFS('Leave Request Form'!$T$8:$T$507, K111, 'Leave Request Form'!$C$8:$C$507, $B126), "A2", IF(COUNTIFS('Leave Request Form'!$G$8:$G$507, K111, 'Leave Request Form'!$C$8:$C$507, $B126), "R2", IF(COUNTIFS('Leave Request Form'!$P$8:$P$569, $B126, 'Leave Request Form'!$Q$8:$Q$569, "&lt;="&amp;K111, 'Leave Request Form'!$R$8:$R$569, "&gt;="&amp;K111)&gt;0, "A", IF(COUNTIFS('Leave Request Form'!$C$8:$C$507, $B126, 'Leave Request Form'!$D$8:$D$507, "&lt;="&amp;K111, 'Leave Request Form'!$E$8:$E$507, "&gt;="&amp;K111)&gt;0, "R", "")))))</f>
        <v/>
      </c>
      <c r="L126" s="43" t="str">
        <f>IF(OR($B126="", L111=""), "", IF(COUNTIFS('Leave Request Form'!$T$8:$T$507, L111, 'Leave Request Form'!$C$8:$C$507, $B126), "A2", IF(COUNTIFS('Leave Request Form'!$G$8:$G$507, L111, 'Leave Request Form'!$C$8:$C$507, $B126), "R2", IF(COUNTIFS('Leave Request Form'!$P$8:$P$569, $B126, 'Leave Request Form'!$Q$8:$Q$569, "&lt;="&amp;L111, 'Leave Request Form'!$R$8:$R$569, "&gt;="&amp;L111)&gt;0, "A", IF(COUNTIFS('Leave Request Form'!$C$8:$C$507, $B126, 'Leave Request Form'!$D$8:$D$507, "&lt;="&amp;L111, 'Leave Request Form'!$E$8:$E$507, "&gt;="&amp;L111)&gt;0, "R", "")))))</f>
        <v/>
      </c>
      <c r="M126" s="43" t="str">
        <f>IF(OR($B126="", M111=""), "", IF(COUNTIFS('Leave Request Form'!$T$8:$T$507, M111, 'Leave Request Form'!$C$8:$C$507, $B126), "A2", IF(COUNTIFS('Leave Request Form'!$G$8:$G$507, M111, 'Leave Request Form'!$C$8:$C$507, $B126), "R2", IF(COUNTIFS('Leave Request Form'!$P$8:$P$569, $B126, 'Leave Request Form'!$Q$8:$Q$569, "&lt;="&amp;M111, 'Leave Request Form'!$R$8:$R$569, "&gt;="&amp;M111)&gt;0, "A", IF(COUNTIFS('Leave Request Form'!$C$8:$C$507, $B126, 'Leave Request Form'!$D$8:$D$507, "&lt;="&amp;M111, 'Leave Request Form'!$E$8:$E$507, "&gt;="&amp;M111)&gt;0, "R", "")))))</f>
        <v/>
      </c>
      <c r="N126" s="43" t="str">
        <f>IF(OR($B126="", N111=""), "", IF(COUNTIFS('Leave Request Form'!$T$8:$T$507, N111, 'Leave Request Form'!$C$8:$C$507, $B126), "A2", IF(COUNTIFS('Leave Request Form'!$G$8:$G$507, N111, 'Leave Request Form'!$C$8:$C$507, $B126), "R2", IF(COUNTIFS('Leave Request Form'!$P$8:$P$569, $B126, 'Leave Request Form'!$Q$8:$Q$569, "&lt;="&amp;N111, 'Leave Request Form'!$R$8:$R$569, "&gt;="&amp;N111)&gt;0, "A", IF(COUNTIFS('Leave Request Form'!$C$8:$C$507, $B126, 'Leave Request Form'!$D$8:$D$507, "&lt;="&amp;N111, 'Leave Request Form'!$E$8:$E$507, "&gt;="&amp;N111)&gt;0, "R", "")))))</f>
        <v/>
      </c>
      <c r="O126" s="43" t="str">
        <f>IF(OR($B126="", O111=""), "", IF(COUNTIFS('Leave Request Form'!$T$8:$T$507, O111, 'Leave Request Form'!$C$8:$C$507, $B126), "A2", IF(COUNTIFS('Leave Request Form'!$G$8:$G$507, O111, 'Leave Request Form'!$C$8:$C$507, $B126), "R2", IF(COUNTIFS('Leave Request Form'!$P$8:$P$569, $B126, 'Leave Request Form'!$Q$8:$Q$569, "&lt;="&amp;O111, 'Leave Request Form'!$R$8:$R$569, "&gt;="&amp;O111)&gt;0, "A", IF(COUNTIFS('Leave Request Form'!$C$8:$C$507, $B126, 'Leave Request Form'!$D$8:$D$507, "&lt;="&amp;O111, 'Leave Request Form'!$E$8:$E$507, "&gt;="&amp;O111)&gt;0, "R", "")))))</f>
        <v/>
      </c>
      <c r="P126" s="43" t="str">
        <f>IF(OR($B126="", P111=""), "", IF(COUNTIFS('Leave Request Form'!$T$8:$T$507, P111, 'Leave Request Form'!$C$8:$C$507, $B126), "A2", IF(COUNTIFS('Leave Request Form'!$G$8:$G$507, P111, 'Leave Request Form'!$C$8:$C$507, $B126), "R2", IF(COUNTIFS('Leave Request Form'!$P$8:$P$569, $B126, 'Leave Request Form'!$Q$8:$Q$569, "&lt;="&amp;P111, 'Leave Request Form'!$R$8:$R$569, "&gt;="&amp;P111)&gt;0, "A", IF(COUNTIFS('Leave Request Form'!$C$8:$C$507, $B126, 'Leave Request Form'!$D$8:$D$507, "&lt;="&amp;P111, 'Leave Request Form'!$E$8:$E$507, "&gt;="&amp;P111)&gt;0, "R", "")))))</f>
        <v/>
      </c>
      <c r="Q126" s="43" t="str">
        <f>IF(OR($B126="", Q111=""), "", IF(COUNTIFS('Leave Request Form'!$T$8:$T$507, Q111, 'Leave Request Form'!$C$8:$C$507, $B126), "A2", IF(COUNTIFS('Leave Request Form'!$G$8:$G$507, Q111, 'Leave Request Form'!$C$8:$C$507, $B126), "R2", IF(COUNTIFS('Leave Request Form'!$P$8:$P$569, $B126, 'Leave Request Form'!$Q$8:$Q$569, "&lt;="&amp;Q111, 'Leave Request Form'!$R$8:$R$569, "&gt;="&amp;Q111)&gt;0, "A", IF(COUNTIFS('Leave Request Form'!$C$8:$C$507, $B126, 'Leave Request Form'!$D$8:$D$507, "&lt;="&amp;Q111, 'Leave Request Form'!$E$8:$E$507, "&gt;="&amp;Q111)&gt;0, "R", "")))))</f>
        <v/>
      </c>
      <c r="R126" s="43" t="str">
        <f>IF(OR($B126="", R111=""), "", IF(COUNTIFS('Leave Request Form'!$T$8:$T$507, R111, 'Leave Request Form'!$C$8:$C$507, $B126), "A2", IF(COUNTIFS('Leave Request Form'!$G$8:$G$507, R111, 'Leave Request Form'!$C$8:$C$507, $B126), "R2", IF(COUNTIFS('Leave Request Form'!$P$8:$P$569, $B126, 'Leave Request Form'!$Q$8:$Q$569, "&lt;="&amp;R111, 'Leave Request Form'!$R$8:$R$569, "&gt;="&amp;R111)&gt;0, "A", IF(COUNTIFS('Leave Request Form'!$C$8:$C$507, $B126, 'Leave Request Form'!$D$8:$D$507, "&lt;="&amp;R111, 'Leave Request Form'!$E$8:$E$507, "&gt;="&amp;R111)&gt;0, "R", "")))))</f>
        <v/>
      </c>
      <c r="S126" s="43" t="str">
        <f>IF(OR($B126="", S111=""), "", IF(COUNTIFS('Leave Request Form'!$T$8:$T$507, S111, 'Leave Request Form'!$C$8:$C$507, $B126), "A2", IF(COUNTIFS('Leave Request Form'!$G$8:$G$507, S111, 'Leave Request Form'!$C$8:$C$507, $B126), "R2", IF(COUNTIFS('Leave Request Form'!$P$8:$P$569, $B126, 'Leave Request Form'!$Q$8:$Q$569, "&lt;="&amp;S111, 'Leave Request Form'!$R$8:$R$569, "&gt;="&amp;S111)&gt;0, "A", IF(COUNTIFS('Leave Request Form'!$C$8:$C$507, $B126, 'Leave Request Form'!$D$8:$D$507, "&lt;="&amp;S111, 'Leave Request Form'!$E$8:$E$507, "&gt;="&amp;S111)&gt;0, "R", "")))))</f>
        <v/>
      </c>
      <c r="T126" s="43" t="str">
        <f>IF(OR($B126="", T111=""), "", IF(COUNTIFS('Leave Request Form'!$T$8:$T$507, T111, 'Leave Request Form'!$C$8:$C$507, $B126), "A2", IF(COUNTIFS('Leave Request Form'!$G$8:$G$507, T111, 'Leave Request Form'!$C$8:$C$507, $B126), "R2", IF(COUNTIFS('Leave Request Form'!$P$8:$P$569, $B126, 'Leave Request Form'!$Q$8:$Q$569, "&lt;="&amp;T111, 'Leave Request Form'!$R$8:$R$569, "&gt;="&amp;T111)&gt;0, "A", IF(COUNTIFS('Leave Request Form'!$C$8:$C$507, $B126, 'Leave Request Form'!$D$8:$D$507, "&lt;="&amp;T111, 'Leave Request Form'!$E$8:$E$507, "&gt;="&amp;T111)&gt;0, "R", "")))))</f>
        <v/>
      </c>
      <c r="U126" s="43" t="str">
        <f>IF(OR($B126="", U111=""), "", IF(COUNTIFS('Leave Request Form'!$T$8:$T$507, U111, 'Leave Request Form'!$C$8:$C$507, $B126), "A2", IF(COUNTIFS('Leave Request Form'!$G$8:$G$507, U111, 'Leave Request Form'!$C$8:$C$507, $B126), "R2", IF(COUNTIFS('Leave Request Form'!$P$8:$P$569, $B126, 'Leave Request Form'!$Q$8:$Q$569, "&lt;="&amp;U111, 'Leave Request Form'!$R$8:$R$569, "&gt;="&amp;U111)&gt;0, "A", IF(COUNTIFS('Leave Request Form'!$C$8:$C$507, $B126, 'Leave Request Form'!$D$8:$D$507, "&lt;="&amp;U111, 'Leave Request Form'!$E$8:$E$507, "&gt;="&amp;U111)&gt;0, "R", "")))))</f>
        <v/>
      </c>
      <c r="V126" s="43" t="str">
        <f>IF(OR($B126="", V111=""), "", IF(COUNTIFS('Leave Request Form'!$T$8:$T$507, V111, 'Leave Request Form'!$C$8:$C$507, $B126), "A2", IF(COUNTIFS('Leave Request Form'!$G$8:$G$507, V111, 'Leave Request Form'!$C$8:$C$507, $B126), "R2", IF(COUNTIFS('Leave Request Form'!$P$8:$P$569, $B126, 'Leave Request Form'!$Q$8:$Q$569, "&lt;="&amp;V111, 'Leave Request Form'!$R$8:$R$569, "&gt;="&amp;V111)&gt;0, "A", IF(COUNTIFS('Leave Request Form'!$C$8:$C$507, $B126, 'Leave Request Form'!$D$8:$D$507, "&lt;="&amp;V111, 'Leave Request Form'!$E$8:$E$507, "&gt;="&amp;V111)&gt;0, "R", "")))))</f>
        <v/>
      </c>
      <c r="W126" s="43" t="str">
        <f>IF(OR($B126="", W111=""), "", IF(COUNTIFS('Leave Request Form'!$T$8:$T$507, W111, 'Leave Request Form'!$C$8:$C$507, $B126), "A2", IF(COUNTIFS('Leave Request Form'!$G$8:$G$507, W111, 'Leave Request Form'!$C$8:$C$507, $B126), "R2", IF(COUNTIFS('Leave Request Form'!$P$8:$P$569, $B126, 'Leave Request Form'!$Q$8:$Q$569, "&lt;="&amp;W111, 'Leave Request Form'!$R$8:$R$569, "&gt;="&amp;W111)&gt;0, "A", IF(COUNTIFS('Leave Request Form'!$C$8:$C$507, $B126, 'Leave Request Form'!$D$8:$D$507, "&lt;="&amp;W111, 'Leave Request Form'!$E$8:$E$507, "&gt;="&amp;W111)&gt;0, "R", "")))))</f>
        <v/>
      </c>
      <c r="X126" s="43" t="str">
        <f>IF(OR($B126="", X111=""), "", IF(COUNTIFS('Leave Request Form'!$T$8:$T$507, X111, 'Leave Request Form'!$C$8:$C$507, $B126), "A2", IF(COUNTIFS('Leave Request Form'!$G$8:$G$507, X111, 'Leave Request Form'!$C$8:$C$507, $B126), "R2", IF(COUNTIFS('Leave Request Form'!$P$8:$P$569, $B126, 'Leave Request Form'!$Q$8:$Q$569, "&lt;="&amp;X111, 'Leave Request Form'!$R$8:$R$569, "&gt;="&amp;X111)&gt;0, "A", IF(COUNTIFS('Leave Request Form'!$C$8:$C$507, $B126, 'Leave Request Form'!$D$8:$D$507, "&lt;="&amp;X111, 'Leave Request Form'!$E$8:$E$507, "&gt;="&amp;X111)&gt;0, "R", "")))))</f>
        <v/>
      </c>
      <c r="Y126" s="43" t="str">
        <f>IF(OR($B126="", Y111=""), "", IF(COUNTIFS('Leave Request Form'!$T$8:$T$507, Y111, 'Leave Request Form'!$C$8:$C$507, $B126), "A2", IF(COUNTIFS('Leave Request Form'!$G$8:$G$507, Y111, 'Leave Request Form'!$C$8:$C$507, $B126), "R2", IF(COUNTIFS('Leave Request Form'!$P$8:$P$569, $B126, 'Leave Request Form'!$Q$8:$Q$569, "&lt;="&amp;Y111, 'Leave Request Form'!$R$8:$R$569, "&gt;="&amp;Y111)&gt;0, "A", IF(COUNTIFS('Leave Request Form'!$C$8:$C$507, $B126, 'Leave Request Form'!$D$8:$D$507, "&lt;="&amp;Y111, 'Leave Request Form'!$E$8:$E$507, "&gt;="&amp;Y111)&gt;0, "R", "")))))</f>
        <v/>
      </c>
      <c r="Z126" s="43" t="str">
        <f>IF(OR($B126="", Z111=""), "", IF(COUNTIFS('Leave Request Form'!$T$8:$T$507, Z111, 'Leave Request Form'!$C$8:$C$507, $B126), "A2", IF(COUNTIFS('Leave Request Form'!$G$8:$G$507, Z111, 'Leave Request Form'!$C$8:$C$507, $B126), "R2", IF(COUNTIFS('Leave Request Form'!$P$8:$P$569, $B126, 'Leave Request Form'!$Q$8:$Q$569, "&lt;="&amp;Z111, 'Leave Request Form'!$R$8:$R$569, "&gt;="&amp;Z111)&gt;0, "A", IF(COUNTIFS('Leave Request Form'!$C$8:$C$507, $B126, 'Leave Request Form'!$D$8:$D$507, "&lt;="&amp;Z111, 'Leave Request Form'!$E$8:$E$507, "&gt;="&amp;Z111)&gt;0, "R", "")))))</f>
        <v/>
      </c>
      <c r="AA126" s="43" t="str">
        <f>IF(OR($B126="", AA111=""), "", IF(COUNTIFS('Leave Request Form'!$T$8:$T$507, AA111, 'Leave Request Form'!$C$8:$C$507, $B126), "A2", IF(COUNTIFS('Leave Request Form'!$G$8:$G$507, AA111, 'Leave Request Form'!$C$8:$C$507, $B126), "R2", IF(COUNTIFS('Leave Request Form'!$P$8:$P$569, $B126, 'Leave Request Form'!$Q$8:$Q$569, "&lt;="&amp;AA111, 'Leave Request Form'!$R$8:$R$569, "&gt;="&amp;AA111)&gt;0, "A", IF(COUNTIFS('Leave Request Form'!$C$8:$C$507, $B126, 'Leave Request Form'!$D$8:$D$507, "&lt;="&amp;AA111, 'Leave Request Form'!$E$8:$E$507, "&gt;="&amp;AA111)&gt;0, "R", "")))))</f>
        <v/>
      </c>
      <c r="AB126" s="43" t="str">
        <f>IF(OR($B126="", AB111=""), "", IF(COUNTIFS('Leave Request Form'!$T$8:$T$507, AB111, 'Leave Request Form'!$C$8:$C$507, $B126), "A2", IF(COUNTIFS('Leave Request Form'!$G$8:$G$507, AB111, 'Leave Request Form'!$C$8:$C$507, $B126), "R2", IF(COUNTIFS('Leave Request Form'!$P$8:$P$569, $B126, 'Leave Request Form'!$Q$8:$Q$569, "&lt;="&amp;AB111, 'Leave Request Form'!$R$8:$R$569, "&gt;="&amp;AB111)&gt;0, "A", IF(COUNTIFS('Leave Request Form'!$C$8:$C$507, $B126, 'Leave Request Form'!$D$8:$D$507, "&lt;="&amp;AB111, 'Leave Request Form'!$E$8:$E$507, "&gt;="&amp;AB111)&gt;0, "R", "")))))</f>
        <v/>
      </c>
      <c r="AC126" s="43" t="str">
        <f>IF(OR($B126="", AC111=""), "", IF(COUNTIFS('Leave Request Form'!$T$8:$T$507, AC111, 'Leave Request Form'!$C$8:$C$507, $B126), "A2", IF(COUNTIFS('Leave Request Form'!$G$8:$G$507, AC111, 'Leave Request Form'!$C$8:$C$507, $B126), "R2", IF(COUNTIFS('Leave Request Form'!$P$8:$P$569, $B126, 'Leave Request Form'!$Q$8:$Q$569, "&lt;="&amp;AC111, 'Leave Request Form'!$R$8:$R$569, "&gt;="&amp;AC111)&gt;0, "A", IF(COUNTIFS('Leave Request Form'!$C$8:$C$507, $B126, 'Leave Request Form'!$D$8:$D$507, "&lt;="&amp;AC111, 'Leave Request Form'!$E$8:$E$507, "&gt;="&amp;AC111)&gt;0, "R", "")))))</f>
        <v/>
      </c>
      <c r="AD126" s="43" t="str">
        <f>IF(OR($B126="", AD111=""), "", IF(COUNTIFS('Leave Request Form'!$T$8:$T$507, AD111, 'Leave Request Form'!$C$8:$C$507, $B126), "A2", IF(COUNTIFS('Leave Request Form'!$G$8:$G$507, AD111, 'Leave Request Form'!$C$8:$C$507, $B126), "R2", IF(COUNTIFS('Leave Request Form'!$P$8:$P$569, $B126, 'Leave Request Form'!$Q$8:$Q$569, "&lt;="&amp;AD111, 'Leave Request Form'!$R$8:$R$569, "&gt;="&amp;AD111)&gt;0, "A", IF(COUNTIFS('Leave Request Form'!$C$8:$C$507, $B126, 'Leave Request Form'!$D$8:$D$507, "&lt;="&amp;AD111, 'Leave Request Form'!$E$8:$E$507, "&gt;="&amp;AD111)&gt;0, "R", "")))))</f>
        <v/>
      </c>
      <c r="AE126" s="43" t="str">
        <f>IF(OR($B126="", AE111=""), "", IF(COUNTIFS('Leave Request Form'!$T$8:$T$507, AE111, 'Leave Request Form'!$C$8:$C$507, $B126), "A2", IF(COUNTIFS('Leave Request Form'!$G$8:$G$507, AE111, 'Leave Request Form'!$C$8:$C$507, $B126), "R2", IF(COUNTIFS('Leave Request Form'!$P$8:$P$569, $B126, 'Leave Request Form'!$Q$8:$Q$569, "&lt;="&amp;AE111, 'Leave Request Form'!$R$8:$R$569, "&gt;="&amp;AE111)&gt;0, "A", IF(COUNTIFS('Leave Request Form'!$C$8:$C$507, $B126, 'Leave Request Form'!$D$8:$D$507, "&lt;="&amp;AE111, 'Leave Request Form'!$E$8:$E$507, "&gt;="&amp;AE111)&gt;0, "R", "")))))</f>
        <v/>
      </c>
      <c r="AF126" s="43" t="str">
        <f>IF(OR($B126="", AF111=""), "", IF(COUNTIFS('Leave Request Form'!$T$8:$T$507, AF111, 'Leave Request Form'!$C$8:$C$507, $B126), "A2", IF(COUNTIFS('Leave Request Form'!$G$8:$G$507, AF111, 'Leave Request Form'!$C$8:$C$507, $B126), "R2", IF(COUNTIFS('Leave Request Form'!$P$8:$P$569, $B126, 'Leave Request Form'!$Q$8:$Q$569, "&lt;="&amp;AF111, 'Leave Request Form'!$R$8:$R$569, "&gt;="&amp;AF111)&gt;0, "A", IF(COUNTIFS('Leave Request Form'!$C$8:$C$507, $B126, 'Leave Request Form'!$D$8:$D$507, "&lt;="&amp;AF111, 'Leave Request Form'!$E$8:$E$507, "&gt;="&amp;AF111)&gt;0, "R", "")))))</f>
        <v/>
      </c>
      <c r="AG126" s="44" t="str">
        <f>IF(OR($B126="", AG111=""), "", IF(COUNTIFS('Leave Request Form'!$T$8:$T$507, AG111, 'Leave Request Form'!$C$8:$C$507, $B126), "A2", IF(COUNTIFS('Leave Request Form'!$G$8:$G$507, AG111, 'Leave Request Form'!$C$8:$C$507, $B126), "R2", IF(COUNTIFS('Leave Request Form'!$P$8:$P$569, $B126, 'Leave Request Form'!$Q$8:$Q$569, "&lt;="&amp;AG111, 'Leave Request Form'!$R$8:$R$569, "&gt;="&amp;AG111)&gt;0, "A", IF(COUNTIFS('Leave Request Form'!$C$8:$C$507, $B126, 'Leave Request Form'!$D$8:$D$507, "&lt;="&amp;AG111, 'Leave Request Form'!$E$8:$E$507, "&gt;="&amp;AG111)&gt;0, "R", "")))))</f>
        <v/>
      </c>
      <c r="AH126" s="75"/>
    </row>
    <row r="127" spans="1:34" x14ac:dyDescent="0.25">
      <c r="A127" s="75"/>
      <c r="B127" s="10" t="str">
        <f>IF('Intro &amp; Setup'!$BC$19="", "", 'Intro &amp; Setup'!$BC$19)</f>
        <v/>
      </c>
      <c r="C127" s="42" t="str">
        <f>IF(OR($B127="", C111=""), "", IF(COUNTIFS('Leave Request Form'!$T$8:$T$507, C111, 'Leave Request Form'!$C$8:$C$507, $B127), "A2", IF(COUNTIFS('Leave Request Form'!$G$8:$G$507, C111, 'Leave Request Form'!$C$8:$C$507, $B127), "R2", IF(COUNTIFS('Leave Request Form'!$P$8:$P$569, $B127, 'Leave Request Form'!$Q$8:$Q$569, "&lt;="&amp;C111, 'Leave Request Form'!$R$8:$R$569, "&gt;="&amp;C111)&gt;0, "A", IF(COUNTIFS('Leave Request Form'!$C$8:$C$507, $B127, 'Leave Request Form'!$D$8:$D$507, "&lt;="&amp;C111, 'Leave Request Form'!$E$8:$E$507, "&gt;="&amp;C111)&gt;0, "R", "")))))</f>
        <v/>
      </c>
      <c r="D127" s="43" t="str">
        <f>IF(OR($B127="", D111=""), "", IF(COUNTIFS('Leave Request Form'!$T$8:$T$507, D111, 'Leave Request Form'!$C$8:$C$507, $B127), "A2", IF(COUNTIFS('Leave Request Form'!$G$8:$G$507, D111, 'Leave Request Form'!$C$8:$C$507, $B127), "R2", IF(COUNTIFS('Leave Request Form'!$P$8:$P$569, $B127, 'Leave Request Form'!$Q$8:$Q$569, "&lt;="&amp;D111, 'Leave Request Form'!$R$8:$R$569, "&gt;="&amp;D111)&gt;0, "A", IF(COUNTIFS('Leave Request Form'!$C$8:$C$507, $B127, 'Leave Request Form'!$D$8:$D$507, "&lt;="&amp;D111, 'Leave Request Form'!$E$8:$E$507, "&gt;="&amp;D111)&gt;0, "R", "")))))</f>
        <v/>
      </c>
      <c r="E127" s="43" t="str">
        <f>IF(OR($B127="", E111=""), "", IF(COUNTIFS('Leave Request Form'!$T$8:$T$507, E111, 'Leave Request Form'!$C$8:$C$507, $B127), "A2", IF(COUNTIFS('Leave Request Form'!$G$8:$G$507, E111, 'Leave Request Form'!$C$8:$C$507, $B127), "R2", IF(COUNTIFS('Leave Request Form'!$P$8:$P$569, $B127, 'Leave Request Form'!$Q$8:$Q$569, "&lt;="&amp;E111, 'Leave Request Form'!$R$8:$R$569, "&gt;="&amp;E111)&gt;0, "A", IF(COUNTIFS('Leave Request Form'!$C$8:$C$507, $B127, 'Leave Request Form'!$D$8:$D$507, "&lt;="&amp;E111, 'Leave Request Form'!$E$8:$E$507, "&gt;="&amp;E111)&gt;0, "R", "")))))</f>
        <v/>
      </c>
      <c r="F127" s="43" t="str">
        <f>IF(OR($B127="", F111=""), "", IF(COUNTIFS('Leave Request Form'!$T$8:$T$507, F111, 'Leave Request Form'!$C$8:$C$507, $B127), "A2", IF(COUNTIFS('Leave Request Form'!$G$8:$G$507, F111, 'Leave Request Form'!$C$8:$C$507, $B127), "R2", IF(COUNTIFS('Leave Request Form'!$P$8:$P$569, $B127, 'Leave Request Form'!$Q$8:$Q$569, "&lt;="&amp;F111, 'Leave Request Form'!$R$8:$R$569, "&gt;="&amp;F111)&gt;0, "A", IF(COUNTIFS('Leave Request Form'!$C$8:$C$507, $B127, 'Leave Request Form'!$D$8:$D$507, "&lt;="&amp;F111, 'Leave Request Form'!$E$8:$E$507, "&gt;="&amp;F111)&gt;0, "R", "")))))</f>
        <v/>
      </c>
      <c r="G127" s="43" t="str">
        <f>IF(OR($B127="", G111=""), "", IF(COUNTIFS('Leave Request Form'!$T$8:$T$507, G111, 'Leave Request Form'!$C$8:$C$507, $B127), "A2", IF(COUNTIFS('Leave Request Form'!$G$8:$G$507, G111, 'Leave Request Form'!$C$8:$C$507, $B127), "R2", IF(COUNTIFS('Leave Request Form'!$P$8:$P$569, $B127, 'Leave Request Form'!$Q$8:$Q$569, "&lt;="&amp;G111, 'Leave Request Form'!$R$8:$R$569, "&gt;="&amp;G111)&gt;0, "A", IF(COUNTIFS('Leave Request Form'!$C$8:$C$507, $B127, 'Leave Request Form'!$D$8:$D$507, "&lt;="&amp;G111, 'Leave Request Form'!$E$8:$E$507, "&gt;="&amp;G111)&gt;0, "R", "")))))</f>
        <v/>
      </c>
      <c r="H127" s="43" t="str">
        <f>IF(OR($B127="", H111=""), "", IF(COUNTIFS('Leave Request Form'!$T$8:$T$507, H111, 'Leave Request Form'!$C$8:$C$507, $B127), "A2", IF(COUNTIFS('Leave Request Form'!$G$8:$G$507, H111, 'Leave Request Form'!$C$8:$C$507, $B127), "R2", IF(COUNTIFS('Leave Request Form'!$P$8:$P$569, $B127, 'Leave Request Form'!$Q$8:$Q$569, "&lt;="&amp;H111, 'Leave Request Form'!$R$8:$R$569, "&gt;="&amp;H111)&gt;0, "A", IF(COUNTIFS('Leave Request Form'!$C$8:$C$507, $B127, 'Leave Request Form'!$D$8:$D$507, "&lt;="&amp;H111, 'Leave Request Form'!$E$8:$E$507, "&gt;="&amp;H111)&gt;0, "R", "")))))</f>
        <v/>
      </c>
      <c r="I127" s="43" t="str">
        <f>IF(OR($B127="", I111=""), "", IF(COUNTIFS('Leave Request Form'!$T$8:$T$507, I111, 'Leave Request Form'!$C$8:$C$507, $B127), "A2", IF(COUNTIFS('Leave Request Form'!$G$8:$G$507, I111, 'Leave Request Form'!$C$8:$C$507, $B127), "R2", IF(COUNTIFS('Leave Request Form'!$P$8:$P$569, $B127, 'Leave Request Form'!$Q$8:$Q$569, "&lt;="&amp;I111, 'Leave Request Form'!$R$8:$R$569, "&gt;="&amp;I111)&gt;0, "A", IF(COUNTIFS('Leave Request Form'!$C$8:$C$507, $B127, 'Leave Request Form'!$D$8:$D$507, "&lt;="&amp;I111, 'Leave Request Form'!$E$8:$E$507, "&gt;="&amp;I111)&gt;0, "R", "")))))</f>
        <v/>
      </c>
      <c r="J127" s="43" t="str">
        <f>IF(OR($B127="", J111=""), "", IF(COUNTIFS('Leave Request Form'!$T$8:$T$507, J111, 'Leave Request Form'!$C$8:$C$507, $B127), "A2", IF(COUNTIFS('Leave Request Form'!$G$8:$G$507, J111, 'Leave Request Form'!$C$8:$C$507, $B127), "R2", IF(COUNTIFS('Leave Request Form'!$P$8:$P$569, $B127, 'Leave Request Form'!$Q$8:$Q$569, "&lt;="&amp;J111, 'Leave Request Form'!$R$8:$R$569, "&gt;="&amp;J111)&gt;0, "A", IF(COUNTIFS('Leave Request Form'!$C$8:$C$507, $B127, 'Leave Request Form'!$D$8:$D$507, "&lt;="&amp;J111, 'Leave Request Form'!$E$8:$E$507, "&gt;="&amp;J111)&gt;0, "R", "")))))</f>
        <v/>
      </c>
      <c r="K127" s="43" t="str">
        <f>IF(OR($B127="", K111=""), "", IF(COUNTIFS('Leave Request Form'!$T$8:$T$507, K111, 'Leave Request Form'!$C$8:$C$507, $B127), "A2", IF(COUNTIFS('Leave Request Form'!$G$8:$G$507, K111, 'Leave Request Form'!$C$8:$C$507, $B127), "R2", IF(COUNTIFS('Leave Request Form'!$P$8:$P$569, $B127, 'Leave Request Form'!$Q$8:$Q$569, "&lt;="&amp;K111, 'Leave Request Form'!$R$8:$R$569, "&gt;="&amp;K111)&gt;0, "A", IF(COUNTIFS('Leave Request Form'!$C$8:$C$507, $B127, 'Leave Request Form'!$D$8:$D$507, "&lt;="&amp;K111, 'Leave Request Form'!$E$8:$E$507, "&gt;="&amp;K111)&gt;0, "R", "")))))</f>
        <v/>
      </c>
      <c r="L127" s="43" t="str">
        <f>IF(OR($B127="", L111=""), "", IF(COUNTIFS('Leave Request Form'!$T$8:$T$507, L111, 'Leave Request Form'!$C$8:$C$507, $B127), "A2", IF(COUNTIFS('Leave Request Form'!$G$8:$G$507, L111, 'Leave Request Form'!$C$8:$C$507, $B127), "R2", IF(COUNTIFS('Leave Request Form'!$P$8:$P$569, $B127, 'Leave Request Form'!$Q$8:$Q$569, "&lt;="&amp;L111, 'Leave Request Form'!$R$8:$R$569, "&gt;="&amp;L111)&gt;0, "A", IF(COUNTIFS('Leave Request Form'!$C$8:$C$507, $B127, 'Leave Request Form'!$D$8:$D$507, "&lt;="&amp;L111, 'Leave Request Form'!$E$8:$E$507, "&gt;="&amp;L111)&gt;0, "R", "")))))</f>
        <v/>
      </c>
      <c r="M127" s="43" t="str">
        <f>IF(OR($B127="", M111=""), "", IF(COUNTIFS('Leave Request Form'!$T$8:$T$507, M111, 'Leave Request Form'!$C$8:$C$507, $B127), "A2", IF(COUNTIFS('Leave Request Form'!$G$8:$G$507, M111, 'Leave Request Form'!$C$8:$C$507, $B127), "R2", IF(COUNTIFS('Leave Request Form'!$P$8:$P$569, $B127, 'Leave Request Form'!$Q$8:$Q$569, "&lt;="&amp;M111, 'Leave Request Form'!$R$8:$R$569, "&gt;="&amp;M111)&gt;0, "A", IF(COUNTIFS('Leave Request Form'!$C$8:$C$507, $B127, 'Leave Request Form'!$D$8:$D$507, "&lt;="&amp;M111, 'Leave Request Form'!$E$8:$E$507, "&gt;="&amp;M111)&gt;0, "R", "")))))</f>
        <v/>
      </c>
      <c r="N127" s="43" t="str">
        <f>IF(OR($B127="", N111=""), "", IF(COUNTIFS('Leave Request Form'!$T$8:$T$507, N111, 'Leave Request Form'!$C$8:$C$507, $B127), "A2", IF(COUNTIFS('Leave Request Form'!$G$8:$G$507, N111, 'Leave Request Form'!$C$8:$C$507, $B127), "R2", IF(COUNTIFS('Leave Request Form'!$P$8:$P$569, $B127, 'Leave Request Form'!$Q$8:$Q$569, "&lt;="&amp;N111, 'Leave Request Form'!$R$8:$R$569, "&gt;="&amp;N111)&gt;0, "A", IF(COUNTIFS('Leave Request Form'!$C$8:$C$507, $B127, 'Leave Request Form'!$D$8:$D$507, "&lt;="&amp;N111, 'Leave Request Form'!$E$8:$E$507, "&gt;="&amp;N111)&gt;0, "R", "")))))</f>
        <v/>
      </c>
      <c r="O127" s="43" t="str">
        <f>IF(OR($B127="", O111=""), "", IF(COUNTIFS('Leave Request Form'!$T$8:$T$507, O111, 'Leave Request Form'!$C$8:$C$507, $B127), "A2", IF(COUNTIFS('Leave Request Form'!$G$8:$G$507, O111, 'Leave Request Form'!$C$8:$C$507, $B127), "R2", IF(COUNTIFS('Leave Request Form'!$P$8:$P$569, $B127, 'Leave Request Form'!$Q$8:$Q$569, "&lt;="&amp;O111, 'Leave Request Form'!$R$8:$R$569, "&gt;="&amp;O111)&gt;0, "A", IF(COUNTIFS('Leave Request Form'!$C$8:$C$507, $B127, 'Leave Request Form'!$D$8:$D$507, "&lt;="&amp;O111, 'Leave Request Form'!$E$8:$E$507, "&gt;="&amp;O111)&gt;0, "R", "")))))</f>
        <v/>
      </c>
      <c r="P127" s="43" t="str">
        <f>IF(OR($B127="", P111=""), "", IF(COUNTIFS('Leave Request Form'!$T$8:$T$507, P111, 'Leave Request Form'!$C$8:$C$507, $B127), "A2", IF(COUNTIFS('Leave Request Form'!$G$8:$G$507, P111, 'Leave Request Form'!$C$8:$C$507, $B127), "R2", IF(COUNTIFS('Leave Request Form'!$P$8:$P$569, $B127, 'Leave Request Form'!$Q$8:$Q$569, "&lt;="&amp;P111, 'Leave Request Form'!$R$8:$R$569, "&gt;="&amp;P111)&gt;0, "A", IF(COUNTIFS('Leave Request Form'!$C$8:$C$507, $B127, 'Leave Request Form'!$D$8:$D$507, "&lt;="&amp;P111, 'Leave Request Form'!$E$8:$E$507, "&gt;="&amp;P111)&gt;0, "R", "")))))</f>
        <v/>
      </c>
      <c r="Q127" s="43" t="str">
        <f>IF(OR($B127="", Q111=""), "", IF(COUNTIFS('Leave Request Form'!$T$8:$T$507, Q111, 'Leave Request Form'!$C$8:$C$507, $B127), "A2", IF(COUNTIFS('Leave Request Form'!$G$8:$G$507, Q111, 'Leave Request Form'!$C$8:$C$507, $B127), "R2", IF(COUNTIFS('Leave Request Form'!$P$8:$P$569, $B127, 'Leave Request Form'!$Q$8:$Q$569, "&lt;="&amp;Q111, 'Leave Request Form'!$R$8:$R$569, "&gt;="&amp;Q111)&gt;0, "A", IF(COUNTIFS('Leave Request Form'!$C$8:$C$507, $B127, 'Leave Request Form'!$D$8:$D$507, "&lt;="&amp;Q111, 'Leave Request Form'!$E$8:$E$507, "&gt;="&amp;Q111)&gt;0, "R", "")))))</f>
        <v/>
      </c>
      <c r="R127" s="43" t="str">
        <f>IF(OR($B127="", R111=""), "", IF(COUNTIFS('Leave Request Form'!$T$8:$T$507, R111, 'Leave Request Form'!$C$8:$C$507, $B127), "A2", IF(COUNTIFS('Leave Request Form'!$G$8:$G$507, R111, 'Leave Request Form'!$C$8:$C$507, $B127), "R2", IF(COUNTIFS('Leave Request Form'!$P$8:$P$569, $B127, 'Leave Request Form'!$Q$8:$Q$569, "&lt;="&amp;R111, 'Leave Request Form'!$R$8:$R$569, "&gt;="&amp;R111)&gt;0, "A", IF(COUNTIFS('Leave Request Form'!$C$8:$C$507, $B127, 'Leave Request Form'!$D$8:$D$507, "&lt;="&amp;R111, 'Leave Request Form'!$E$8:$E$507, "&gt;="&amp;R111)&gt;0, "R", "")))))</f>
        <v/>
      </c>
      <c r="S127" s="43" t="str">
        <f>IF(OR($B127="", S111=""), "", IF(COUNTIFS('Leave Request Form'!$T$8:$T$507, S111, 'Leave Request Form'!$C$8:$C$507, $B127), "A2", IF(COUNTIFS('Leave Request Form'!$G$8:$G$507, S111, 'Leave Request Form'!$C$8:$C$507, $B127), "R2", IF(COUNTIFS('Leave Request Form'!$P$8:$P$569, $B127, 'Leave Request Form'!$Q$8:$Q$569, "&lt;="&amp;S111, 'Leave Request Form'!$R$8:$R$569, "&gt;="&amp;S111)&gt;0, "A", IF(COUNTIFS('Leave Request Form'!$C$8:$C$507, $B127, 'Leave Request Form'!$D$8:$D$507, "&lt;="&amp;S111, 'Leave Request Form'!$E$8:$E$507, "&gt;="&amp;S111)&gt;0, "R", "")))))</f>
        <v/>
      </c>
      <c r="T127" s="43" t="str">
        <f>IF(OR($B127="", T111=""), "", IF(COUNTIFS('Leave Request Form'!$T$8:$T$507, T111, 'Leave Request Form'!$C$8:$C$507, $B127), "A2", IF(COUNTIFS('Leave Request Form'!$G$8:$G$507, T111, 'Leave Request Form'!$C$8:$C$507, $B127), "R2", IF(COUNTIFS('Leave Request Form'!$P$8:$P$569, $B127, 'Leave Request Form'!$Q$8:$Q$569, "&lt;="&amp;T111, 'Leave Request Form'!$R$8:$R$569, "&gt;="&amp;T111)&gt;0, "A", IF(COUNTIFS('Leave Request Form'!$C$8:$C$507, $B127, 'Leave Request Form'!$D$8:$D$507, "&lt;="&amp;T111, 'Leave Request Form'!$E$8:$E$507, "&gt;="&amp;T111)&gt;0, "R", "")))))</f>
        <v/>
      </c>
      <c r="U127" s="43" t="str">
        <f>IF(OR($B127="", U111=""), "", IF(COUNTIFS('Leave Request Form'!$T$8:$T$507, U111, 'Leave Request Form'!$C$8:$C$507, $B127), "A2", IF(COUNTIFS('Leave Request Form'!$G$8:$G$507, U111, 'Leave Request Form'!$C$8:$C$507, $B127), "R2", IF(COUNTIFS('Leave Request Form'!$P$8:$P$569, $B127, 'Leave Request Form'!$Q$8:$Q$569, "&lt;="&amp;U111, 'Leave Request Form'!$R$8:$R$569, "&gt;="&amp;U111)&gt;0, "A", IF(COUNTIFS('Leave Request Form'!$C$8:$C$507, $B127, 'Leave Request Form'!$D$8:$D$507, "&lt;="&amp;U111, 'Leave Request Form'!$E$8:$E$507, "&gt;="&amp;U111)&gt;0, "R", "")))))</f>
        <v/>
      </c>
      <c r="V127" s="43" t="str">
        <f>IF(OR($B127="", V111=""), "", IF(COUNTIFS('Leave Request Form'!$T$8:$T$507, V111, 'Leave Request Form'!$C$8:$C$507, $B127), "A2", IF(COUNTIFS('Leave Request Form'!$G$8:$G$507, V111, 'Leave Request Form'!$C$8:$C$507, $B127), "R2", IF(COUNTIFS('Leave Request Form'!$P$8:$P$569, $B127, 'Leave Request Form'!$Q$8:$Q$569, "&lt;="&amp;V111, 'Leave Request Form'!$R$8:$R$569, "&gt;="&amp;V111)&gt;0, "A", IF(COUNTIFS('Leave Request Form'!$C$8:$C$507, $B127, 'Leave Request Form'!$D$8:$D$507, "&lt;="&amp;V111, 'Leave Request Form'!$E$8:$E$507, "&gt;="&amp;V111)&gt;0, "R", "")))))</f>
        <v/>
      </c>
      <c r="W127" s="43" t="str">
        <f>IF(OR($B127="", W111=""), "", IF(COUNTIFS('Leave Request Form'!$T$8:$T$507, W111, 'Leave Request Form'!$C$8:$C$507, $B127), "A2", IF(COUNTIFS('Leave Request Form'!$G$8:$G$507, W111, 'Leave Request Form'!$C$8:$C$507, $B127), "R2", IF(COUNTIFS('Leave Request Form'!$P$8:$P$569, $B127, 'Leave Request Form'!$Q$8:$Q$569, "&lt;="&amp;W111, 'Leave Request Form'!$R$8:$R$569, "&gt;="&amp;W111)&gt;0, "A", IF(COUNTIFS('Leave Request Form'!$C$8:$C$507, $B127, 'Leave Request Form'!$D$8:$D$507, "&lt;="&amp;W111, 'Leave Request Form'!$E$8:$E$507, "&gt;="&amp;W111)&gt;0, "R", "")))))</f>
        <v/>
      </c>
      <c r="X127" s="43" t="str">
        <f>IF(OR($B127="", X111=""), "", IF(COUNTIFS('Leave Request Form'!$T$8:$T$507, X111, 'Leave Request Form'!$C$8:$C$507, $B127), "A2", IF(COUNTIFS('Leave Request Form'!$G$8:$G$507, X111, 'Leave Request Form'!$C$8:$C$507, $B127), "R2", IF(COUNTIFS('Leave Request Form'!$P$8:$P$569, $B127, 'Leave Request Form'!$Q$8:$Q$569, "&lt;="&amp;X111, 'Leave Request Form'!$R$8:$R$569, "&gt;="&amp;X111)&gt;0, "A", IF(COUNTIFS('Leave Request Form'!$C$8:$C$507, $B127, 'Leave Request Form'!$D$8:$D$507, "&lt;="&amp;X111, 'Leave Request Form'!$E$8:$E$507, "&gt;="&amp;X111)&gt;0, "R", "")))))</f>
        <v/>
      </c>
      <c r="Y127" s="43" t="str">
        <f>IF(OR($B127="", Y111=""), "", IF(COUNTIFS('Leave Request Form'!$T$8:$T$507, Y111, 'Leave Request Form'!$C$8:$C$507, $B127), "A2", IF(COUNTIFS('Leave Request Form'!$G$8:$G$507, Y111, 'Leave Request Form'!$C$8:$C$507, $B127), "R2", IF(COUNTIFS('Leave Request Form'!$P$8:$P$569, $B127, 'Leave Request Form'!$Q$8:$Q$569, "&lt;="&amp;Y111, 'Leave Request Form'!$R$8:$R$569, "&gt;="&amp;Y111)&gt;0, "A", IF(COUNTIFS('Leave Request Form'!$C$8:$C$507, $B127, 'Leave Request Form'!$D$8:$D$507, "&lt;="&amp;Y111, 'Leave Request Form'!$E$8:$E$507, "&gt;="&amp;Y111)&gt;0, "R", "")))))</f>
        <v/>
      </c>
      <c r="Z127" s="43" t="str">
        <f>IF(OR($B127="", Z111=""), "", IF(COUNTIFS('Leave Request Form'!$T$8:$T$507, Z111, 'Leave Request Form'!$C$8:$C$507, $B127), "A2", IF(COUNTIFS('Leave Request Form'!$G$8:$G$507, Z111, 'Leave Request Form'!$C$8:$C$507, $B127), "R2", IF(COUNTIFS('Leave Request Form'!$P$8:$P$569, $B127, 'Leave Request Form'!$Q$8:$Q$569, "&lt;="&amp;Z111, 'Leave Request Form'!$R$8:$R$569, "&gt;="&amp;Z111)&gt;0, "A", IF(COUNTIFS('Leave Request Form'!$C$8:$C$507, $B127, 'Leave Request Form'!$D$8:$D$507, "&lt;="&amp;Z111, 'Leave Request Form'!$E$8:$E$507, "&gt;="&amp;Z111)&gt;0, "R", "")))))</f>
        <v/>
      </c>
      <c r="AA127" s="43" t="str">
        <f>IF(OR($B127="", AA111=""), "", IF(COUNTIFS('Leave Request Form'!$T$8:$T$507, AA111, 'Leave Request Form'!$C$8:$C$507, $B127), "A2", IF(COUNTIFS('Leave Request Form'!$G$8:$G$507, AA111, 'Leave Request Form'!$C$8:$C$507, $B127), "R2", IF(COUNTIFS('Leave Request Form'!$P$8:$P$569, $B127, 'Leave Request Form'!$Q$8:$Q$569, "&lt;="&amp;AA111, 'Leave Request Form'!$R$8:$R$569, "&gt;="&amp;AA111)&gt;0, "A", IF(COUNTIFS('Leave Request Form'!$C$8:$C$507, $B127, 'Leave Request Form'!$D$8:$D$507, "&lt;="&amp;AA111, 'Leave Request Form'!$E$8:$E$507, "&gt;="&amp;AA111)&gt;0, "R", "")))))</f>
        <v/>
      </c>
      <c r="AB127" s="43" t="str">
        <f>IF(OR($B127="", AB111=""), "", IF(COUNTIFS('Leave Request Form'!$T$8:$T$507, AB111, 'Leave Request Form'!$C$8:$C$507, $B127), "A2", IF(COUNTIFS('Leave Request Form'!$G$8:$G$507, AB111, 'Leave Request Form'!$C$8:$C$507, $B127), "R2", IF(COUNTIFS('Leave Request Form'!$P$8:$P$569, $B127, 'Leave Request Form'!$Q$8:$Q$569, "&lt;="&amp;AB111, 'Leave Request Form'!$R$8:$R$569, "&gt;="&amp;AB111)&gt;0, "A", IF(COUNTIFS('Leave Request Form'!$C$8:$C$507, $B127, 'Leave Request Form'!$D$8:$D$507, "&lt;="&amp;AB111, 'Leave Request Form'!$E$8:$E$507, "&gt;="&amp;AB111)&gt;0, "R", "")))))</f>
        <v/>
      </c>
      <c r="AC127" s="43" t="str">
        <f>IF(OR($B127="", AC111=""), "", IF(COUNTIFS('Leave Request Form'!$T$8:$T$507, AC111, 'Leave Request Form'!$C$8:$C$507, $B127), "A2", IF(COUNTIFS('Leave Request Form'!$G$8:$G$507, AC111, 'Leave Request Form'!$C$8:$C$507, $B127), "R2", IF(COUNTIFS('Leave Request Form'!$P$8:$P$569, $B127, 'Leave Request Form'!$Q$8:$Q$569, "&lt;="&amp;AC111, 'Leave Request Form'!$R$8:$R$569, "&gt;="&amp;AC111)&gt;0, "A", IF(COUNTIFS('Leave Request Form'!$C$8:$C$507, $B127, 'Leave Request Form'!$D$8:$D$507, "&lt;="&amp;AC111, 'Leave Request Form'!$E$8:$E$507, "&gt;="&amp;AC111)&gt;0, "R", "")))))</f>
        <v/>
      </c>
      <c r="AD127" s="43" t="str">
        <f>IF(OR($B127="", AD111=""), "", IF(COUNTIFS('Leave Request Form'!$T$8:$T$507, AD111, 'Leave Request Form'!$C$8:$C$507, $B127), "A2", IF(COUNTIFS('Leave Request Form'!$G$8:$G$507, AD111, 'Leave Request Form'!$C$8:$C$507, $B127), "R2", IF(COUNTIFS('Leave Request Form'!$P$8:$P$569, $B127, 'Leave Request Form'!$Q$8:$Q$569, "&lt;="&amp;AD111, 'Leave Request Form'!$R$8:$R$569, "&gt;="&amp;AD111)&gt;0, "A", IF(COUNTIFS('Leave Request Form'!$C$8:$C$507, $B127, 'Leave Request Form'!$D$8:$D$507, "&lt;="&amp;AD111, 'Leave Request Form'!$E$8:$E$507, "&gt;="&amp;AD111)&gt;0, "R", "")))))</f>
        <v/>
      </c>
      <c r="AE127" s="43" t="str">
        <f>IF(OR($B127="", AE111=""), "", IF(COUNTIFS('Leave Request Form'!$T$8:$T$507, AE111, 'Leave Request Form'!$C$8:$C$507, $B127), "A2", IF(COUNTIFS('Leave Request Form'!$G$8:$G$507, AE111, 'Leave Request Form'!$C$8:$C$507, $B127), "R2", IF(COUNTIFS('Leave Request Form'!$P$8:$P$569, $B127, 'Leave Request Form'!$Q$8:$Q$569, "&lt;="&amp;AE111, 'Leave Request Form'!$R$8:$R$569, "&gt;="&amp;AE111)&gt;0, "A", IF(COUNTIFS('Leave Request Form'!$C$8:$C$507, $B127, 'Leave Request Form'!$D$8:$D$507, "&lt;="&amp;AE111, 'Leave Request Form'!$E$8:$E$507, "&gt;="&amp;AE111)&gt;0, "R", "")))))</f>
        <v/>
      </c>
      <c r="AF127" s="43" t="str">
        <f>IF(OR($B127="", AF111=""), "", IF(COUNTIFS('Leave Request Form'!$T$8:$T$507, AF111, 'Leave Request Form'!$C$8:$C$507, $B127), "A2", IF(COUNTIFS('Leave Request Form'!$G$8:$G$507, AF111, 'Leave Request Form'!$C$8:$C$507, $B127), "R2", IF(COUNTIFS('Leave Request Form'!$P$8:$P$569, $B127, 'Leave Request Form'!$Q$8:$Q$569, "&lt;="&amp;AF111, 'Leave Request Form'!$R$8:$R$569, "&gt;="&amp;AF111)&gt;0, "A", IF(COUNTIFS('Leave Request Form'!$C$8:$C$507, $B127, 'Leave Request Form'!$D$8:$D$507, "&lt;="&amp;AF111, 'Leave Request Form'!$E$8:$E$507, "&gt;="&amp;AF111)&gt;0, "R", "")))))</f>
        <v/>
      </c>
      <c r="AG127" s="44" t="str">
        <f>IF(OR($B127="", AG111=""), "", IF(COUNTIFS('Leave Request Form'!$T$8:$T$507, AG111, 'Leave Request Form'!$C$8:$C$507, $B127), "A2", IF(COUNTIFS('Leave Request Form'!$G$8:$G$507, AG111, 'Leave Request Form'!$C$8:$C$507, $B127), "R2", IF(COUNTIFS('Leave Request Form'!$P$8:$P$569, $B127, 'Leave Request Form'!$Q$8:$Q$569, "&lt;="&amp;AG111, 'Leave Request Form'!$R$8:$R$569, "&gt;="&amp;AG111)&gt;0, "A", IF(COUNTIFS('Leave Request Form'!$C$8:$C$507, $B127, 'Leave Request Form'!$D$8:$D$507, "&lt;="&amp;AG111, 'Leave Request Form'!$E$8:$E$507, "&gt;="&amp;AG111)&gt;0, "R", "")))))</f>
        <v/>
      </c>
      <c r="AH127" s="75"/>
    </row>
    <row r="128" spans="1:34" x14ac:dyDescent="0.25">
      <c r="A128" s="75"/>
      <c r="B128" s="10" t="str">
        <f>IF('Intro &amp; Setup'!$BC$20="", "", 'Intro &amp; Setup'!$BC$20)</f>
        <v/>
      </c>
      <c r="C128" s="42" t="str">
        <f>IF(OR($B128="", C111=""), "", IF(COUNTIFS('Leave Request Form'!$T$8:$T$507, C111, 'Leave Request Form'!$C$8:$C$507, $B128), "A2", IF(COUNTIFS('Leave Request Form'!$G$8:$G$507, C111, 'Leave Request Form'!$C$8:$C$507, $B128), "R2", IF(COUNTIFS('Leave Request Form'!$P$8:$P$569, $B128, 'Leave Request Form'!$Q$8:$Q$569, "&lt;="&amp;C111, 'Leave Request Form'!$R$8:$R$569, "&gt;="&amp;C111)&gt;0, "A", IF(COUNTIFS('Leave Request Form'!$C$8:$C$507, $B128, 'Leave Request Form'!$D$8:$D$507, "&lt;="&amp;C111, 'Leave Request Form'!$E$8:$E$507, "&gt;="&amp;C111)&gt;0, "R", "")))))</f>
        <v/>
      </c>
      <c r="D128" s="43" t="str">
        <f>IF(OR($B128="", D111=""), "", IF(COUNTIFS('Leave Request Form'!$T$8:$T$507, D111, 'Leave Request Form'!$C$8:$C$507, $B128), "A2", IF(COUNTIFS('Leave Request Form'!$G$8:$G$507, D111, 'Leave Request Form'!$C$8:$C$507, $B128), "R2", IF(COUNTIFS('Leave Request Form'!$P$8:$P$569, $B128, 'Leave Request Form'!$Q$8:$Q$569, "&lt;="&amp;D111, 'Leave Request Form'!$R$8:$R$569, "&gt;="&amp;D111)&gt;0, "A", IF(COUNTIFS('Leave Request Form'!$C$8:$C$507, $B128, 'Leave Request Form'!$D$8:$D$507, "&lt;="&amp;D111, 'Leave Request Form'!$E$8:$E$507, "&gt;="&amp;D111)&gt;0, "R", "")))))</f>
        <v/>
      </c>
      <c r="E128" s="43" t="str">
        <f>IF(OR($B128="", E111=""), "", IF(COUNTIFS('Leave Request Form'!$T$8:$T$507, E111, 'Leave Request Form'!$C$8:$C$507, $B128), "A2", IF(COUNTIFS('Leave Request Form'!$G$8:$G$507, E111, 'Leave Request Form'!$C$8:$C$507, $B128), "R2", IF(COUNTIFS('Leave Request Form'!$P$8:$P$569, $B128, 'Leave Request Form'!$Q$8:$Q$569, "&lt;="&amp;E111, 'Leave Request Form'!$R$8:$R$569, "&gt;="&amp;E111)&gt;0, "A", IF(COUNTIFS('Leave Request Form'!$C$8:$C$507, $B128, 'Leave Request Form'!$D$8:$D$507, "&lt;="&amp;E111, 'Leave Request Form'!$E$8:$E$507, "&gt;="&amp;E111)&gt;0, "R", "")))))</f>
        <v/>
      </c>
      <c r="F128" s="43" t="str">
        <f>IF(OR($B128="", F111=""), "", IF(COUNTIFS('Leave Request Form'!$T$8:$T$507, F111, 'Leave Request Form'!$C$8:$C$507, $B128), "A2", IF(COUNTIFS('Leave Request Form'!$G$8:$G$507, F111, 'Leave Request Form'!$C$8:$C$507, $B128), "R2", IF(COUNTIFS('Leave Request Form'!$P$8:$P$569, $B128, 'Leave Request Form'!$Q$8:$Q$569, "&lt;="&amp;F111, 'Leave Request Form'!$R$8:$R$569, "&gt;="&amp;F111)&gt;0, "A", IF(COUNTIFS('Leave Request Form'!$C$8:$C$507, $B128, 'Leave Request Form'!$D$8:$D$507, "&lt;="&amp;F111, 'Leave Request Form'!$E$8:$E$507, "&gt;="&amp;F111)&gt;0, "R", "")))))</f>
        <v/>
      </c>
      <c r="G128" s="43" t="str">
        <f>IF(OR($B128="", G111=""), "", IF(COUNTIFS('Leave Request Form'!$T$8:$T$507, G111, 'Leave Request Form'!$C$8:$C$507, $B128), "A2", IF(COUNTIFS('Leave Request Form'!$G$8:$G$507, G111, 'Leave Request Form'!$C$8:$C$507, $B128), "R2", IF(COUNTIFS('Leave Request Form'!$P$8:$P$569, $B128, 'Leave Request Form'!$Q$8:$Q$569, "&lt;="&amp;G111, 'Leave Request Form'!$R$8:$R$569, "&gt;="&amp;G111)&gt;0, "A", IF(COUNTIFS('Leave Request Form'!$C$8:$C$507, $B128, 'Leave Request Form'!$D$8:$D$507, "&lt;="&amp;G111, 'Leave Request Form'!$E$8:$E$507, "&gt;="&amp;G111)&gt;0, "R", "")))))</f>
        <v/>
      </c>
      <c r="H128" s="43" t="str">
        <f>IF(OR($B128="", H111=""), "", IF(COUNTIFS('Leave Request Form'!$T$8:$T$507, H111, 'Leave Request Form'!$C$8:$C$507, $B128), "A2", IF(COUNTIFS('Leave Request Form'!$G$8:$G$507, H111, 'Leave Request Form'!$C$8:$C$507, $B128), "R2", IF(COUNTIFS('Leave Request Form'!$P$8:$P$569, $B128, 'Leave Request Form'!$Q$8:$Q$569, "&lt;="&amp;H111, 'Leave Request Form'!$R$8:$R$569, "&gt;="&amp;H111)&gt;0, "A", IF(COUNTIFS('Leave Request Form'!$C$8:$C$507, $B128, 'Leave Request Form'!$D$8:$D$507, "&lt;="&amp;H111, 'Leave Request Form'!$E$8:$E$507, "&gt;="&amp;H111)&gt;0, "R", "")))))</f>
        <v/>
      </c>
      <c r="I128" s="43" t="str">
        <f>IF(OR($B128="", I111=""), "", IF(COUNTIFS('Leave Request Form'!$T$8:$T$507, I111, 'Leave Request Form'!$C$8:$C$507, $B128), "A2", IF(COUNTIFS('Leave Request Form'!$G$8:$G$507, I111, 'Leave Request Form'!$C$8:$C$507, $B128), "R2", IF(COUNTIFS('Leave Request Form'!$P$8:$P$569, $B128, 'Leave Request Form'!$Q$8:$Q$569, "&lt;="&amp;I111, 'Leave Request Form'!$R$8:$R$569, "&gt;="&amp;I111)&gt;0, "A", IF(COUNTIFS('Leave Request Form'!$C$8:$C$507, $B128, 'Leave Request Form'!$D$8:$D$507, "&lt;="&amp;I111, 'Leave Request Form'!$E$8:$E$507, "&gt;="&amp;I111)&gt;0, "R", "")))))</f>
        <v/>
      </c>
      <c r="J128" s="43" t="str">
        <f>IF(OR($B128="", J111=""), "", IF(COUNTIFS('Leave Request Form'!$T$8:$T$507, J111, 'Leave Request Form'!$C$8:$C$507, $B128), "A2", IF(COUNTIFS('Leave Request Form'!$G$8:$G$507, J111, 'Leave Request Form'!$C$8:$C$507, $B128), "R2", IF(COUNTIFS('Leave Request Form'!$P$8:$P$569, $B128, 'Leave Request Form'!$Q$8:$Q$569, "&lt;="&amp;J111, 'Leave Request Form'!$R$8:$R$569, "&gt;="&amp;J111)&gt;0, "A", IF(COUNTIFS('Leave Request Form'!$C$8:$C$507, $B128, 'Leave Request Form'!$D$8:$D$507, "&lt;="&amp;J111, 'Leave Request Form'!$E$8:$E$507, "&gt;="&amp;J111)&gt;0, "R", "")))))</f>
        <v/>
      </c>
      <c r="K128" s="43" t="str">
        <f>IF(OR($B128="", K111=""), "", IF(COUNTIFS('Leave Request Form'!$T$8:$T$507, K111, 'Leave Request Form'!$C$8:$C$507, $B128), "A2", IF(COUNTIFS('Leave Request Form'!$G$8:$G$507, K111, 'Leave Request Form'!$C$8:$C$507, $B128), "R2", IF(COUNTIFS('Leave Request Form'!$P$8:$P$569, $B128, 'Leave Request Form'!$Q$8:$Q$569, "&lt;="&amp;K111, 'Leave Request Form'!$R$8:$R$569, "&gt;="&amp;K111)&gt;0, "A", IF(COUNTIFS('Leave Request Form'!$C$8:$C$507, $B128, 'Leave Request Form'!$D$8:$D$507, "&lt;="&amp;K111, 'Leave Request Form'!$E$8:$E$507, "&gt;="&amp;K111)&gt;0, "R", "")))))</f>
        <v/>
      </c>
      <c r="L128" s="43" t="str">
        <f>IF(OR($B128="", L111=""), "", IF(COUNTIFS('Leave Request Form'!$T$8:$T$507, L111, 'Leave Request Form'!$C$8:$C$507, $B128), "A2", IF(COUNTIFS('Leave Request Form'!$G$8:$G$507, L111, 'Leave Request Form'!$C$8:$C$507, $B128), "R2", IF(COUNTIFS('Leave Request Form'!$P$8:$P$569, $B128, 'Leave Request Form'!$Q$8:$Q$569, "&lt;="&amp;L111, 'Leave Request Form'!$R$8:$R$569, "&gt;="&amp;L111)&gt;0, "A", IF(COUNTIFS('Leave Request Form'!$C$8:$C$507, $B128, 'Leave Request Form'!$D$8:$D$507, "&lt;="&amp;L111, 'Leave Request Form'!$E$8:$E$507, "&gt;="&amp;L111)&gt;0, "R", "")))))</f>
        <v/>
      </c>
      <c r="M128" s="43" t="str">
        <f>IF(OR($B128="", M111=""), "", IF(COUNTIFS('Leave Request Form'!$T$8:$T$507, M111, 'Leave Request Form'!$C$8:$C$507, $B128), "A2", IF(COUNTIFS('Leave Request Form'!$G$8:$G$507, M111, 'Leave Request Form'!$C$8:$C$507, $B128), "R2", IF(COUNTIFS('Leave Request Form'!$P$8:$P$569, $B128, 'Leave Request Form'!$Q$8:$Q$569, "&lt;="&amp;M111, 'Leave Request Form'!$R$8:$R$569, "&gt;="&amp;M111)&gt;0, "A", IF(COUNTIFS('Leave Request Form'!$C$8:$C$507, $B128, 'Leave Request Form'!$D$8:$D$507, "&lt;="&amp;M111, 'Leave Request Form'!$E$8:$E$507, "&gt;="&amp;M111)&gt;0, "R", "")))))</f>
        <v/>
      </c>
      <c r="N128" s="43" t="str">
        <f>IF(OR($B128="", N111=""), "", IF(COUNTIFS('Leave Request Form'!$T$8:$T$507, N111, 'Leave Request Form'!$C$8:$C$507, $B128), "A2", IF(COUNTIFS('Leave Request Form'!$G$8:$G$507, N111, 'Leave Request Form'!$C$8:$C$507, $B128), "R2", IF(COUNTIFS('Leave Request Form'!$P$8:$P$569, $B128, 'Leave Request Form'!$Q$8:$Q$569, "&lt;="&amp;N111, 'Leave Request Form'!$R$8:$R$569, "&gt;="&amp;N111)&gt;0, "A", IF(COUNTIFS('Leave Request Form'!$C$8:$C$507, $B128, 'Leave Request Form'!$D$8:$D$507, "&lt;="&amp;N111, 'Leave Request Form'!$E$8:$E$507, "&gt;="&amp;N111)&gt;0, "R", "")))))</f>
        <v/>
      </c>
      <c r="O128" s="43" t="str">
        <f>IF(OR($B128="", O111=""), "", IF(COUNTIFS('Leave Request Form'!$T$8:$T$507, O111, 'Leave Request Form'!$C$8:$C$507, $B128), "A2", IF(COUNTIFS('Leave Request Form'!$G$8:$G$507, O111, 'Leave Request Form'!$C$8:$C$507, $B128), "R2", IF(COUNTIFS('Leave Request Form'!$P$8:$P$569, $B128, 'Leave Request Form'!$Q$8:$Q$569, "&lt;="&amp;O111, 'Leave Request Form'!$R$8:$R$569, "&gt;="&amp;O111)&gt;0, "A", IF(COUNTIFS('Leave Request Form'!$C$8:$C$507, $B128, 'Leave Request Form'!$D$8:$D$507, "&lt;="&amp;O111, 'Leave Request Form'!$E$8:$E$507, "&gt;="&amp;O111)&gt;0, "R", "")))))</f>
        <v/>
      </c>
      <c r="P128" s="43" t="str">
        <f>IF(OR($B128="", P111=""), "", IF(COUNTIFS('Leave Request Form'!$T$8:$T$507, P111, 'Leave Request Form'!$C$8:$C$507, $B128), "A2", IF(COUNTIFS('Leave Request Form'!$G$8:$G$507, P111, 'Leave Request Form'!$C$8:$C$507, $B128), "R2", IF(COUNTIFS('Leave Request Form'!$P$8:$P$569, $B128, 'Leave Request Form'!$Q$8:$Q$569, "&lt;="&amp;P111, 'Leave Request Form'!$R$8:$R$569, "&gt;="&amp;P111)&gt;0, "A", IF(COUNTIFS('Leave Request Form'!$C$8:$C$507, $B128, 'Leave Request Form'!$D$8:$D$507, "&lt;="&amp;P111, 'Leave Request Form'!$E$8:$E$507, "&gt;="&amp;P111)&gt;0, "R", "")))))</f>
        <v/>
      </c>
      <c r="Q128" s="43" t="str">
        <f>IF(OR($B128="", Q111=""), "", IF(COUNTIFS('Leave Request Form'!$T$8:$T$507, Q111, 'Leave Request Form'!$C$8:$C$507, $B128), "A2", IF(COUNTIFS('Leave Request Form'!$G$8:$G$507, Q111, 'Leave Request Form'!$C$8:$C$507, $B128), "R2", IF(COUNTIFS('Leave Request Form'!$P$8:$P$569, $B128, 'Leave Request Form'!$Q$8:$Q$569, "&lt;="&amp;Q111, 'Leave Request Form'!$R$8:$R$569, "&gt;="&amp;Q111)&gt;0, "A", IF(COUNTIFS('Leave Request Form'!$C$8:$C$507, $B128, 'Leave Request Form'!$D$8:$D$507, "&lt;="&amp;Q111, 'Leave Request Form'!$E$8:$E$507, "&gt;="&amp;Q111)&gt;0, "R", "")))))</f>
        <v/>
      </c>
      <c r="R128" s="43" t="str">
        <f>IF(OR($B128="", R111=""), "", IF(COUNTIFS('Leave Request Form'!$T$8:$T$507, R111, 'Leave Request Form'!$C$8:$C$507, $B128), "A2", IF(COUNTIFS('Leave Request Form'!$G$8:$G$507, R111, 'Leave Request Form'!$C$8:$C$507, $B128), "R2", IF(COUNTIFS('Leave Request Form'!$P$8:$P$569, $B128, 'Leave Request Form'!$Q$8:$Q$569, "&lt;="&amp;R111, 'Leave Request Form'!$R$8:$R$569, "&gt;="&amp;R111)&gt;0, "A", IF(COUNTIFS('Leave Request Form'!$C$8:$C$507, $B128, 'Leave Request Form'!$D$8:$D$507, "&lt;="&amp;R111, 'Leave Request Form'!$E$8:$E$507, "&gt;="&amp;R111)&gt;0, "R", "")))))</f>
        <v/>
      </c>
      <c r="S128" s="43" t="str">
        <f>IF(OR($B128="", S111=""), "", IF(COUNTIFS('Leave Request Form'!$T$8:$T$507, S111, 'Leave Request Form'!$C$8:$C$507, $B128), "A2", IF(COUNTIFS('Leave Request Form'!$G$8:$G$507, S111, 'Leave Request Form'!$C$8:$C$507, $B128), "R2", IF(COUNTIFS('Leave Request Form'!$P$8:$P$569, $B128, 'Leave Request Form'!$Q$8:$Q$569, "&lt;="&amp;S111, 'Leave Request Form'!$R$8:$R$569, "&gt;="&amp;S111)&gt;0, "A", IF(COUNTIFS('Leave Request Form'!$C$8:$C$507, $B128, 'Leave Request Form'!$D$8:$D$507, "&lt;="&amp;S111, 'Leave Request Form'!$E$8:$E$507, "&gt;="&amp;S111)&gt;0, "R", "")))))</f>
        <v/>
      </c>
      <c r="T128" s="43" t="str">
        <f>IF(OR($B128="", T111=""), "", IF(COUNTIFS('Leave Request Form'!$T$8:$T$507, T111, 'Leave Request Form'!$C$8:$C$507, $B128), "A2", IF(COUNTIFS('Leave Request Form'!$G$8:$G$507, T111, 'Leave Request Form'!$C$8:$C$507, $B128), "R2", IF(COUNTIFS('Leave Request Form'!$P$8:$P$569, $B128, 'Leave Request Form'!$Q$8:$Q$569, "&lt;="&amp;T111, 'Leave Request Form'!$R$8:$R$569, "&gt;="&amp;T111)&gt;0, "A", IF(COUNTIFS('Leave Request Form'!$C$8:$C$507, $B128, 'Leave Request Form'!$D$8:$D$507, "&lt;="&amp;T111, 'Leave Request Form'!$E$8:$E$507, "&gt;="&amp;T111)&gt;0, "R", "")))))</f>
        <v/>
      </c>
      <c r="U128" s="43" t="str">
        <f>IF(OR($B128="", U111=""), "", IF(COUNTIFS('Leave Request Form'!$T$8:$T$507, U111, 'Leave Request Form'!$C$8:$C$507, $B128), "A2", IF(COUNTIFS('Leave Request Form'!$G$8:$G$507, U111, 'Leave Request Form'!$C$8:$C$507, $B128), "R2", IF(COUNTIFS('Leave Request Form'!$P$8:$P$569, $B128, 'Leave Request Form'!$Q$8:$Q$569, "&lt;="&amp;U111, 'Leave Request Form'!$R$8:$R$569, "&gt;="&amp;U111)&gt;0, "A", IF(COUNTIFS('Leave Request Form'!$C$8:$C$507, $B128, 'Leave Request Form'!$D$8:$D$507, "&lt;="&amp;U111, 'Leave Request Form'!$E$8:$E$507, "&gt;="&amp;U111)&gt;0, "R", "")))))</f>
        <v/>
      </c>
      <c r="V128" s="43" t="str">
        <f>IF(OR($B128="", V111=""), "", IF(COUNTIFS('Leave Request Form'!$T$8:$T$507, V111, 'Leave Request Form'!$C$8:$C$507, $B128), "A2", IF(COUNTIFS('Leave Request Form'!$G$8:$G$507, V111, 'Leave Request Form'!$C$8:$C$507, $B128), "R2", IF(COUNTIFS('Leave Request Form'!$P$8:$P$569, $B128, 'Leave Request Form'!$Q$8:$Q$569, "&lt;="&amp;V111, 'Leave Request Form'!$R$8:$R$569, "&gt;="&amp;V111)&gt;0, "A", IF(COUNTIFS('Leave Request Form'!$C$8:$C$507, $B128, 'Leave Request Form'!$D$8:$D$507, "&lt;="&amp;V111, 'Leave Request Form'!$E$8:$E$507, "&gt;="&amp;V111)&gt;0, "R", "")))))</f>
        <v/>
      </c>
      <c r="W128" s="43" t="str">
        <f>IF(OR($B128="", W111=""), "", IF(COUNTIFS('Leave Request Form'!$T$8:$T$507, W111, 'Leave Request Form'!$C$8:$C$507, $B128), "A2", IF(COUNTIFS('Leave Request Form'!$G$8:$G$507, W111, 'Leave Request Form'!$C$8:$C$507, $B128), "R2", IF(COUNTIFS('Leave Request Form'!$P$8:$P$569, $B128, 'Leave Request Form'!$Q$8:$Q$569, "&lt;="&amp;W111, 'Leave Request Form'!$R$8:$R$569, "&gt;="&amp;W111)&gt;0, "A", IF(COUNTIFS('Leave Request Form'!$C$8:$C$507, $B128, 'Leave Request Form'!$D$8:$D$507, "&lt;="&amp;W111, 'Leave Request Form'!$E$8:$E$507, "&gt;="&amp;W111)&gt;0, "R", "")))))</f>
        <v/>
      </c>
      <c r="X128" s="43" t="str">
        <f>IF(OR($B128="", X111=""), "", IF(COUNTIFS('Leave Request Form'!$T$8:$T$507, X111, 'Leave Request Form'!$C$8:$C$507, $B128), "A2", IF(COUNTIFS('Leave Request Form'!$G$8:$G$507, X111, 'Leave Request Form'!$C$8:$C$507, $B128), "R2", IF(COUNTIFS('Leave Request Form'!$P$8:$P$569, $B128, 'Leave Request Form'!$Q$8:$Q$569, "&lt;="&amp;X111, 'Leave Request Form'!$R$8:$R$569, "&gt;="&amp;X111)&gt;0, "A", IF(COUNTIFS('Leave Request Form'!$C$8:$C$507, $B128, 'Leave Request Form'!$D$8:$D$507, "&lt;="&amp;X111, 'Leave Request Form'!$E$8:$E$507, "&gt;="&amp;X111)&gt;0, "R", "")))))</f>
        <v/>
      </c>
      <c r="Y128" s="43" t="str">
        <f>IF(OR($B128="", Y111=""), "", IF(COUNTIFS('Leave Request Form'!$T$8:$T$507, Y111, 'Leave Request Form'!$C$8:$C$507, $B128), "A2", IF(COUNTIFS('Leave Request Form'!$G$8:$G$507, Y111, 'Leave Request Form'!$C$8:$C$507, $B128), "R2", IF(COUNTIFS('Leave Request Form'!$P$8:$P$569, $B128, 'Leave Request Form'!$Q$8:$Q$569, "&lt;="&amp;Y111, 'Leave Request Form'!$R$8:$R$569, "&gt;="&amp;Y111)&gt;0, "A", IF(COUNTIFS('Leave Request Form'!$C$8:$C$507, $B128, 'Leave Request Form'!$D$8:$D$507, "&lt;="&amp;Y111, 'Leave Request Form'!$E$8:$E$507, "&gt;="&amp;Y111)&gt;0, "R", "")))))</f>
        <v/>
      </c>
      <c r="Z128" s="43" t="str">
        <f>IF(OR($B128="", Z111=""), "", IF(COUNTIFS('Leave Request Form'!$T$8:$T$507, Z111, 'Leave Request Form'!$C$8:$C$507, $B128), "A2", IF(COUNTIFS('Leave Request Form'!$G$8:$G$507, Z111, 'Leave Request Form'!$C$8:$C$507, $B128), "R2", IF(COUNTIFS('Leave Request Form'!$P$8:$P$569, $B128, 'Leave Request Form'!$Q$8:$Q$569, "&lt;="&amp;Z111, 'Leave Request Form'!$R$8:$R$569, "&gt;="&amp;Z111)&gt;0, "A", IF(COUNTIFS('Leave Request Form'!$C$8:$C$507, $B128, 'Leave Request Form'!$D$8:$D$507, "&lt;="&amp;Z111, 'Leave Request Form'!$E$8:$E$507, "&gt;="&amp;Z111)&gt;0, "R", "")))))</f>
        <v/>
      </c>
      <c r="AA128" s="43" t="str">
        <f>IF(OR($B128="", AA111=""), "", IF(COUNTIFS('Leave Request Form'!$T$8:$T$507, AA111, 'Leave Request Form'!$C$8:$C$507, $B128), "A2", IF(COUNTIFS('Leave Request Form'!$G$8:$G$507, AA111, 'Leave Request Form'!$C$8:$C$507, $B128), "R2", IF(COUNTIFS('Leave Request Form'!$P$8:$P$569, $B128, 'Leave Request Form'!$Q$8:$Q$569, "&lt;="&amp;AA111, 'Leave Request Form'!$R$8:$R$569, "&gt;="&amp;AA111)&gt;0, "A", IF(COUNTIFS('Leave Request Form'!$C$8:$C$507, $B128, 'Leave Request Form'!$D$8:$D$507, "&lt;="&amp;AA111, 'Leave Request Form'!$E$8:$E$507, "&gt;="&amp;AA111)&gt;0, "R", "")))))</f>
        <v/>
      </c>
      <c r="AB128" s="43" t="str">
        <f>IF(OR($B128="", AB111=""), "", IF(COUNTIFS('Leave Request Form'!$T$8:$T$507, AB111, 'Leave Request Form'!$C$8:$C$507, $B128), "A2", IF(COUNTIFS('Leave Request Form'!$G$8:$G$507, AB111, 'Leave Request Form'!$C$8:$C$507, $B128), "R2", IF(COUNTIFS('Leave Request Form'!$P$8:$P$569, $B128, 'Leave Request Form'!$Q$8:$Q$569, "&lt;="&amp;AB111, 'Leave Request Form'!$R$8:$R$569, "&gt;="&amp;AB111)&gt;0, "A", IF(COUNTIFS('Leave Request Form'!$C$8:$C$507, $B128, 'Leave Request Form'!$D$8:$D$507, "&lt;="&amp;AB111, 'Leave Request Form'!$E$8:$E$507, "&gt;="&amp;AB111)&gt;0, "R", "")))))</f>
        <v/>
      </c>
      <c r="AC128" s="43" t="str">
        <f>IF(OR($B128="", AC111=""), "", IF(COUNTIFS('Leave Request Form'!$T$8:$T$507, AC111, 'Leave Request Form'!$C$8:$C$507, $B128), "A2", IF(COUNTIFS('Leave Request Form'!$G$8:$G$507, AC111, 'Leave Request Form'!$C$8:$C$507, $B128), "R2", IF(COUNTIFS('Leave Request Form'!$P$8:$P$569, $B128, 'Leave Request Form'!$Q$8:$Q$569, "&lt;="&amp;AC111, 'Leave Request Form'!$R$8:$R$569, "&gt;="&amp;AC111)&gt;0, "A", IF(COUNTIFS('Leave Request Form'!$C$8:$C$507, $B128, 'Leave Request Form'!$D$8:$D$507, "&lt;="&amp;AC111, 'Leave Request Form'!$E$8:$E$507, "&gt;="&amp;AC111)&gt;0, "R", "")))))</f>
        <v/>
      </c>
      <c r="AD128" s="43" t="str">
        <f>IF(OR($B128="", AD111=""), "", IF(COUNTIFS('Leave Request Form'!$T$8:$T$507, AD111, 'Leave Request Form'!$C$8:$C$507, $B128), "A2", IF(COUNTIFS('Leave Request Form'!$G$8:$G$507, AD111, 'Leave Request Form'!$C$8:$C$507, $B128), "R2", IF(COUNTIFS('Leave Request Form'!$P$8:$P$569, $B128, 'Leave Request Form'!$Q$8:$Q$569, "&lt;="&amp;AD111, 'Leave Request Form'!$R$8:$R$569, "&gt;="&amp;AD111)&gt;0, "A", IF(COUNTIFS('Leave Request Form'!$C$8:$C$507, $B128, 'Leave Request Form'!$D$8:$D$507, "&lt;="&amp;AD111, 'Leave Request Form'!$E$8:$E$507, "&gt;="&amp;AD111)&gt;0, "R", "")))))</f>
        <v/>
      </c>
      <c r="AE128" s="43" t="str">
        <f>IF(OR($B128="", AE111=""), "", IF(COUNTIFS('Leave Request Form'!$T$8:$T$507, AE111, 'Leave Request Form'!$C$8:$C$507, $B128), "A2", IF(COUNTIFS('Leave Request Form'!$G$8:$G$507, AE111, 'Leave Request Form'!$C$8:$C$507, $B128), "R2", IF(COUNTIFS('Leave Request Form'!$P$8:$P$569, $B128, 'Leave Request Form'!$Q$8:$Q$569, "&lt;="&amp;AE111, 'Leave Request Form'!$R$8:$R$569, "&gt;="&amp;AE111)&gt;0, "A", IF(COUNTIFS('Leave Request Form'!$C$8:$C$507, $B128, 'Leave Request Form'!$D$8:$D$507, "&lt;="&amp;AE111, 'Leave Request Form'!$E$8:$E$507, "&gt;="&amp;AE111)&gt;0, "R", "")))))</f>
        <v/>
      </c>
      <c r="AF128" s="43" t="str">
        <f>IF(OR($B128="", AF111=""), "", IF(COUNTIFS('Leave Request Form'!$T$8:$T$507, AF111, 'Leave Request Form'!$C$8:$C$507, $B128), "A2", IF(COUNTIFS('Leave Request Form'!$G$8:$G$507, AF111, 'Leave Request Form'!$C$8:$C$507, $B128), "R2", IF(COUNTIFS('Leave Request Form'!$P$8:$P$569, $B128, 'Leave Request Form'!$Q$8:$Q$569, "&lt;="&amp;AF111, 'Leave Request Form'!$R$8:$R$569, "&gt;="&amp;AF111)&gt;0, "A", IF(COUNTIFS('Leave Request Form'!$C$8:$C$507, $B128, 'Leave Request Form'!$D$8:$D$507, "&lt;="&amp;AF111, 'Leave Request Form'!$E$8:$E$507, "&gt;="&amp;AF111)&gt;0, "R", "")))))</f>
        <v/>
      </c>
      <c r="AG128" s="44" t="str">
        <f>IF(OR($B128="", AG111=""), "", IF(COUNTIFS('Leave Request Form'!$T$8:$T$507, AG111, 'Leave Request Form'!$C$8:$C$507, $B128), "A2", IF(COUNTIFS('Leave Request Form'!$G$8:$G$507, AG111, 'Leave Request Form'!$C$8:$C$507, $B128), "R2", IF(COUNTIFS('Leave Request Form'!$P$8:$P$569, $B128, 'Leave Request Form'!$Q$8:$Q$569, "&lt;="&amp;AG111, 'Leave Request Form'!$R$8:$R$569, "&gt;="&amp;AG111)&gt;0, "A", IF(COUNTIFS('Leave Request Form'!$C$8:$C$507, $B128, 'Leave Request Form'!$D$8:$D$507, "&lt;="&amp;AG111, 'Leave Request Form'!$E$8:$E$507, "&gt;="&amp;AG111)&gt;0, "R", "")))))</f>
        <v/>
      </c>
      <c r="AH128" s="75"/>
    </row>
    <row r="129" spans="1:34" x14ac:dyDescent="0.25">
      <c r="A129" s="75"/>
      <c r="B129" s="10" t="str">
        <f>IF('Intro &amp; Setup'!$BC$21="", "", 'Intro &amp; Setup'!$BC$21)</f>
        <v/>
      </c>
      <c r="C129" s="42" t="str">
        <f>IF(OR($B129="", C111=""), "", IF(COUNTIFS('Leave Request Form'!$T$8:$T$507, C111, 'Leave Request Form'!$C$8:$C$507, $B129), "A2", IF(COUNTIFS('Leave Request Form'!$G$8:$G$507, C111, 'Leave Request Form'!$C$8:$C$507, $B129), "R2", IF(COUNTIFS('Leave Request Form'!$P$8:$P$569, $B129, 'Leave Request Form'!$Q$8:$Q$569, "&lt;="&amp;C111, 'Leave Request Form'!$R$8:$R$569, "&gt;="&amp;C111)&gt;0, "A", IF(COUNTIFS('Leave Request Form'!$C$8:$C$507, $B129, 'Leave Request Form'!$D$8:$D$507, "&lt;="&amp;C111, 'Leave Request Form'!$E$8:$E$507, "&gt;="&amp;C111)&gt;0, "R", "")))))</f>
        <v/>
      </c>
      <c r="D129" s="43" t="str">
        <f>IF(OR($B129="", D111=""), "", IF(COUNTIFS('Leave Request Form'!$T$8:$T$507, D111, 'Leave Request Form'!$C$8:$C$507, $B129), "A2", IF(COUNTIFS('Leave Request Form'!$G$8:$G$507, D111, 'Leave Request Form'!$C$8:$C$507, $B129), "R2", IF(COUNTIFS('Leave Request Form'!$P$8:$P$569, $B129, 'Leave Request Form'!$Q$8:$Q$569, "&lt;="&amp;D111, 'Leave Request Form'!$R$8:$R$569, "&gt;="&amp;D111)&gt;0, "A", IF(COUNTIFS('Leave Request Form'!$C$8:$C$507, $B129, 'Leave Request Form'!$D$8:$D$507, "&lt;="&amp;D111, 'Leave Request Form'!$E$8:$E$507, "&gt;="&amp;D111)&gt;0, "R", "")))))</f>
        <v/>
      </c>
      <c r="E129" s="43" t="str">
        <f>IF(OR($B129="", E111=""), "", IF(COUNTIFS('Leave Request Form'!$T$8:$T$507, E111, 'Leave Request Form'!$C$8:$C$507, $B129), "A2", IF(COUNTIFS('Leave Request Form'!$G$8:$G$507, E111, 'Leave Request Form'!$C$8:$C$507, $B129), "R2", IF(COUNTIFS('Leave Request Form'!$P$8:$P$569, $B129, 'Leave Request Form'!$Q$8:$Q$569, "&lt;="&amp;E111, 'Leave Request Form'!$R$8:$R$569, "&gt;="&amp;E111)&gt;0, "A", IF(COUNTIFS('Leave Request Form'!$C$8:$C$507, $B129, 'Leave Request Form'!$D$8:$D$507, "&lt;="&amp;E111, 'Leave Request Form'!$E$8:$E$507, "&gt;="&amp;E111)&gt;0, "R", "")))))</f>
        <v/>
      </c>
      <c r="F129" s="43" t="str">
        <f>IF(OR($B129="", F111=""), "", IF(COUNTIFS('Leave Request Form'!$T$8:$T$507, F111, 'Leave Request Form'!$C$8:$C$507, $B129), "A2", IF(COUNTIFS('Leave Request Form'!$G$8:$G$507, F111, 'Leave Request Form'!$C$8:$C$507, $B129), "R2", IF(COUNTIFS('Leave Request Form'!$P$8:$P$569, $B129, 'Leave Request Form'!$Q$8:$Q$569, "&lt;="&amp;F111, 'Leave Request Form'!$R$8:$R$569, "&gt;="&amp;F111)&gt;0, "A", IF(COUNTIFS('Leave Request Form'!$C$8:$C$507, $B129, 'Leave Request Form'!$D$8:$D$507, "&lt;="&amp;F111, 'Leave Request Form'!$E$8:$E$507, "&gt;="&amp;F111)&gt;0, "R", "")))))</f>
        <v/>
      </c>
      <c r="G129" s="43" t="str">
        <f>IF(OR($B129="", G111=""), "", IF(COUNTIFS('Leave Request Form'!$T$8:$T$507, G111, 'Leave Request Form'!$C$8:$C$507, $B129), "A2", IF(COUNTIFS('Leave Request Form'!$G$8:$G$507, G111, 'Leave Request Form'!$C$8:$C$507, $B129), "R2", IF(COUNTIFS('Leave Request Form'!$P$8:$P$569, $B129, 'Leave Request Form'!$Q$8:$Q$569, "&lt;="&amp;G111, 'Leave Request Form'!$R$8:$R$569, "&gt;="&amp;G111)&gt;0, "A", IF(COUNTIFS('Leave Request Form'!$C$8:$C$507, $B129, 'Leave Request Form'!$D$8:$D$507, "&lt;="&amp;G111, 'Leave Request Form'!$E$8:$E$507, "&gt;="&amp;G111)&gt;0, "R", "")))))</f>
        <v/>
      </c>
      <c r="H129" s="43" t="str">
        <f>IF(OR($B129="", H111=""), "", IF(COUNTIFS('Leave Request Form'!$T$8:$T$507, H111, 'Leave Request Form'!$C$8:$C$507, $B129), "A2", IF(COUNTIFS('Leave Request Form'!$G$8:$G$507, H111, 'Leave Request Form'!$C$8:$C$507, $B129), "R2", IF(COUNTIFS('Leave Request Form'!$P$8:$P$569, $B129, 'Leave Request Form'!$Q$8:$Q$569, "&lt;="&amp;H111, 'Leave Request Form'!$R$8:$R$569, "&gt;="&amp;H111)&gt;0, "A", IF(COUNTIFS('Leave Request Form'!$C$8:$C$507, $B129, 'Leave Request Form'!$D$8:$D$507, "&lt;="&amp;H111, 'Leave Request Form'!$E$8:$E$507, "&gt;="&amp;H111)&gt;0, "R", "")))))</f>
        <v/>
      </c>
      <c r="I129" s="43" t="str">
        <f>IF(OR($B129="", I111=""), "", IF(COUNTIFS('Leave Request Form'!$T$8:$T$507, I111, 'Leave Request Form'!$C$8:$C$507, $B129), "A2", IF(COUNTIFS('Leave Request Form'!$G$8:$G$507, I111, 'Leave Request Form'!$C$8:$C$507, $B129), "R2", IF(COUNTIFS('Leave Request Form'!$P$8:$P$569, $B129, 'Leave Request Form'!$Q$8:$Q$569, "&lt;="&amp;I111, 'Leave Request Form'!$R$8:$R$569, "&gt;="&amp;I111)&gt;0, "A", IF(COUNTIFS('Leave Request Form'!$C$8:$C$507, $B129, 'Leave Request Form'!$D$8:$D$507, "&lt;="&amp;I111, 'Leave Request Form'!$E$8:$E$507, "&gt;="&amp;I111)&gt;0, "R", "")))))</f>
        <v/>
      </c>
      <c r="J129" s="43" t="str">
        <f>IF(OR($B129="", J111=""), "", IF(COUNTIFS('Leave Request Form'!$T$8:$T$507, J111, 'Leave Request Form'!$C$8:$C$507, $B129), "A2", IF(COUNTIFS('Leave Request Form'!$G$8:$G$507, J111, 'Leave Request Form'!$C$8:$C$507, $B129), "R2", IF(COUNTIFS('Leave Request Form'!$P$8:$P$569, $B129, 'Leave Request Form'!$Q$8:$Q$569, "&lt;="&amp;J111, 'Leave Request Form'!$R$8:$R$569, "&gt;="&amp;J111)&gt;0, "A", IF(COUNTIFS('Leave Request Form'!$C$8:$C$507, $B129, 'Leave Request Form'!$D$8:$D$507, "&lt;="&amp;J111, 'Leave Request Form'!$E$8:$E$507, "&gt;="&amp;J111)&gt;0, "R", "")))))</f>
        <v/>
      </c>
      <c r="K129" s="43" t="str">
        <f>IF(OR($B129="", K111=""), "", IF(COUNTIFS('Leave Request Form'!$T$8:$T$507, K111, 'Leave Request Form'!$C$8:$C$507, $B129), "A2", IF(COUNTIFS('Leave Request Form'!$G$8:$G$507, K111, 'Leave Request Form'!$C$8:$C$507, $B129), "R2", IF(COUNTIFS('Leave Request Form'!$P$8:$P$569, $B129, 'Leave Request Form'!$Q$8:$Q$569, "&lt;="&amp;K111, 'Leave Request Form'!$R$8:$R$569, "&gt;="&amp;K111)&gt;0, "A", IF(COUNTIFS('Leave Request Form'!$C$8:$C$507, $B129, 'Leave Request Form'!$D$8:$D$507, "&lt;="&amp;K111, 'Leave Request Form'!$E$8:$E$507, "&gt;="&amp;K111)&gt;0, "R", "")))))</f>
        <v/>
      </c>
      <c r="L129" s="43" t="str">
        <f>IF(OR($B129="", L111=""), "", IF(COUNTIFS('Leave Request Form'!$T$8:$T$507, L111, 'Leave Request Form'!$C$8:$C$507, $B129), "A2", IF(COUNTIFS('Leave Request Form'!$G$8:$G$507, L111, 'Leave Request Form'!$C$8:$C$507, $B129), "R2", IF(COUNTIFS('Leave Request Form'!$P$8:$P$569, $B129, 'Leave Request Form'!$Q$8:$Q$569, "&lt;="&amp;L111, 'Leave Request Form'!$R$8:$R$569, "&gt;="&amp;L111)&gt;0, "A", IF(COUNTIFS('Leave Request Form'!$C$8:$C$507, $B129, 'Leave Request Form'!$D$8:$D$507, "&lt;="&amp;L111, 'Leave Request Form'!$E$8:$E$507, "&gt;="&amp;L111)&gt;0, "R", "")))))</f>
        <v/>
      </c>
      <c r="M129" s="43" t="str">
        <f>IF(OR($B129="", M111=""), "", IF(COUNTIFS('Leave Request Form'!$T$8:$T$507, M111, 'Leave Request Form'!$C$8:$C$507, $B129), "A2", IF(COUNTIFS('Leave Request Form'!$G$8:$G$507, M111, 'Leave Request Form'!$C$8:$C$507, $B129), "R2", IF(COUNTIFS('Leave Request Form'!$P$8:$P$569, $B129, 'Leave Request Form'!$Q$8:$Q$569, "&lt;="&amp;M111, 'Leave Request Form'!$R$8:$R$569, "&gt;="&amp;M111)&gt;0, "A", IF(COUNTIFS('Leave Request Form'!$C$8:$C$507, $B129, 'Leave Request Form'!$D$8:$D$507, "&lt;="&amp;M111, 'Leave Request Form'!$E$8:$E$507, "&gt;="&amp;M111)&gt;0, "R", "")))))</f>
        <v/>
      </c>
      <c r="N129" s="43" t="str">
        <f>IF(OR($B129="", N111=""), "", IF(COUNTIFS('Leave Request Form'!$T$8:$T$507, N111, 'Leave Request Form'!$C$8:$C$507, $B129), "A2", IF(COUNTIFS('Leave Request Form'!$G$8:$G$507, N111, 'Leave Request Form'!$C$8:$C$507, $B129), "R2", IF(COUNTIFS('Leave Request Form'!$P$8:$P$569, $B129, 'Leave Request Form'!$Q$8:$Q$569, "&lt;="&amp;N111, 'Leave Request Form'!$R$8:$R$569, "&gt;="&amp;N111)&gt;0, "A", IF(COUNTIFS('Leave Request Form'!$C$8:$C$507, $B129, 'Leave Request Form'!$D$8:$D$507, "&lt;="&amp;N111, 'Leave Request Form'!$E$8:$E$507, "&gt;="&amp;N111)&gt;0, "R", "")))))</f>
        <v/>
      </c>
      <c r="O129" s="43" t="str">
        <f>IF(OR($B129="", O111=""), "", IF(COUNTIFS('Leave Request Form'!$T$8:$T$507, O111, 'Leave Request Form'!$C$8:$C$507, $B129), "A2", IF(COUNTIFS('Leave Request Form'!$G$8:$G$507, O111, 'Leave Request Form'!$C$8:$C$507, $B129), "R2", IF(COUNTIFS('Leave Request Form'!$P$8:$P$569, $B129, 'Leave Request Form'!$Q$8:$Q$569, "&lt;="&amp;O111, 'Leave Request Form'!$R$8:$R$569, "&gt;="&amp;O111)&gt;0, "A", IF(COUNTIFS('Leave Request Form'!$C$8:$C$507, $B129, 'Leave Request Form'!$D$8:$D$507, "&lt;="&amp;O111, 'Leave Request Form'!$E$8:$E$507, "&gt;="&amp;O111)&gt;0, "R", "")))))</f>
        <v/>
      </c>
      <c r="P129" s="43" t="str">
        <f>IF(OR($B129="", P111=""), "", IF(COUNTIFS('Leave Request Form'!$T$8:$T$507, P111, 'Leave Request Form'!$C$8:$C$507, $B129), "A2", IF(COUNTIFS('Leave Request Form'!$G$8:$G$507, P111, 'Leave Request Form'!$C$8:$C$507, $B129), "R2", IF(COUNTIFS('Leave Request Form'!$P$8:$P$569, $B129, 'Leave Request Form'!$Q$8:$Q$569, "&lt;="&amp;P111, 'Leave Request Form'!$R$8:$R$569, "&gt;="&amp;P111)&gt;0, "A", IF(COUNTIFS('Leave Request Form'!$C$8:$C$507, $B129, 'Leave Request Form'!$D$8:$D$507, "&lt;="&amp;P111, 'Leave Request Form'!$E$8:$E$507, "&gt;="&amp;P111)&gt;0, "R", "")))))</f>
        <v/>
      </c>
      <c r="Q129" s="43" t="str">
        <f>IF(OR($B129="", Q111=""), "", IF(COUNTIFS('Leave Request Form'!$T$8:$T$507, Q111, 'Leave Request Form'!$C$8:$C$507, $B129), "A2", IF(COUNTIFS('Leave Request Form'!$G$8:$G$507, Q111, 'Leave Request Form'!$C$8:$C$507, $B129), "R2", IF(COUNTIFS('Leave Request Form'!$P$8:$P$569, $B129, 'Leave Request Form'!$Q$8:$Q$569, "&lt;="&amp;Q111, 'Leave Request Form'!$R$8:$R$569, "&gt;="&amp;Q111)&gt;0, "A", IF(COUNTIFS('Leave Request Form'!$C$8:$C$507, $B129, 'Leave Request Form'!$D$8:$D$507, "&lt;="&amp;Q111, 'Leave Request Form'!$E$8:$E$507, "&gt;="&amp;Q111)&gt;0, "R", "")))))</f>
        <v/>
      </c>
      <c r="R129" s="43" t="str">
        <f>IF(OR($B129="", R111=""), "", IF(COUNTIFS('Leave Request Form'!$T$8:$T$507, R111, 'Leave Request Form'!$C$8:$C$507, $B129), "A2", IF(COUNTIFS('Leave Request Form'!$G$8:$G$507, R111, 'Leave Request Form'!$C$8:$C$507, $B129), "R2", IF(COUNTIFS('Leave Request Form'!$P$8:$P$569, $B129, 'Leave Request Form'!$Q$8:$Q$569, "&lt;="&amp;R111, 'Leave Request Form'!$R$8:$R$569, "&gt;="&amp;R111)&gt;0, "A", IF(COUNTIFS('Leave Request Form'!$C$8:$C$507, $B129, 'Leave Request Form'!$D$8:$D$507, "&lt;="&amp;R111, 'Leave Request Form'!$E$8:$E$507, "&gt;="&amp;R111)&gt;0, "R", "")))))</f>
        <v/>
      </c>
      <c r="S129" s="43" t="str">
        <f>IF(OR($B129="", S111=""), "", IF(COUNTIFS('Leave Request Form'!$T$8:$T$507, S111, 'Leave Request Form'!$C$8:$C$507, $B129), "A2", IF(COUNTIFS('Leave Request Form'!$G$8:$G$507, S111, 'Leave Request Form'!$C$8:$C$507, $B129), "R2", IF(COUNTIFS('Leave Request Form'!$P$8:$P$569, $B129, 'Leave Request Form'!$Q$8:$Q$569, "&lt;="&amp;S111, 'Leave Request Form'!$R$8:$R$569, "&gt;="&amp;S111)&gt;0, "A", IF(COUNTIFS('Leave Request Form'!$C$8:$C$507, $B129, 'Leave Request Form'!$D$8:$D$507, "&lt;="&amp;S111, 'Leave Request Form'!$E$8:$E$507, "&gt;="&amp;S111)&gt;0, "R", "")))))</f>
        <v/>
      </c>
      <c r="T129" s="43" t="str">
        <f>IF(OR($B129="", T111=""), "", IF(COUNTIFS('Leave Request Form'!$T$8:$T$507, T111, 'Leave Request Form'!$C$8:$C$507, $B129), "A2", IF(COUNTIFS('Leave Request Form'!$G$8:$G$507, T111, 'Leave Request Form'!$C$8:$C$507, $B129), "R2", IF(COUNTIFS('Leave Request Form'!$P$8:$P$569, $B129, 'Leave Request Form'!$Q$8:$Q$569, "&lt;="&amp;T111, 'Leave Request Form'!$R$8:$R$569, "&gt;="&amp;T111)&gt;0, "A", IF(COUNTIFS('Leave Request Form'!$C$8:$C$507, $B129, 'Leave Request Form'!$D$8:$D$507, "&lt;="&amp;T111, 'Leave Request Form'!$E$8:$E$507, "&gt;="&amp;T111)&gt;0, "R", "")))))</f>
        <v/>
      </c>
      <c r="U129" s="43" t="str">
        <f>IF(OR($B129="", U111=""), "", IF(COUNTIFS('Leave Request Form'!$T$8:$T$507, U111, 'Leave Request Form'!$C$8:$C$507, $B129), "A2", IF(COUNTIFS('Leave Request Form'!$G$8:$G$507, U111, 'Leave Request Form'!$C$8:$C$507, $B129), "R2", IF(COUNTIFS('Leave Request Form'!$P$8:$P$569, $B129, 'Leave Request Form'!$Q$8:$Q$569, "&lt;="&amp;U111, 'Leave Request Form'!$R$8:$R$569, "&gt;="&amp;U111)&gt;0, "A", IF(COUNTIFS('Leave Request Form'!$C$8:$C$507, $B129, 'Leave Request Form'!$D$8:$D$507, "&lt;="&amp;U111, 'Leave Request Form'!$E$8:$E$507, "&gt;="&amp;U111)&gt;0, "R", "")))))</f>
        <v/>
      </c>
      <c r="V129" s="43" t="str">
        <f>IF(OR($B129="", V111=""), "", IF(COUNTIFS('Leave Request Form'!$T$8:$T$507, V111, 'Leave Request Form'!$C$8:$C$507, $B129), "A2", IF(COUNTIFS('Leave Request Form'!$G$8:$G$507, V111, 'Leave Request Form'!$C$8:$C$507, $B129), "R2", IF(COUNTIFS('Leave Request Form'!$P$8:$P$569, $B129, 'Leave Request Form'!$Q$8:$Q$569, "&lt;="&amp;V111, 'Leave Request Form'!$R$8:$R$569, "&gt;="&amp;V111)&gt;0, "A", IF(COUNTIFS('Leave Request Form'!$C$8:$C$507, $B129, 'Leave Request Form'!$D$8:$D$507, "&lt;="&amp;V111, 'Leave Request Form'!$E$8:$E$507, "&gt;="&amp;V111)&gt;0, "R", "")))))</f>
        <v/>
      </c>
      <c r="W129" s="43" t="str">
        <f>IF(OR($B129="", W111=""), "", IF(COUNTIFS('Leave Request Form'!$T$8:$T$507, W111, 'Leave Request Form'!$C$8:$C$507, $B129), "A2", IF(COUNTIFS('Leave Request Form'!$G$8:$G$507, W111, 'Leave Request Form'!$C$8:$C$507, $B129), "R2", IF(COUNTIFS('Leave Request Form'!$P$8:$P$569, $B129, 'Leave Request Form'!$Q$8:$Q$569, "&lt;="&amp;W111, 'Leave Request Form'!$R$8:$R$569, "&gt;="&amp;W111)&gt;0, "A", IF(COUNTIFS('Leave Request Form'!$C$8:$C$507, $B129, 'Leave Request Form'!$D$8:$D$507, "&lt;="&amp;W111, 'Leave Request Form'!$E$8:$E$507, "&gt;="&amp;W111)&gt;0, "R", "")))))</f>
        <v/>
      </c>
      <c r="X129" s="43" t="str">
        <f>IF(OR($B129="", X111=""), "", IF(COUNTIFS('Leave Request Form'!$T$8:$T$507, X111, 'Leave Request Form'!$C$8:$C$507, $B129), "A2", IF(COUNTIFS('Leave Request Form'!$G$8:$G$507, X111, 'Leave Request Form'!$C$8:$C$507, $B129), "R2", IF(COUNTIFS('Leave Request Form'!$P$8:$P$569, $B129, 'Leave Request Form'!$Q$8:$Q$569, "&lt;="&amp;X111, 'Leave Request Form'!$R$8:$R$569, "&gt;="&amp;X111)&gt;0, "A", IF(COUNTIFS('Leave Request Form'!$C$8:$C$507, $B129, 'Leave Request Form'!$D$8:$D$507, "&lt;="&amp;X111, 'Leave Request Form'!$E$8:$E$507, "&gt;="&amp;X111)&gt;0, "R", "")))))</f>
        <v/>
      </c>
      <c r="Y129" s="43" t="str">
        <f>IF(OR($B129="", Y111=""), "", IF(COUNTIFS('Leave Request Form'!$T$8:$T$507, Y111, 'Leave Request Form'!$C$8:$C$507, $B129), "A2", IF(COUNTIFS('Leave Request Form'!$G$8:$G$507, Y111, 'Leave Request Form'!$C$8:$C$507, $B129), "R2", IF(COUNTIFS('Leave Request Form'!$P$8:$P$569, $B129, 'Leave Request Form'!$Q$8:$Q$569, "&lt;="&amp;Y111, 'Leave Request Form'!$R$8:$R$569, "&gt;="&amp;Y111)&gt;0, "A", IF(COUNTIFS('Leave Request Form'!$C$8:$C$507, $B129, 'Leave Request Form'!$D$8:$D$507, "&lt;="&amp;Y111, 'Leave Request Form'!$E$8:$E$507, "&gt;="&amp;Y111)&gt;0, "R", "")))))</f>
        <v/>
      </c>
      <c r="Z129" s="43" t="str">
        <f>IF(OR($B129="", Z111=""), "", IF(COUNTIFS('Leave Request Form'!$T$8:$T$507, Z111, 'Leave Request Form'!$C$8:$C$507, $B129), "A2", IF(COUNTIFS('Leave Request Form'!$G$8:$G$507, Z111, 'Leave Request Form'!$C$8:$C$507, $B129), "R2", IF(COUNTIFS('Leave Request Form'!$P$8:$P$569, $B129, 'Leave Request Form'!$Q$8:$Q$569, "&lt;="&amp;Z111, 'Leave Request Form'!$R$8:$R$569, "&gt;="&amp;Z111)&gt;0, "A", IF(COUNTIFS('Leave Request Form'!$C$8:$C$507, $B129, 'Leave Request Form'!$D$8:$D$507, "&lt;="&amp;Z111, 'Leave Request Form'!$E$8:$E$507, "&gt;="&amp;Z111)&gt;0, "R", "")))))</f>
        <v/>
      </c>
      <c r="AA129" s="43" t="str">
        <f>IF(OR($B129="", AA111=""), "", IF(COUNTIFS('Leave Request Form'!$T$8:$T$507, AA111, 'Leave Request Form'!$C$8:$C$507, $B129), "A2", IF(COUNTIFS('Leave Request Form'!$G$8:$G$507, AA111, 'Leave Request Form'!$C$8:$C$507, $B129), "R2", IF(COUNTIFS('Leave Request Form'!$P$8:$P$569, $B129, 'Leave Request Form'!$Q$8:$Q$569, "&lt;="&amp;AA111, 'Leave Request Form'!$R$8:$R$569, "&gt;="&amp;AA111)&gt;0, "A", IF(COUNTIFS('Leave Request Form'!$C$8:$C$507, $B129, 'Leave Request Form'!$D$8:$D$507, "&lt;="&amp;AA111, 'Leave Request Form'!$E$8:$E$507, "&gt;="&amp;AA111)&gt;0, "R", "")))))</f>
        <v/>
      </c>
      <c r="AB129" s="43" t="str">
        <f>IF(OR($B129="", AB111=""), "", IF(COUNTIFS('Leave Request Form'!$T$8:$T$507, AB111, 'Leave Request Form'!$C$8:$C$507, $B129), "A2", IF(COUNTIFS('Leave Request Form'!$G$8:$G$507, AB111, 'Leave Request Form'!$C$8:$C$507, $B129), "R2", IF(COUNTIFS('Leave Request Form'!$P$8:$P$569, $B129, 'Leave Request Form'!$Q$8:$Q$569, "&lt;="&amp;AB111, 'Leave Request Form'!$R$8:$R$569, "&gt;="&amp;AB111)&gt;0, "A", IF(COUNTIFS('Leave Request Form'!$C$8:$C$507, $B129, 'Leave Request Form'!$D$8:$D$507, "&lt;="&amp;AB111, 'Leave Request Form'!$E$8:$E$507, "&gt;="&amp;AB111)&gt;0, "R", "")))))</f>
        <v/>
      </c>
      <c r="AC129" s="43" t="str">
        <f>IF(OR($B129="", AC111=""), "", IF(COUNTIFS('Leave Request Form'!$T$8:$T$507, AC111, 'Leave Request Form'!$C$8:$C$507, $B129), "A2", IF(COUNTIFS('Leave Request Form'!$G$8:$G$507, AC111, 'Leave Request Form'!$C$8:$C$507, $B129), "R2", IF(COUNTIFS('Leave Request Form'!$P$8:$P$569, $B129, 'Leave Request Form'!$Q$8:$Q$569, "&lt;="&amp;AC111, 'Leave Request Form'!$R$8:$R$569, "&gt;="&amp;AC111)&gt;0, "A", IF(COUNTIFS('Leave Request Form'!$C$8:$C$507, $B129, 'Leave Request Form'!$D$8:$D$507, "&lt;="&amp;AC111, 'Leave Request Form'!$E$8:$E$507, "&gt;="&amp;AC111)&gt;0, "R", "")))))</f>
        <v/>
      </c>
      <c r="AD129" s="43" t="str">
        <f>IF(OR($B129="", AD111=""), "", IF(COUNTIFS('Leave Request Form'!$T$8:$T$507, AD111, 'Leave Request Form'!$C$8:$C$507, $B129), "A2", IF(COUNTIFS('Leave Request Form'!$G$8:$G$507, AD111, 'Leave Request Form'!$C$8:$C$507, $B129), "R2", IF(COUNTIFS('Leave Request Form'!$P$8:$P$569, $B129, 'Leave Request Form'!$Q$8:$Q$569, "&lt;="&amp;AD111, 'Leave Request Form'!$R$8:$R$569, "&gt;="&amp;AD111)&gt;0, "A", IF(COUNTIFS('Leave Request Form'!$C$8:$C$507, $B129, 'Leave Request Form'!$D$8:$D$507, "&lt;="&amp;AD111, 'Leave Request Form'!$E$8:$E$507, "&gt;="&amp;AD111)&gt;0, "R", "")))))</f>
        <v/>
      </c>
      <c r="AE129" s="43" t="str">
        <f>IF(OR($B129="", AE111=""), "", IF(COUNTIFS('Leave Request Form'!$T$8:$T$507, AE111, 'Leave Request Form'!$C$8:$C$507, $B129), "A2", IF(COUNTIFS('Leave Request Form'!$G$8:$G$507, AE111, 'Leave Request Form'!$C$8:$C$507, $B129), "R2", IF(COUNTIFS('Leave Request Form'!$P$8:$P$569, $B129, 'Leave Request Form'!$Q$8:$Q$569, "&lt;="&amp;AE111, 'Leave Request Form'!$R$8:$R$569, "&gt;="&amp;AE111)&gt;0, "A", IF(COUNTIFS('Leave Request Form'!$C$8:$C$507, $B129, 'Leave Request Form'!$D$8:$D$507, "&lt;="&amp;AE111, 'Leave Request Form'!$E$8:$E$507, "&gt;="&amp;AE111)&gt;0, "R", "")))))</f>
        <v/>
      </c>
      <c r="AF129" s="43" t="str">
        <f>IF(OR($B129="", AF111=""), "", IF(COUNTIFS('Leave Request Form'!$T$8:$T$507, AF111, 'Leave Request Form'!$C$8:$C$507, $B129), "A2", IF(COUNTIFS('Leave Request Form'!$G$8:$G$507, AF111, 'Leave Request Form'!$C$8:$C$507, $B129), "R2", IF(COUNTIFS('Leave Request Form'!$P$8:$P$569, $B129, 'Leave Request Form'!$Q$8:$Q$569, "&lt;="&amp;AF111, 'Leave Request Form'!$R$8:$R$569, "&gt;="&amp;AF111)&gt;0, "A", IF(COUNTIFS('Leave Request Form'!$C$8:$C$507, $B129, 'Leave Request Form'!$D$8:$D$507, "&lt;="&amp;AF111, 'Leave Request Form'!$E$8:$E$507, "&gt;="&amp;AF111)&gt;0, "R", "")))))</f>
        <v/>
      </c>
      <c r="AG129" s="44" t="str">
        <f>IF(OR($B129="", AG111=""), "", IF(COUNTIFS('Leave Request Form'!$T$8:$T$507, AG111, 'Leave Request Form'!$C$8:$C$507, $B129), "A2", IF(COUNTIFS('Leave Request Form'!$G$8:$G$507, AG111, 'Leave Request Form'!$C$8:$C$507, $B129), "R2", IF(COUNTIFS('Leave Request Form'!$P$8:$P$569, $B129, 'Leave Request Form'!$Q$8:$Q$569, "&lt;="&amp;AG111, 'Leave Request Form'!$R$8:$R$569, "&gt;="&amp;AG111)&gt;0, "A", IF(COUNTIFS('Leave Request Form'!$C$8:$C$507, $B129, 'Leave Request Form'!$D$8:$D$507, "&lt;="&amp;AG111, 'Leave Request Form'!$E$8:$E$507, "&gt;="&amp;AG111)&gt;0, "R", "")))))</f>
        <v/>
      </c>
      <c r="AH129" s="75"/>
    </row>
    <row r="130" spans="1:34" x14ac:dyDescent="0.25">
      <c r="A130" s="75"/>
      <c r="B130" s="10" t="str">
        <f>IF('Intro &amp; Setup'!$BC$22="", "", 'Intro &amp; Setup'!$BC$22)</f>
        <v/>
      </c>
      <c r="C130" s="42" t="str">
        <f>IF(OR($B130="", C111=""), "", IF(COUNTIFS('Leave Request Form'!$T$8:$T$507, C111, 'Leave Request Form'!$C$8:$C$507, $B130), "A2", IF(COUNTIFS('Leave Request Form'!$G$8:$G$507, C111, 'Leave Request Form'!$C$8:$C$507, $B130), "R2", IF(COUNTIFS('Leave Request Form'!$P$8:$P$569, $B130, 'Leave Request Form'!$Q$8:$Q$569, "&lt;="&amp;C111, 'Leave Request Form'!$R$8:$R$569, "&gt;="&amp;C111)&gt;0, "A", IF(COUNTIFS('Leave Request Form'!$C$8:$C$507, $B130, 'Leave Request Form'!$D$8:$D$507, "&lt;="&amp;C111, 'Leave Request Form'!$E$8:$E$507, "&gt;="&amp;C111)&gt;0, "R", "")))))</f>
        <v/>
      </c>
      <c r="D130" s="43" t="str">
        <f>IF(OR($B130="", D111=""), "", IF(COUNTIFS('Leave Request Form'!$T$8:$T$507, D111, 'Leave Request Form'!$C$8:$C$507, $B130), "A2", IF(COUNTIFS('Leave Request Form'!$G$8:$G$507, D111, 'Leave Request Form'!$C$8:$C$507, $B130), "R2", IF(COUNTIFS('Leave Request Form'!$P$8:$P$569, $B130, 'Leave Request Form'!$Q$8:$Q$569, "&lt;="&amp;D111, 'Leave Request Form'!$R$8:$R$569, "&gt;="&amp;D111)&gt;0, "A", IF(COUNTIFS('Leave Request Form'!$C$8:$C$507, $B130, 'Leave Request Form'!$D$8:$D$507, "&lt;="&amp;D111, 'Leave Request Form'!$E$8:$E$507, "&gt;="&amp;D111)&gt;0, "R", "")))))</f>
        <v/>
      </c>
      <c r="E130" s="43" t="str">
        <f>IF(OR($B130="", E111=""), "", IF(COUNTIFS('Leave Request Form'!$T$8:$T$507, E111, 'Leave Request Form'!$C$8:$C$507, $B130), "A2", IF(COUNTIFS('Leave Request Form'!$G$8:$G$507, E111, 'Leave Request Form'!$C$8:$C$507, $B130), "R2", IF(COUNTIFS('Leave Request Form'!$P$8:$P$569, $B130, 'Leave Request Form'!$Q$8:$Q$569, "&lt;="&amp;E111, 'Leave Request Form'!$R$8:$R$569, "&gt;="&amp;E111)&gt;0, "A", IF(COUNTIFS('Leave Request Form'!$C$8:$C$507, $B130, 'Leave Request Form'!$D$8:$D$507, "&lt;="&amp;E111, 'Leave Request Form'!$E$8:$E$507, "&gt;="&amp;E111)&gt;0, "R", "")))))</f>
        <v/>
      </c>
      <c r="F130" s="43" t="str">
        <f>IF(OR($B130="", F111=""), "", IF(COUNTIFS('Leave Request Form'!$T$8:$T$507, F111, 'Leave Request Form'!$C$8:$C$507, $B130), "A2", IF(COUNTIFS('Leave Request Form'!$G$8:$G$507, F111, 'Leave Request Form'!$C$8:$C$507, $B130), "R2", IF(COUNTIFS('Leave Request Form'!$P$8:$P$569, $B130, 'Leave Request Form'!$Q$8:$Q$569, "&lt;="&amp;F111, 'Leave Request Form'!$R$8:$R$569, "&gt;="&amp;F111)&gt;0, "A", IF(COUNTIFS('Leave Request Form'!$C$8:$C$507, $B130, 'Leave Request Form'!$D$8:$D$507, "&lt;="&amp;F111, 'Leave Request Form'!$E$8:$E$507, "&gt;="&amp;F111)&gt;0, "R", "")))))</f>
        <v/>
      </c>
      <c r="G130" s="43" t="str">
        <f>IF(OR($B130="", G111=""), "", IF(COUNTIFS('Leave Request Form'!$T$8:$T$507, G111, 'Leave Request Form'!$C$8:$C$507, $B130), "A2", IF(COUNTIFS('Leave Request Form'!$G$8:$G$507, G111, 'Leave Request Form'!$C$8:$C$507, $B130), "R2", IF(COUNTIFS('Leave Request Form'!$P$8:$P$569, $B130, 'Leave Request Form'!$Q$8:$Q$569, "&lt;="&amp;G111, 'Leave Request Form'!$R$8:$R$569, "&gt;="&amp;G111)&gt;0, "A", IF(COUNTIFS('Leave Request Form'!$C$8:$C$507, $B130, 'Leave Request Form'!$D$8:$D$507, "&lt;="&amp;G111, 'Leave Request Form'!$E$8:$E$507, "&gt;="&amp;G111)&gt;0, "R", "")))))</f>
        <v/>
      </c>
      <c r="H130" s="43" t="str">
        <f>IF(OR($B130="", H111=""), "", IF(COUNTIFS('Leave Request Form'!$T$8:$T$507, H111, 'Leave Request Form'!$C$8:$C$507, $B130), "A2", IF(COUNTIFS('Leave Request Form'!$G$8:$G$507, H111, 'Leave Request Form'!$C$8:$C$507, $B130), "R2", IF(COUNTIFS('Leave Request Form'!$P$8:$P$569, $B130, 'Leave Request Form'!$Q$8:$Q$569, "&lt;="&amp;H111, 'Leave Request Form'!$R$8:$R$569, "&gt;="&amp;H111)&gt;0, "A", IF(COUNTIFS('Leave Request Form'!$C$8:$C$507, $B130, 'Leave Request Form'!$D$8:$D$507, "&lt;="&amp;H111, 'Leave Request Form'!$E$8:$E$507, "&gt;="&amp;H111)&gt;0, "R", "")))))</f>
        <v/>
      </c>
      <c r="I130" s="43" t="str">
        <f>IF(OR($B130="", I111=""), "", IF(COUNTIFS('Leave Request Form'!$T$8:$T$507, I111, 'Leave Request Form'!$C$8:$C$507, $B130), "A2", IF(COUNTIFS('Leave Request Form'!$G$8:$G$507, I111, 'Leave Request Form'!$C$8:$C$507, $B130), "R2", IF(COUNTIFS('Leave Request Form'!$P$8:$P$569, $B130, 'Leave Request Form'!$Q$8:$Q$569, "&lt;="&amp;I111, 'Leave Request Form'!$R$8:$R$569, "&gt;="&amp;I111)&gt;0, "A", IF(COUNTIFS('Leave Request Form'!$C$8:$C$507, $B130, 'Leave Request Form'!$D$8:$D$507, "&lt;="&amp;I111, 'Leave Request Form'!$E$8:$E$507, "&gt;="&amp;I111)&gt;0, "R", "")))))</f>
        <v/>
      </c>
      <c r="J130" s="43" t="str">
        <f>IF(OR($B130="", J111=""), "", IF(COUNTIFS('Leave Request Form'!$T$8:$T$507, J111, 'Leave Request Form'!$C$8:$C$507, $B130), "A2", IF(COUNTIFS('Leave Request Form'!$G$8:$G$507, J111, 'Leave Request Form'!$C$8:$C$507, $B130), "R2", IF(COUNTIFS('Leave Request Form'!$P$8:$P$569, $B130, 'Leave Request Form'!$Q$8:$Q$569, "&lt;="&amp;J111, 'Leave Request Form'!$R$8:$R$569, "&gt;="&amp;J111)&gt;0, "A", IF(COUNTIFS('Leave Request Form'!$C$8:$C$507, $B130, 'Leave Request Form'!$D$8:$D$507, "&lt;="&amp;J111, 'Leave Request Form'!$E$8:$E$507, "&gt;="&amp;J111)&gt;0, "R", "")))))</f>
        <v/>
      </c>
      <c r="K130" s="43" t="str">
        <f>IF(OR($B130="", K111=""), "", IF(COUNTIFS('Leave Request Form'!$T$8:$T$507, K111, 'Leave Request Form'!$C$8:$C$507, $B130), "A2", IF(COUNTIFS('Leave Request Form'!$G$8:$G$507, K111, 'Leave Request Form'!$C$8:$C$507, $B130), "R2", IF(COUNTIFS('Leave Request Form'!$P$8:$P$569, $B130, 'Leave Request Form'!$Q$8:$Q$569, "&lt;="&amp;K111, 'Leave Request Form'!$R$8:$R$569, "&gt;="&amp;K111)&gt;0, "A", IF(COUNTIFS('Leave Request Form'!$C$8:$C$507, $B130, 'Leave Request Form'!$D$8:$D$507, "&lt;="&amp;K111, 'Leave Request Form'!$E$8:$E$507, "&gt;="&amp;K111)&gt;0, "R", "")))))</f>
        <v/>
      </c>
      <c r="L130" s="43" t="str">
        <f>IF(OR($B130="", L111=""), "", IF(COUNTIFS('Leave Request Form'!$T$8:$T$507, L111, 'Leave Request Form'!$C$8:$C$507, $B130), "A2", IF(COUNTIFS('Leave Request Form'!$G$8:$G$507, L111, 'Leave Request Form'!$C$8:$C$507, $B130), "R2", IF(COUNTIFS('Leave Request Form'!$P$8:$P$569, $B130, 'Leave Request Form'!$Q$8:$Q$569, "&lt;="&amp;L111, 'Leave Request Form'!$R$8:$R$569, "&gt;="&amp;L111)&gt;0, "A", IF(COUNTIFS('Leave Request Form'!$C$8:$C$507, $B130, 'Leave Request Form'!$D$8:$D$507, "&lt;="&amp;L111, 'Leave Request Form'!$E$8:$E$507, "&gt;="&amp;L111)&gt;0, "R", "")))))</f>
        <v/>
      </c>
      <c r="M130" s="43" t="str">
        <f>IF(OR($B130="", M111=""), "", IF(COUNTIFS('Leave Request Form'!$T$8:$T$507, M111, 'Leave Request Form'!$C$8:$C$507, $B130), "A2", IF(COUNTIFS('Leave Request Form'!$G$8:$G$507, M111, 'Leave Request Form'!$C$8:$C$507, $B130), "R2", IF(COUNTIFS('Leave Request Form'!$P$8:$P$569, $B130, 'Leave Request Form'!$Q$8:$Q$569, "&lt;="&amp;M111, 'Leave Request Form'!$R$8:$R$569, "&gt;="&amp;M111)&gt;0, "A", IF(COUNTIFS('Leave Request Form'!$C$8:$C$507, $B130, 'Leave Request Form'!$D$8:$D$507, "&lt;="&amp;M111, 'Leave Request Form'!$E$8:$E$507, "&gt;="&amp;M111)&gt;0, "R", "")))))</f>
        <v/>
      </c>
      <c r="N130" s="43" t="str">
        <f>IF(OR($B130="", N111=""), "", IF(COUNTIFS('Leave Request Form'!$T$8:$T$507, N111, 'Leave Request Form'!$C$8:$C$507, $B130), "A2", IF(COUNTIFS('Leave Request Form'!$G$8:$G$507, N111, 'Leave Request Form'!$C$8:$C$507, $B130), "R2", IF(COUNTIFS('Leave Request Form'!$P$8:$P$569, $B130, 'Leave Request Form'!$Q$8:$Q$569, "&lt;="&amp;N111, 'Leave Request Form'!$R$8:$R$569, "&gt;="&amp;N111)&gt;0, "A", IF(COUNTIFS('Leave Request Form'!$C$8:$C$507, $B130, 'Leave Request Form'!$D$8:$D$507, "&lt;="&amp;N111, 'Leave Request Form'!$E$8:$E$507, "&gt;="&amp;N111)&gt;0, "R", "")))))</f>
        <v/>
      </c>
      <c r="O130" s="43" t="str">
        <f>IF(OR($B130="", O111=""), "", IF(COUNTIFS('Leave Request Form'!$T$8:$T$507, O111, 'Leave Request Form'!$C$8:$C$507, $B130), "A2", IF(COUNTIFS('Leave Request Form'!$G$8:$G$507, O111, 'Leave Request Form'!$C$8:$C$507, $B130), "R2", IF(COUNTIFS('Leave Request Form'!$P$8:$P$569, $B130, 'Leave Request Form'!$Q$8:$Q$569, "&lt;="&amp;O111, 'Leave Request Form'!$R$8:$R$569, "&gt;="&amp;O111)&gt;0, "A", IF(COUNTIFS('Leave Request Form'!$C$8:$C$507, $B130, 'Leave Request Form'!$D$8:$D$507, "&lt;="&amp;O111, 'Leave Request Form'!$E$8:$E$507, "&gt;="&amp;O111)&gt;0, "R", "")))))</f>
        <v/>
      </c>
      <c r="P130" s="43" t="str">
        <f>IF(OR($B130="", P111=""), "", IF(COUNTIFS('Leave Request Form'!$T$8:$T$507, P111, 'Leave Request Form'!$C$8:$C$507, $B130), "A2", IF(COUNTIFS('Leave Request Form'!$G$8:$G$507, P111, 'Leave Request Form'!$C$8:$C$507, $B130), "R2", IF(COUNTIFS('Leave Request Form'!$P$8:$P$569, $B130, 'Leave Request Form'!$Q$8:$Q$569, "&lt;="&amp;P111, 'Leave Request Form'!$R$8:$R$569, "&gt;="&amp;P111)&gt;0, "A", IF(COUNTIFS('Leave Request Form'!$C$8:$C$507, $B130, 'Leave Request Form'!$D$8:$D$507, "&lt;="&amp;P111, 'Leave Request Form'!$E$8:$E$507, "&gt;="&amp;P111)&gt;0, "R", "")))))</f>
        <v/>
      </c>
      <c r="Q130" s="43" t="str">
        <f>IF(OR($B130="", Q111=""), "", IF(COUNTIFS('Leave Request Form'!$T$8:$T$507, Q111, 'Leave Request Form'!$C$8:$C$507, $B130), "A2", IF(COUNTIFS('Leave Request Form'!$G$8:$G$507, Q111, 'Leave Request Form'!$C$8:$C$507, $B130), "R2", IF(COUNTIFS('Leave Request Form'!$P$8:$P$569, $B130, 'Leave Request Form'!$Q$8:$Q$569, "&lt;="&amp;Q111, 'Leave Request Form'!$R$8:$R$569, "&gt;="&amp;Q111)&gt;0, "A", IF(COUNTIFS('Leave Request Form'!$C$8:$C$507, $B130, 'Leave Request Form'!$D$8:$D$507, "&lt;="&amp;Q111, 'Leave Request Form'!$E$8:$E$507, "&gt;="&amp;Q111)&gt;0, "R", "")))))</f>
        <v/>
      </c>
      <c r="R130" s="43" t="str">
        <f>IF(OR($B130="", R111=""), "", IF(COUNTIFS('Leave Request Form'!$T$8:$T$507, R111, 'Leave Request Form'!$C$8:$C$507, $B130), "A2", IF(COUNTIFS('Leave Request Form'!$G$8:$G$507, R111, 'Leave Request Form'!$C$8:$C$507, $B130), "R2", IF(COUNTIFS('Leave Request Form'!$P$8:$P$569, $B130, 'Leave Request Form'!$Q$8:$Q$569, "&lt;="&amp;R111, 'Leave Request Form'!$R$8:$R$569, "&gt;="&amp;R111)&gt;0, "A", IF(COUNTIFS('Leave Request Form'!$C$8:$C$507, $B130, 'Leave Request Form'!$D$8:$D$507, "&lt;="&amp;R111, 'Leave Request Form'!$E$8:$E$507, "&gt;="&amp;R111)&gt;0, "R", "")))))</f>
        <v/>
      </c>
      <c r="S130" s="43" t="str">
        <f>IF(OR($B130="", S111=""), "", IF(COUNTIFS('Leave Request Form'!$T$8:$T$507, S111, 'Leave Request Form'!$C$8:$C$507, $B130), "A2", IF(COUNTIFS('Leave Request Form'!$G$8:$G$507, S111, 'Leave Request Form'!$C$8:$C$507, $B130), "R2", IF(COUNTIFS('Leave Request Form'!$P$8:$P$569, $B130, 'Leave Request Form'!$Q$8:$Q$569, "&lt;="&amp;S111, 'Leave Request Form'!$R$8:$R$569, "&gt;="&amp;S111)&gt;0, "A", IF(COUNTIFS('Leave Request Form'!$C$8:$C$507, $B130, 'Leave Request Form'!$D$8:$D$507, "&lt;="&amp;S111, 'Leave Request Form'!$E$8:$E$507, "&gt;="&amp;S111)&gt;0, "R", "")))))</f>
        <v/>
      </c>
      <c r="T130" s="43" t="str">
        <f>IF(OR($B130="", T111=""), "", IF(COUNTIFS('Leave Request Form'!$T$8:$T$507, T111, 'Leave Request Form'!$C$8:$C$507, $B130), "A2", IF(COUNTIFS('Leave Request Form'!$G$8:$G$507, T111, 'Leave Request Form'!$C$8:$C$507, $B130), "R2", IF(COUNTIFS('Leave Request Form'!$P$8:$P$569, $B130, 'Leave Request Form'!$Q$8:$Q$569, "&lt;="&amp;T111, 'Leave Request Form'!$R$8:$R$569, "&gt;="&amp;T111)&gt;0, "A", IF(COUNTIFS('Leave Request Form'!$C$8:$C$507, $B130, 'Leave Request Form'!$D$8:$D$507, "&lt;="&amp;T111, 'Leave Request Form'!$E$8:$E$507, "&gt;="&amp;T111)&gt;0, "R", "")))))</f>
        <v/>
      </c>
      <c r="U130" s="43" t="str">
        <f>IF(OR($B130="", U111=""), "", IF(COUNTIFS('Leave Request Form'!$T$8:$T$507, U111, 'Leave Request Form'!$C$8:$C$507, $B130), "A2", IF(COUNTIFS('Leave Request Form'!$G$8:$G$507, U111, 'Leave Request Form'!$C$8:$C$507, $B130), "R2", IF(COUNTIFS('Leave Request Form'!$P$8:$P$569, $B130, 'Leave Request Form'!$Q$8:$Q$569, "&lt;="&amp;U111, 'Leave Request Form'!$R$8:$R$569, "&gt;="&amp;U111)&gt;0, "A", IF(COUNTIFS('Leave Request Form'!$C$8:$C$507, $B130, 'Leave Request Form'!$D$8:$D$507, "&lt;="&amp;U111, 'Leave Request Form'!$E$8:$E$507, "&gt;="&amp;U111)&gt;0, "R", "")))))</f>
        <v/>
      </c>
      <c r="V130" s="43" t="str">
        <f>IF(OR($B130="", V111=""), "", IF(COUNTIFS('Leave Request Form'!$T$8:$T$507, V111, 'Leave Request Form'!$C$8:$C$507, $B130), "A2", IF(COUNTIFS('Leave Request Form'!$G$8:$G$507, V111, 'Leave Request Form'!$C$8:$C$507, $B130), "R2", IF(COUNTIFS('Leave Request Form'!$P$8:$P$569, $B130, 'Leave Request Form'!$Q$8:$Q$569, "&lt;="&amp;V111, 'Leave Request Form'!$R$8:$R$569, "&gt;="&amp;V111)&gt;0, "A", IF(COUNTIFS('Leave Request Form'!$C$8:$C$507, $B130, 'Leave Request Form'!$D$8:$D$507, "&lt;="&amp;V111, 'Leave Request Form'!$E$8:$E$507, "&gt;="&amp;V111)&gt;0, "R", "")))))</f>
        <v/>
      </c>
      <c r="W130" s="43" t="str">
        <f>IF(OR($B130="", W111=""), "", IF(COUNTIFS('Leave Request Form'!$T$8:$T$507, W111, 'Leave Request Form'!$C$8:$C$507, $B130), "A2", IF(COUNTIFS('Leave Request Form'!$G$8:$G$507, W111, 'Leave Request Form'!$C$8:$C$507, $B130), "R2", IF(COUNTIFS('Leave Request Form'!$P$8:$P$569, $B130, 'Leave Request Form'!$Q$8:$Q$569, "&lt;="&amp;W111, 'Leave Request Form'!$R$8:$R$569, "&gt;="&amp;W111)&gt;0, "A", IF(COUNTIFS('Leave Request Form'!$C$8:$C$507, $B130, 'Leave Request Form'!$D$8:$D$507, "&lt;="&amp;W111, 'Leave Request Form'!$E$8:$E$507, "&gt;="&amp;W111)&gt;0, "R", "")))))</f>
        <v/>
      </c>
      <c r="X130" s="43" t="str">
        <f>IF(OR($B130="", X111=""), "", IF(COUNTIFS('Leave Request Form'!$T$8:$T$507, X111, 'Leave Request Form'!$C$8:$C$507, $B130), "A2", IF(COUNTIFS('Leave Request Form'!$G$8:$G$507, X111, 'Leave Request Form'!$C$8:$C$507, $B130), "R2", IF(COUNTIFS('Leave Request Form'!$P$8:$P$569, $B130, 'Leave Request Form'!$Q$8:$Q$569, "&lt;="&amp;X111, 'Leave Request Form'!$R$8:$R$569, "&gt;="&amp;X111)&gt;0, "A", IF(COUNTIFS('Leave Request Form'!$C$8:$C$507, $B130, 'Leave Request Form'!$D$8:$D$507, "&lt;="&amp;X111, 'Leave Request Form'!$E$8:$E$507, "&gt;="&amp;X111)&gt;0, "R", "")))))</f>
        <v/>
      </c>
      <c r="Y130" s="43" t="str">
        <f>IF(OR($B130="", Y111=""), "", IF(COUNTIFS('Leave Request Form'!$T$8:$T$507, Y111, 'Leave Request Form'!$C$8:$C$507, $B130), "A2", IF(COUNTIFS('Leave Request Form'!$G$8:$G$507, Y111, 'Leave Request Form'!$C$8:$C$507, $B130), "R2", IF(COUNTIFS('Leave Request Form'!$P$8:$P$569, $B130, 'Leave Request Form'!$Q$8:$Q$569, "&lt;="&amp;Y111, 'Leave Request Form'!$R$8:$R$569, "&gt;="&amp;Y111)&gt;0, "A", IF(COUNTIFS('Leave Request Form'!$C$8:$C$507, $B130, 'Leave Request Form'!$D$8:$D$507, "&lt;="&amp;Y111, 'Leave Request Form'!$E$8:$E$507, "&gt;="&amp;Y111)&gt;0, "R", "")))))</f>
        <v/>
      </c>
      <c r="Z130" s="43" t="str">
        <f>IF(OR($B130="", Z111=""), "", IF(COUNTIFS('Leave Request Form'!$T$8:$T$507, Z111, 'Leave Request Form'!$C$8:$C$507, $B130), "A2", IF(COUNTIFS('Leave Request Form'!$G$8:$G$507, Z111, 'Leave Request Form'!$C$8:$C$507, $B130), "R2", IF(COUNTIFS('Leave Request Form'!$P$8:$P$569, $B130, 'Leave Request Form'!$Q$8:$Q$569, "&lt;="&amp;Z111, 'Leave Request Form'!$R$8:$R$569, "&gt;="&amp;Z111)&gt;0, "A", IF(COUNTIFS('Leave Request Form'!$C$8:$C$507, $B130, 'Leave Request Form'!$D$8:$D$507, "&lt;="&amp;Z111, 'Leave Request Form'!$E$8:$E$507, "&gt;="&amp;Z111)&gt;0, "R", "")))))</f>
        <v/>
      </c>
      <c r="AA130" s="43" t="str">
        <f>IF(OR($B130="", AA111=""), "", IF(COUNTIFS('Leave Request Form'!$T$8:$T$507, AA111, 'Leave Request Form'!$C$8:$C$507, $B130), "A2", IF(COUNTIFS('Leave Request Form'!$G$8:$G$507, AA111, 'Leave Request Form'!$C$8:$C$507, $B130), "R2", IF(COUNTIFS('Leave Request Form'!$P$8:$P$569, $B130, 'Leave Request Form'!$Q$8:$Q$569, "&lt;="&amp;AA111, 'Leave Request Form'!$R$8:$R$569, "&gt;="&amp;AA111)&gt;0, "A", IF(COUNTIFS('Leave Request Form'!$C$8:$C$507, $B130, 'Leave Request Form'!$D$8:$D$507, "&lt;="&amp;AA111, 'Leave Request Form'!$E$8:$E$507, "&gt;="&amp;AA111)&gt;0, "R", "")))))</f>
        <v/>
      </c>
      <c r="AB130" s="43" t="str">
        <f>IF(OR($B130="", AB111=""), "", IF(COUNTIFS('Leave Request Form'!$T$8:$T$507, AB111, 'Leave Request Form'!$C$8:$C$507, $B130), "A2", IF(COUNTIFS('Leave Request Form'!$G$8:$G$507, AB111, 'Leave Request Form'!$C$8:$C$507, $B130), "R2", IF(COUNTIFS('Leave Request Form'!$P$8:$P$569, $B130, 'Leave Request Form'!$Q$8:$Q$569, "&lt;="&amp;AB111, 'Leave Request Form'!$R$8:$R$569, "&gt;="&amp;AB111)&gt;0, "A", IF(COUNTIFS('Leave Request Form'!$C$8:$C$507, $B130, 'Leave Request Form'!$D$8:$D$507, "&lt;="&amp;AB111, 'Leave Request Form'!$E$8:$E$507, "&gt;="&amp;AB111)&gt;0, "R", "")))))</f>
        <v/>
      </c>
      <c r="AC130" s="43" t="str">
        <f>IF(OR($B130="", AC111=""), "", IF(COUNTIFS('Leave Request Form'!$T$8:$T$507, AC111, 'Leave Request Form'!$C$8:$C$507, $B130), "A2", IF(COUNTIFS('Leave Request Form'!$G$8:$G$507, AC111, 'Leave Request Form'!$C$8:$C$507, $B130), "R2", IF(COUNTIFS('Leave Request Form'!$P$8:$P$569, $B130, 'Leave Request Form'!$Q$8:$Q$569, "&lt;="&amp;AC111, 'Leave Request Form'!$R$8:$R$569, "&gt;="&amp;AC111)&gt;0, "A", IF(COUNTIFS('Leave Request Form'!$C$8:$C$507, $B130, 'Leave Request Form'!$D$8:$D$507, "&lt;="&amp;AC111, 'Leave Request Form'!$E$8:$E$507, "&gt;="&amp;AC111)&gt;0, "R", "")))))</f>
        <v/>
      </c>
      <c r="AD130" s="43" t="str">
        <f>IF(OR($B130="", AD111=""), "", IF(COUNTIFS('Leave Request Form'!$T$8:$T$507, AD111, 'Leave Request Form'!$C$8:$C$507, $B130), "A2", IF(COUNTIFS('Leave Request Form'!$G$8:$G$507, AD111, 'Leave Request Form'!$C$8:$C$507, $B130), "R2", IF(COUNTIFS('Leave Request Form'!$P$8:$P$569, $B130, 'Leave Request Form'!$Q$8:$Q$569, "&lt;="&amp;AD111, 'Leave Request Form'!$R$8:$R$569, "&gt;="&amp;AD111)&gt;0, "A", IF(COUNTIFS('Leave Request Form'!$C$8:$C$507, $B130, 'Leave Request Form'!$D$8:$D$507, "&lt;="&amp;AD111, 'Leave Request Form'!$E$8:$E$507, "&gt;="&amp;AD111)&gt;0, "R", "")))))</f>
        <v/>
      </c>
      <c r="AE130" s="43" t="str">
        <f>IF(OR($B130="", AE111=""), "", IF(COUNTIFS('Leave Request Form'!$T$8:$T$507, AE111, 'Leave Request Form'!$C$8:$C$507, $B130), "A2", IF(COUNTIFS('Leave Request Form'!$G$8:$G$507, AE111, 'Leave Request Form'!$C$8:$C$507, $B130), "R2", IF(COUNTIFS('Leave Request Form'!$P$8:$P$569, $B130, 'Leave Request Form'!$Q$8:$Q$569, "&lt;="&amp;AE111, 'Leave Request Form'!$R$8:$R$569, "&gt;="&amp;AE111)&gt;0, "A", IF(COUNTIFS('Leave Request Form'!$C$8:$C$507, $B130, 'Leave Request Form'!$D$8:$D$507, "&lt;="&amp;AE111, 'Leave Request Form'!$E$8:$E$507, "&gt;="&amp;AE111)&gt;0, "R", "")))))</f>
        <v/>
      </c>
      <c r="AF130" s="43" t="str">
        <f>IF(OR($B130="", AF111=""), "", IF(COUNTIFS('Leave Request Form'!$T$8:$T$507, AF111, 'Leave Request Form'!$C$8:$C$507, $B130), "A2", IF(COUNTIFS('Leave Request Form'!$G$8:$G$507, AF111, 'Leave Request Form'!$C$8:$C$507, $B130), "R2", IF(COUNTIFS('Leave Request Form'!$P$8:$P$569, $B130, 'Leave Request Form'!$Q$8:$Q$569, "&lt;="&amp;AF111, 'Leave Request Form'!$R$8:$R$569, "&gt;="&amp;AF111)&gt;0, "A", IF(COUNTIFS('Leave Request Form'!$C$8:$C$507, $B130, 'Leave Request Form'!$D$8:$D$507, "&lt;="&amp;AF111, 'Leave Request Form'!$E$8:$E$507, "&gt;="&amp;AF111)&gt;0, "R", "")))))</f>
        <v/>
      </c>
      <c r="AG130" s="44" t="str">
        <f>IF(OR($B130="", AG111=""), "", IF(COUNTIFS('Leave Request Form'!$T$8:$T$507, AG111, 'Leave Request Form'!$C$8:$C$507, $B130), "A2", IF(COUNTIFS('Leave Request Form'!$G$8:$G$507, AG111, 'Leave Request Form'!$C$8:$C$507, $B130), "R2", IF(COUNTIFS('Leave Request Form'!$P$8:$P$569, $B130, 'Leave Request Form'!$Q$8:$Q$569, "&lt;="&amp;AG111, 'Leave Request Form'!$R$8:$R$569, "&gt;="&amp;AG111)&gt;0, "A", IF(COUNTIFS('Leave Request Form'!$C$8:$C$507, $B130, 'Leave Request Form'!$D$8:$D$507, "&lt;="&amp;AG111, 'Leave Request Form'!$E$8:$E$507, "&gt;="&amp;AG111)&gt;0, "R", "")))))</f>
        <v/>
      </c>
      <c r="AH130" s="75"/>
    </row>
    <row r="131" spans="1:34" x14ac:dyDescent="0.25">
      <c r="A131" s="75"/>
      <c r="B131" s="6" t="str">
        <f>IF('Intro &amp; Setup'!$BC$23="", "", 'Intro &amp; Setup'!$BC$23)</f>
        <v/>
      </c>
      <c r="C131" s="27" t="str">
        <f>IF(OR($B131="", C111=""), "", IF(COUNTIFS('Leave Request Form'!$T$8:$T$507, C111, 'Leave Request Form'!$C$8:$C$507, $B131), "A2", IF(COUNTIFS('Leave Request Form'!$G$8:$G$507, C111, 'Leave Request Form'!$C$8:$C$507, $B131), "R2", IF(COUNTIFS('Leave Request Form'!$P$8:$P$569, $B131, 'Leave Request Form'!$Q$8:$Q$569, "&lt;="&amp;C111, 'Leave Request Form'!$R$8:$R$569, "&gt;="&amp;C111)&gt;0, "A", IF(COUNTIFS('Leave Request Form'!$C$8:$C$507, $B131, 'Leave Request Form'!$D$8:$D$507, "&lt;="&amp;C111, 'Leave Request Form'!$E$8:$E$507, "&gt;="&amp;C111)&gt;0, "R", "")))))</f>
        <v/>
      </c>
      <c r="D131" s="34" t="str">
        <f>IF(OR($B131="", D111=""), "", IF(COUNTIFS('Leave Request Form'!$T$8:$T$507, D111, 'Leave Request Form'!$C$8:$C$507, $B131), "A2", IF(COUNTIFS('Leave Request Form'!$G$8:$G$507, D111, 'Leave Request Form'!$C$8:$C$507, $B131), "R2", IF(COUNTIFS('Leave Request Form'!$P$8:$P$569, $B131, 'Leave Request Form'!$Q$8:$Q$569, "&lt;="&amp;D111, 'Leave Request Form'!$R$8:$R$569, "&gt;="&amp;D111)&gt;0, "A", IF(COUNTIFS('Leave Request Form'!$C$8:$C$507, $B131, 'Leave Request Form'!$D$8:$D$507, "&lt;="&amp;D111, 'Leave Request Form'!$E$8:$E$507, "&gt;="&amp;D111)&gt;0, "R", "")))))</f>
        <v/>
      </c>
      <c r="E131" s="34" t="str">
        <f>IF(OR($B131="", E111=""), "", IF(COUNTIFS('Leave Request Form'!$T$8:$T$507, E111, 'Leave Request Form'!$C$8:$C$507, $B131), "A2", IF(COUNTIFS('Leave Request Form'!$G$8:$G$507, E111, 'Leave Request Form'!$C$8:$C$507, $B131), "R2", IF(COUNTIFS('Leave Request Form'!$P$8:$P$569, $B131, 'Leave Request Form'!$Q$8:$Q$569, "&lt;="&amp;E111, 'Leave Request Form'!$R$8:$R$569, "&gt;="&amp;E111)&gt;0, "A", IF(COUNTIFS('Leave Request Form'!$C$8:$C$507, $B131, 'Leave Request Form'!$D$8:$D$507, "&lt;="&amp;E111, 'Leave Request Form'!$E$8:$E$507, "&gt;="&amp;E111)&gt;0, "R", "")))))</f>
        <v/>
      </c>
      <c r="F131" s="34" t="str">
        <f>IF(OR($B131="", F111=""), "", IF(COUNTIFS('Leave Request Form'!$T$8:$T$507, F111, 'Leave Request Form'!$C$8:$C$507, $B131), "A2", IF(COUNTIFS('Leave Request Form'!$G$8:$G$507, F111, 'Leave Request Form'!$C$8:$C$507, $B131), "R2", IF(COUNTIFS('Leave Request Form'!$P$8:$P$569, $B131, 'Leave Request Form'!$Q$8:$Q$569, "&lt;="&amp;F111, 'Leave Request Form'!$R$8:$R$569, "&gt;="&amp;F111)&gt;0, "A", IF(COUNTIFS('Leave Request Form'!$C$8:$C$507, $B131, 'Leave Request Form'!$D$8:$D$507, "&lt;="&amp;F111, 'Leave Request Form'!$E$8:$E$507, "&gt;="&amp;F111)&gt;0, "R", "")))))</f>
        <v/>
      </c>
      <c r="G131" s="34" t="str">
        <f>IF(OR($B131="", G111=""), "", IF(COUNTIFS('Leave Request Form'!$T$8:$T$507, G111, 'Leave Request Form'!$C$8:$C$507, $B131), "A2", IF(COUNTIFS('Leave Request Form'!$G$8:$G$507, G111, 'Leave Request Form'!$C$8:$C$507, $B131), "R2", IF(COUNTIFS('Leave Request Form'!$P$8:$P$569, $B131, 'Leave Request Form'!$Q$8:$Q$569, "&lt;="&amp;G111, 'Leave Request Form'!$R$8:$R$569, "&gt;="&amp;G111)&gt;0, "A", IF(COUNTIFS('Leave Request Form'!$C$8:$C$507, $B131, 'Leave Request Form'!$D$8:$D$507, "&lt;="&amp;G111, 'Leave Request Form'!$E$8:$E$507, "&gt;="&amp;G111)&gt;0, "R", "")))))</f>
        <v/>
      </c>
      <c r="H131" s="34" t="str">
        <f>IF(OR($B131="", H111=""), "", IF(COUNTIFS('Leave Request Form'!$T$8:$T$507, H111, 'Leave Request Form'!$C$8:$C$507, $B131), "A2", IF(COUNTIFS('Leave Request Form'!$G$8:$G$507, H111, 'Leave Request Form'!$C$8:$C$507, $B131), "R2", IF(COUNTIFS('Leave Request Form'!$P$8:$P$569, $B131, 'Leave Request Form'!$Q$8:$Q$569, "&lt;="&amp;H111, 'Leave Request Form'!$R$8:$R$569, "&gt;="&amp;H111)&gt;0, "A", IF(COUNTIFS('Leave Request Form'!$C$8:$C$507, $B131, 'Leave Request Form'!$D$8:$D$507, "&lt;="&amp;H111, 'Leave Request Form'!$E$8:$E$507, "&gt;="&amp;H111)&gt;0, "R", "")))))</f>
        <v/>
      </c>
      <c r="I131" s="34" t="str">
        <f>IF(OR($B131="", I111=""), "", IF(COUNTIFS('Leave Request Form'!$T$8:$T$507, I111, 'Leave Request Form'!$C$8:$C$507, $B131), "A2", IF(COUNTIFS('Leave Request Form'!$G$8:$G$507, I111, 'Leave Request Form'!$C$8:$C$507, $B131), "R2", IF(COUNTIFS('Leave Request Form'!$P$8:$P$569, $B131, 'Leave Request Form'!$Q$8:$Q$569, "&lt;="&amp;I111, 'Leave Request Form'!$R$8:$R$569, "&gt;="&amp;I111)&gt;0, "A", IF(COUNTIFS('Leave Request Form'!$C$8:$C$507, $B131, 'Leave Request Form'!$D$8:$D$507, "&lt;="&amp;I111, 'Leave Request Form'!$E$8:$E$507, "&gt;="&amp;I111)&gt;0, "R", "")))))</f>
        <v/>
      </c>
      <c r="J131" s="34" t="str">
        <f>IF(OR($B131="", J111=""), "", IF(COUNTIFS('Leave Request Form'!$T$8:$T$507, J111, 'Leave Request Form'!$C$8:$C$507, $B131), "A2", IF(COUNTIFS('Leave Request Form'!$G$8:$G$507, J111, 'Leave Request Form'!$C$8:$C$507, $B131), "R2", IF(COUNTIFS('Leave Request Form'!$P$8:$P$569, $B131, 'Leave Request Form'!$Q$8:$Q$569, "&lt;="&amp;J111, 'Leave Request Form'!$R$8:$R$569, "&gt;="&amp;J111)&gt;0, "A", IF(COUNTIFS('Leave Request Form'!$C$8:$C$507, $B131, 'Leave Request Form'!$D$8:$D$507, "&lt;="&amp;J111, 'Leave Request Form'!$E$8:$E$507, "&gt;="&amp;J111)&gt;0, "R", "")))))</f>
        <v/>
      </c>
      <c r="K131" s="34" t="str">
        <f>IF(OR($B131="", K111=""), "", IF(COUNTIFS('Leave Request Form'!$T$8:$T$507, K111, 'Leave Request Form'!$C$8:$C$507, $B131), "A2", IF(COUNTIFS('Leave Request Form'!$G$8:$G$507, K111, 'Leave Request Form'!$C$8:$C$507, $B131), "R2", IF(COUNTIFS('Leave Request Form'!$P$8:$P$569, $B131, 'Leave Request Form'!$Q$8:$Q$569, "&lt;="&amp;K111, 'Leave Request Form'!$R$8:$R$569, "&gt;="&amp;K111)&gt;0, "A", IF(COUNTIFS('Leave Request Form'!$C$8:$C$507, $B131, 'Leave Request Form'!$D$8:$D$507, "&lt;="&amp;K111, 'Leave Request Form'!$E$8:$E$507, "&gt;="&amp;K111)&gt;0, "R", "")))))</f>
        <v/>
      </c>
      <c r="L131" s="34" t="str">
        <f>IF(OR($B131="", L111=""), "", IF(COUNTIFS('Leave Request Form'!$T$8:$T$507, L111, 'Leave Request Form'!$C$8:$C$507, $B131), "A2", IF(COUNTIFS('Leave Request Form'!$G$8:$G$507, L111, 'Leave Request Form'!$C$8:$C$507, $B131), "R2", IF(COUNTIFS('Leave Request Form'!$P$8:$P$569, $B131, 'Leave Request Form'!$Q$8:$Q$569, "&lt;="&amp;L111, 'Leave Request Form'!$R$8:$R$569, "&gt;="&amp;L111)&gt;0, "A", IF(COUNTIFS('Leave Request Form'!$C$8:$C$507, $B131, 'Leave Request Form'!$D$8:$D$507, "&lt;="&amp;L111, 'Leave Request Form'!$E$8:$E$507, "&gt;="&amp;L111)&gt;0, "R", "")))))</f>
        <v/>
      </c>
      <c r="M131" s="34" t="str">
        <f>IF(OR($B131="", M111=""), "", IF(COUNTIFS('Leave Request Form'!$T$8:$T$507, M111, 'Leave Request Form'!$C$8:$C$507, $B131), "A2", IF(COUNTIFS('Leave Request Form'!$G$8:$G$507, M111, 'Leave Request Form'!$C$8:$C$507, $B131), "R2", IF(COUNTIFS('Leave Request Form'!$P$8:$P$569, $B131, 'Leave Request Form'!$Q$8:$Q$569, "&lt;="&amp;M111, 'Leave Request Form'!$R$8:$R$569, "&gt;="&amp;M111)&gt;0, "A", IF(COUNTIFS('Leave Request Form'!$C$8:$C$507, $B131, 'Leave Request Form'!$D$8:$D$507, "&lt;="&amp;M111, 'Leave Request Form'!$E$8:$E$507, "&gt;="&amp;M111)&gt;0, "R", "")))))</f>
        <v/>
      </c>
      <c r="N131" s="34" t="str">
        <f>IF(OR($B131="", N111=""), "", IF(COUNTIFS('Leave Request Form'!$T$8:$T$507, N111, 'Leave Request Form'!$C$8:$C$507, $B131), "A2", IF(COUNTIFS('Leave Request Form'!$G$8:$G$507, N111, 'Leave Request Form'!$C$8:$C$507, $B131), "R2", IF(COUNTIFS('Leave Request Form'!$P$8:$P$569, $B131, 'Leave Request Form'!$Q$8:$Q$569, "&lt;="&amp;N111, 'Leave Request Form'!$R$8:$R$569, "&gt;="&amp;N111)&gt;0, "A", IF(COUNTIFS('Leave Request Form'!$C$8:$C$507, $B131, 'Leave Request Form'!$D$8:$D$507, "&lt;="&amp;N111, 'Leave Request Form'!$E$8:$E$507, "&gt;="&amp;N111)&gt;0, "R", "")))))</f>
        <v/>
      </c>
      <c r="O131" s="34" t="str">
        <f>IF(OR($B131="", O111=""), "", IF(COUNTIFS('Leave Request Form'!$T$8:$T$507, O111, 'Leave Request Form'!$C$8:$C$507, $B131), "A2", IF(COUNTIFS('Leave Request Form'!$G$8:$G$507, O111, 'Leave Request Form'!$C$8:$C$507, $B131), "R2", IF(COUNTIFS('Leave Request Form'!$P$8:$P$569, $B131, 'Leave Request Form'!$Q$8:$Q$569, "&lt;="&amp;O111, 'Leave Request Form'!$R$8:$R$569, "&gt;="&amp;O111)&gt;0, "A", IF(COUNTIFS('Leave Request Form'!$C$8:$C$507, $B131, 'Leave Request Form'!$D$8:$D$507, "&lt;="&amp;O111, 'Leave Request Form'!$E$8:$E$507, "&gt;="&amp;O111)&gt;0, "R", "")))))</f>
        <v/>
      </c>
      <c r="P131" s="34" t="str">
        <f>IF(OR($B131="", P111=""), "", IF(COUNTIFS('Leave Request Form'!$T$8:$T$507, P111, 'Leave Request Form'!$C$8:$C$507, $B131), "A2", IF(COUNTIFS('Leave Request Form'!$G$8:$G$507, P111, 'Leave Request Form'!$C$8:$C$507, $B131), "R2", IF(COUNTIFS('Leave Request Form'!$P$8:$P$569, $B131, 'Leave Request Form'!$Q$8:$Q$569, "&lt;="&amp;P111, 'Leave Request Form'!$R$8:$R$569, "&gt;="&amp;P111)&gt;0, "A", IF(COUNTIFS('Leave Request Form'!$C$8:$C$507, $B131, 'Leave Request Form'!$D$8:$D$507, "&lt;="&amp;P111, 'Leave Request Form'!$E$8:$E$507, "&gt;="&amp;P111)&gt;0, "R", "")))))</f>
        <v/>
      </c>
      <c r="Q131" s="34" t="str">
        <f>IF(OR($B131="", Q111=""), "", IF(COUNTIFS('Leave Request Form'!$T$8:$T$507, Q111, 'Leave Request Form'!$C$8:$C$507, $B131), "A2", IF(COUNTIFS('Leave Request Form'!$G$8:$G$507, Q111, 'Leave Request Form'!$C$8:$C$507, $B131), "R2", IF(COUNTIFS('Leave Request Form'!$P$8:$P$569, $B131, 'Leave Request Form'!$Q$8:$Q$569, "&lt;="&amp;Q111, 'Leave Request Form'!$R$8:$R$569, "&gt;="&amp;Q111)&gt;0, "A", IF(COUNTIFS('Leave Request Form'!$C$8:$C$507, $B131, 'Leave Request Form'!$D$8:$D$507, "&lt;="&amp;Q111, 'Leave Request Form'!$E$8:$E$507, "&gt;="&amp;Q111)&gt;0, "R", "")))))</f>
        <v/>
      </c>
      <c r="R131" s="34" t="str">
        <f>IF(OR($B131="", R111=""), "", IF(COUNTIFS('Leave Request Form'!$T$8:$T$507, R111, 'Leave Request Form'!$C$8:$C$507, $B131), "A2", IF(COUNTIFS('Leave Request Form'!$G$8:$G$507, R111, 'Leave Request Form'!$C$8:$C$507, $B131), "R2", IF(COUNTIFS('Leave Request Form'!$P$8:$P$569, $B131, 'Leave Request Form'!$Q$8:$Q$569, "&lt;="&amp;R111, 'Leave Request Form'!$R$8:$R$569, "&gt;="&amp;R111)&gt;0, "A", IF(COUNTIFS('Leave Request Form'!$C$8:$C$507, $B131, 'Leave Request Form'!$D$8:$D$507, "&lt;="&amp;R111, 'Leave Request Form'!$E$8:$E$507, "&gt;="&amp;R111)&gt;0, "R", "")))))</f>
        <v/>
      </c>
      <c r="S131" s="34" t="str">
        <f>IF(OR($B131="", S111=""), "", IF(COUNTIFS('Leave Request Form'!$T$8:$T$507, S111, 'Leave Request Form'!$C$8:$C$507, $B131), "A2", IF(COUNTIFS('Leave Request Form'!$G$8:$G$507, S111, 'Leave Request Form'!$C$8:$C$507, $B131), "R2", IF(COUNTIFS('Leave Request Form'!$P$8:$P$569, $B131, 'Leave Request Form'!$Q$8:$Q$569, "&lt;="&amp;S111, 'Leave Request Form'!$R$8:$R$569, "&gt;="&amp;S111)&gt;0, "A", IF(COUNTIFS('Leave Request Form'!$C$8:$C$507, $B131, 'Leave Request Form'!$D$8:$D$507, "&lt;="&amp;S111, 'Leave Request Form'!$E$8:$E$507, "&gt;="&amp;S111)&gt;0, "R", "")))))</f>
        <v/>
      </c>
      <c r="T131" s="34" t="str">
        <f>IF(OR($B131="", T111=""), "", IF(COUNTIFS('Leave Request Form'!$T$8:$T$507, T111, 'Leave Request Form'!$C$8:$C$507, $B131), "A2", IF(COUNTIFS('Leave Request Form'!$G$8:$G$507, T111, 'Leave Request Form'!$C$8:$C$507, $B131), "R2", IF(COUNTIFS('Leave Request Form'!$P$8:$P$569, $B131, 'Leave Request Form'!$Q$8:$Q$569, "&lt;="&amp;T111, 'Leave Request Form'!$R$8:$R$569, "&gt;="&amp;T111)&gt;0, "A", IF(COUNTIFS('Leave Request Form'!$C$8:$C$507, $B131, 'Leave Request Form'!$D$8:$D$507, "&lt;="&amp;T111, 'Leave Request Form'!$E$8:$E$507, "&gt;="&amp;T111)&gt;0, "R", "")))))</f>
        <v/>
      </c>
      <c r="U131" s="34" t="str">
        <f>IF(OR($B131="", U111=""), "", IF(COUNTIFS('Leave Request Form'!$T$8:$T$507, U111, 'Leave Request Form'!$C$8:$C$507, $B131), "A2", IF(COUNTIFS('Leave Request Form'!$G$8:$G$507, U111, 'Leave Request Form'!$C$8:$C$507, $B131), "R2", IF(COUNTIFS('Leave Request Form'!$P$8:$P$569, $B131, 'Leave Request Form'!$Q$8:$Q$569, "&lt;="&amp;U111, 'Leave Request Form'!$R$8:$R$569, "&gt;="&amp;U111)&gt;0, "A", IF(COUNTIFS('Leave Request Form'!$C$8:$C$507, $B131, 'Leave Request Form'!$D$8:$D$507, "&lt;="&amp;U111, 'Leave Request Form'!$E$8:$E$507, "&gt;="&amp;U111)&gt;0, "R", "")))))</f>
        <v/>
      </c>
      <c r="V131" s="34" t="str">
        <f>IF(OR($B131="", V111=""), "", IF(COUNTIFS('Leave Request Form'!$T$8:$T$507, V111, 'Leave Request Form'!$C$8:$C$507, $B131), "A2", IF(COUNTIFS('Leave Request Form'!$G$8:$G$507, V111, 'Leave Request Form'!$C$8:$C$507, $B131), "R2", IF(COUNTIFS('Leave Request Form'!$P$8:$P$569, $B131, 'Leave Request Form'!$Q$8:$Q$569, "&lt;="&amp;V111, 'Leave Request Form'!$R$8:$R$569, "&gt;="&amp;V111)&gt;0, "A", IF(COUNTIFS('Leave Request Form'!$C$8:$C$507, $B131, 'Leave Request Form'!$D$8:$D$507, "&lt;="&amp;V111, 'Leave Request Form'!$E$8:$E$507, "&gt;="&amp;V111)&gt;0, "R", "")))))</f>
        <v/>
      </c>
      <c r="W131" s="34" t="str">
        <f>IF(OR($B131="", W111=""), "", IF(COUNTIFS('Leave Request Form'!$T$8:$T$507, W111, 'Leave Request Form'!$C$8:$C$507, $B131), "A2", IF(COUNTIFS('Leave Request Form'!$G$8:$G$507, W111, 'Leave Request Form'!$C$8:$C$507, $B131), "R2", IF(COUNTIFS('Leave Request Form'!$P$8:$P$569, $B131, 'Leave Request Form'!$Q$8:$Q$569, "&lt;="&amp;W111, 'Leave Request Form'!$R$8:$R$569, "&gt;="&amp;W111)&gt;0, "A", IF(COUNTIFS('Leave Request Form'!$C$8:$C$507, $B131, 'Leave Request Form'!$D$8:$D$507, "&lt;="&amp;W111, 'Leave Request Form'!$E$8:$E$507, "&gt;="&amp;W111)&gt;0, "R", "")))))</f>
        <v/>
      </c>
      <c r="X131" s="34" t="str">
        <f>IF(OR($B131="", X111=""), "", IF(COUNTIFS('Leave Request Form'!$T$8:$T$507, X111, 'Leave Request Form'!$C$8:$C$507, $B131), "A2", IF(COUNTIFS('Leave Request Form'!$G$8:$G$507, X111, 'Leave Request Form'!$C$8:$C$507, $B131), "R2", IF(COUNTIFS('Leave Request Form'!$P$8:$P$569, $B131, 'Leave Request Form'!$Q$8:$Q$569, "&lt;="&amp;X111, 'Leave Request Form'!$R$8:$R$569, "&gt;="&amp;X111)&gt;0, "A", IF(COUNTIFS('Leave Request Form'!$C$8:$C$507, $B131, 'Leave Request Form'!$D$8:$D$507, "&lt;="&amp;X111, 'Leave Request Form'!$E$8:$E$507, "&gt;="&amp;X111)&gt;0, "R", "")))))</f>
        <v/>
      </c>
      <c r="Y131" s="34" t="str">
        <f>IF(OR($B131="", Y111=""), "", IF(COUNTIFS('Leave Request Form'!$T$8:$T$507, Y111, 'Leave Request Form'!$C$8:$C$507, $B131), "A2", IF(COUNTIFS('Leave Request Form'!$G$8:$G$507, Y111, 'Leave Request Form'!$C$8:$C$507, $B131), "R2", IF(COUNTIFS('Leave Request Form'!$P$8:$P$569, $B131, 'Leave Request Form'!$Q$8:$Q$569, "&lt;="&amp;Y111, 'Leave Request Form'!$R$8:$R$569, "&gt;="&amp;Y111)&gt;0, "A", IF(COUNTIFS('Leave Request Form'!$C$8:$C$507, $B131, 'Leave Request Form'!$D$8:$D$507, "&lt;="&amp;Y111, 'Leave Request Form'!$E$8:$E$507, "&gt;="&amp;Y111)&gt;0, "R", "")))))</f>
        <v/>
      </c>
      <c r="Z131" s="34" t="str">
        <f>IF(OR($B131="", Z111=""), "", IF(COUNTIFS('Leave Request Form'!$T$8:$T$507, Z111, 'Leave Request Form'!$C$8:$C$507, $B131), "A2", IF(COUNTIFS('Leave Request Form'!$G$8:$G$507, Z111, 'Leave Request Form'!$C$8:$C$507, $B131), "R2", IF(COUNTIFS('Leave Request Form'!$P$8:$P$569, $B131, 'Leave Request Form'!$Q$8:$Q$569, "&lt;="&amp;Z111, 'Leave Request Form'!$R$8:$R$569, "&gt;="&amp;Z111)&gt;0, "A", IF(COUNTIFS('Leave Request Form'!$C$8:$C$507, $B131, 'Leave Request Form'!$D$8:$D$507, "&lt;="&amp;Z111, 'Leave Request Form'!$E$8:$E$507, "&gt;="&amp;Z111)&gt;0, "R", "")))))</f>
        <v/>
      </c>
      <c r="AA131" s="34" t="str">
        <f>IF(OR($B131="", AA111=""), "", IF(COUNTIFS('Leave Request Form'!$T$8:$T$507, AA111, 'Leave Request Form'!$C$8:$C$507, $B131), "A2", IF(COUNTIFS('Leave Request Form'!$G$8:$G$507, AA111, 'Leave Request Form'!$C$8:$C$507, $B131), "R2", IF(COUNTIFS('Leave Request Form'!$P$8:$P$569, $B131, 'Leave Request Form'!$Q$8:$Q$569, "&lt;="&amp;AA111, 'Leave Request Form'!$R$8:$R$569, "&gt;="&amp;AA111)&gt;0, "A", IF(COUNTIFS('Leave Request Form'!$C$8:$C$507, $B131, 'Leave Request Form'!$D$8:$D$507, "&lt;="&amp;AA111, 'Leave Request Form'!$E$8:$E$507, "&gt;="&amp;AA111)&gt;0, "R", "")))))</f>
        <v/>
      </c>
      <c r="AB131" s="34" t="str">
        <f>IF(OR($B131="", AB111=""), "", IF(COUNTIFS('Leave Request Form'!$T$8:$T$507, AB111, 'Leave Request Form'!$C$8:$C$507, $B131), "A2", IF(COUNTIFS('Leave Request Form'!$G$8:$G$507, AB111, 'Leave Request Form'!$C$8:$C$507, $B131), "R2", IF(COUNTIFS('Leave Request Form'!$P$8:$P$569, $B131, 'Leave Request Form'!$Q$8:$Q$569, "&lt;="&amp;AB111, 'Leave Request Form'!$R$8:$R$569, "&gt;="&amp;AB111)&gt;0, "A", IF(COUNTIFS('Leave Request Form'!$C$8:$C$507, $B131, 'Leave Request Form'!$D$8:$D$507, "&lt;="&amp;AB111, 'Leave Request Form'!$E$8:$E$507, "&gt;="&amp;AB111)&gt;0, "R", "")))))</f>
        <v/>
      </c>
      <c r="AC131" s="34" t="str">
        <f>IF(OR($B131="", AC111=""), "", IF(COUNTIFS('Leave Request Form'!$T$8:$T$507, AC111, 'Leave Request Form'!$C$8:$C$507, $B131), "A2", IF(COUNTIFS('Leave Request Form'!$G$8:$G$507, AC111, 'Leave Request Form'!$C$8:$C$507, $B131), "R2", IF(COUNTIFS('Leave Request Form'!$P$8:$P$569, $B131, 'Leave Request Form'!$Q$8:$Q$569, "&lt;="&amp;AC111, 'Leave Request Form'!$R$8:$R$569, "&gt;="&amp;AC111)&gt;0, "A", IF(COUNTIFS('Leave Request Form'!$C$8:$C$507, $B131, 'Leave Request Form'!$D$8:$D$507, "&lt;="&amp;AC111, 'Leave Request Form'!$E$8:$E$507, "&gt;="&amp;AC111)&gt;0, "R", "")))))</f>
        <v/>
      </c>
      <c r="AD131" s="34" t="str">
        <f>IF(OR($B131="", AD111=""), "", IF(COUNTIFS('Leave Request Form'!$T$8:$T$507, AD111, 'Leave Request Form'!$C$8:$C$507, $B131), "A2", IF(COUNTIFS('Leave Request Form'!$G$8:$G$507, AD111, 'Leave Request Form'!$C$8:$C$507, $B131), "R2", IF(COUNTIFS('Leave Request Form'!$P$8:$P$569, $B131, 'Leave Request Form'!$Q$8:$Q$569, "&lt;="&amp;AD111, 'Leave Request Form'!$R$8:$R$569, "&gt;="&amp;AD111)&gt;0, "A", IF(COUNTIFS('Leave Request Form'!$C$8:$C$507, $B131, 'Leave Request Form'!$D$8:$D$507, "&lt;="&amp;AD111, 'Leave Request Form'!$E$8:$E$507, "&gt;="&amp;AD111)&gt;0, "R", "")))))</f>
        <v/>
      </c>
      <c r="AE131" s="34" t="str">
        <f>IF(OR($B131="", AE111=""), "", IF(COUNTIFS('Leave Request Form'!$T$8:$T$507, AE111, 'Leave Request Form'!$C$8:$C$507, $B131), "A2", IF(COUNTIFS('Leave Request Form'!$G$8:$G$507, AE111, 'Leave Request Form'!$C$8:$C$507, $B131), "R2", IF(COUNTIFS('Leave Request Form'!$P$8:$P$569, $B131, 'Leave Request Form'!$Q$8:$Q$569, "&lt;="&amp;AE111, 'Leave Request Form'!$R$8:$R$569, "&gt;="&amp;AE111)&gt;0, "A", IF(COUNTIFS('Leave Request Form'!$C$8:$C$507, $B131, 'Leave Request Form'!$D$8:$D$507, "&lt;="&amp;AE111, 'Leave Request Form'!$E$8:$E$507, "&gt;="&amp;AE111)&gt;0, "R", "")))))</f>
        <v/>
      </c>
      <c r="AF131" s="34" t="str">
        <f>IF(OR($B131="", AF111=""), "", IF(COUNTIFS('Leave Request Form'!$T$8:$T$507, AF111, 'Leave Request Form'!$C$8:$C$507, $B131), "A2", IF(COUNTIFS('Leave Request Form'!$G$8:$G$507, AF111, 'Leave Request Form'!$C$8:$C$507, $B131), "R2", IF(COUNTIFS('Leave Request Form'!$P$8:$P$569, $B131, 'Leave Request Form'!$Q$8:$Q$569, "&lt;="&amp;AF111, 'Leave Request Form'!$R$8:$R$569, "&gt;="&amp;AF111)&gt;0, "A", IF(COUNTIFS('Leave Request Form'!$C$8:$C$507, $B131, 'Leave Request Form'!$D$8:$D$507, "&lt;="&amp;AF111, 'Leave Request Form'!$E$8:$E$507, "&gt;="&amp;AF111)&gt;0, "R", "")))))</f>
        <v/>
      </c>
      <c r="AG131" s="28" t="str">
        <f>IF(OR($B131="", AG111=""), "", IF(COUNTIFS('Leave Request Form'!$T$8:$T$507, AG111, 'Leave Request Form'!$C$8:$C$507, $B131), "A2", IF(COUNTIFS('Leave Request Form'!$G$8:$G$507, AG111, 'Leave Request Form'!$C$8:$C$507, $B131), "R2", IF(COUNTIFS('Leave Request Form'!$P$8:$P$569, $B131, 'Leave Request Form'!$Q$8:$Q$569, "&lt;="&amp;AG111, 'Leave Request Form'!$R$8:$R$569, "&gt;="&amp;AG111)&gt;0, "A", IF(COUNTIFS('Leave Request Form'!$C$8:$C$507, $B131, 'Leave Request Form'!$D$8:$D$507, "&lt;="&amp;AG111, 'Leave Request Form'!$E$8:$E$507, "&gt;="&amp;AG111)&gt;0, "R", "")))))</f>
        <v/>
      </c>
      <c r="AH131" s="75"/>
    </row>
    <row r="132" spans="1:34" x14ac:dyDescent="0.25">
      <c r="A132" s="75"/>
      <c r="B132" s="75"/>
      <c r="C132" s="75"/>
      <c r="D132" s="75"/>
      <c r="E132" s="75"/>
      <c r="F132" s="75"/>
      <c r="G132" s="75"/>
      <c r="H132" s="75"/>
      <c r="I132" s="75"/>
      <c r="J132" s="75"/>
      <c r="K132" s="75"/>
      <c r="L132" s="75"/>
      <c r="M132" s="75"/>
      <c r="N132" s="75"/>
      <c r="O132" s="75"/>
      <c r="P132" s="75"/>
      <c r="Q132" s="75"/>
      <c r="R132" s="75"/>
      <c r="S132" s="75"/>
      <c r="T132" s="75"/>
      <c r="U132" s="75"/>
      <c r="V132" s="75"/>
      <c r="W132" s="75"/>
      <c r="X132" s="75"/>
      <c r="Y132" s="75"/>
      <c r="Z132" s="75"/>
      <c r="AA132" s="75"/>
      <c r="AB132" s="75"/>
      <c r="AC132" s="75"/>
      <c r="AD132" s="75"/>
      <c r="AE132" s="75"/>
      <c r="AF132" s="75"/>
      <c r="AG132" s="75"/>
      <c r="AH132" s="75"/>
    </row>
    <row r="133" spans="1:34" x14ac:dyDescent="0.25">
      <c r="A133" s="75"/>
      <c r="B133" s="75"/>
      <c r="C133" s="117" t="str">
        <f>IF(IF(COUNTIF('Intro &amp; Setup'!$CA$4:$CA$23, C134)&gt;0, 1, 0)+IF(COUNTIF('Intro &amp; Setup'!$CB$4:$CB$23, C134)&gt;0, 2, 0)=0, "", IF(IF(COUNTIF('Intro &amp; Setup'!$CA$4:$CA$23, C134)&gt;0, 1, 0)+IF(COUNTIF('Intro &amp; Setup'!$CB$4:$CB$23, C134)&gt;0, 2, 0)=1, "UK", IF(IF(COUNTIF('Intro &amp; Setup'!$CA$4:$CA$23, C134)&gt;0, 1, 0)+IF(COUNTIF('Intro &amp; Setup'!$CB$4:$CB$23, C134)&gt;0, 2, 0)=2, LEFT('Intro &amp; Setup'!$BA$9, 3), IF(IF(COUNTIF('Intro &amp; Setup'!$CA$4:$CA$23, C134)&gt;0, 1, 0)+IF(COUNTIF('Intro &amp; Setup'!$CB$4:$CB$23, C134)&gt;0, 2, 0)=3, "Both", ""))))</f>
        <v/>
      </c>
      <c r="D133" s="117" t="str">
        <f>IF(IF(COUNTIF('Intro &amp; Setup'!$CA$4:$CA$23, D134)&gt;0, 1, 0)+IF(COUNTIF('Intro &amp; Setup'!$CB$4:$CB$23, D134)&gt;0, 2, 0)=0, "", IF(IF(COUNTIF('Intro &amp; Setup'!$CA$4:$CA$23, D134)&gt;0, 1, 0)+IF(COUNTIF('Intro &amp; Setup'!$CB$4:$CB$23, D134)&gt;0, 2, 0)=1, "UK", IF(IF(COUNTIF('Intro &amp; Setup'!$CA$4:$CA$23, D134)&gt;0, 1, 0)+IF(COUNTIF('Intro &amp; Setup'!$CB$4:$CB$23, D134)&gt;0, 2, 0)=2, LEFT('Intro &amp; Setup'!$BA$9, 3), IF(IF(COUNTIF('Intro &amp; Setup'!$CA$4:$CA$23, D134)&gt;0, 1, 0)+IF(COUNTIF('Intro &amp; Setup'!$CB$4:$CB$23, D134)&gt;0, 2, 0)=3, "Both", ""))))</f>
        <v/>
      </c>
      <c r="E133" s="117" t="str">
        <f>IF(IF(COUNTIF('Intro &amp; Setup'!$CA$4:$CA$23, E134)&gt;0, 1, 0)+IF(COUNTIF('Intro &amp; Setup'!$CB$4:$CB$23, E134)&gt;0, 2, 0)=0, "", IF(IF(COUNTIF('Intro &amp; Setup'!$CA$4:$CA$23, E134)&gt;0, 1, 0)+IF(COUNTIF('Intro &amp; Setup'!$CB$4:$CB$23, E134)&gt;0, 2, 0)=1, "UK", IF(IF(COUNTIF('Intro &amp; Setup'!$CA$4:$CA$23, E134)&gt;0, 1, 0)+IF(COUNTIF('Intro &amp; Setup'!$CB$4:$CB$23, E134)&gt;0, 2, 0)=2, LEFT('Intro &amp; Setup'!$BA$9, 3), IF(IF(COUNTIF('Intro &amp; Setup'!$CA$4:$CA$23, E134)&gt;0, 1, 0)+IF(COUNTIF('Intro &amp; Setup'!$CB$4:$CB$23, E134)&gt;0, 2, 0)=3, "Both", ""))))</f>
        <v/>
      </c>
      <c r="F133" s="117" t="str">
        <f>IF(IF(COUNTIF('Intro &amp; Setup'!$CA$4:$CA$23, F134)&gt;0, 1, 0)+IF(COUNTIF('Intro &amp; Setup'!$CB$4:$CB$23, F134)&gt;0, 2, 0)=0, "", IF(IF(COUNTIF('Intro &amp; Setup'!$CA$4:$CA$23, F134)&gt;0, 1, 0)+IF(COUNTIF('Intro &amp; Setup'!$CB$4:$CB$23, F134)&gt;0, 2, 0)=1, "UK", IF(IF(COUNTIF('Intro &amp; Setup'!$CA$4:$CA$23, F134)&gt;0, 1, 0)+IF(COUNTIF('Intro &amp; Setup'!$CB$4:$CB$23, F134)&gt;0, 2, 0)=2, LEFT('Intro &amp; Setup'!$BA$9, 3), IF(IF(COUNTIF('Intro &amp; Setup'!$CA$4:$CA$23, F134)&gt;0, 1, 0)+IF(COUNTIF('Intro &amp; Setup'!$CB$4:$CB$23, F134)&gt;0, 2, 0)=3, "Both", ""))))</f>
        <v/>
      </c>
      <c r="G133" s="117" t="str">
        <f>IF(IF(COUNTIF('Intro &amp; Setup'!$CA$4:$CA$23, G134)&gt;0, 1, 0)+IF(COUNTIF('Intro &amp; Setup'!$CB$4:$CB$23, G134)&gt;0, 2, 0)=0, "", IF(IF(COUNTIF('Intro &amp; Setup'!$CA$4:$CA$23, G134)&gt;0, 1, 0)+IF(COUNTIF('Intro &amp; Setup'!$CB$4:$CB$23, G134)&gt;0, 2, 0)=1, "UK", IF(IF(COUNTIF('Intro &amp; Setup'!$CA$4:$CA$23, G134)&gt;0, 1, 0)+IF(COUNTIF('Intro &amp; Setup'!$CB$4:$CB$23, G134)&gt;0, 2, 0)=2, LEFT('Intro &amp; Setup'!$BA$9, 3), IF(IF(COUNTIF('Intro &amp; Setup'!$CA$4:$CA$23, G134)&gt;0, 1, 0)+IF(COUNTIF('Intro &amp; Setup'!$CB$4:$CB$23, G134)&gt;0, 2, 0)=3, "Both", ""))))</f>
        <v/>
      </c>
      <c r="H133" s="117" t="str">
        <f>IF(IF(COUNTIF('Intro &amp; Setup'!$CA$4:$CA$23, H134)&gt;0, 1, 0)+IF(COUNTIF('Intro &amp; Setup'!$CB$4:$CB$23, H134)&gt;0, 2, 0)=0, "", IF(IF(COUNTIF('Intro &amp; Setup'!$CA$4:$CA$23, H134)&gt;0, 1, 0)+IF(COUNTIF('Intro &amp; Setup'!$CB$4:$CB$23, H134)&gt;0, 2, 0)=1, "UK", IF(IF(COUNTIF('Intro &amp; Setup'!$CA$4:$CA$23, H134)&gt;0, 1, 0)+IF(COUNTIF('Intro &amp; Setup'!$CB$4:$CB$23, H134)&gt;0, 2, 0)=2, LEFT('Intro &amp; Setup'!$BA$9, 3), IF(IF(COUNTIF('Intro &amp; Setup'!$CA$4:$CA$23, H134)&gt;0, 1, 0)+IF(COUNTIF('Intro &amp; Setup'!$CB$4:$CB$23, H134)&gt;0, 2, 0)=3, "Both", ""))))</f>
        <v/>
      </c>
      <c r="I133" s="117" t="str">
        <f>IF(IF(COUNTIF('Intro &amp; Setup'!$CA$4:$CA$23, I134)&gt;0, 1, 0)+IF(COUNTIF('Intro &amp; Setup'!$CB$4:$CB$23, I134)&gt;0, 2, 0)=0, "", IF(IF(COUNTIF('Intro &amp; Setup'!$CA$4:$CA$23, I134)&gt;0, 1, 0)+IF(COUNTIF('Intro &amp; Setup'!$CB$4:$CB$23, I134)&gt;0, 2, 0)=1, "UK", IF(IF(COUNTIF('Intro &amp; Setup'!$CA$4:$CA$23, I134)&gt;0, 1, 0)+IF(COUNTIF('Intro &amp; Setup'!$CB$4:$CB$23, I134)&gt;0, 2, 0)=2, LEFT('Intro &amp; Setup'!$BA$9, 3), IF(IF(COUNTIF('Intro &amp; Setup'!$CA$4:$CA$23, I134)&gt;0, 1, 0)+IF(COUNTIF('Intro &amp; Setup'!$CB$4:$CB$23, I134)&gt;0, 2, 0)=3, "Both", ""))))</f>
        <v/>
      </c>
      <c r="J133" s="117" t="str">
        <f>IF(IF(COUNTIF('Intro &amp; Setup'!$CA$4:$CA$23, J134)&gt;0, 1, 0)+IF(COUNTIF('Intro &amp; Setup'!$CB$4:$CB$23, J134)&gt;0, 2, 0)=0, "", IF(IF(COUNTIF('Intro &amp; Setup'!$CA$4:$CA$23, J134)&gt;0, 1, 0)+IF(COUNTIF('Intro &amp; Setup'!$CB$4:$CB$23, J134)&gt;0, 2, 0)=1, "UK", IF(IF(COUNTIF('Intro &amp; Setup'!$CA$4:$CA$23, J134)&gt;0, 1, 0)+IF(COUNTIF('Intro &amp; Setup'!$CB$4:$CB$23, J134)&gt;0, 2, 0)=2, LEFT('Intro &amp; Setup'!$BA$9, 3), IF(IF(COUNTIF('Intro &amp; Setup'!$CA$4:$CA$23, J134)&gt;0, 1, 0)+IF(COUNTIF('Intro &amp; Setup'!$CB$4:$CB$23, J134)&gt;0, 2, 0)=3, "Both", ""))))</f>
        <v/>
      </c>
      <c r="K133" s="117" t="str">
        <f>IF(IF(COUNTIF('Intro &amp; Setup'!$CA$4:$CA$23, K134)&gt;0, 1, 0)+IF(COUNTIF('Intro &amp; Setup'!$CB$4:$CB$23, K134)&gt;0, 2, 0)=0, "", IF(IF(COUNTIF('Intro &amp; Setup'!$CA$4:$CA$23, K134)&gt;0, 1, 0)+IF(COUNTIF('Intro &amp; Setup'!$CB$4:$CB$23, K134)&gt;0, 2, 0)=1, "UK", IF(IF(COUNTIF('Intro &amp; Setup'!$CA$4:$CA$23, K134)&gt;0, 1, 0)+IF(COUNTIF('Intro &amp; Setup'!$CB$4:$CB$23, K134)&gt;0, 2, 0)=2, LEFT('Intro &amp; Setup'!$BA$9, 3), IF(IF(COUNTIF('Intro &amp; Setup'!$CA$4:$CA$23, K134)&gt;0, 1, 0)+IF(COUNTIF('Intro &amp; Setup'!$CB$4:$CB$23, K134)&gt;0, 2, 0)=3, "Both", ""))))</f>
        <v/>
      </c>
      <c r="L133" s="117" t="str">
        <f>IF(IF(COUNTIF('Intro &amp; Setup'!$CA$4:$CA$23, L134)&gt;0, 1, 0)+IF(COUNTIF('Intro &amp; Setup'!$CB$4:$CB$23, L134)&gt;0, 2, 0)=0, "", IF(IF(COUNTIF('Intro &amp; Setup'!$CA$4:$CA$23, L134)&gt;0, 1, 0)+IF(COUNTIF('Intro &amp; Setup'!$CB$4:$CB$23, L134)&gt;0, 2, 0)=1, "UK", IF(IF(COUNTIF('Intro &amp; Setup'!$CA$4:$CA$23, L134)&gt;0, 1, 0)+IF(COUNTIF('Intro &amp; Setup'!$CB$4:$CB$23, L134)&gt;0, 2, 0)=2, LEFT('Intro &amp; Setup'!$BA$9, 3), IF(IF(COUNTIF('Intro &amp; Setup'!$CA$4:$CA$23, L134)&gt;0, 1, 0)+IF(COUNTIF('Intro &amp; Setup'!$CB$4:$CB$23, L134)&gt;0, 2, 0)=3, "Both", ""))))</f>
        <v/>
      </c>
      <c r="M133" s="117" t="str">
        <f>IF(IF(COUNTIF('Intro &amp; Setup'!$CA$4:$CA$23, M134)&gt;0, 1, 0)+IF(COUNTIF('Intro &amp; Setup'!$CB$4:$CB$23, M134)&gt;0, 2, 0)=0, "", IF(IF(COUNTIF('Intro &amp; Setup'!$CA$4:$CA$23, M134)&gt;0, 1, 0)+IF(COUNTIF('Intro &amp; Setup'!$CB$4:$CB$23, M134)&gt;0, 2, 0)=1, "UK", IF(IF(COUNTIF('Intro &amp; Setup'!$CA$4:$CA$23, M134)&gt;0, 1, 0)+IF(COUNTIF('Intro &amp; Setup'!$CB$4:$CB$23, M134)&gt;0, 2, 0)=2, LEFT('Intro &amp; Setup'!$BA$9, 3), IF(IF(COUNTIF('Intro &amp; Setup'!$CA$4:$CA$23, M134)&gt;0, 1, 0)+IF(COUNTIF('Intro &amp; Setup'!$CB$4:$CB$23, M134)&gt;0, 2, 0)=3, "Both", ""))))</f>
        <v/>
      </c>
      <c r="N133" s="117" t="str">
        <f>IF(IF(COUNTIF('Intro &amp; Setup'!$CA$4:$CA$23, N134)&gt;0, 1, 0)+IF(COUNTIF('Intro &amp; Setup'!$CB$4:$CB$23, N134)&gt;0, 2, 0)=0, "", IF(IF(COUNTIF('Intro &amp; Setup'!$CA$4:$CA$23, N134)&gt;0, 1, 0)+IF(COUNTIF('Intro &amp; Setup'!$CB$4:$CB$23, N134)&gt;0, 2, 0)=1, "UK", IF(IF(COUNTIF('Intro &amp; Setup'!$CA$4:$CA$23, N134)&gt;0, 1, 0)+IF(COUNTIF('Intro &amp; Setup'!$CB$4:$CB$23, N134)&gt;0, 2, 0)=2, LEFT('Intro &amp; Setup'!$BA$9, 3), IF(IF(COUNTIF('Intro &amp; Setup'!$CA$4:$CA$23, N134)&gt;0, 1, 0)+IF(COUNTIF('Intro &amp; Setup'!$CB$4:$CB$23, N134)&gt;0, 2, 0)=3, "Both", ""))))</f>
        <v/>
      </c>
      <c r="O133" s="117" t="str">
        <f>IF(IF(COUNTIF('Intro &amp; Setup'!$CA$4:$CA$23, O134)&gt;0, 1, 0)+IF(COUNTIF('Intro &amp; Setup'!$CB$4:$CB$23, O134)&gt;0, 2, 0)=0, "", IF(IF(COUNTIF('Intro &amp; Setup'!$CA$4:$CA$23, O134)&gt;0, 1, 0)+IF(COUNTIF('Intro &amp; Setup'!$CB$4:$CB$23, O134)&gt;0, 2, 0)=1, "UK", IF(IF(COUNTIF('Intro &amp; Setup'!$CA$4:$CA$23, O134)&gt;0, 1, 0)+IF(COUNTIF('Intro &amp; Setup'!$CB$4:$CB$23, O134)&gt;0, 2, 0)=2, LEFT('Intro &amp; Setup'!$BA$9, 3), IF(IF(COUNTIF('Intro &amp; Setup'!$CA$4:$CA$23, O134)&gt;0, 1, 0)+IF(COUNTIF('Intro &amp; Setup'!$CB$4:$CB$23, O134)&gt;0, 2, 0)=3, "Both", ""))))</f>
        <v/>
      </c>
      <c r="P133" s="117" t="str">
        <f>IF(IF(COUNTIF('Intro &amp; Setup'!$CA$4:$CA$23, P134)&gt;0, 1, 0)+IF(COUNTIF('Intro &amp; Setup'!$CB$4:$CB$23, P134)&gt;0, 2, 0)=0, "", IF(IF(COUNTIF('Intro &amp; Setup'!$CA$4:$CA$23, P134)&gt;0, 1, 0)+IF(COUNTIF('Intro &amp; Setup'!$CB$4:$CB$23, P134)&gt;0, 2, 0)=1, "UK", IF(IF(COUNTIF('Intro &amp; Setup'!$CA$4:$CA$23, P134)&gt;0, 1, 0)+IF(COUNTIF('Intro &amp; Setup'!$CB$4:$CB$23, P134)&gt;0, 2, 0)=2, LEFT('Intro &amp; Setup'!$BA$9, 3), IF(IF(COUNTIF('Intro &amp; Setup'!$CA$4:$CA$23, P134)&gt;0, 1, 0)+IF(COUNTIF('Intro &amp; Setup'!$CB$4:$CB$23, P134)&gt;0, 2, 0)=3, "Both", ""))))</f>
        <v/>
      </c>
      <c r="Q133" s="117" t="str">
        <f>IF(IF(COUNTIF('Intro &amp; Setup'!$CA$4:$CA$23, Q134)&gt;0, 1, 0)+IF(COUNTIF('Intro &amp; Setup'!$CB$4:$CB$23, Q134)&gt;0, 2, 0)=0, "", IF(IF(COUNTIF('Intro &amp; Setup'!$CA$4:$CA$23, Q134)&gt;0, 1, 0)+IF(COUNTIF('Intro &amp; Setup'!$CB$4:$CB$23, Q134)&gt;0, 2, 0)=1, "UK", IF(IF(COUNTIF('Intro &amp; Setup'!$CA$4:$CA$23, Q134)&gt;0, 1, 0)+IF(COUNTIF('Intro &amp; Setup'!$CB$4:$CB$23, Q134)&gt;0, 2, 0)=2, LEFT('Intro &amp; Setup'!$BA$9, 3), IF(IF(COUNTIF('Intro &amp; Setup'!$CA$4:$CA$23, Q134)&gt;0, 1, 0)+IF(COUNTIF('Intro &amp; Setup'!$CB$4:$CB$23, Q134)&gt;0, 2, 0)=3, "Both", ""))))</f>
        <v/>
      </c>
      <c r="R133" s="117" t="str">
        <f>IF(IF(COUNTIF('Intro &amp; Setup'!$CA$4:$CA$23, R134)&gt;0, 1, 0)+IF(COUNTIF('Intro &amp; Setup'!$CB$4:$CB$23, R134)&gt;0, 2, 0)=0, "", IF(IF(COUNTIF('Intro &amp; Setup'!$CA$4:$CA$23, R134)&gt;0, 1, 0)+IF(COUNTIF('Intro &amp; Setup'!$CB$4:$CB$23, R134)&gt;0, 2, 0)=1, "UK", IF(IF(COUNTIF('Intro &amp; Setup'!$CA$4:$CA$23, R134)&gt;0, 1, 0)+IF(COUNTIF('Intro &amp; Setup'!$CB$4:$CB$23, R134)&gt;0, 2, 0)=2, LEFT('Intro &amp; Setup'!$BA$9, 3), IF(IF(COUNTIF('Intro &amp; Setup'!$CA$4:$CA$23, R134)&gt;0, 1, 0)+IF(COUNTIF('Intro &amp; Setup'!$CB$4:$CB$23, R134)&gt;0, 2, 0)=3, "Both", ""))))</f>
        <v/>
      </c>
      <c r="S133" s="117" t="str">
        <f>IF(IF(COUNTIF('Intro &amp; Setup'!$CA$4:$CA$23, S134)&gt;0, 1, 0)+IF(COUNTIF('Intro &amp; Setup'!$CB$4:$CB$23, S134)&gt;0, 2, 0)=0, "", IF(IF(COUNTIF('Intro &amp; Setup'!$CA$4:$CA$23, S134)&gt;0, 1, 0)+IF(COUNTIF('Intro &amp; Setup'!$CB$4:$CB$23, S134)&gt;0, 2, 0)=1, "UK", IF(IF(COUNTIF('Intro &amp; Setup'!$CA$4:$CA$23, S134)&gt;0, 1, 0)+IF(COUNTIF('Intro &amp; Setup'!$CB$4:$CB$23, S134)&gt;0, 2, 0)=2, LEFT('Intro &amp; Setup'!$BA$9, 3), IF(IF(COUNTIF('Intro &amp; Setup'!$CA$4:$CA$23, S134)&gt;0, 1, 0)+IF(COUNTIF('Intro &amp; Setup'!$CB$4:$CB$23, S134)&gt;0, 2, 0)=3, "Both", ""))))</f>
        <v/>
      </c>
      <c r="T133" s="117" t="str">
        <f>IF(IF(COUNTIF('Intro &amp; Setup'!$CA$4:$CA$23, T134)&gt;0, 1, 0)+IF(COUNTIF('Intro &amp; Setup'!$CB$4:$CB$23, T134)&gt;0, 2, 0)=0, "", IF(IF(COUNTIF('Intro &amp; Setup'!$CA$4:$CA$23, T134)&gt;0, 1, 0)+IF(COUNTIF('Intro &amp; Setup'!$CB$4:$CB$23, T134)&gt;0, 2, 0)=1, "UK", IF(IF(COUNTIF('Intro &amp; Setup'!$CA$4:$CA$23, T134)&gt;0, 1, 0)+IF(COUNTIF('Intro &amp; Setup'!$CB$4:$CB$23, T134)&gt;0, 2, 0)=2, LEFT('Intro &amp; Setup'!$BA$9, 3), IF(IF(COUNTIF('Intro &amp; Setup'!$CA$4:$CA$23, T134)&gt;0, 1, 0)+IF(COUNTIF('Intro &amp; Setup'!$CB$4:$CB$23, T134)&gt;0, 2, 0)=3, "Both", ""))))</f>
        <v/>
      </c>
      <c r="U133" s="117" t="str">
        <f>IF(IF(COUNTIF('Intro &amp; Setup'!$CA$4:$CA$23, U134)&gt;0, 1, 0)+IF(COUNTIF('Intro &amp; Setup'!$CB$4:$CB$23, U134)&gt;0, 2, 0)=0, "", IF(IF(COUNTIF('Intro &amp; Setup'!$CA$4:$CA$23, U134)&gt;0, 1, 0)+IF(COUNTIF('Intro &amp; Setup'!$CB$4:$CB$23, U134)&gt;0, 2, 0)=1, "UK", IF(IF(COUNTIF('Intro &amp; Setup'!$CA$4:$CA$23, U134)&gt;0, 1, 0)+IF(COUNTIF('Intro &amp; Setup'!$CB$4:$CB$23, U134)&gt;0, 2, 0)=2, LEFT('Intro &amp; Setup'!$BA$9, 3), IF(IF(COUNTIF('Intro &amp; Setup'!$CA$4:$CA$23, U134)&gt;0, 1, 0)+IF(COUNTIF('Intro &amp; Setup'!$CB$4:$CB$23, U134)&gt;0, 2, 0)=3, "Both", ""))))</f>
        <v/>
      </c>
      <c r="V133" s="117" t="str">
        <f>IF(IF(COUNTIF('Intro &amp; Setup'!$CA$4:$CA$23, V134)&gt;0, 1, 0)+IF(COUNTIF('Intro &amp; Setup'!$CB$4:$CB$23, V134)&gt;0, 2, 0)=0, "", IF(IF(COUNTIF('Intro &amp; Setup'!$CA$4:$CA$23, V134)&gt;0, 1, 0)+IF(COUNTIF('Intro &amp; Setup'!$CB$4:$CB$23, V134)&gt;0, 2, 0)=1, "UK", IF(IF(COUNTIF('Intro &amp; Setup'!$CA$4:$CA$23, V134)&gt;0, 1, 0)+IF(COUNTIF('Intro &amp; Setup'!$CB$4:$CB$23, V134)&gt;0, 2, 0)=2, LEFT('Intro &amp; Setup'!$BA$9, 3), IF(IF(COUNTIF('Intro &amp; Setup'!$CA$4:$CA$23, V134)&gt;0, 1, 0)+IF(COUNTIF('Intro &amp; Setup'!$CB$4:$CB$23, V134)&gt;0, 2, 0)=3, "Both", ""))))</f>
        <v/>
      </c>
      <c r="W133" s="117" t="str">
        <f>IF(IF(COUNTIF('Intro &amp; Setup'!$CA$4:$CA$23, W134)&gt;0, 1, 0)+IF(COUNTIF('Intro &amp; Setup'!$CB$4:$CB$23, W134)&gt;0, 2, 0)=0, "", IF(IF(COUNTIF('Intro &amp; Setup'!$CA$4:$CA$23, W134)&gt;0, 1, 0)+IF(COUNTIF('Intro &amp; Setup'!$CB$4:$CB$23, W134)&gt;0, 2, 0)=1, "UK", IF(IF(COUNTIF('Intro &amp; Setup'!$CA$4:$CA$23, W134)&gt;0, 1, 0)+IF(COUNTIF('Intro &amp; Setup'!$CB$4:$CB$23, W134)&gt;0, 2, 0)=2, LEFT('Intro &amp; Setup'!$BA$9, 3), IF(IF(COUNTIF('Intro &amp; Setup'!$CA$4:$CA$23, W134)&gt;0, 1, 0)+IF(COUNTIF('Intro &amp; Setup'!$CB$4:$CB$23, W134)&gt;0, 2, 0)=3, "Both", ""))))</f>
        <v/>
      </c>
      <c r="X133" s="117" t="str">
        <f>IF(IF(COUNTIF('Intro &amp; Setup'!$CA$4:$CA$23, X134)&gt;0, 1, 0)+IF(COUNTIF('Intro &amp; Setup'!$CB$4:$CB$23, X134)&gt;0, 2, 0)=0, "", IF(IF(COUNTIF('Intro &amp; Setup'!$CA$4:$CA$23, X134)&gt;0, 1, 0)+IF(COUNTIF('Intro &amp; Setup'!$CB$4:$CB$23, X134)&gt;0, 2, 0)=1, "UK", IF(IF(COUNTIF('Intro &amp; Setup'!$CA$4:$CA$23, X134)&gt;0, 1, 0)+IF(COUNTIF('Intro &amp; Setup'!$CB$4:$CB$23, X134)&gt;0, 2, 0)=2, LEFT('Intro &amp; Setup'!$BA$9, 3), IF(IF(COUNTIF('Intro &amp; Setup'!$CA$4:$CA$23, X134)&gt;0, 1, 0)+IF(COUNTIF('Intro &amp; Setup'!$CB$4:$CB$23, X134)&gt;0, 2, 0)=3, "Both", ""))))</f>
        <v/>
      </c>
      <c r="Y133" s="117" t="str">
        <f>IF(IF(COUNTIF('Intro &amp; Setup'!$CA$4:$CA$23, Y134)&gt;0, 1, 0)+IF(COUNTIF('Intro &amp; Setup'!$CB$4:$CB$23, Y134)&gt;0, 2, 0)=0, "", IF(IF(COUNTIF('Intro &amp; Setup'!$CA$4:$CA$23, Y134)&gt;0, 1, 0)+IF(COUNTIF('Intro &amp; Setup'!$CB$4:$CB$23, Y134)&gt;0, 2, 0)=1, "UK", IF(IF(COUNTIF('Intro &amp; Setup'!$CA$4:$CA$23, Y134)&gt;0, 1, 0)+IF(COUNTIF('Intro &amp; Setup'!$CB$4:$CB$23, Y134)&gt;0, 2, 0)=2, LEFT('Intro &amp; Setup'!$BA$9, 3), IF(IF(COUNTIF('Intro &amp; Setup'!$CA$4:$CA$23, Y134)&gt;0, 1, 0)+IF(COUNTIF('Intro &amp; Setup'!$CB$4:$CB$23, Y134)&gt;0, 2, 0)=3, "Both", ""))))</f>
        <v/>
      </c>
      <c r="Z133" s="117" t="str">
        <f>IF(IF(COUNTIF('Intro &amp; Setup'!$CA$4:$CA$23, Z134)&gt;0, 1, 0)+IF(COUNTIF('Intro &amp; Setup'!$CB$4:$CB$23, Z134)&gt;0, 2, 0)=0, "", IF(IF(COUNTIF('Intro &amp; Setup'!$CA$4:$CA$23, Z134)&gt;0, 1, 0)+IF(COUNTIF('Intro &amp; Setup'!$CB$4:$CB$23, Z134)&gt;0, 2, 0)=1, "UK", IF(IF(COUNTIF('Intro &amp; Setup'!$CA$4:$CA$23, Z134)&gt;0, 1, 0)+IF(COUNTIF('Intro &amp; Setup'!$CB$4:$CB$23, Z134)&gt;0, 2, 0)=2, LEFT('Intro &amp; Setup'!$BA$9, 3), IF(IF(COUNTIF('Intro &amp; Setup'!$CA$4:$CA$23, Z134)&gt;0, 1, 0)+IF(COUNTIF('Intro &amp; Setup'!$CB$4:$CB$23, Z134)&gt;0, 2, 0)=3, "Both", ""))))</f>
        <v/>
      </c>
      <c r="AA133" s="117" t="str">
        <f>IF(IF(COUNTIF('Intro &amp; Setup'!$CA$4:$CA$23, AA134)&gt;0, 1, 0)+IF(COUNTIF('Intro &amp; Setup'!$CB$4:$CB$23, AA134)&gt;0, 2, 0)=0, "", IF(IF(COUNTIF('Intro &amp; Setup'!$CA$4:$CA$23, AA134)&gt;0, 1, 0)+IF(COUNTIF('Intro &amp; Setup'!$CB$4:$CB$23, AA134)&gt;0, 2, 0)=1, "UK", IF(IF(COUNTIF('Intro &amp; Setup'!$CA$4:$CA$23, AA134)&gt;0, 1, 0)+IF(COUNTIF('Intro &amp; Setup'!$CB$4:$CB$23, AA134)&gt;0, 2, 0)=2, LEFT('Intro &amp; Setup'!$BA$9, 3), IF(IF(COUNTIF('Intro &amp; Setup'!$CA$4:$CA$23, AA134)&gt;0, 1, 0)+IF(COUNTIF('Intro &amp; Setup'!$CB$4:$CB$23, AA134)&gt;0, 2, 0)=3, "Both", ""))))</f>
        <v/>
      </c>
      <c r="AB133" s="117" t="str">
        <f>IF(IF(COUNTIF('Intro &amp; Setup'!$CA$4:$CA$23, AB134)&gt;0, 1, 0)+IF(COUNTIF('Intro &amp; Setup'!$CB$4:$CB$23, AB134)&gt;0, 2, 0)=0, "", IF(IF(COUNTIF('Intro &amp; Setup'!$CA$4:$CA$23, AB134)&gt;0, 1, 0)+IF(COUNTIF('Intro &amp; Setup'!$CB$4:$CB$23, AB134)&gt;0, 2, 0)=1, "UK", IF(IF(COUNTIF('Intro &amp; Setup'!$CA$4:$CA$23, AB134)&gt;0, 1, 0)+IF(COUNTIF('Intro &amp; Setup'!$CB$4:$CB$23, AB134)&gt;0, 2, 0)=2, LEFT('Intro &amp; Setup'!$BA$9, 3), IF(IF(COUNTIF('Intro &amp; Setup'!$CA$4:$CA$23, AB134)&gt;0, 1, 0)+IF(COUNTIF('Intro &amp; Setup'!$CB$4:$CB$23, AB134)&gt;0, 2, 0)=3, "Both", ""))))</f>
        <v/>
      </c>
      <c r="AC133" s="117" t="str">
        <f>IF(IF(COUNTIF('Intro &amp; Setup'!$CA$4:$CA$23, AC134)&gt;0, 1, 0)+IF(COUNTIF('Intro &amp; Setup'!$CB$4:$CB$23, AC134)&gt;0, 2, 0)=0, "", IF(IF(COUNTIF('Intro &amp; Setup'!$CA$4:$CA$23, AC134)&gt;0, 1, 0)+IF(COUNTIF('Intro &amp; Setup'!$CB$4:$CB$23, AC134)&gt;0, 2, 0)=1, "UK", IF(IF(COUNTIF('Intro &amp; Setup'!$CA$4:$CA$23, AC134)&gt;0, 1, 0)+IF(COUNTIF('Intro &amp; Setup'!$CB$4:$CB$23, AC134)&gt;0, 2, 0)=2, LEFT('Intro &amp; Setup'!$BA$9, 3), IF(IF(COUNTIF('Intro &amp; Setup'!$CA$4:$CA$23, AC134)&gt;0, 1, 0)+IF(COUNTIF('Intro &amp; Setup'!$CB$4:$CB$23, AC134)&gt;0, 2, 0)=3, "Both", ""))))</f>
        <v/>
      </c>
      <c r="AD133" s="117" t="str">
        <f>IF(IF(COUNTIF('Intro &amp; Setup'!$CA$4:$CA$23, AD134)&gt;0, 1, 0)+IF(COUNTIF('Intro &amp; Setup'!$CB$4:$CB$23, AD134)&gt;0, 2, 0)=0, "", IF(IF(COUNTIF('Intro &amp; Setup'!$CA$4:$CA$23, AD134)&gt;0, 1, 0)+IF(COUNTIF('Intro &amp; Setup'!$CB$4:$CB$23, AD134)&gt;0, 2, 0)=1, "UK", IF(IF(COUNTIF('Intro &amp; Setup'!$CA$4:$CA$23, AD134)&gt;0, 1, 0)+IF(COUNTIF('Intro &amp; Setup'!$CB$4:$CB$23, AD134)&gt;0, 2, 0)=2, LEFT('Intro &amp; Setup'!$BA$9, 3), IF(IF(COUNTIF('Intro &amp; Setup'!$CA$4:$CA$23, AD134)&gt;0, 1, 0)+IF(COUNTIF('Intro &amp; Setup'!$CB$4:$CB$23, AD134)&gt;0, 2, 0)=3, "Both", ""))))</f>
        <v/>
      </c>
      <c r="AE133" s="117" t="str">
        <f>IF(IF(COUNTIF('Intro &amp; Setup'!$CA$4:$CA$23, AE134)&gt;0, 1, 0)+IF(COUNTIF('Intro &amp; Setup'!$CB$4:$CB$23, AE134)&gt;0, 2, 0)=0, "", IF(IF(COUNTIF('Intro &amp; Setup'!$CA$4:$CA$23, AE134)&gt;0, 1, 0)+IF(COUNTIF('Intro &amp; Setup'!$CB$4:$CB$23, AE134)&gt;0, 2, 0)=1, "UK", IF(IF(COUNTIF('Intro &amp; Setup'!$CA$4:$CA$23, AE134)&gt;0, 1, 0)+IF(COUNTIF('Intro &amp; Setup'!$CB$4:$CB$23, AE134)&gt;0, 2, 0)=2, LEFT('Intro &amp; Setup'!$BA$9, 3), IF(IF(COUNTIF('Intro &amp; Setup'!$CA$4:$CA$23, AE134)&gt;0, 1, 0)+IF(COUNTIF('Intro &amp; Setup'!$CB$4:$CB$23, AE134)&gt;0, 2, 0)=3, "Both", ""))))</f>
        <v/>
      </c>
      <c r="AF133" s="117" t="str">
        <f>IF(IF(COUNTIF('Intro &amp; Setup'!$CA$4:$CA$23, AF134)&gt;0, 1, 0)+IF(COUNTIF('Intro &amp; Setup'!$CB$4:$CB$23, AF134)&gt;0, 2, 0)=0, "", IF(IF(COUNTIF('Intro &amp; Setup'!$CA$4:$CA$23, AF134)&gt;0, 1, 0)+IF(COUNTIF('Intro &amp; Setup'!$CB$4:$CB$23, AF134)&gt;0, 2, 0)=1, "UK", IF(IF(COUNTIF('Intro &amp; Setup'!$CA$4:$CA$23, AF134)&gt;0, 1, 0)+IF(COUNTIF('Intro &amp; Setup'!$CB$4:$CB$23, AF134)&gt;0, 2, 0)=2, LEFT('Intro &amp; Setup'!$BA$9, 3), IF(IF(COUNTIF('Intro &amp; Setup'!$CA$4:$CA$23, AF134)&gt;0, 1, 0)+IF(COUNTIF('Intro &amp; Setup'!$CB$4:$CB$23, AF134)&gt;0, 2, 0)=3, "Both", ""))))</f>
        <v/>
      </c>
      <c r="AG133" s="117" t="str">
        <f>IF(IF(COUNTIF('Intro &amp; Setup'!$CA$4:$CA$23, AG134)&gt;0, 1, 0)+IF(COUNTIF('Intro &amp; Setup'!$CB$4:$CB$23, AG134)&gt;0, 2, 0)=0, "", IF(IF(COUNTIF('Intro &amp; Setup'!$CA$4:$CA$23, AG134)&gt;0, 1, 0)+IF(COUNTIF('Intro &amp; Setup'!$CB$4:$CB$23, AG134)&gt;0, 2, 0)=1, "UK", IF(IF(COUNTIF('Intro &amp; Setup'!$CA$4:$CA$23, AG134)&gt;0, 1, 0)+IF(COUNTIF('Intro &amp; Setup'!$CB$4:$CB$23, AG134)&gt;0, 2, 0)=2, LEFT('Intro &amp; Setup'!$BA$9, 3), IF(IF(COUNTIF('Intro &amp; Setup'!$CA$4:$CA$23, AG134)&gt;0, 1, 0)+IF(COUNTIF('Intro &amp; Setup'!$CB$4:$CB$23, AG134)&gt;0, 2, 0)=3, "Both", ""))))</f>
        <v/>
      </c>
      <c r="AH133" s="75"/>
    </row>
    <row r="134" spans="1:34" x14ac:dyDescent="0.25">
      <c r="A134" s="75"/>
      <c r="B134" s="370" t="str">
        <f>CONCATENATE(TEXT(C134, "mmmm"), " ", TEXT(C134, "yyyy"))</f>
        <v>June 2020</v>
      </c>
      <c r="C134" s="71">
        <f>DATE(YEAR(C108), MONTH(C108)+1, DAY(C108))</f>
        <v>43983</v>
      </c>
      <c r="D134" s="66">
        <f>IFERROR(IF(TEXT(C134, "mmm")=TEXT(C134+1, "mmm"), C134+1, ""), "")</f>
        <v>43984</v>
      </c>
      <c r="E134" s="66">
        <f t="shared" ref="E134:AG134" si="22">IFERROR(IF(TEXT(D134, "mmm")=TEXT(D134+1, "mmm"), D134+1, ""), "")</f>
        <v>43985</v>
      </c>
      <c r="F134" s="66">
        <f t="shared" si="22"/>
        <v>43986</v>
      </c>
      <c r="G134" s="66">
        <f t="shared" si="22"/>
        <v>43987</v>
      </c>
      <c r="H134" s="66">
        <f t="shared" si="22"/>
        <v>43988</v>
      </c>
      <c r="I134" s="66">
        <f t="shared" si="22"/>
        <v>43989</v>
      </c>
      <c r="J134" s="66">
        <f t="shared" si="22"/>
        <v>43990</v>
      </c>
      <c r="K134" s="66">
        <f t="shared" si="22"/>
        <v>43991</v>
      </c>
      <c r="L134" s="66">
        <f t="shared" si="22"/>
        <v>43992</v>
      </c>
      <c r="M134" s="66">
        <f t="shared" si="22"/>
        <v>43993</v>
      </c>
      <c r="N134" s="66">
        <f t="shared" si="22"/>
        <v>43994</v>
      </c>
      <c r="O134" s="66">
        <f t="shared" si="22"/>
        <v>43995</v>
      </c>
      <c r="P134" s="66">
        <f t="shared" si="22"/>
        <v>43996</v>
      </c>
      <c r="Q134" s="66">
        <f t="shared" si="22"/>
        <v>43997</v>
      </c>
      <c r="R134" s="66">
        <f t="shared" si="22"/>
        <v>43998</v>
      </c>
      <c r="S134" s="66">
        <f t="shared" si="22"/>
        <v>43999</v>
      </c>
      <c r="T134" s="66">
        <f t="shared" si="22"/>
        <v>44000</v>
      </c>
      <c r="U134" s="66">
        <f t="shared" si="22"/>
        <v>44001</v>
      </c>
      <c r="V134" s="66">
        <f t="shared" si="22"/>
        <v>44002</v>
      </c>
      <c r="W134" s="66">
        <f t="shared" si="22"/>
        <v>44003</v>
      </c>
      <c r="X134" s="66">
        <f t="shared" si="22"/>
        <v>44004</v>
      </c>
      <c r="Y134" s="66">
        <f t="shared" si="22"/>
        <v>44005</v>
      </c>
      <c r="Z134" s="66">
        <f t="shared" si="22"/>
        <v>44006</v>
      </c>
      <c r="AA134" s="66">
        <f t="shared" si="22"/>
        <v>44007</v>
      </c>
      <c r="AB134" s="66">
        <f t="shared" si="22"/>
        <v>44008</v>
      </c>
      <c r="AC134" s="66">
        <f t="shared" si="22"/>
        <v>44009</v>
      </c>
      <c r="AD134" s="66">
        <f t="shared" si="22"/>
        <v>44010</v>
      </c>
      <c r="AE134" s="66">
        <f t="shared" si="22"/>
        <v>44011</v>
      </c>
      <c r="AF134" s="66">
        <f t="shared" si="22"/>
        <v>44012</v>
      </c>
      <c r="AG134" s="66" t="str">
        <f t="shared" si="22"/>
        <v/>
      </c>
      <c r="AH134" s="75"/>
    </row>
    <row r="135" spans="1:34" x14ac:dyDescent="0.25">
      <c r="A135" s="75"/>
      <c r="B135" s="371"/>
      <c r="C135" s="72">
        <f t="shared" ref="C135:C137" si="23">DATE(YEAR(C109), MONTH(C109)+1, DAY(C109))</f>
        <v>43983</v>
      </c>
      <c r="D135" s="67">
        <f t="shared" ref="D135:AG135" si="24">IFERROR(IF(TEXT(C135, "mmm")=TEXT(C135+1, "mmm"), C135+1, ""), "")</f>
        <v>43984</v>
      </c>
      <c r="E135" s="67">
        <f t="shared" si="24"/>
        <v>43985</v>
      </c>
      <c r="F135" s="67">
        <f t="shared" si="24"/>
        <v>43986</v>
      </c>
      <c r="G135" s="67">
        <f t="shared" si="24"/>
        <v>43987</v>
      </c>
      <c r="H135" s="67">
        <f t="shared" si="24"/>
        <v>43988</v>
      </c>
      <c r="I135" s="67">
        <f t="shared" si="24"/>
        <v>43989</v>
      </c>
      <c r="J135" s="67">
        <f t="shared" si="24"/>
        <v>43990</v>
      </c>
      <c r="K135" s="67">
        <f t="shared" si="24"/>
        <v>43991</v>
      </c>
      <c r="L135" s="67">
        <f t="shared" si="24"/>
        <v>43992</v>
      </c>
      <c r="M135" s="67">
        <f t="shared" si="24"/>
        <v>43993</v>
      </c>
      <c r="N135" s="67">
        <f t="shared" si="24"/>
        <v>43994</v>
      </c>
      <c r="O135" s="67">
        <f t="shared" si="24"/>
        <v>43995</v>
      </c>
      <c r="P135" s="67">
        <f t="shared" si="24"/>
        <v>43996</v>
      </c>
      <c r="Q135" s="67">
        <f t="shared" si="24"/>
        <v>43997</v>
      </c>
      <c r="R135" s="67">
        <f t="shared" si="24"/>
        <v>43998</v>
      </c>
      <c r="S135" s="67">
        <f t="shared" si="24"/>
        <v>43999</v>
      </c>
      <c r="T135" s="67">
        <f t="shared" si="24"/>
        <v>44000</v>
      </c>
      <c r="U135" s="67">
        <f t="shared" si="24"/>
        <v>44001</v>
      </c>
      <c r="V135" s="67">
        <f t="shared" si="24"/>
        <v>44002</v>
      </c>
      <c r="W135" s="67">
        <f t="shared" si="24"/>
        <v>44003</v>
      </c>
      <c r="X135" s="67">
        <f t="shared" si="24"/>
        <v>44004</v>
      </c>
      <c r="Y135" s="67">
        <f t="shared" si="24"/>
        <v>44005</v>
      </c>
      <c r="Z135" s="67">
        <f t="shared" si="24"/>
        <v>44006</v>
      </c>
      <c r="AA135" s="67">
        <f t="shared" si="24"/>
        <v>44007</v>
      </c>
      <c r="AB135" s="67">
        <f t="shared" si="24"/>
        <v>44008</v>
      </c>
      <c r="AC135" s="67">
        <f t="shared" si="24"/>
        <v>44009</v>
      </c>
      <c r="AD135" s="67">
        <f t="shared" si="24"/>
        <v>44010</v>
      </c>
      <c r="AE135" s="67">
        <f t="shared" si="24"/>
        <v>44011</v>
      </c>
      <c r="AF135" s="67">
        <f t="shared" si="24"/>
        <v>44012</v>
      </c>
      <c r="AG135" s="67" t="str">
        <f t="shared" si="24"/>
        <v/>
      </c>
      <c r="AH135" s="75"/>
    </row>
    <row r="136" spans="1:34" x14ac:dyDescent="0.25">
      <c r="A136" s="75"/>
      <c r="B136" s="118" t="str">
        <f>IF('Intro &amp; Setup'!$P$51="", "", 'Intro &amp; Setup'!$P$51)</f>
        <v>Your Company</v>
      </c>
      <c r="C136" s="73">
        <f t="shared" si="23"/>
        <v>43983</v>
      </c>
      <c r="D136" s="68">
        <f t="shared" ref="D136:AG136" si="25">IFERROR(IF(TEXT(C136, "mmm")=TEXT(C136+1, "mmm"), C136+1, ""), "")</f>
        <v>43984</v>
      </c>
      <c r="E136" s="68">
        <f t="shared" si="25"/>
        <v>43985</v>
      </c>
      <c r="F136" s="68">
        <f t="shared" si="25"/>
        <v>43986</v>
      </c>
      <c r="G136" s="68">
        <f t="shared" si="25"/>
        <v>43987</v>
      </c>
      <c r="H136" s="68">
        <f t="shared" si="25"/>
        <v>43988</v>
      </c>
      <c r="I136" s="68">
        <f t="shared" si="25"/>
        <v>43989</v>
      </c>
      <c r="J136" s="68">
        <f t="shared" si="25"/>
        <v>43990</v>
      </c>
      <c r="K136" s="68">
        <f t="shared" si="25"/>
        <v>43991</v>
      </c>
      <c r="L136" s="68">
        <f t="shared" si="25"/>
        <v>43992</v>
      </c>
      <c r="M136" s="68">
        <f t="shared" si="25"/>
        <v>43993</v>
      </c>
      <c r="N136" s="68">
        <f t="shared" si="25"/>
        <v>43994</v>
      </c>
      <c r="O136" s="68">
        <f t="shared" si="25"/>
        <v>43995</v>
      </c>
      <c r="P136" s="68">
        <f t="shared" si="25"/>
        <v>43996</v>
      </c>
      <c r="Q136" s="68">
        <f t="shared" si="25"/>
        <v>43997</v>
      </c>
      <c r="R136" s="68">
        <f t="shared" si="25"/>
        <v>43998</v>
      </c>
      <c r="S136" s="68">
        <f t="shared" si="25"/>
        <v>43999</v>
      </c>
      <c r="T136" s="68">
        <f t="shared" si="25"/>
        <v>44000</v>
      </c>
      <c r="U136" s="68">
        <f t="shared" si="25"/>
        <v>44001</v>
      </c>
      <c r="V136" s="68">
        <f t="shared" si="25"/>
        <v>44002</v>
      </c>
      <c r="W136" s="68">
        <f t="shared" si="25"/>
        <v>44003</v>
      </c>
      <c r="X136" s="68">
        <f t="shared" si="25"/>
        <v>44004</v>
      </c>
      <c r="Y136" s="68">
        <f t="shared" si="25"/>
        <v>44005</v>
      </c>
      <c r="Z136" s="68">
        <f t="shared" si="25"/>
        <v>44006</v>
      </c>
      <c r="AA136" s="68">
        <f t="shared" si="25"/>
        <v>44007</v>
      </c>
      <c r="AB136" s="68">
        <f t="shared" si="25"/>
        <v>44008</v>
      </c>
      <c r="AC136" s="68">
        <f t="shared" si="25"/>
        <v>44009</v>
      </c>
      <c r="AD136" s="68">
        <f t="shared" si="25"/>
        <v>44010</v>
      </c>
      <c r="AE136" s="68">
        <f t="shared" si="25"/>
        <v>44011</v>
      </c>
      <c r="AF136" s="68">
        <f t="shared" si="25"/>
        <v>44012</v>
      </c>
      <c r="AG136" s="68" t="str">
        <f t="shared" si="25"/>
        <v/>
      </c>
      <c r="AH136" s="75"/>
    </row>
    <row r="137" spans="1:34" x14ac:dyDescent="0.25">
      <c r="A137" s="75"/>
      <c r="B137" s="36" t="s">
        <v>27</v>
      </c>
      <c r="C137" s="74">
        <f t="shared" si="23"/>
        <v>43983</v>
      </c>
      <c r="D137" s="69">
        <f t="shared" ref="D137:AG137" si="26">IFERROR(IF(TEXT(C137, "mmm")=TEXT(C137+1, "mmm"), C137+1, ""), "")</f>
        <v>43984</v>
      </c>
      <c r="E137" s="69">
        <f t="shared" si="26"/>
        <v>43985</v>
      </c>
      <c r="F137" s="69">
        <f t="shared" si="26"/>
        <v>43986</v>
      </c>
      <c r="G137" s="69">
        <f t="shared" si="26"/>
        <v>43987</v>
      </c>
      <c r="H137" s="69">
        <f t="shared" si="26"/>
        <v>43988</v>
      </c>
      <c r="I137" s="69">
        <f t="shared" si="26"/>
        <v>43989</v>
      </c>
      <c r="J137" s="69">
        <f t="shared" si="26"/>
        <v>43990</v>
      </c>
      <c r="K137" s="69">
        <f t="shared" si="26"/>
        <v>43991</v>
      </c>
      <c r="L137" s="69">
        <f t="shared" si="26"/>
        <v>43992</v>
      </c>
      <c r="M137" s="69">
        <f t="shared" si="26"/>
        <v>43993</v>
      </c>
      <c r="N137" s="69">
        <f t="shared" si="26"/>
        <v>43994</v>
      </c>
      <c r="O137" s="69">
        <f t="shared" si="26"/>
        <v>43995</v>
      </c>
      <c r="P137" s="69">
        <f t="shared" si="26"/>
        <v>43996</v>
      </c>
      <c r="Q137" s="69">
        <f t="shared" si="26"/>
        <v>43997</v>
      </c>
      <c r="R137" s="69">
        <f t="shared" si="26"/>
        <v>43998</v>
      </c>
      <c r="S137" s="69">
        <f t="shared" si="26"/>
        <v>43999</v>
      </c>
      <c r="T137" s="69">
        <f t="shared" si="26"/>
        <v>44000</v>
      </c>
      <c r="U137" s="69">
        <f t="shared" si="26"/>
        <v>44001</v>
      </c>
      <c r="V137" s="69">
        <f t="shared" si="26"/>
        <v>44002</v>
      </c>
      <c r="W137" s="69">
        <f t="shared" si="26"/>
        <v>44003</v>
      </c>
      <c r="X137" s="69">
        <f t="shared" si="26"/>
        <v>44004</v>
      </c>
      <c r="Y137" s="69">
        <f t="shared" si="26"/>
        <v>44005</v>
      </c>
      <c r="Z137" s="69">
        <f t="shared" si="26"/>
        <v>44006</v>
      </c>
      <c r="AA137" s="69">
        <f t="shared" si="26"/>
        <v>44007</v>
      </c>
      <c r="AB137" s="69">
        <f t="shared" si="26"/>
        <v>44008</v>
      </c>
      <c r="AC137" s="69">
        <f t="shared" si="26"/>
        <v>44009</v>
      </c>
      <c r="AD137" s="69">
        <f t="shared" si="26"/>
        <v>44010</v>
      </c>
      <c r="AE137" s="69">
        <f t="shared" si="26"/>
        <v>44011</v>
      </c>
      <c r="AF137" s="69">
        <f t="shared" si="26"/>
        <v>44012</v>
      </c>
      <c r="AG137" s="69" t="str">
        <f t="shared" si="26"/>
        <v/>
      </c>
      <c r="AH137" s="75"/>
    </row>
    <row r="138" spans="1:34" x14ac:dyDescent="0.25">
      <c r="A138" s="75"/>
      <c r="B138" s="10" t="str">
        <f>IF('Intro &amp; Setup'!$BC$4="", "", 'Intro &amp; Setup'!$BC$4)</f>
        <v>Richard</v>
      </c>
      <c r="C138" s="25" t="str">
        <f>IF(OR($B138="", C137=""), "", IF(COUNTIFS('Leave Request Form'!$T$8:$T$507, C137, 'Leave Request Form'!$C$8:$C$507, $B138), "A2", IF(COUNTIFS('Leave Request Form'!$G$8:$G$507, C137, 'Leave Request Form'!$C$8:$C$507, $B138), "R2", IF(COUNTIFS('Leave Request Form'!$P$8:$P$569, $B138, 'Leave Request Form'!$Q$8:$Q$569, "&lt;="&amp;C137, 'Leave Request Form'!$R$8:$R$569, "&gt;="&amp;C137)&gt;0, "A", IF(COUNTIFS('Leave Request Form'!$C$8:$C$507, $B138, 'Leave Request Form'!$D$8:$D$507, "&lt;="&amp;C137, 'Leave Request Form'!$E$8:$E$507, "&gt;="&amp;C137)&gt;0, "R", "")))))</f>
        <v/>
      </c>
      <c r="D138" s="41" t="str">
        <f>IF(OR($B138="", D137=""), "", IF(COUNTIFS('Leave Request Form'!$T$8:$T$507, D137, 'Leave Request Form'!$C$8:$C$507, $B138), "A2", IF(COUNTIFS('Leave Request Form'!$G$8:$G$507, D137, 'Leave Request Form'!$C$8:$C$507, $B138), "R2", IF(COUNTIFS('Leave Request Form'!$P$8:$P$569, $B138, 'Leave Request Form'!$Q$8:$Q$569, "&lt;="&amp;D137, 'Leave Request Form'!$R$8:$R$569, "&gt;="&amp;D137)&gt;0, "A", IF(COUNTIFS('Leave Request Form'!$C$8:$C$507, $B138, 'Leave Request Form'!$D$8:$D$507, "&lt;="&amp;D137, 'Leave Request Form'!$E$8:$E$507, "&gt;="&amp;D137)&gt;0, "R", "")))))</f>
        <v/>
      </c>
      <c r="E138" s="41" t="str">
        <f>IF(OR($B138="", E137=""), "", IF(COUNTIFS('Leave Request Form'!$T$8:$T$507, E137, 'Leave Request Form'!$C$8:$C$507, $B138), "A2", IF(COUNTIFS('Leave Request Form'!$G$8:$G$507, E137, 'Leave Request Form'!$C$8:$C$507, $B138), "R2", IF(COUNTIFS('Leave Request Form'!$P$8:$P$569, $B138, 'Leave Request Form'!$Q$8:$Q$569, "&lt;="&amp;E137, 'Leave Request Form'!$R$8:$R$569, "&gt;="&amp;E137)&gt;0, "A", IF(COUNTIFS('Leave Request Form'!$C$8:$C$507, $B138, 'Leave Request Form'!$D$8:$D$507, "&lt;="&amp;E137, 'Leave Request Form'!$E$8:$E$507, "&gt;="&amp;E137)&gt;0, "R", "")))))</f>
        <v/>
      </c>
      <c r="F138" s="41" t="str">
        <f>IF(OR($B138="", F137=""), "", IF(COUNTIFS('Leave Request Form'!$T$8:$T$507, F137, 'Leave Request Form'!$C$8:$C$507, $B138), "A2", IF(COUNTIFS('Leave Request Form'!$G$8:$G$507, F137, 'Leave Request Form'!$C$8:$C$507, $B138), "R2", IF(COUNTIFS('Leave Request Form'!$P$8:$P$569, $B138, 'Leave Request Form'!$Q$8:$Q$569, "&lt;="&amp;F137, 'Leave Request Form'!$R$8:$R$569, "&gt;="&amp;F137)&gt;0, "A", IF(COUNTIFS('Leave Request Form'!$C$8:$C$507, $B138, 'Leave Request Form'!$D$8:$D$507, "&lt;="&amp;F137, 'Leave Request Form'!$E$8:$E$507, "&gt;="&amp;F137)&gt;0, "R", "")))))</f>
        <v/>
      </c>
      <c r="G138" s="41" t="str">
        <f>IF(OR($B138="", G137=""), "", IF(COUNTIFS('Leave Request Form'!$T$8:$T$507, G137, 'Leave Request Form'!$C$8:$C$507, $B138), "A2", IF(COUNTIFS('Leave Request Form'!$G$8:$G$507, G137, 'Leave Request Form'!$C$8:$C$507, $B138), "R2", IF(COUNTIFS('Leave Request Form'!$P$8:$P$569, $B138, 'Leave Request Form'!$Q$8:$Q$569, "&lt;="&amp;G137, 'Leave Request Form'!$R$8:$R$569, "&gt;="&amp;G137)&gt;0, "A", IF(COUNTIFS('Leave Request Form'!$C$8:$C$507, $B138, 'Leave Request Form'!$D$8:$D$507, "&lt;="&amp;G137, 'Leave Request Form'!$E$8:$E$507, "&gt;="&amp;G137)&gt;0, "R", "")))))</f>
        <v/>
      </c>
      <c r="H138" s="41" t="str">
        <f>IF(OR($B138="", H137=""), "", IF(COUNTIFS('Leave Request Form'!$T$8:$T$507, H137, 'Leave Request Form'!$C$8:$C$507, $B138), "A2", IF(COUNTIFS('Leave Request Form'!$G$8:$G$507, H137, 'Leave Request Form'!$C$8:$C$507, $B138), "R2", IF(COUNTIFS('Leave Request Form'!$P$8:$P$569, $B138, 'Leave Request Form'!$Q$8:$Q$569, "&lt;="&amp;H137, 'Leave Request Form'!$R$8:$R$569, "&gt;="&amp;H137)&gt;0, "A", IF(COUNTIFS('Leave Request Form'!$C$8:$C$507, $B138, 'Leave Request Form'!$D$8:$D$507, "&lt;="&amp;H137, 'Leave Request Form'!$E$8:$E$507, "&gt;="&amp;H137)&gt;0, "R", "")))))</f>
        <v/>
      </c>
      <c r="I138" s="41" t="str">
        <f>IF(OR($B138="", I137=""), "", IF(COUNTIFS('Leave Request Form'!$T$8:$T$507, I137, 'Leave Request Form'!$C$8:$C$507, $B138), "A2", IF(COUNTIFS('Leave Request Form'!$G$8:$G$507, I137, 'Leave Request Form'!$C$8:$C$507, $B138), "R2", IF(COUNTIFS('Leave Request Form'!$P$8:$P$569, $B138, 'Leave Request Form'!$Q$8:$Q$569, "&lt;="&amp;I137, 'Leave Request Form'!$R$8:$R$569, "&gt;="&amp;I137)&gt;0, "A", IF(COUNTIFS('Leave Request Form'!$C$8:$C$507, $B138, 'Leave Request Form'!$D$8:$D$507, "&lt;="&amp;I137, 'Leave Request Form'!$E$8:$E$507, "&gt;="&amp;I137)&gt;0, "R", "")))))</f>
        <v/>
      </c>
      <c r="J138" s="41" t="str">
        <f>IF(OR($B138="", J137=""), "", IF(COUNTIFS('Leave Request Form'!$T$8:$T$507, J137, 'Leave Request Form'!$C$8:$C$507, $B138), "A2", IF(COUNTIFS('Leave Request Form'!$G$8:$G$507, J137, 'Leave Request Form'!$C$8:$C$507, $B138), "R2", IF(COUNTIFS('Leave Request Form'!$P$8:$P$569, $B138, 'Leave Request Form'!$Q$8:$Q$569, "&lt;="&amp;J137, 'Leave Request Form'!$R$8:$R$569, "&gt;="&amp;J137)&gt;0, "A", IF(COUNTIFS('Leave Request Form'!$C$8:$C$507, $B138, 'Leave Request Form'!$D$8:$D$507, "&lt;="&amp;J137, 'Leave Request Form'!$E$8:$E$507, "&gt;="&amp;J137)&gt;0, "R", "")))))</f>
        <v/>
      </c>
      <c r="K138" s="41" t="str">
        <f>IF(OR($B138="", K137=""), "", IF(COUNTIFS('Leave Request Form'!$T$8:$T$507, K137, 'Leave Request Form'!$C$8:$C$507, $B138), "A2", IF(COUNTIFS('Leave Request Form'!$G$8:$G$507, K137, 'Leave Request Form'!$C$8:$C$507, $B138), "R2", IF(COUNTIFS('Leave Request Form'!$P$8:$P$569, $B138, 'Leave Request Form'!$Q$8:$Q$569, "&lt;="&amp;K137, 'Leave Request Form'!$R$8:$R$569, "&gt;="&amp;K137)&gt;0, "A", IF(COUNTIFS('Leave Request Form'!$C$8:$C$507, $B138, 'Leave Request Form'!$D$8:$D$507, "&lt;="&amp;K137, 'Leave Request Form'!$E$8:$E$507, "&gt;="&amp;K137)&gt;0, "R", "")))))</f>
        <v/>
      </c>
      <c r="L138" s="41" t="str">
        <f>IF(OR($B138="", L137=""), "", IF(COUNTIFS('Leave Request Form'!$T$8:$T$507, L137, 'Leave Request Form'!$C$8:$C$507, $B138), "A2", IF(COUNTIFS('Leave Request Form'!$G$8:$G$507, L137, 'Leave Request Form'!$C$8:$C$507, $B138), "R2", IF(COUNTIFS('Leave Request Form'!$P$8:$P$569, $B138, 'Leave Request Form'!$Q$8:$Q$569, "&lt;="&amp;L137, 'Leave Request Form'!$R$8:$R$569, "&gt;="&amp;L137)&gt;0, "A", IF(COUNTIFS('Leave Request Form'!$C$8:$C$507, $B138, 'Leave Request Form'!$D$8:$D$507, "&lt;="&amp;L137, 'Leave Request Form'!$E$8:$E$507, "&gt;="&amp;L137)&gt;0, "R", "")))))</f>
        <v/>
      </c>
      <c r="M138" s="41" t="str">
        <f>IF(OR($B138="", M137=""), "", IF(COUNTIFS('Leave Request Form'!$T$8:$T$507, M137, 'Leave Request Form'!$C$8:$C$507, $B138), "A2", IF(COUNTIFS('Leave Request Form'!$G$8:$G$507, M137, 'Leave Request Form'!$C$8:$C$507, $B138), "R2", IF(COUNTIFS('Leave Request Form'!$P$8:$P$569, $B138, 'Leave Request Form'!$Q$8:$Q$569, "&lt;="&amp;M137, 'Leave Request Form'!$R$8:$R$569, "&gt;="&amp;M137)&gt;0, "A", IF(COUNTIFS('Leave Request Form'!$C$8:$C$507, $B138, 'Leave Request Form'!$D$8:$D$507, "&lt;="&amp;M137, 'Leave Request Form'!$E$8:$E$507, "&gt;="&amp;M137)&gt;0, "R", "")))))</f>
        <v/>
      </c>
      <c r="N138" s="41" t="str">
        <f>IF(OR($B138="", N137=""), "", IF(COUNTIFS('Leave Request Form'!$T$8:$T$507, N137, 'Leave Request Form'!$C$8:$C$507, $B138), "A2", IF(COUNTIFS('Leave Request Form'!$G$8:$G$507, N137, 'Leave Request Form'!$C$8:$C$507, $B138), "R2", IF(COUNTIFS('Leave Request Form'!$P$8:$P$569, $B138, 'Leave Request Form'!$Q$8:$Q$569, "&lt;="&amp;N137, 'Leave Request Form'!$R$8:$R$569, "&gt;="&amp;N137)&gt;0, "A", IF(COUNTIFS('Leave Request Form'!$C$8:$C$507, $B138, 'Leave Request Form'!$D$8:$D$507, "&lt;="&amp;N137, 'Leave Request Form'!$E$8:$E$507, "&gt;="&amp;N137)&gt;0, "R", "")))))</f>
        <v/>
      </c>
      <c r="O138" s="41" t="str">
        <f>IF(OR($B138="", O137=""), "", IF(COUNTIFS('Leave Request Form'!$T$8:$T$507, O137, 'Leave Request Form'!$C$8:$C$507, $B138), "A2", IF(COUNTIFS('Leave Request Form'!$G$8:$G$507, O137, 'Leave Request Form'!$C$8:$C$507, $B138), "R2", IF(COUNTIFS('Leave Request Form'!$P$8:$P$569, $B138, 'Leave Request Form'!$Q$8:$Q$569, "&lt;="&amp;O137, 'Leave Request Form'!$R$8:$R$569, "&gt;="&amp;O137)&gt;0, "A", IF(COUNTIFS('Leave Request Form'!$C$8:$C$507, $B138, 'Leave Request Form'!$D$8:$D$507, "&lt;="&amp;O137, 'Leave Request Form'!$E$8:$E$507, "&gt;="&amp;O137)&gt;0, "R", "")))))</f>
        <v/>
      </c>
      <c r="P138" s="41" t="str">
        <f>IF(OR($B138="", P137=""), "", IF(COUNTIFS('Leave Request Form'!$T$8:$T$507, P137, 'Leave Request Form'!$C$8:$C$507, $B138), "A2", IF(COUNTIFS('Leave Request Form'!$G$8:$G$507, P137, 'Leave Request Form'!$C$8:$C$507, $B138), "R2", IF(COUNTIFS('Leave Request Form'!$P$8:$P$569, $B138, 'Leave Request Form'!$Q$8:$Q$569, "&lt;="&amp;P137, 'Leave Request Form'!$R$8:$R$569, "&gt;="&amp;P137)&gt;0, "A", IF(COUNTIFS('Leave Request Form'!$C$8:$C$507, $B138, 'Leave Request Form'!$D$8:$D$507, "&lt;="&amp;P137, 'Leave Request Form'!$E$8:$E$507, "&gt;="&amp;P137)&gt;0, "R", "")))))</f>
        <v/>
      </c>
      <c r="Q138" s="41" t="str">
        <f>IF(OR($B138="", Q137=""), "", IF(COUNTIFS('Leave Request Form'!$T$8:$T$507, Q137, 'Leave Request Form'!$C$8:$C$507, $B138), "A2", IF(COUNTIFS('Leave Request Form'!$G$8:$G$507, Q137, 'Leave Request Form'!$C$8:$C$507, $B138), "R2", IF(COUNTIFS('Leave Request Form'!$P$8:$P$569, $B138, 'Leave Request Form'!$Q$8:$Q$569, "&lt;="&amp;Q137, 'Leave Request Form'!$R$8:$R$569, "&gt;="&amp;Q137)&gt;0, "A", IF(COUNTIFS('Leave Request Form'!$C$8:$C$507, $B138, 'Leave Request Form'!$D$8:$D$507, "&lt;="&amp;Q137, 'Leave Request Form'!$E$8:$E$507, "&gt;="&amp;Q137)&gt;0, "R", "")))))</f>
        <v/>
      </c>
      <c r="R138" s="41" t="str">
        <f>IF(OR($B138="", R137=""), "", IF(COUNTIFS('Leave Request Form'!$T$8:$T$507, R137, 'Leave Request Form'!$C$8:$C$507, $B138), "A2", IF(COUNTIFS('Leave Request Form'!$G$8:$G$507, R137, 'Leave Request Form'!$C$8:$C$507, $B138), "R2", IF(COUNTIFS('Leave Request Form'!$P$8:$P$569, $B138, 'Leave Request Form'!$Q$8:$Q$569, "&lt;="&amp;R137, 'Leave Request Form'!$R$8:$R$569, "&gt;="&amp;R137)&gt;0, "A", IF(COUNTIFS('Leave Request Form'!$C$8:$C$507, $B138, 'Leave Request Form'!$D$8:$D$507, "&lt;="&amp;R137, 'Leave Request Form'!$E$8:$E$507, "&gt;="&amp;R137)&gt;0, "R", "")))))</f>
        <v/>
      </c>
      <c r="S138" s="41" t="str">
        <f>IF(OR($B138="", S137=""), "", IF(COUNTIFS('Leave Request Form'!$T$8:$T$507, S137, 'Leave Request Form'!$C$8:$C$507, $B138), "A2", IF(COUNTIFS('Leave Request Form'!$G$8:$G$507, S137, 'Leave Request Form'!$C$8:$C$507, $B138), "R2", IF(COUNTIFS('Leave Request Form'!$P$8:$P$569, $B138, 'Leave Request Form'!$Q$8:$Q$569, "&lt;="&amp;S137, 'Leave Request Form'!$R$8:$R$569, "&gt;="&amp;S137)&gt;0, "A", IF(COUNTIFS('Leave Request Form'!$C$8:$C$507, $B138, 'Leave Request Form'!$D$8:$D$507, "&lt;="&amp;S137, 'Leave Request Form'!$E$8:$E$507, "&gt;="&amp;S137)&gt;0, "R", "")))))</f>
        <v/>
      </c>
      <c r="T138" s="41" t="str">
        <f>IF(OR($B138="", T137=""), "", IF(COUNTIFS('Leave Request Form'!$T$8:$T$507, T137, 'Leave Request Form'!$C$8:$C$507, $B138), "A2", IF(COUNTIFS('Leave Request Form'!$G$8:$G$507, T137, 'Leave Request Form'!$C$8:$C$507, $B138), "R2", IF(COUNTIFS('Leave Request Form'!$P$8:$P$569, $B138, 'Leave Request Form'!$Q$8:$Q$569, "&lt;="&amp;T137, 'Leave Request Form'!$R$8:$R$569, "&gt;="&amp;T137)&gt;0, "A", IF(COUNTIFS('Leave Request Form'!$C$8:$C$507, $B138, 'Leave Request Form'!$D$8:$D$507, "&lt;="&amp;T137, 'Leave Request Form'!$E$8:$E$507, "&gt;="&amp;T137)&gt;0, "R", "")))))</f>
        <v/>
      </c>
      <c r="U138" s="41" t="str">
        <f>IF(OR($B138="", U137=""), "", IF(COUNTIFS('Leave Request Form'!$T$8:$T$507, U137, 'Leave Request Form'!$C$8:$C$507, $B138), "A2", IF(COUNTIFS('Leave Request Form'!$G$8:$G$507, U137, 'Leave Request Form'!$C$8:$C$507, $B138), "R2", IF(COUNTIFS('Leave Request Form'!$P$8:$P$569, $B138, 'Leave Request Form'!$Q$8:$Q$569, "&lt;="&amp;U137, 'Leave Request Form'!$R$8:$R$569, "&gt;="&amp;U137)&gt;0, "A", IF(COUNTIFS('Leave Request Form'!$C$8:$C$507, $B138, 'Leave Request Form'!$D$8:$D$507, "&lt;="&amp;U137, 'Leave Request Form'!$E$8:$E$507, "&gt;="&amp;U137)&gt;0, "R", "")))))</f>
        <v/>
      </c>
      <c r="V138" s="41" t="str">
        <f>IF(OR($B138="", V137=""), "", IF(COUNTIFS('Leave Request Form'!$T$8:$T$507, V137, 'Leave Request Form'!$C$8:$C$507, $B138), "A2", IF(COUNTIFS('Leave Request Form'!$G$8:$G$507, V137, 'Leave Request Form'!$C$8:$C$507, $B138), "R2", IF(COUNTIFS('Leave Request Form'!$P$8:$P$569, $B138, 'Leave Request Form'!$Q$8:$Q$569, "&lt;="&amp;V137, 'Leave Request Form'!$R$8:$R$569, "&gt;="&amp;V137)&gt;0, "A", IF(COUNTIFS('Leave Request Form'!$C$8:$C$507, $B138, 'Leave Request Form'!$D$8:$D$507, "&lt;="&amp;V137, 'Leave Request Form'!$E$8:$E$507, "&gt;="&amp;V137)&gt;0, "R", "")))))</f>
        <v/>
      </c>
      <c r="W138" s="41" t="str">
        <f>IF(OR($B138="", W137=""), "", IF(COUNTIFS('Leave Request Form'!$T$8:$T$507, W137, 'Leave Request Form'!$C$8:$C$507, $B138), "A2", IF(COUNTIFS('Leave Request Form'!$G$8:$G$507, W137, 'Leave Request Form'!$C$8:$C$507, $B138), "R2", IF(COUNTIFS('Leave Request Form'!$P$8:$P$569, $B138, 'Leave Request Form'!$Q$8:$Q$569, "&lt;="&amp;W137, 'Leave Request Form'!$R$8:$R$569, "&gt;="&amp;W137)&gt;0, "A", IF(COUNTIFS('Leave Request Form'!$C$8:$C$507, $B138, 'Leave Request Form'!$D$8:$D$507, "&lt;="&amp;W137, 'Leave Request Form'!$E$8:$E$507, "&gt;="&amp;W137)&gt;0, "R", "")))))</f>
        <v/>
      </c>
      <c r="X138" s="41" t="str">
        <f>IF(OR($B138="", X137=""), "", IF(COUNTIFS('Leave Request Form'!$T$8:$T$507, X137, 'Leave Request Form'!$C$8:$C$507, $B138), "A2", IF(COUNTIFS('Leave Request Form'!$G$8:$G$507, X137, 'Leave Request Form'!$C$8:$C$507, $B138), "R2", IF(COUNTIFS('Leave Request Form'!$P$8:$P$569, $B138, 'Leave Request Form'!$Q$8:$Q$569, "&lt;="&amp;X137, 'Leave Request Form'!$R$8:$R$569, "&gt;="&amp;X137)&gt;0, "A", IF(COUNTIFS('Leave Request Form'!$C$8:$C$507, $B138, 'Leave Request Form'!$D$8:$D$507, "&lt;="&amp;X137, 'Leave Request Form'!$E$8:$E$507, "&gt;="&amp;X137)&gt;0, "R", "")))))</f>
        <v/>
      </c>
      <c r="Y138" s="41" t="str">
        <f>IF(OR($B138="", Y137=""), "", IF(COUNTIFS('Leave Request Form'!$T$8:$T$507, Y137, 'Leave Request Form'!$C$8:$C$507, $B138), "A2", IF(COUNTIFS('Leave Request Form'!$G$8:$G$507, Y137, 'Leave Request Form'!$C$8:$C$507, $B138), "R2", IF(COUNTIFS('Leave Request Form'!$P$8:$P$569, $B138, 'Leave Request Form'!$Q$8:$Q$569, "&lt;="&amp;Y137, 'Leave Request Form'!$R$8:$R$569, "&gt;="&amp;Y137)&gt;0, "A", IF(COUNTIFS('Leave Request Form'!$C$8:$C$507, $B138, 'Leave Request Form'!$D$8:$D$507, "&lt;="&amp;Y137, 'Leave Request Form'!$E$8:$E$507, "&gt;="&amp;Y137)&gt;0, "R", "")))))</f>
        <v/>
      </c>
      <c r="Z138" s="41" t="str">
        <f>IF(OR($B138="", Z137=""), "", IF(COUNTIFS('Leave Request Form'!$T$8:$T$507, Z137, 'Leave Request Form'!$C$8:$C$507, $B138), "A2", IF(COUNTIFS('Leave Request Form'!$G$8:$G$507, Z137, 'Leave Request Form'!$C$8:$C$507, $B138), "R2", IF(COUNTIFS('Leave Request Form'!$P$8:$P$569, $B138, 'Leave Request Form'!$Q$8:$Q$569, "&lt;="&amp;Z137, 'Leave Request Form'!$R$8:$R$569, "&gt;="&amp;Z137)&gt;0, "A", IF(COUNTIFS('Leave Request Form'!$C$8:$C$507, $B138, 'Leave Request Form'!$D$8:$D$507, "&lt;="&amp;Z137, 'Leave Request Form'!$E$8:$E$507, "&gt;="&amp;Z137)&gt;0, "R", "")))))</f>
        <v/>
      </c>
      <c r="AA138" s="41" t="str">
        <f>IF(OR($B138="", AA137=""), "", IF(COUNTIFS('Leave Request Form'!$T$8:$T$507, AA137, 'Leave Request Form'!$C$8:$C$507, $B138), "A2", IF(COUNTIFS('Leave Request Form'!$G$8:$G$507, AA137, 'Leave Request Form'!$C$8:$C$507, $B138), "R2", IF(COUNTIFS('Leave Request Form'!$P$8:$P$569, $B138, 'Leave Request Form'!$Q$8:$Q$569, "&lt;="&amp;AA137, 'Leave Request Form'!$R$8:$R$569, "&gt;="&amp;AA137)&gt;0, "A", IF(COUNTIFS('Leave Request Form'!$C$8:$C$507, $B138, 'Leave Request Form'!$D$8:$D$507, "&lt;="&amp;AA137, 'Leave Request Form'!$E$8:$E$507, "&gt;="&amp;AA137)&gt;0, "R", "")))))</f>
        <v/>
      </c>
      <c r="AB138" s="41" t="str">
        <f>IF(OR($B138="", AB137=""), "", IF(COUNTIFS('Leave Request Form'!$T$8:$T$507, AB137, 'Leave Request Form'!$C$8:$C$507, $B138), "A2", IF(COUNTIFS('Leave Request Form'!$G$8:$G$507, AB137, 'Leave Request Form'!$C$8:$C$507, $B138), "R2", IF(COUNTIFS('Leave Request Form'!$P$8:$P$569, $B138, 'Leave Request Form'!$Q$8:$Q$569, "&lt;="&amp;AB137, 'Leave Request Form'!$R$8:$R$569, "&gt;="&amp;AB137)&gt;0, "A", IF(COUNTIFS('Leave Request Form'!$C$8:$C$507, $B138, 'Leave Request Form'!$D$8:$D$507, "&lt;="&amp;AB137, 'Leave Request Form'!$E$8:$E$507, "&gt;="&amp;AB137)&gt;0, "R", "")))))</f>
        <v/>
      </c>
      <c r="AC138" s="41" t="str">
        <f>IF(OR($B138="", AC137=""), "", IF(COUNTIFS('Leave Request Form'!$T$8:$T$507, AC137, 'Leave Request Form'!$C$8:$C$507, $B138), "A2", IF(COUNTIFS('Leave Request Form'!$G$8:$G$507, AC137, 'Leave Request Form'!$C$8:$C$507, $B138), "R2", IF(COUNTIFS('Leave Request Form'!$P$8:$P$569, $B138, 'Leave Request Form'!$Q$8:$Q$569, "&lt;="&amp;AC137, 'Leave Request Form'!$R$8:$R$569, "&gt;="&amp;AC137)&gt;0, "A", IF(COUNTIFS('Leave Request Form'!$C$8:$C$507, $B138, 'Leave Request Form'!$D$8:$D$507, "&lt;="&amp;AC137, 'Leave Request Form'!$E$8:$E$507, "&gt;="&amp;AC137)&gt;0, "R", "")))))</f>
        <v/>
      </c>
      <c r="AD138" s="41" t="str">
        <f>IF(OR($B138="", AD137=""), "", IF(COUNTIFS('Leave Request Form'!$T$8:$T$507, AD137, 'Leave Request Form'!$C$8:$C$507, $B138), "A2", IF(COUNTIFS('Leave Request Form'!$G$8:$G$507, AD137, 'Leave Request Form'!$C$8:$C$507, $B138), "R2", IF(COUNTIFS('Leave Request Form'!$P$8:$P$569, $B138, 'Leave Request Form'!$Q$8:$Q$569, "&lt;="&amp;AD137, 'Leave Request Form'!$R$8:$R$569, "&gt;="&amp;AD137)&gt;0, "A", IF(COUNTIFS('Leave Request Form'!$C$8:$C$507, $B138, 'Leave Request Form'!$D$8:$D$507, "&lt;="&amp;AD137, 'Leave Request Form'!$E$8:$E$507, "&gt;="&amp;AD137)&gt;0, "R", "")))))</f>
        <v/>
      </c>
      <c r="AE138" s="41" t="str">
        <f>IF(OR($B138="", AE137=""), "", IF(COUNTIFS('Leave Request Form'!$T$8:$T$507, AE137, 'Leave Request Form'!$C$8:$C$507, $B138), "A2", IF(COUNTIFS('Leave Request Form'!$G$8:$G$507, AE137, 'Leave Request Form'!$C$8:$C$507, $B138), "R2", IF(COUNTIFS('Leave Request Form'!$P$8:$P$569, $B138, 'Leave Request Form'!$Q$8:$Q$569, "&lt;="&amp;AE137, 'Leave Request Form'!$R$8:$R$569, "&gt;="&amp;AE137)&gt;0, "A", IF(COUNTIFS('Leave Request Form'!$C$8:$C$507, $B138, 'Leave Request Form'!$D$8:$D$507, "&lt;="&amp;AE137, 'Leave Request Form'!$E$8:$E$507, "&gt;="&amp;AE137)&gt;0, "R", "")))))</f>
        <v/>
      </c>
      <c r="AF138" s="41" t="str">
        <f>IF(OR($B138="", AF137=""), "", IF(COUNTIFS('Leave Request Form'!$T$8:$T$507, AF137, 'Leave Request Form'!$C$8:$C$507, $B138), "A2", IF(COUNTIFS('Leave Request Form'!$G$8:$G$507, AF137, 'Leave Request Form'!$C$8:$C$507, $B138), "R2", IF(COUNTIFS('Leave Request Form'!$P$8:$P$569, $B138, 'Leave Request Form'!$Q$8:$Q$569, "&lt;="&amp;AF137, 'Leave Request Form'!$R$8:$R$569, "&gt;="&amp;AF137)&gt;0, "A", IF(COUNTIFS('Leave Request Form'!$C$8:$C$507, $B138, 'Leave Request Form'!$D$8:$D$507, "&lt;="&amp;AF137, 'Leave Request Form'!$E$8:$E$507, "&gt;="&amp;AF137)&gt;0, "R", "")))))</f>
        <v/>
      </c>
      <c r="AG138" s="26" t="str">
        <f>IF(OR($B138="", AG137=""), "", IF(COUNTIFS('Leave Request Form'!$T$8:$T$507, AG137, 'Leave Request Form'!$C$8:$C$507, $B138), "A2", IF(COUNTIFS('Leave Request Form'!$G$8:$G$507, AG137, 'Leave Request Form'!$C$8:$C$507, $B138), "R2", IF(COUNTIFS('Leave Request Form'!$P$8:$P$569, $B138, 'Leave Request Form'!$Q$8:$Q$569, "&lt;="&amp;AG137, 'Leave Request Form'!$R$8:$R$569, "&gt;="&amp;AG137)&gt;0, "A", IF(COUNTIFS('Leave Request Form'!$C$8:$C$507, $B138, 'Leave Request Form'!$D$8:$D$507, "&lt;="&amp;AG137, 'Leave Request Form'!$E$8:$E$507, "&gt;="&amp;AG137)&gt;0, "R", "")))))</f>
        <v/>
      </c>
      <c r="AH138" s="75"/>
    </row>
    <row r="139" spans="1:34" x14ac:dyDescent="0.25">
      <c r="A139" s="75"/>
      <c r="B139" s="10" t="str">
        <f>IF('Intro &amp; Setup'!$BC$5="", "", 'Intro &amp; Setup'!$BC$5)</f>
        <v>Mary</v>
      </c>
      <c r="C139" s="42" t="str">
        <f>IF(OR($B139="", C137=""), "", IF(COUNTIFS('Leave Request Form'!$T$8:$T$507, C137, 'Leave Request Form'!$C$8:$C$507, $B139), "A2", IF(COUNTIFS('Leave Request Form'!$G$8:$G$507, C137, 'Leave Request Form'!$C$8:$C$507, $B139), "R2", IF(COUNTIFS('Leave Request Form'!$P$8:$P$569, $B139, 'Leave Request Form'!$Q$8:$Q$569, "&lt;="&amp;C137, 'Leave Request Form'!$R$8:$R$569, "&gt;="&amp;C137)&gt;0, "A", IF(COUNTIFS('Leave Request Form'!$C$8:$C$507, $B139, 'Leave Request Form'!$D$8:$D$507, "&lt;="&amp;C137, 'Leave Request Form'!$E$8:$E$507, "&gt;="&amp;C137)&gt;0, "R", "")))))</f>
        <v/>
      </c>
      <c r="D139" s="43" t="str">
        <f>IF(OR($B139="", D137=""), "", IF(COUNTIFS('Leave Request Form'!$T$8:$T$507, D137, 'Leave Request Form'!$C$8:$C$507, $B139), "A2", IF(COUNTIFS('Leave Request Form'!$G$8:$G$507, D137, 'Leave Request Form'!$C$8:$C$507, $B139), "R2", IF(COUNTIFS('Leave Request Form'!$P$8:$P$569, $B139, 'Leave Request Form'!$Q$8:$Q$569, "&lt;="&amp;D137, 'Leave Request Form'!$R$8:$R$569, "&gt;="&amp;D137)&gt;0, "A", IF(COUNTIFS('Leave Request Form'!$C$8:$C$507, $B139, 'Leave Request Form'!$D$8:$D$507, "&lt;="&amp;D137, 'Leave Request Form'!$E$8:$E$507, "&gt;="&amp;D137)&gt;0, "R", "")))))</f>
        <v/>
      </c>
      <c r="E139" s="43" t="str">
        <f>IF(OR($B139="", E137=""), "", IF(COUNTIFS('Leave Request Form'!$T$8:$T$507, E137, 'Leave Request Form'!$C$8:$C$507, $B139), "A2", IF(COUNTIFS('Leave Request Form'!$G$8:$G$507, E137, 'Leave Request Form'!$C$8:$C$507, $B139), "R2", IF(COUNTIFS('Leave Request Form'!$P$8:$P$569, $B139, 'Leave Request Form'!$Q$8:$Q$569, "&lt;="&amp;E137, 'Leave Request Form'!$R$8:$R$569, "&gt;="&amp;E137)&gt;0, "A", IF(COUNTIFS('Leave Request Form'!$C$8:$C$507, $B139, 'Leave Request Form'!$D$8:$D$507, "&lt;="&amp;E137, 'Leave Request Form'!$E$8:$E$507, "&gt;="&amp;E137)&gt;0, "R", "")))))</f>
        <v/>
      </c>
      <c r="F139" s="43" t="str">
        <f>IF(OR($B139="", F137=""), "", IF(COUNTIFS('Leave Request Form'!$T$8:$T$507, F137, 'Leave Request Form'!$C$8:$C$507, $B139), "A2", IF(COUNTIFS('Leave Request Form'!$G$8:$G$507, F137, 'Leave Request Form'!$C$8:$C$507, $B139), "R2", IF(COUNTIFS('Leave Request Form'!$P$8:$P$569, $B139, 'Leave Request Form'!$Q$8:$Q$569, "&lt;="&amp;F137, 'Leave Request Form'!$R$8:$R$569, "&gt;="&amp;F137)&gt;0, "A", IF(COUNTIFS('Leave Request Form'!$C$8:$C$507, $B139, 'Leave Request Form'!$D$8:$D$507, "&lt;="&amp;F137, 'Leave Request Form'!$E$8:$E$507, "&gt;="&amp;F137)&gt;0, "R", "")))))</f>
        <v/>
      </c>
      <c r="G139" s="43" t="str">
        <f>IF(OR($B139="", G137=""), "", IF(COUNTIFS('Leave Request Form'!$T$8:$T$507, G137, 'Leave Request Form'!$C$8:$C$507, $B139), "A2", IF(COUNTIFS('Leave Request Form'!$G$8:$G$507, G137, 'Leave Request Form'!$C$8:$C$507, $B139), "R2", IF(COUNTIFS('Leave Request Form'!$P$8:$P$569, $B139, 'Leave Request Form'!$Q$8:$Q$569, "&lt;="&amp;G137, 'Leave Request Form'!$R$8:$R$569, "&gt;="&amp;G137)&gt;0, "A", IF(COUNTIFS('Leave Request Form'!$C$8:$C$507, $B139, 'Leave Request Form'!$D$8:$D$507, "&lt;="&amp;G137, 'Leave Request Form'!$E$8:$E$507, "&gt;="&amp;G137)&gt;0, "R", "")))))</f>
        <v/>
      </c>
      <c r="H139" s="43" t="str">
        <f>IF(OR($B139="", H137=""), "", IF(COUNTIFS('Leave Request Form'!$T$8:$T$507, H137, 'Leave Request Form'!$C$8:$C$507, $B139), "A2", IF(COUNTIFS('Leave Request Form'!$G$8:$G$507, H137, 'Leave Request Form'!$C$8:$C$507, $B139), "R2", IF(COUNTIFS('Leave Request Form'!$P$8:$P$569, $B139, 'Leave Request Form'!$Q$8:$Q$569, "&lt;="&amp;H137, 'Leave Request Form'!$R$8:$R$569, "&gt;="&amp;H137)&gt;0, "A", IF(COUNTIFS('Leave Request Form'!$C$8:$C$507, $B139, 'Leave Request Form'!$D$8:$D$507, "&lt;="&amp;H137, 'Leave Request Form'!$E$8:$E$507, "&gt;="&amp;H137)&gt;0, "R", "")))))</f>
        <v/>
      </c>
      <c r="I139" s="43" t="str">
        <f>IF(OR($B139="", I137=""), "", IF(COUNTIFS('Leave Request Form'!$T$8:$T$507, I137, 'Leave Request Form'!$C$8:$C$507, $B139), "A2", IF(COUNTIFS('Leave Request Form'!$G$8:$G$507, I137, 'Leave Request Form'!$C$8:$C$507, $B139), "R2", IF(COUNTIFS('Leave Request Form'!$P$8:$P$569, $B139, 'Leave Request Form'!$Q$8:$Q$569, "&lt;="&amp;I137, 'Leave Request Form'!$R$8:$R$569, "&gt;="&amp;I137)&gt;0, "A", IF(COUNTIFS('Leave Request Form'!$C$8:$C$507, $B139, 'Leave Request Form'!$D$8:$D$507, "&lt;="&amp;I137, 'Leave Request Form'!$E$8:$E$507, "&gt;="&amp;I137)&gt;0, "R", "")))))</f>
        <v/>
      </c>
      <c r="J139" s="43" t="str">
        <f>IF(OR($B139="", J137=""), "", IF(COUNTIFS('Leave Request Form'!$T$8:$T$507, J137, 'Leave Request Form'!$C$8:$C$507, $B139), "A2", IF(COUNTIFS('Leave Request Form'!$G$8:$G$507, J137, 'Leave Request Form'!$C$8:$C$507, $B139), "R2", IF(COUNTIFS('Leave Request Form'!$P$8:$P$569, $B139, 'Leave Request Form'!$Q$8:$Q$569, "&lt;="&amp;J137, 'Leave Request Form'!$R$8:$R$569, "&gt;="&amp;J137)&gt;0, "A", IF(COUNTIFS('Leave Request Form'!$C$8:$C$507, $B139, 'Leave Request Form'!$D$8:$D$507, "&lt;="&amp;J137, 'Leave Request Form'!$E$8:$E$507, "&gt;="&amp;J137)&gt;0, "R", "")))))</f>
        <v/>
      </c>
      <c r="K139" s="43" t="str">
        <f>IF(OR($B139="", K137=""), "", IF(COUNTIFS('Leave Request Form'!$T$8:$T$507, K137, 'Leave Request Form'!$C$8:$C$507, $B139), "A2", IF(COUNTIFS('Leave Request Form'!$G$8:$G$507, K137, 'Leave Request Form'!$C$8:$C$507, $B139), "R2", IF(COUNTIFS('Leave Request Form'!$P$8:$P$569, $B139, 'Leave Request Form'!$Q$8:$Q$569, "&lt;="&amp;K137, 'Leave Request Form'!$R$8:$R$569, "&gt;="&amp;K137)&gt;0, "A", IF(COUNTIFS('Leave Request Form'!$C$8:$C$507, $B139, 'Leave Request Form'!$D$8:$D$507, "&lt;="&amp;K137, 'Leave Request Form'!$E$8:$E$507, "&gt;="&amp;K137)&gt;0, "R", "")))))</f>
        <v/>
      </c>
      <c r="L139" s="43" t="str">
        <f>IF(OR($B139="", L137=""), "", IF(COUNTIFS('Leave Request Form'!$T$8:$T$507, L137, 'Leave Request Form'!$C$8:$C$507, $B139), "A2", IF(COUNTIFS('Leave Request Form'!$G$8:$G$507, L137, 'Leave Request Form'!$C$8:$C$507, $B139), "R2", IF(COUNTIFS('Leave Request Form'!$P$8:$P$569, $B139, 'Leave Request Form'!$Q$8:$Q$569, "&lt;="&amp;L137, 'Leave Request Form'!$R$8:$R$569, "&gt;="&amp;L137)&gt;0, "A", IF(COUNTIFS('Leave Request Form'!$C$8:$C$507, $B139, 'Leave Request Form'!$D$8:$D$507, "&lt;="&amp;L137, 'Leave Request Form'!$E$8:$E$507, "&gt;="&amp;L137)&gt;0, "R", "")))))</f>
        <v/>
      </c>
      <c r="M139" s="43" t="str">
        <f>IF(OR($B139="", M137=""), "", IF(COUNTIFS('Leave Request Form'!$T$8:$T$507, M137, 'Leave Request Form'!$C$8:$C$507, $B139), "A2", IF(COUNTIFS('Leave Request Form'!$G$8:$G$507, M137, 'Leave Request Form'!$C$8:$C$507, $B139), "R2", IF(COUNTIFS('Leave Request Form'!$P$8:$P$569, $B139, 'Leave Request Form'!$Q$8:$Q$569, "&lt;="&amp;M137, 'Leave Request Form'!$R$8:$R$569, "&gt;="&amp;M137)&gt;0, "A", IF(COUNTIFS('Leave Request Form'!$C$8:$C$507, $B139, 'Leave Request Form'!$D$8:$D$507, "&lt;="&amp;M137, 'Leave Request Form'!$E$8:$E$507, "&gt;="&amp;M137)&gt;0, "R", "")))))</f>
        <v/>
      </c>
      <c r="N139" s="43" t="str">
        <f>IF(OR($B139="", N137=""), "", IF(COUNTIFS('Leave Request Form'!$T$8:$T$507, N137, 'Leave Request Form'!$C$8:$C$507, $B139), "A2", IF(COUNTIFS('Leave Request Form'!$G$8:$G$507, N137, 'Leave Request Form'!$C$8:$C$507, $B139), "R2", IF(COUNTIFS('Leave Request Form'!$P$8:$P$569, $B139, 'Leave Request Form'!$Q$8:$Q$569, "&lt;="&amp;N137, 'Leave Request Form'!$R$8:$R$569, "&gt;="&amp;N137)&gt;0, "A", IF(COUNTIFS('Leave Request Form'!$C$8:$C$507, $B139, 'Leave Request Form'!$D$8:$D$507, "&lt;="&amp;N137, 'Leave Request Form'!$E$8:$E$507, "&gt;="&amp;N137)&gt;0, "R", "")))))</f>
        <v/>
      </c>
      <c r="O139" s="43" t="str">
        <f>IF(OR($B139="", O137=""), "", IF(COUNTIFS('Leave Request Form'!$T$8:$T$507, O137, 'Leave Request Form'!$C$8:$C$507, $B139), "A2", IF(COUNTIFS('Leave Request Form'!$G$8:$G$507, O137, 'Leave Request Form'!$C$8:$C$507, $B139), "R2", IF(COUNTIFS('Leave Request Form'!$P$8:$P$569, $B139, 'Leave Request Form'!$Q$8:$Q$569, "&lt;="&amp;O137, 'Leave Request Form'!$R$8:$R$569, "&gt;="&amp;O137)&gt;0, "A", IF(COUNTIFS('Leave Request Form'!$C$8:$C$507, $B139, 'Leave Request Form'!$D$8:$D$507, "&lt;="&amp;O137, 'Leave Request Form'!$E$8:$E$507, "&gt;="&amp;O137)&gt;0, "R", "")))))</f>
        <v/>
      </c>
      <c r="P139" s="43" t="str">
        <f>IF(OR($B139="", P137=""), "", IF(COUNTIFS('Leave Request Form'!$T$8:$T$507, P137, 'Leave Request Form'!$C$8:$C$507, $B139), "A2", IF(COUNTIFS('Leave Request Form'!$G$8:$G$507, P137, 'Leave Request Form'!$C$8:$C$507, $B139), "R2", IF(COUNTIFS('Leave Request Form'!$P$8:$P$569, $B139, 'Leave Request Form'!$Q$8:$Q$569, "&lt;="&amp;P137, 'Leave Request Form'!$R$8:$R$569, "&gt;="&amp;P137)&gt;0, "A", IF(COUNTIFS('Leave Request Form'!$C$8:$C$507, $B139, 'Leave Request Form'!$D$8:$D$507, "&lt;="&amp;P137, 'Leave Request Form'!$E$8:$E$507, "&gt;="&amp;P137)&gt;0, "R", "")))))</f>
        <v/>
      </c>
      <c r="Q139" s="43" t="str">
        <f>IF(OR($B139="", Q137=""), "", IF(COUNTIFS('Leave Request Form'!$T$8:$T$507, Q137, 'Leave Request Form'!$C$8:$C$507, $B139), "A2", IF(COUNTIFS('Leave Request Form'!$G$8:$G$507, Q137, 'Leave Request Form'!$C$8:$C$507, $B139), "R2", IF(COUNTIFS('Leave Request Form'!$P$8:$P$569, $B139, 'Leave Request Form'!$Q$8:$Q$569, "&lt;="&amp;Q137, 'Leave Request Form'!$R$8:$R$569, "&gt;="&amp;Q137)&gt;0, "A", IF(COUNTIFS('Leave Request Form'!$C$8:$C$507, $B139, 'Leave Request Form'!$D$8:$D$507, "&lt;="&amp;Q137, 'Leave Request Form'!$E$8:$E$507, "&gt;="&amp;Q137)&gt;0, "R", "")))))</f>
        <v/>
      </c>
      <c r="R139" s="43" t="str">
        <f>IF(OR($B139="", R137=""), "", IF(COUNTIFS('Leave Request Form'!$T$8:$T$507, R137, 'Leave Request Form'!$C$8:$C$507, $B139), "A2", IF(COUNTIFS('Leave Request Form'!$G$8:$G$507, R137, 'Leave Request Form'!$C$8:$C$507, $B139), "R2", IF(COUNTIFS('Leave Request Form'!$P$8:$P$569, $B139, 'Leave Request Form'!$Q$8:$Q$569, "&lt;="&amp;R137, 'Leave Request Form'!$R$8:$R$569, "&gt;="&amp;R137)&gt;0, "A", IF(COUNTIFS('Leave Request Form'!$C$8:$C$507, $B139, 'Leave Request Form'!$D$8:$D$507, "&lt;="&amp;R137, 'Leave Request Form'!$E$8:$E$507, "&gt;="&amp;R137)&gt;0, "R", "")))))</f>
        <v/>
      </c>
      <c r="S139" s="43" t="str">
        <f>IF(OR($B139="", S137=""), "", IF(COUNTIFS('Leave Request Form'!$T$8:$T$507, S137, 'Leave Request Form'!$C$8:$C$507, $B139), "A2", IF(COUNTIFS('Leave Request Form'!$G$8:$G$507, S137, 'Leave Request Form'!$C$8:$C$507, $B139), "R2", IF(COUNTIFS('Leave Request Form'!$P$8:$P$569, $B139, 'Leave Request Form'!$Q$8:$Q$569, "&lt;="&amp;S137, 'Leave Request Form'!$R$8:$R$569, "&gt;="&amp;S137)&gt;0, "A", IF(COUNTIFS('Leave Request Form'!$C$8:$C$507, $B139, 'Leave Request Form'!$D$8:$D$507, "&lt;="&amp;S137, 'Leave Request Form'!$E$8:$E$507, "&gt;="&amp;S137)&gt;0, "R", "")))))</f>
        <v/>
      </c>
      <c r="T139" s="43" t="str">
        <f>IF(OR($B139="", T137=""), "", IF(COUNTIFS('Leave Request Form'!$T$8:$T$507, T137, 'Leave Request Form'!$C$8:$C$507, $B139), "A2", IF(COUNTIFS('Leave Request Form'!$G$8:$G$507, T137, 'Leave Request Form'!$C$8:$C$507, $B139), "R2", IF(COUNTIFS('Leave Request Form'!$P$8:$P$569, $B139, 'Leave Request Form'!$Q$8:$Q$569, "&lt;="&amp;T137, 'Leave Request Form'!$R$8:$R$569, "&gt;="&amp;T137)&gt;0, "A", IF(COUNTIFS('Leave Request Form'!$C$8:$C$507, $B139, 'Leave Request Form'!$D$8:$D$507, "&lt;="&amp;T137, 'Leave Request Form'!$E$8:$E$507, "&gt;="&amp;T137)&gt;0, "R", "")))))</f>
        <v/>
      </c>
      <c r="U139" s="43" t="str">
        <f>IF(OR($B139="", U137=""), "", IF(COUNTIFS('Leave Request Form'!$T$8:$T$507, U137, 'Leave Request Form'!$C$8:$C$507, $B139), "A2", IF(COUNTIFS('Leave Request Form'!$G$8:$G$507, U137, 'Leave Request Form'!$C$8:$C$507, $B139), "R2", IF(COUNTIFS('Leave Request Form'!$P$8:$P$569, $B139, 'Leave Request Form'!$Q$8:$Q$569, "&lt;="&amp;U137, 'Leave Request Form'!$R$8:$R$569, "&gt;="&amp;U137)&gt;0, "A", IF(COUNTIFS('Leave Request Form'!$C$8:$C$507, $B139, 'Leave Request Form'!$D$8:$D$507, "&lt;="&amp;U137, 'Leave Request Form'!$E$8:$E$507, "&gt;="&amp;U137)&gt;0, "R", "")))))</f>
        <v/>
      </c>
      <c r="V139" s="43" t="str">
        <f>IF(OR($B139="", V137=""), "", IF(COUNTIFS('Leave Request Form'!$T$8:$T$507, V137, 'Leave Request Form'!$C$8:$C$507, $B139), "A2", IF(COUNTIFS('Leave Request Form'!$G$8:$G$507, V137, 'Leave Request Form'!$C$8:$C$507, $B139), "R2", IF(COUNTIFS('Leave Request Form'!$P$8:$P$569, $B139, 'Leave Request Form'!$Q$8:$Q$569, "&lt;="&amp;V137, 'Leave Request Form'!$R$8:$R$569, "&gt;="&amp;V137)&gt;0, "A", IF(COUNTIFS('Leave Request Form'!$C$8:$C$507, $B139, 'Leave Request Form'!$D$8:$D$507, "&lt;="&amp;V137, 'Leave Request Form'!$E$8:$E$507, "&gt;="&amp;V137)&gt;0, "R", "")))))</f>
        <v/>
      </c>
      <c r="W139" s="43" t="str">
        <f>IF(OR($B139="", W137=""), "", IF(COUNTIFS('Leave Request Form'!$T$8:$T$507, W137, 'Leave Request Form'!$C$8:$C$507, $B139), "A2", IF(COUNTIFS('Leave Request Form'!$G$8:$G$507, W137, 'Leave Request Form'!$C$8:$C$507, $B139), "R2", IF(COUNTIFS('Leave Request Form'!$P$8:$P$569, $B139, 'Leave Request Form'!$Q$8:$Q$569, "&lt;="&amp;W137, 'Leave Request Form'!$R$8:$R$569, "&gt;="&amp;W137)&gt;0, "A", IF(COUNTIFS('Leave Request Form'!$C$8:$C$507, $B139, 'Leave Request Form'!$D$8:$D$507, "&lt;="&amp;W137, 'Leave Request Form'!$E$8:$E$507, "&gt;="&amp;W137)&gt;0, "R", "")))))</f>
        <v/>
      </c>
      <c r="X139" s="43" t="str">
        <f>IF(OR($B139="", X137=""), "", IF(COUNTIFS('Leave Request Form'!$T$8:$T$507, X137, 'Leave Request Form'!$C$8:$C$507, $B139), "A2", IF(COUNTIFS('Leave Request Form'!$G$8:$G$507, X137, 'Leave Request Form'!$C$8:$C$507, $B139), "R2", IF(COUNTIFS('Leave Request Form'!$P$8:$P$569, $B139, 'Leave Request Form'!$Q$8:$Q$569, "&lt;="&amp;X137, 'Leave Request Form'!$R$8:$R$569, "&gt;="&amp;X137)&gt;0, "A", IF(COUNTIFS('Leave Request Form'!$C$8:$C$507, $B139, 'Leave Request Form'!$D$8:$D$507, "&lt;="&amp;X137, 'Leave Request Form'!$E$8:$E$507, "&gt;="&amp;X137)&gt;0, "R", "")))))</f>
        <v/>
      </c>
      <c r="Y139" s="43" t="str">
        <f>IF(OR($B139="", Y137=""), "", IF(COUNTIFS('Leave Request Form'!$T$8:$T$507, Y137, 'Leave Request Form'!$C$8:$C$507, $B139), "A2", IF(COUNTIFS('Leave Request Form'!$G$8:$G$507, Y137, 'Leave Request Form'!$C$8:$C$507, $B139), "R2", IF(COUNTIFS('Leave Request Form'!$P$8:$P$569, $B139, 'Leave Request Form'!$Q$8:$Q$569, "&lt;="&amp;Y137, 'Leave Request Form'!$R$8:$R$569, "&gt;="&amp;Y137)&gt;0, "A", IF(COUNTIFS('Leave Request Form'!$C$8:$C$507, $B139, 'Leave Request Form'!$D$8:$D$507, "&lt;="&amp;Y137, 'Leave Request Form'!$E$8:$E$507, "&gt;="&amp;Y137)&gt;0, "R", "")))))</f>
        <v/>
      </c>
      <c r="Z139" s="43" t="str">
        <f>IF(OR($B139="", Z137=""), "", IF(COUNTIFS('Leave Request Form'!$T$8:$T$507, Z137, 'Leave Request Form'!$C$8:$C$507, $B139), "A2", IF(COUNTIFS('Leave Request Form'!$G$8:$G$507, Z137, 'Leave Request Form'!$C$8:$C$507, $B139), "R2", IF(COUNTIFS('Leave Request Form'!$P$8:$P$569, $B139, 'Leave Request Form'!$Q$8:$Q$569, "&lt;="&amp;Z137, 'Leave Request Form'!$R$8:$R$569, "&gt;="&amp;Z137)&gt;0, "A", IF(COUNTIFS('Leave Request Form'!$C$8:$C$507, $B139, 'Leave Request Form'!$D$8:$D$507, "&lt;="&amp;Z137, 'Leave Request Form'!$E$8:$E$507, "&gt;="&amp;Z137)&gt;0, "R", "")))))</f>
        <v/>
      </c>
      <c r="AA139" s="43" t="str">
        <f>IF(OR($B139="", AA137=""), "", IF(COUNTIFS('Leave Request Form'!$T$8:$T$507, AA137, 'Leave Request Form'!$C$8:$C$507, $B139), "A2", IF(COUNTIFS('Leave Request Form'!$G$8:$G$507, AA137, 'Leave Request Form'!$C$8:$C$507, $B139), "R2", IF(COUNTIFS('Leave Request Form'!$P$8:$P$569, $B139, 'Leave Request Form'!$Q$8:$Q$569, "&lt;="&amp;AA137, 'Leave Request Form'!$R$8:$R$569, "&gt;="&amp;AA137)&gt;0, "A", IF(COUNTIFS('Leave Request Form'!$C$8:$C$507, $B139, 'Leave Request Form'!$D$8:$D$507, "&lt;="&amp;AA137, 'Leave Request Form'!$E$8:$E$507, "&gt;="&amp;AA137)&gt;0, "R", "")))))</f>
        <v/>
      </c>
      <c r="AB139" s="43" t="str">
        <f>IF(OR($B139="", AB137=""), "", IF(COUNTIFS('Leave Request Form'!$T$8:$T$507, AB137, 'Leave Request Form'!$C$8:$C$507, $B139), "A2", IF(COUNTIFS('Leave Request Form'!$G$8:$G$507, AB137, 'Leave Request Form'!$C$8:$C$507, $B139), "R2", IF(COUNTIFS('Leave Request Form'!$P$8:$P$569, $B139, 'Leave Request Form'!$Q$8:$Q$569, "&lt;="&amp;AB137, 'Leave Request Form'!$R$8:$R$569, "&gt;="&amp;AB137)&gt;0, "A", IF(COUNTIFS('Leave Request Form'!$C$8:$C$507, $B139, 'Leave Request Form'!$D$8:$D$507, "&lt;="&amp;AB137, 'Leave Request Form'!$E$8:$E$507, "&gt;="&amp;AB137)&gt;0, "R", "")))))</f>
        <v/>
      </c>
      <c r="AC139" s="43" t="str">
        <f>IF(OR($B139="", AC137=""), "", IF(COUNTIFS('Leave Request Form'!$T$8:$T$507, AC137, 'Leave Request Form'!$C$8:$C$507, $B139), "A2", IF(COUNTIFS('Leave Request Form'!$G$8:$G$507, AC137, 'Leave Request Form'!$C$8:$C$507, $B139), "R2", IF(COUNTIFS('Leave Request Form'!$P$8:$P$569, $B139, 'Leave Request Form'!$Q$8:$Q$569, "&lt;="&amp;AC137, 'Leave Request Form'!$R$8:$R$569, "&gt;="&amp;AC137)&gt;0, "A", IF(COUNTIFS('Leave Request Form'!$C$8:$C$507, $B139, 'Leave Request Form'!$D$8:$D$507, "&lt;="&amp;AC137, 'Leave Request Form'!$E$8:$E$507, "&gt;="&amp;AC137)&gt;0, "R", "")))))</f>
        <v/>
      </c>
      <c r="AD139" s="43" t="str">
        <f>IF(OR($B139="", AD137=""), "", IF(COUNTIFS('Leave Request Form'!$T$8:$T$507, AD137, 'Leave Request Form'!$C$8:$C$507, $B139), "A2", IF(COUNTIFS('Leave Request Form'!$G$8:$G$507, AD137, 'Leave Request Form'!$C$8:$C$507, $B139), "R2", IF(COUNTIFS('Leave Request Form'!$P$8:$P$569, $B139, 'Leave Request Form'!$Q$8:$Q$569, "&lt;="&amp;AD137, 'Leave Request Form'!$R$8:$R$569, "&gt;="&amp;AD137)&gt;0, "A", IF(COUNTIFS('Leave Request Form'!$C$8:$C$507, $B139, 'Leave Request Form'!$D$8:$D$507, "&lt;="&amp;AD137, 'Leave Request Form'!$E$8:$E$507, "&gt;="&amp;AD137)&gt;0, "R", "")))))</f>
        <v/>
      </c>
      <c r="AE139" s="43" t="str">
        <f>IF(OR($B139="", AE137=""), "", IF(COUNTIFS('Leave Request Form'!$T$8:$T$507, AE137, 'Leave Request Form'!$C$8:$C$507, $B139), "A2", IF(COUNTIFS('Leave Request Form'!$G$8:$G$507, AE137, 'Leave Request Form'!$C$8:$C$507, $B139), "R2", IF(COUNTIFS('Leave Request Form'!$P$8:$P$569, $B139, 'Leave Request Form'!$Q$8:$Q$569, "&lt;="&amp;AE137, 'Leave Request Form'!$R$8:$R$569, "&gt;="&amp;AE137)&gt;0, "A", IF(COUNTIFS('Leave Request Form'!$C$8:$C$507, $B139, 'Leave Request Form'!$D$8:$D$507, "&lt;="&amp;AE137, 'Leave Request Form'!$E$8:$E$507, "&gt;="&amp;AE137)&gt;0, "R", "")))))</f>
        <v/>
      </c>
      <c r="AF139" s="43" t="str">
        <f>IF(OR($B139="", AF137=""), "", IF(COUNTIFS('Leave Request Form'!$T$8:$T$507, AF137, 'Leave Request Form'!$C$8:$C$507, $B139), "A2", IF(COUNTIFS('Leave Request Form'!$G$8:$G$507, AF137, 'Leave Request Form'!$C$8:$C$507, $B139), "R2", IF(COUNTIFS('Leave Request Form'!$P$8:$P$569, $B139, 'Leave Request Form'!$Q$8:$Q$569, "&lt;="&amp;AF137, 'Leave Request Form'!$R$8:$R$569, "&gt;="&amp;AF137)&gt;0, "A", IF(COUNTIFS('Leave Request Form'!$C$8:$C$507, $B139, 'Leave Request Form'!$D$8:$D$507, "&lt;="&amp;AF137, 'Leave Request Form'!$E$8:$E$507, "&gt;="&amp;AF137)&gt;0, "R", "")))))</f>
        <v/>
      </c>
      <c r="AG139" s="44" t="str">
        <f>IF(OR($B139="", AG137=""), "", IF(COUNTIFS('Leave Request Form'!$T$8:$T$507, AG137, 'Leave Request Form'!$C$8:$C$507, $B139), "A2", IF(COUNTIFS('Leave Request Form'!$G$8:$G$507, AG137, 'Leave Request Form'!$C$8:$C$507, $B139), "R2", IF(COUNTIFS('Leave Request Form'!$P$8:$P$569, $B139, 'Leave Request Form'!$Q$8:$Q$569, "&lt;="&amp;AG137, 'Leave Request Form'!$R$8:$R$569, "&gt;="&amp;AG137)&gt;0, "A", IF(COUNTIFS('Leave Request Form'!$C$8:$C$507, $B139, 'Leave Request Form'!$D$8:$D$507, "&lt;="&amp;AG137, 'Leave Request Form'!$E$8:$E$507, "&gt;="&amp;AG137)&gt;0, "R", "")))))</f>
        <v/>
      </c>
      <c r="AH139" s="75"/>
    </row>
    <row r="140" spans="1:34" x14ac:dyDescent="0.25">
      <c r="A140" s="75"/>
      <c r="B140" s="10" t="str">
        <f>IF('Intro &amp; Setup'!$BC$6="", "", 'Intro &amp; Setup'!$BC$6)</f>
        <v>Sean</v>
      </c>
      <c r="C140" s="42" t="str">
        <f>IF(OR($B140="", C137=""), "", IF(COUNTIFS('Leave Request Form'!$T$8:$T$507, C137, 'Leave Request Form'!$C$8:$C$507, $B140), "A2", IF(COUNTIFS('Leave Request Form'!$G$8:$G$507, C137, 'Leave Request Form'!$C$8:$C$507, $B140), "R2", IF(COUNTIFS('Leave Request Form'!$P$8:$P$569, $B140, 'Leave Request Form'!$Q$8:$Q$569, "&lt;="&amp;C137, 'Leave Request Form'!$R$8:$R$569, "&gt;="&amp;C137)&gt;0, "A", IF(COUNTIFS('Leave Request Form'!$C$8:$C$507, $B140, 'Leave Request Form'!$D$8:$D$507, "&lt;="&amp;C137, 'Leave Request Form'!$E$8:$E$507, "&gt;="&amp;C137)&gt;0, "R", "")))))</f>
        <v/>
      </c>
      <c r="D140" s="43" t="str">
        <f>IF(OR($B140="", D137=""), "", IF(COUNTIFS('Leave Request Form'!$T$8:$T$507, D137, 'Leave Request Form'!$C$8:$C$507, $B140), "A2", IF(COUNTIFS('Leave Request Form'!$G$8:$G$507, D137, 'Leave Request Form'!$C$8:$C$507, $B140), "R2", IF(COUNTIFS('Leave Request Form'!$P$8:$P$569, $B140, 'Leave Request Form'!$Q$8:$Q$569, "&lt;="&amp;D137, 'Leave Request Form'!$R$8:$R$569, "&gt;="&amp;D137)&gt;0, "A", IF(COUNTIFS('Leave Request Form'!$C$8:$C$507, $B140, 'Leave Request Form'!$D$8:$D$507, "&lt;="&amp;D137, 'Leave Request Form'!$E$8:$E$507, "&gt;="&amp;D137)&gt;0, "R", "")))))</f>
        <v/>
      </c>
      <c r="E140" s="43" t="str">
        <f>IF(OR($B140="", E137=""), "", IF(COUNTIFS('Leave Request Form'!$T$8:$T$507, E137, 'Leave Request Form'!$C$8:$C$507, $B140), "A2", IF(COUNTIFS('Leave Request Form'!$G$8:$G$507, E137, 'Leave Request Form'!$C$8:$C$507, $B140), "R2", IF(COUNTIFS('Leave Request Form'!$P$8:$P$569, $B140, 'Leave Request Form'!$Q$8:$Q$569, "&lt;="&amp;E137, 'Leave Request Form'!$R$8:$R$569, "&gt;="&amp;E137)&gt;0, "A", IF(COUNTIFS('Leave Request Form'!$C$8:$C$507, $B140, 'Leave Request Form'!$D$8:$D$507, "&lt;="&amp;E137, 'Leave Request Form'!$E$8:$E$507, "&gt;="&amp;E137)&gt;0, "R", "")))))</f>
        <v/>
      </c>
      <c r="F140" s="43" t="str">
        <f>IF(OR($B140="", F137=""), "", IF(COUNTIFS('Leave Request Form'!$T$8:$T$507, F137, 'Leave Request Form'!$C$8:$C$507, $B140), "A2", IF(COUNTIFS('Leave Request Form'!$G$8:$G$507, F137, 'Leave Request Form'!$C$8:$C$507, $B140), "R2", IF(COUNTIFS('Leave Request Form'!$P$8:$P$569, $B140, 'Leave Request Form'!$Q$8:$Q$569, "&lt;="&amp;F137, 'Leave Request Form'!$R$8:$R$569, "&gt;="&amp;F137)&gt;0, "A", IF(COUNTIFS('Leave Request Form'!$C$8:$C$507, $B140, 'Leave Request Form'!$D$8:$D$507, "&lt;="&amp;F137, 'Leave Request Form'!$E$8:$E$507, "&gt;="&amp;F137)&gt;0, "R", "")))))</f>
        <v/>
      </c>
      <c r="G140" s="43" t="str">
        <f>IF(OR($B140="", G137=""), "", IF(COUNTIFS('Leave Request Form'!$T$8:$T$507, G137, 'Leave Request Form'!$C$8:$C$507, $B140), "A2", IF(COUNTIFS('Leave Request Form'!$G$8:$G$507, G137, 'Leave Request Form'!$C$8:$C$507, $B140), "R2", IF(COUNTIFS('Leave Request Form'!$P$8:$P$569, $B140, 'Leave Request Form'!$Q$8:$Q$569, "&lt;="&amp;G137, 'Leave Request Form'!$R$8:$R$569, "&gt;="&amp;G137)&gt;0, "A", IF(COUNTIFS('Leave Request Form'!$C$8:$C$507, $B140, 'Leave Request Form'!$D$8:$D$507, "&lt;="&amp;G137, 'Leave Request Form'!$E$8:$E$507, "&gt;="&amp;G137)&gt;0, "R", "")))))</f>
        <v/>
      </c>
      <c r="H140" s="43" t="str">
        <f>IF(OR($B140="", H137=""), "", IF(COUNTIFS('Leave Request Form'!$T$8:$T$507, H137, 'Leave Request Form'!$C$8:$C$507, $B140), "A2", IF(COUNTIFS('Leave Request Form'!$G$8:$G$507, H137, 'Leave Request Form'!$C$8:$C$507, $B140), "R2", IF(COUNTIFS('Leave Request Form'!$P$8:$P$569, $B140, 'Leave Request Form'!$Q$8:$Q$569, "&lt;="&amp;H137, 'Leave Request Form'!$R$8:$R$569, "&gt;="&amp;H137)&gt;0, "A", IF(COUNTIFS('Leave Request Form'!$C$8:$C$507, $B140, 'Leave Request Form'!$D$8:$D$507, "&lt;="&amp;H137, 'Leave Request Form'!$E$8:$E$507, "&gt;="&amp;H137)&gt;0, "R", "")))))</f>
        <v/>
      </c>
      <c r="I140" s="43" t="str">
        <f>IF(OR($B140="", I137=""), "", IF(COUNTIFS('Leave Request Form'!$T$8:$T$507, I137, 'Leave Request Form'!$C$8:$C$507, $B140), "A2", IF(COUNTIFS('Leave Request Form'!$G$8:$G$507, I137, 'Leave Request Form'!$C$8:$C$507, $B140), "R2", IF(COUNTIFS('Leave Request Form'!$P$8:$P$569, $B140, 'Leave Request Form'!$Q$8:$Q$569, "&lt;="&amp;I137, 'Leave Request Form'!$R$8:$R$569, "&gt;="&amp;I137)&gt;0, "A", IF(COUNTIFS('Leave Request Form'!$C$8:$C$507, $B140, 'Leave Request Form'!$D$8:$D$507, "&lt;="&amp;I137, 'Leave Request Form'!$E$8:$E$507, "&gt;="&amp;I137)&gt;0, "R", "")))))</f>
        <v/>
      </c>
      <c r="J140" s="43" t="str">
        <f>IF(OR($B140="", J137=""), "", IF(COUNTIFS('Leave Request Form'!$T$8:$T$507, J137, 'Leave Request Form'!$C$8:$C$507, $B140), "A2", IF(COUNTIFS('Leave Request Form'!$G$8:$G$507, J137, 'Leave Request Form'!$C$8:$C$507, $B140), "R2", IF(COUNTIFS('Leave Request Form'!$P$8:$P$569, $B140, 'Leave Request Form'!$Q$8:$Q$569, "&lt;="&amp;J137, 'Leave Request Form'!$R$8:$R$569, "&gt;="&amp;J137)&gt;0, "A", IF(COUNTIFS('Leave Request Form'!$C$8:$C$507, $B140, 'Leave Request Form'!$D$8:$D$507, "&lt;="&amp;J137, 'Leave Request Form'!$E$8:$E$507, "&gt;="&amp;J137)&gt;0, "R", "")))))</f>
        <v/>
      </c>
      <c r="K140" s="43" t="str">
        <f>IF(OR($B140="", K137=""), "", IF(COUNTIFS('Leave Request Form'!$T$8:$T$507, K137, 'Leave Request Form'!$C$8:$C$507, $B140), "A2", IF(COUNTIFS('Leave Request Form'!$G$8:$G$507, K137, 'Leave Request Form'!$C$8:$C$507, $B140), "R2", IF(COUNTIFS('Leave Request Form'!$P$8:$P$569, $B140, 'Leave Request Form'!$Q$8:$Q$569, "&lt;="&amp;K137, 'Leave Request Form'!$R$8:$R$569, "&gt;="&amp;K137)&gt;0, "A", IF(COUNTIFS('Leave Request Form'!$C$8:$C$507, $B140, 'Leave Request Form'!$D$8:$D$507, "&lt;="&amp;K137, 'Leave Request Form'!$E$8:$E$507, "&gt;="&amp;K137)&gt;0, "R", "")))))</f>
        <v/>
      </c>
      <c r="L140" s="43" t="str">
        <f>IF(OR($B140="", L137=""), "", IF(COUNTIFS('Leave Request Form'!$T$8:$T$507, L137, 'Leave Request Form'!$C$8:$C$507, $B140), "A2", IF(COUNTIFS('Leave Request Form'!$G$8:$G$507, L137, 'Leave Request Form'!$C$8:$C$507, $B140), "R2", IF(COUNTIFS('Leave Request Form'!$P$8:$P$569, $B140, 'Leave Request Form'!$Q$8:$Q$569, "&lt;="&amp;L137, 'Leave Request Form'!$R$8:$R$569, "&gt;="&amp;L137)&gt;0, "A", IF(COUNTIFS('Leave Request Form'!$C$8:$C$507, $B140, 'Leave Request Form'!$D$8:$D$507, "&lt;="&amp;L137, 'Leave Request Form'!$E$8:$E$507, "&gt;="&amp;L137)&gt;0, "R", "")))))</f>
        <v/>
      </c>
      <c r="M140" s="43" t="str">
        <f>IF(OR($B140="", M137=""), "", IF(COUNTIFS('Leave Request Form'!$T$8:$T$507, M137, 'Leave Request Form'!$C$8:$C$507, $B140), "A2", IF(COUNTIFS('Leave Request Form'!$G$8:$G$507, M137, 'Leave Request Form'!$C$8:$C$507, $B140), "R2", IF(COUNTIFS('Leave Request Form'!$P$8:$P$569, $B140, 'Leave Request Form'!$Q$8:$Q$569, "&lt;="&amp;M137, 'Leave Request Form'!$R$8:$R$569, "&gt;="&amp;M137)&gt;0, "A", IF(COUNTIFS('Leave Request Form'!$C$8:$C$507, $B140, 'Leave Request Form'!$D$8:$D$507, "&lt;="&amp;M137, 'Leave Request Form'!$E$8:$E$507, "&gt;="&amp;M137)&gt;0, "R", "")))))</f>
        <v/>
      </c>
      <c r="N140" s="43" t="str">
        <f>IF(OR($B140="", N137=""), "", IF(COUNTIFS('Leave Request Form'!$T$8:$T$507, N137, 'Leave Request Form'!$C$8:$C$507, $B140), "A2", IF(COUNTIFS('Leave Request Form'!$G$8:$G$507, N137, 'Leave Request Form'!$C$8:$C$507, $B140), "R2", IF(COUNTIFS('Leave Request Form'!$P$8:$P$569, $B140, 'Leave Request Form'!$Q$8:$Q$569, "&lt;="&amp;N137, 'Leave Request Form'!$R$8:$R$569, "&gt;="&amp;N137)&gt;0, "A", IF(COUNTIFS('Leave Request Form'!$C$8:$C$507, $B140, 'Leave Request Form'!$D$8:$D$507, "&lt;="&amp;N137, 'Leave Request Form'!$E$8:$E$507, "&gt;="&amp;N137)&gt;0, "R", "")))))</f>
        <v/>
      </c>
      <c r="O140" s="43" t="str">
        <f>IF(OR($B140="", O137=""), "", IF(COUNTIFS('Leave Request Form'!$T$8:$T$507, O137, 'Leave Request Form'!$C$8:$C$507, $B140), "A2", IF(COUNTIFS('Leave Request Form'!$G$8:$G$507, O137, 'Leave Request Form'!$C$8:$C$507, $B140), "R2", IF(COUNTIFS('Leave Request Form'!$P$8:$P$569, $B140, 'Leave Request Form'!$Q$8:$Q$569, "&lt;="&amp;O137, 'Leave Request Form'!$R$8:$R$569, "&gt;="&amp;O137)&gt;0, "A", IF(COUNTIFS('Leave Request Form'!$C$8:$C$507, $B140, 'Leave Request Form'!$D$8:$D$507, "&lt;="&amp;O137, 'Leave Request Form'!$E$8:$E$507, "&gt;="&amp;O137)&gt;0, "R", "")))))</f>
        <v/>
      </c>
      <c r="P140" s="43" t="str">
        <f>IF(OR($B140="", P137=""), "", IF(COUNTIFS('Leave Request Form'!$T$8:$T$507, P137, 'Leave Request Form'!$C$8:$C$507, $B140), "A2", IF(COUNTIFS('Leave Request Form'!$G$8:$G$507, P137, 'Leave Request Form'!$C$8:$C$507, $B140), "R2", IF(COUNTIFS('Leave Request Form'!$P$8:$P$569, $B140, 'Leave Request Form'!$Q$8:$Q$569, "&lt;="&amp;P137, 'Leave Request Form'!$R$8:$R$569, "&gt;="&amp;P137)&gt;0, "A", IF(COUNTIFS('Leave Request Form'!$C$8:$C$507, $B140, 'Leave Request Form'!$D$8:$D$507, "&lt;="&amp;P137, 'Leave Request Form'!$E$8:$E$507, "&gt;="&amp;P137)&gt;0, "R", "")))))</f>
        <v/>
      </c>
      <c r="Q140" s="43" t="str">
        <f>IF(OR($B140="", Q137=""), "", IF(COUNTIFS('Leave Request Form'!$T$8:$T$507, Q137, 'Leave Request Form'!$C$8:$C$507, $B140), "A2", IF(COUNTIFS('Leave Request Form'!$G$8:$G$507, Q137, 'Leave Request Form'!$C$8:$C$507, $B140), "R2", IF(COUNTIFS('Leave Request Form'!$P$8:$P$569, $B140, 'Leave Request Form'!$Q$8:$Q$569, "&lt;="&amp;Q137, 'Leave Request Form'!$R$8:$R$569, "&gt;="&amp;Q137)&gt;0, "A", IF(COUNTIFS('Leave Request Form'!$C$8:$C$507, $B140, 'Leave Request Form'!$D$8:$D$507, "&lt;="&amp;Q137, 'Leave Request Form'!$E$8:$E$507, "&gt;="&amp;Q137)&gt;0, "R", "")))))</f>
        <v/>
      </c>
      <c r="R140" s="43" t="str">
        <f>IF(OR($B140="", R137=""), "", IF(COUNTIFS('Leave Request Form'!$T$8:$T$507, R137, 'Leave Request Form'!$C$8:$C$507, $B140), "A2", IF(COUNTIFS('Leave Request Form'!$G$8:$G$507, R137, 'Leave Request Form'!$C$8:$C$507, $B140), "R2", IF(COUNTIFS('Leave Request Form'!$P$8:$P$569, $B140, 'Leave Request Form'!$Q$8:$Q$569, "&lt;="&amp;R137, 'Leave Request Form'!$R$8:$R$569, "&gt;="&amp;R137)&gt;0, "A", IF(COUNTIFS('Leave Request Form'!$C$8:$C$507, $B140, 'Leave Request Form'!$D$8:$D$507, "&lt;="&amp;R137, 'Leave Request Form'!$E$8:$E$507, "&gt;="&amp;R137)&gt;0, "R", "")))))</f>
        <v/>
      </c>
      <c r="S140" s="43" t="str">
        <f>IF(OR($B140="", S137=""), "", IF(COUNTIFS('Leave Request Form'!$T$8:$T$507, S137, 'Leave Request Form'!$C$8:$C$507, $B140), "A2", IF(COUNTIFS('Leave Request Form'!$G$8:$G$507, S137, 'Leave Request Form'!$C$8:$C$507, $B140), "R2", IF(COUNTIFS('Leave Request Form'!$P$8:$P$569, $B140, 'Leave Request Form'!$Q$8:$Q$569, "&lt;="&amp;S137, 'Leave Request Form'!$R$8:$R$569, "&gt;="&amp;S137)&gt;0, "A", IF(COUNTIFS('Leave Request Form'!$C$8:$C$507, $B140, 'Leave Request Form'!$D$8:$D$507, "&lt;="&amp;S137, 'Leave Request Form'!$E$8:$E$507, "&gt;="&amp;S137)&gt;0, "R", "")))))</f>
        <v/>
      </c>
      <c r="T140" s="43" t="str">
        <f>IF(OR($B140="", T137=""), "", IF(COUNTIFS('Leave Request Form'!$T$8:$T$507, T137, 'Leave Request Form'!$C$8:$C$507, $B140), "A2", IF(COUNTIFS('Leave Request Form'!$G$8:$G$507, T137, 'Leave Request Form'!$C$8:$C$507, $B140), "R2", IF(COUNTIFS('Leave Request Form'!$P$8:$P$569, $B140, 'Leave Request Form'!$Q$8:$Q$569, "&lt;="&amp;T137, 'Leave Request Form'!$R$8:$R$569, "&gt;="&amp;T137)&gt;0, "A", IF(COUNTIFS('Leave Request Form'!$C$8:$C$507, $B140, 'Leave Request Form'!$D$8:$D$507, "&lt;="&amp;T137, 'Leave Request Form'!$E$8:$E$507, "&gt;="&amp;T137)&gt;0, "R", "")))))</f>
        <v/>
      </c>
      <c r="U140" s="43" t="str">
        <f>IF(OR($B140="", U137=""), "", IF(COUNTIFS('Leave Request Form'!$T$8:$T$507, U137, 'Leave Request Form'!$C$8:$C$507, $B140), "A2", IF(COUNTIFS('Leave Request Form'!$G$8:$G$507, U137, 'Leave Request Form'!$C$8:$C$507, $B140), "R2", IF(COUNTIFS('Leave Request Form'!$P$8:$P$569, $B140, 'Leave Request Form'!$Q$8:$Q$569, "&lt;="&amp;U137, 'Leave Request Form'!$R$8:$R$569, "&gt;="&amp;U137)&gt;0, "A", IF(COUNTIFS('Leave Request Form'!$C$8:$C$507, $B140, 'Leave Request Form'!$D$8:$D$507, "&lt;="&amp;U137, 'Leave Request Form'!$E$8:$E$507, "&gt;="&amp;U137)&gt;0, "R", "")))))</f>
        <v/>
      </c>
      <c r="V140" s="43" t="str">
        <f>IF(OR($B140="", V137=""), "", IF(COUNTIFS('Leave Request Form'!$T$8:$T$507, V137, 'Leave Request Form'!$C$8:$C$507, $B140), "A2", IF(COUNTIFS('Leave Request Form'!$G$8:$G$507, V137, 'Leave Request Form'!$C$8:$C$507, $B140), "R2", IF(COUNTIFS('Leave Request Form'!$P$8:$P$569, $B140, 'Leave Request Form'!$Q$8:$Q$569, "&lt;="&amp;V137, 'Leave Request Form'!$R$8:$R$569, "&gt;="&amp;V137)&gt;0, "A", IF(COUNTIFS('Leave Request Form'!$C$8:$C$507, $B140, 'Leave Request Form'!$D$8:$D$507, "&lt;="&amp;V137, 'Leave Request Form'!$E$8:$E$507, "&gt;="&amp;V137)&gt;0, "R", "")))))</f>
        <v/>
      </c>
      <c r="W140" s="43" t="str">
        <f>IF(OR($B140="", W137=""), "", IF(COUNTIFS('Leave Request Form'!$T$8:$T$507, W137, 'Leave Request Form'!$C$8:$C$507, $B140), "A2", IF(COUNTIFS('Leave Request Form'!$G$8:$G$507, W137, 'Leave Request Form'!$C$8:$C$507, $B140), "R2", IF(COUNTIFS('Leave Request Form'!$P$8:$P$569, $B140, 'Leave Request Form'!$Q$8:$Q$569, "&lt;="&amp;W137, 'Leave Request Form'!$R$8:$R$569, "&gt;="&amp;W137)&gt;0, "A", IF(COUNTIFS('Leave Request Form'!$C$8:$C$507, $B140, 'Leave Request Form'!$D$8:$D$507, "&lt;="&amp;W137, 'Leave Request Form'!$E$8:$E$507, "&gt;="&amp;W137)&gt;0, "R", "")))))</f>
        <v/>
      </c>
      <c r="X140" s="43" t="str">
        <f>IF(OR($B140="", X137=""), "", IF(COUNTIFS('Leave Request Form'!$T$8:$T$507, X137, 'Leave Request Form'!$C$8:$C$507, $B140), "A2", IF(COUNTIFS('Leave Request Form'!$G$8:$G$507, X137, 'Leave Request Form'!$C$8:$C$507, $B140), "R2", IF(COUNTIFS('Leave Request Form'!$P$8:$P$569, $B140, 'Leave Request Form'!$Q$8:$Q$569, "&lt;="&amp;X137, 'Leave Request Form'!$R$8:$R$569, "&gt;="&amp;X137)&gt;0, "A", IF(COUNTIFS('Leave Request Form'!$C$8:$C$507, $B140, 'Leave Request Form'!$D$8:$D$507, "&lt;="&amp;X137, 'Leave Request Form'!$E$8:$E$507, "&gt;="&amp;X137)&gt;0, "R", "")))))</f>
        <v/>
      </c>
      <c r="Y140" s="43" t="str">
        <f>IF(OR($B140="", Y137=""), "", IF(COUNTIFS('Leave Request Form'!$T$8:$T$507, Y137, 'Leave Request Form'!$C$8:$C$507, $B140), "A2", IF(COUNTIFS('Leave Request Form'!$G$8:$G$507, Y137, 'Leave Request Form'!$C$8:$C$507, $B140), "R2", IF(COUNTIFS('Leave Request Form'!$P$8:$P$569, $B140, 'Leave Request Form'!$Q$8:$Q$569, "&lt;="&amp;Y137, 'Leave Request Form'!$R$8:$R$569, "&gt;="&amp;Y137)&gt;0, "A", IF(COUNTIFS('Leave Request Form'!$C$8:$C$507, $B140, 'Leave Request Form'!$D$8:$D$507, "&lt;="&amp;Y137, 'Leave Request Form'!$E$8:$E$507, "&gt;="&amp;Y137)&gt;0, "R", "")))))</f>
        <v/>
      </c>
      <c r="Z140" s="43" t="str">
        <f>IF(OR($B140="", Z137=""), "", IF(COUNTIFS('Leave Request Form'!$T$8:$T$507, Z137, 'Leave Request Form'!$C$8:$C$507, $B140), "A2", IF(COUNTIFS('Leave Request Form'!$G$8:$G$507, Z137, 'Leave Request Form'!$C$8:$C$507, $B140), "R2", IF(COUNTIFS('Leave Request Form'!$P$8:$P$569, $B140, 'Leave Request Form'!$Q$8:$Q$569, "&lt;="&amp;Z137, 'Leave Request Form'!$R$8:$R$569, "&gt;="&amp;Z137)&gt;0, "A", IF(COUNTIFS('Leave Request Form'!$C$8:$C$507, $B140, 'Leave Request Form'!$D$8:$D$507, "&lt;="&amp;Z137, 'Leave Request Form'!$E$8:$E$507, "&gt;="&amp;Z137)&gt;0, "R", "")))))</f>
        <v/>
      </c>
      <c r="AA140" s="43" t="str">
        <f>IF(OR($B140="", AA137=""), "", IF(COUNTIFS('Leave Request Form'!$T$8:$T$507, AA137, 'Leave Request Form'!$C$8:$C$507, $B140), "A2", IF(COUNTIFS('Leave Request Form'!$G$8:$G$507, AA137, 'Leave Request Form'!$C$8:$C$507, $B140), "R2", IF(COUNTIFS('Leave Request Form'!$P$8:$P$569, $B140, 'Leave Request Form'!$Q$8:$Q$569, "&lt;="&amp;AA137, 'Leave Request Form'!$R$8:$R$569, "&gt;="&amp;AA137)&gt;0, "A", IF(COUNTIFS('Leave Request Form'!$C$8:$C$507, $B140, 'Leave Request Form'!$D$8:$D$507, "&lt;="&amp;AA137, 'Leave Request Form'!$E$8:$E$507, "&gt;="&amp;AA137)&gt;0, "R", "")))))</f>
        <v/>
      </c>
      <c r="AB140" s="43" t="str">
        <f>IF(OR($B140="", AB137=""), "", IF(COUNTIFS('Leave Request Form'!$T$8:$T$507, AB137, 'Leave Request Form'!$C$8:$C$507, $B140), "A2", IF(COUNTIFS('Leave Request Form'!$G$8:$G$507, AB137, 'Leave Request Form'!$C$8:$C$507, $B140), "R2", IF(COUNTIFS('Leave Request Form'!$P$8:$P$569, $B140, 'Leave Request Form'!$Q$8:$Q$569, "&lt;="&amp;AB137, 'Leave Request Form'!$R$8:$R$569, "&gt;="&amp;AB137)&gt;0, "A", IF(COUNTIFS('Leave Request Form'!$C$8:$C$507, $B140, 'Leave Request Form'!$D$8:$D$507, "&lt;="&amp;AB137, 'Leave Request Form'!$E$8:$E$507, "&gt;="&amp;AB137)&gt;0, "R", "")))))</f>
        <v/>
      </c>
      <c r="AC140" s="43" t="str">
        <f>IF(OR($B140="", AC137=""), "", IF(COUNTIFS('Leave Request Form'!$T$8:$T$507, AC137, 'Leave Request Form'!$C$8:$C$507, $B140), "A2", IF(COUNTIFS('Leave Request Form'!$G$8:$G$507, AC137, 'Leave Request Form'!$C$8:$C$507, $B140), "R2", IF(COUNTIFS('Leave Request Form'!$P$8:$P$569, $B140, 'Leave Request Form'!$Q$8:$Q$569, "&lt;="&amp;AC137, 'Leave Request Form'!$R$8:$R$569, "&gt;="&amp;AC137)&gt;0, "A", IF(COUNTIFS('Leave Request Form'!$C$8:$C$507, $B140, 'Leave Request Form'!$D$8:$D$507, "&lt;="&amp;AC137, 'Leave Request Form'!$E$8:$E$507, "&gt;="&amp;AC137)&gt;0, "R", "")))))</f>
        <v/>
      </c>
      <c r="AD140" s="43" t="str">
        <f>IF(OR($B140="", AD137=""), "", IF(COUNTIFS('Leave Request Form'!$T$8:$T$507, AD137, 'Leave Request Form'!$C$8:$C$507, $B140), "A2", IF(COUNTIFS('Leave Request Form'!$G$8:$G$507, AD137, 'Leave Request Form'!$C$8:$C$507, $B140), "R2", IF(COUNTIFS('Leave Request Form'!$P$8:$P$569, $B140, 'Leave Request Form'!$Q$8:$Q$569, "&lt;="&amp;AD137, 'Leave Request Form'!$R$8:$R$569, "&gt;="&amp;AD137)&gt;0, "A", IF(COUNTIFS('Leave Request Form'!$C$8:$C$507, $B140, 'Leave Request Form'!$D$8:$D$507, "&lt;="&amp;AD137, 'Leave Request Form'!$E$8:$E$507, "&gt;="&amp;AD137)&gt;0, "R", "")))))</f>
        <v/>
      </c>
      <c r="AE140" s="43" t="str">
        <f>IF(OR($B140="", AE137=""), "", IF(COUNTIFS('Leave Request Form'!$T$8:$T$507, AE137, 'Leave Request Form'!$C$8:$C$507, $B140), "A2", IF(COUNTIFS('Leave Request Form'!$G$8:$G$507, AE137, 'Leave Request Form'!$C$8:$C$507, $B140), "R2", IF(COUNTIFS('Leave Request Form'!$P$8:$P$569, $B140, 'Leave Request Form'!$Q$8:$Q$569, "&lt;="&amp;AE137, 'Leave Request Form'!$R$8:$R$569, "&gt;="&amp;AE137)&gt;0, "A", IF(COUNTIFS('Leave Request Form'!$C$8:$C$507, $B140, 'Leave Request Form'!$D$8:$D$507, "&lt;="&amp;AE137, 'Leave Request Form'!$E$8:$E$507, "&gt;="&amp;AE137)&gt;0, "R", "")))))</f>
        <v/>
      </c>
      <c r="AF140" s="43" t="str">
        <f>IF(OR($B140="", AF137=""), "", IF(COUNTIFS('Leave Request Form'!$T$8:$T$507, AF137, 'Leave Request Form'!$C$8:$C$507, $B140), "A2", IF(COUNTIFS('Leave Request Form'!$G$8:$G$507, AF137, 'Leave Request Form'!$C$8:$C$507, $B140), "R2", IF(COUNTIFS('Leave Request Form'!$P$8:$P$569, $B140, 'Leave Request Form'!$Q$8:$Q$569, "&lt;="&amp;AF137, 'Leave Request Form'!$R$8:$R$569, "&gt;="&amp;AF137)&gt;0, "A", IF(COUNTIFS('Leave Request Form'!$C$8:$C$507, $B140, 'Leave Request Form'!$D$8:$D$507, "&lt;="&amp;AF137, 'Leave Request Form'!$E$8:$E$507, "&gt;="&amp;AF137)&gt;0, "R", "")))))</f>
        <v/>
      </c>
      <c r="AG140" s="44" t="str">
        <f>IF(OR($B140="", AG137=""), "", IF(COUNTIFS('Leave Request Form'!$T$8:$T$507, AG137, 'Leave Request Form'!$C$8:$C$507, $B140), "A2", IF(COUNTIFS('Leave Request Form'!$G$8:$G$507, AG137, 'Leave Request Form'!$C$8:$C$507, $B140), "R2", IF(COUNTIFS('Leave Request Form'!$P$8:$P$569, $B140, 'Leave Request Form'!$Q$8:$Q$569, "&lt;="&amp;AG137, 'Leave Request Form'!$R$8:$R$569, "&gt;="&amp;AG137)&gt;0, "A", IF(COUNTIFS('Leave Request Form'!$C$8:$C$507, $B140, 'Leave Request Form'!$D$8:$D$507, "&lt;="&amp;AG137, 'Leave Request Form'!$E$8:$E$507, "&gt;="&amp;AG137)&gt;0, "R", "")))))</f>
        <v/>
      </c>
      <c r="AH140" s="75"/>
    </row>
    <row r="141" spans="1:34" x14ac:dyDescent="0.25">
      <c r="A141" s="75"/>
      <c r="B141" s="10" t="str">
        <f>IF('Intro &amp; Setup'!$BC$7="", "", 'Intro &amp; Setup'!$BC$7)</f>
        <v>Colin</v>
      </c>
      <c r="C141" s="42" t="str">
        <f>IF(OR($B141="", C137=""), "", IF(COUNTIFS('Leave Request Form'!$T$8:$T$507, C137, 'Leave Request Form'!$C$8:$C$507, $B141), "A2", IF(COUNTIFS('Leave Request Form'!$G$8:$G$507, C137, 'Leave Request Form'!$C$8:$C$507, $B141), "R2", IF(COUNTIFS('Leave Request Form'!$P$8:$P$569, $B141, 'Leave Request Form'!$Q$8:$Q$569, "&lt;="&amp;C137, 'Leave Request Form'!$R$8:$R$569, "&gt;="&amp;C137)&gt;0, "A", IF(COUNTIFS('Leave Request Form'!$C$8:$C$507, $B141, 'Leave Request Form'!$D$8:$D$507, "&lt;="&amp;C137, 'Leave Request Form'!$E$8:$E$507, "&gt;="&amp;C137)&gt;0, "R", "")))))</f>
        <v/>
      </c>
      <c r="D141" s="43" t="str">
        <f>IF(OR($B141="", D137=""), "", IF(COUNTIFS('Leave Request Form'!$T$8:$T$507, D137, 'Leave Request Form'!$C$8:$C$507, $B141), "A2", IF(COUNTIFS('Leave Request Form'!$G$8:$G$507, D137, 'Leave Request Form'!$C$8:$C$507, $B141), "R2", IF(COUNTIFS('Leave Request Form'!$P$8:$P$569, $B141, 'Leave Request Form'!$Q$8:$Q$569, "&lt;="&amp;D137, 'Leave Request Form'!$R$8:$R$569, "&gt;="&amp;D137)&gt;0, "A", IF(COUNTIFS('Leave Request Form'!$C$8:$C$507, $B141, 'Leave Request Form'!$D$8:$D$507, "&lt;="&amp;D137, 'Leave Request Form'!$E$8:$E$507, "&gt;="&amp;D137)&gt;0, "R", "")))))</f>
        <v/>
      </c>
      <c r="E141" s="43" t="str">
        <f>IF(OR($B141="", E137=""), "", IF(COUNTIFS('Leave Request Form'!$T$8:$T$507, E137, 'Leave Request Form'!$C$8:$C$507, $B141), "A2", IF(COUNTIFS('Leave Request Form'!$G$8:$G$507, E137, 'Leave Request Form'!$C$8:$C$507, $B141), "R2", IF(COUNTIFS('Leave Request Form'!$P$8:$P$569, $B141, 'Leave Request Form'!$Q$8:$Q$569, "&lt;="&amp;E137, 'Leave Request Form'!$R$8:$R$569, "&gt;="&amp;E137)&gt;0, "A", IF(COUNTIFS('Leave Request Form'!$C$8:$C$507, $B141, 'Leave Request Form'!$D$8:$D$507, "&lt;="&amp;E137, 'Leave Request Form'!$E$8:$E$507, "&gt;="&amp;E137)&gt;0, "R", "")))))</f>
        <v/>
      </c>
      <c r="F141" s="43" t="str">
        <f>IF(OR($B141="", F137=""), "", IF(COUNTIFS('Leave Request Form'!$T$8:$T$507, F137, 'Leave Request Form'!$C$8:$C$507, $B141), "A2", IF(COUNTIFS('Leave Request Form'!$G$8:$G$507, F137, 'Leave Request Form'!$C$8:$C$507, $B141), "R2", IF(COUNTIFS('Leave Request Form'!$P$8:$P$569, $B141, 'Leave Request Form'!$Q$8:$Q$569, "&lt;="&amp;F137, 'Leave Request Form'!$R$8:$R$569, "&gt;="&amp;F137)&gt;0, "A", IF(COUNTIFS('Leave Request Form'!$C$8:$C$507, $B141, 'Leave Request Form'!$D$8:$D$507, "&lt;="&amp;F137, 'Leave Request Form'!$E$8:$E$507, "&gt;="&amp;F137)&gt;0, "R", "")))))</f>
        <v/>
      </c>
      <c r="G141" s="43" t="str">
        <f>IF(OR($B141="", G137=""), "", IF(COUNTIFS('Leave Request Form'!$T$8:$T$507, G137, 'Leave Request Form'!$C$8:$C$507, $B141), "A2", IF(COUNTIFS('Leave Request Form'!$G$8:$G$507, G137, 'Leave Request Form'!$C$8:$C$507, $B141), "R2", IF(COUNTIFS('Leave Request Form'!$P$8:$P$569, $B141, 'Leave Request Form'!$Q$8:$Q$569, "&lt;="&amp;G137, 'Leave Request Form'!$R$8:$R$569, "&gt;="&amp;G137)&gt;0, "A", IF(COUNTIFS('Leave Request Form'!$C$8:$C$507, $B141, 'Leave Request Form'!$D$8:$D$507, "&lt;="&amp;G137, 'Leave Request Form'!$E$8:$E$507, "&gt;="&amp;G137)&gt;0, "R", "")))))</f>
        <v/>
      </c>
      <c r="H141" s="43" t="str">
        <f>IF(OR($B141="", H137=""), "", IF(COUNTIFS('Leave Request Form'!$T$8:$T$507, H137, 'Leave Request Form'!$C$8:$C$507, $B141), "A2", IF(COUNTIFS('Leave Request Form'!$G$8:$G$507, H137, 'Leave Request Form'!$C$8:$C$507, $B141), "R2", IF(COUNTIFS('Leave Request Form'!$P$8:$P$569, $B141, 'Leave Request Form'!$Q$8:$Q$569, "&lt;="&amp;H137, 'Leave Request Form'!$R$8:$R$569, "&gt;="&amp;H137)&gt;0, "A", IF(COUNTIFS('Leave Request Form'!$C$8:$C$507, $B141, 'Leave Request Form'!$D$8:$D$507, "&lt;="&amp;H137, 'Leave Request Form'!$E$8:$E$507, "&gt;="&amp;H137)&gt;0, "R", "")))))</f>
        <v/>
      </c>
      <c r="I141" s="43" t="str">
        <f>IF(OR($B141="", I137=""), "", IF(COUNTIFS('Leave Request Form'!$T$8:$T$507, I137, 'Leave Request Form'!$C$8:$C$507, $B141), "A2", IF(COUNTIFS('Leave Request Form'!$G$8:$G$507, I137, 'Leave Request Form'!$C$8:$C$507, $B141), "R2", IF(COUNTIFS('Leave Request Form'!$P$8:$P$569, $B141, 'Leave Request Form'!$Q$8:$Q$569, "&lt;="&amp;I137, 'Leave Request Form'!$R$8:$R$569, "&gt;="&amp;I137)&gt;0, "A", IF(COUNTIFS('Leave Request Form'!$C$8:$C$507, $B141, 'Leave Request Form'!$D$8:$D$507, "&lt;="&amp;I137, 'Leave Request Form'!$E$8:$E$507, "&gt;="&amp;I137)&gt;0, "R", "")))))</f>
        <v/>
      </c>
      <c r="J141" s="43" t="str">
        <f>IF(OR($B141="", J137=""), "", IF(COUNTIFS('Leave Request Form'!$T$8:$T$507, J137, 'Leave Request Form'!$C$8:$C$507, $B141), "A2", IF(COUNTIFS('Leave Request Form'!$G$8:$G$507, J137, 'Leave Request Form'!$C$8:$C$507, $B141), "R2", IF(COUNTIFS('Leave Request Form'!$P$8:$P$569, $B141, 'Leave Request Form'!$Q$8:$Q$569, "&lt;="&amp;J137, 'Leave Request Form'!$R$8:$R$569, "&gt;="&amp;J137)&gt;0, "A", IF(COUNTIFS('Leave Request Form'!$C$8:$C$507, $B141, 'Leave Request Form'!$D$8:$D$507, "&lt;="&amp;J137, 'Leave Request Form'!$E$8:$E$507, "&gt;="&amp;J137)&gt;0, "R", "")))))</f>
        <v/>
      </c>
      <c r="K141" s="43" t="str">
        <f>IF(OR($B141="", K137=""), "", IF(COUNTIFS('Leave Request Form'!$T$8:$T$507, K137, 'Leave Request Form'!$C$8:$C$507, $B141), "A2", IF(COUNTIFS('Leave Request Form'!$G$8:$G$507, K137, 'Leave Request Form'!$C$8:$C$507, $B141), "R2", IF(COUNTIFS('Leave Request Form'!$P$8:$P$569, $B141, 'Leave Request Form'!$Q$8:$Q$569, "&lt;="&amp;K137, 'Leave Request Form'!$R$8:$R$569, "&gt;="&amp;K137)&gt;0, "A", IF(COUNTIFS('Leave Request Form'!$C$8:$C$507, $B141, 'Leave Request Form'!$D$8:$D$507, "&lt;="&amp;K137, 'Leave Request Form'!$E$8:$E$507, "&gt;="&amp;K137)&gt;0, "R", "")))))</f>
        <v/>
      </c>
      <c r="L141" s="43" t="str">
        <f>IF(OR($B141="", L137=""), "", IF(COUNTIFS('Leave Request Form'!$T$8:$T$507, L137, 'Leave Request Form'!$C$8:$C$507, $B141), "A2", IF(COUNTIFS('Leave Request Form'!$G$8:$G$507, L137, 'Leave Request Form'!$C$8:$C$507, $B141), "R2", IF(COUNTIFS('Leave Request Form'!$P$8:$P$569, $B141, 'Leave Request Form'!$Q$8:$Q$569, "&lt;="&amp;L137, 'Leave Request Form'!$R$8:$R$569, "&gt;="&amp;L137)&gt;0, "A", IF(COUNTIFS('Leave Request Form'!$C$8:$C$507, $B141, 'Leave Request Form'!$D$8:$D$507, "&lt;="&amp;L137, 'Leave Request Form'!$E$8:$E$507, "&gt;="&amp;L137)&gt;0, "R", "")))))</f>
        <v/>
      </c>
      <c r="M141" s="43" t="str">
        <f>IF(OR($B141="", M137=""), "", IF(COUNTIFS('Leave Request Form'!$T$8:$T$507, M137, 'Leave Request Form'!$C$8:$C$507, $B141), "A2", IF(COUNTIFS('Leave Request Form'!$G$8:$G$507, M137, 'Leave Request Form'!$C$8:$C$507, $B141), "R2", IF(COUNTIFS('Leave Request Form'!$P$8:$P$569, $B141, 'Leave Request Form'!$Q$8:$Q$569, "&lt;="&amp;M137, 'Leave Request Form'!$R$8:$R$569, "&gt;="&amp;M137)&gt;0, "A", IF(COUNTIFS('Leave Request Form'!$C$8:$C$507, $B141, 'Leave Request Form'!$D$8:$D$507, "&lt;="&amp;M137, 'Leave Request Form'!$E$8:$E$507, "&gt;="&amp;M137)&gt;0, "R", "")))))</f>
        <v/>
      </c>
      <c r="N141" s="43" t="str">
        <f>IF(OR($B141="", N137=""), "", IF(COUNTIFS('Leave Request Form'!$T$8:$T$507, N137, 'Leave Request Form'!$C$8:$C$507, $B141), "A2", IF(COUNTIFS('Leave Request Form'!$G$8:$G$507, N137, 'Leave Request Form'!$C$8:$C$507, $B141), "R2", IF(COUNTIFS('Leave Request Form'!$P$8:$P$569, $B141, 'Leave Request Form'!$Q$8:$Q$569, "&lt;="&amp;N137, 'Leave Request Form'!$R$8:$R$569, "&gt;="&amp;N137)&gt;0, "A", IF(COUNTIFS('Leave Request Form'!$C$8:$C$507, $B141, 'Leave Request Form'!$D$8:$D$507, "&lt;="&amp;N137, 'Leave Request Form'!$E$8:$E$507, "&gt;="&amp;N137)&gt;0, "R", "")))))</f>
        <v/>
      </c>
      <c r="O141" s="43" t="str">
        <f>IF(OR($B141="", O137=""), "", IF(COUNTIFS('Leave Request Form'!$T$8:$T$507, O137, 'Leave Request Form'!$C$8:$C$507, $B141), "A2", IF(COUNTIFS('Leave Request Form'!$G$8:$G$507, O137, 'Leave Request Form'!$C$8:$C$507, $B141), "R2", IF(COUNTIFS('Leave Request Form'!$P$8:$P$569, $B141, 'Leave Request Form'!$Q$8:$Q$569, "&lt;="&amp;O137, 'Leave Request Form'!$R$8:$R$569, "&gt;="&amp;O137)&gt;0, "A", IF(COUNTIFS('Leave Request Form'!$C$8:$C$507, $B141, 'Leave Request Form'!$D$8:$D$507, "&lt;="&amp;O137, 'Leave Request Form'!$E$8:$E$507, "&gt;="&amp;O137)&gt;0, "R", "")))))</f>
        <v/>
      </c>
      <c r="P141" s="43" t="str">
        <f>IF(OR($B141="", P137=""), "", IF(COUNTIFS('Leave Request Form'!$T$8:$T$507, P137, 'Leave Request Form'!$C$8:$C$507, $B141), "A2", IF(COUNTIFS('Leave Request Form'!$G$8:$G$507, P137, 'Leave Request Form'!$C$8:$C$507, $B141), "R2", IF(COUNTIFS('Leave Request Form'!$P$8:$P$569, $B141, 'Leave Request Form'!$Q$8:$Q$569, "&lt;="&amp;P137, 'Leave Request Form'!$R$8:$R$569, "&gt;="&amp;P137)&gt;0, "A", IF(COUNTIFS('Leave Request Form'!$C$8:$C$507, $B141, 'Leave Request Form'!$D$8:$D$507, "&lt;="&amp;P137, 'Leave Request Form'!$E$8:$E$507, "&gt;="&amp;P137)&gt;0, "R", "")))))</f>
        <v/>
      </c>
      <c r="Q141" s="43" t="str">
        <f>IF(OR($B141="", Q137=""), "", IF(COUNTIFS('Leave Request Form'!$T$8:$T$507, Q137, 'Leave Request Form'!$C$8:$C$507, $B141), "A2", IF(COUNTIFS('Leave Request Form'!$G$8:$G$507, Q137, 'Leave Request Form'!$C$8:$C$507, $B141), "R2", IF(COUNTIFS('Leave Request Form'!$P$8:$P$569, $B141, 'Leave Request Form'!$Q$8:$Q$569, "&lt;="&amp;Q137, 'Leave Request Form'!$R$8:$R$569, "&gt;="&amp;Q137)&gt;0, "A", IF(COUNTIFS('Leave Request Form'!$C$8:$C$507, $B141, 'Leave Request Form'!$D$8:$D$507, "&lt;="&amp;Q137, 'Leave Request Form'!$E$8:$E$507, "&gt;="&amp;Q137)&gt;0, "R", "")))))</f>
        <v/>
      </c>
      <c r="R141" s="43" t="str">
        <f>IF(OR($B141="", R137=""), "", IF(COUNTIFS('Leave Request Form'!$T$8:$T$507, R137, 'Leave Request Form'!$C$8:$C$507, $B141), "A2", IF(COUNTIFS('Leave Request Form'!$G$8:$G$507, R137, 'Leave Request Form'!$C$8:$C$507, $B141), "R2", IF(COUNTIFS('Leave Request Form'!$P$8:$P$569, $B141, 'Leave Request Form'!$Q$8:$Q$569, "&lt;="&amp;R137, 'Leave Request Form'!$R$8:$R$569, "&gt;="&amp;R137)&gt;0, "A", IF(COUNTIFS('Leave Request Form'!$C$8:$C$507, $B141, 'Leave Request Form'!$D$8:$D$507, "&lt;="&amp;R137, 'Leave Request Form'!$E$8:$E$507, "&gt;="&amp;R137)&gt;0, "R", "")))))</f>
        <v/>
      </c>
      <c r="S141" s="43" t="str">
        <f>IF(OR($B141="", S137=""), "", IF(COUNTIFS('Leave Request Form'!$T$8:$T$507, S137, 'Leave Request Form'!$C$8:$C$507, $B141), "A2", IF(COUNTIFS('Leave Request Form'!$G$8:$G$507, S137, 'Leave Request Form'!$C$8:$C$507, $B141), "R2", IF(COUNTIFS('Leave Request Form'!$P$8:$P$569, $B141, 'Leave Request Form'!$Q$8:$Q$569, "&lt;="&amp;S137, 'Leave Request Form'!$R$8:$R$569, "&gt;="&amp;S137)&gt;0, "A", IF(COUNTIFS('Leave Request Form'!$C$8:$C$507, $B141, 'Leave Request Form'!$D$8:$D$507, "&lt;="&amp;S137, 'Leave Request Form'!$E$8:$E$507, "&gt;="&amp;S137)&gt;0, "R", "")))))</f>
        <v/>
      </c>
      <c r="T141" s="43" t="str">
        <f>IF(OR($B141="", T137=""), "", IF(COUNTIFS('Leave Request Form'!$T$8:$T$507, T137, 'Leave Request Form'!$C$8:$C$507, $B141), "A2", IF(COUNTIFS('Leave Request Form'!$G$8:$G$507, T137, 'Leave Request Form'!$C$8:$C$507, $B141), "R2", IF(COUNTIFS('Leave Request Form'!$P$8:$P$569, $B141, 'Leave Request Form'!$Q$8:$Q$569, "&lt;="&amp;T137, 'Leave Request Form'!$R$8:$R$569, "&gt;="&amp;T137)&gt;0, "A", IF(COUNTIFS('Leave Request Form'!$C$8:$C$507, $B141, 'Leave Request Form'!$D$8:$D$507, "&lt;="&amp;T137, 'Leave Request Form'!$E$8:$E$507, "&gt;="&amp;T137)&gt;0, "R", "")))))</f>
        <v/>
      </c>
      <c r="U141" s="43" t="str">
        <f>IF(OR($B141="", U137=""), "", IF(COUNTIFS('Leave Request Form'!$T$8:$T$507, U137, 'Leave Request Form'!$C$8:$C$507, $B141), "A2", IF(COUNTIFS('Leave Request Form'!$G$8:$G$507, U137, 'Leave Request Form'!$C$8:$C$507, $B141), "R2", IF(COUNTIFS('Leave Request Form'!$P$8:$P$569, $B141, 'Leave Request Form'!$Q$8:$Q$569, "&lt;="&amp;U137, 'Leave Request Form'!$R$8:$R$569, "&gt;="&amp;U137)&gt;0, "A", IF(COUNTIFS('Leave Request Form'!$C$8:$C$507, $B141, 'Leave Request Form'!$D$8:$D$507, "&lt;="&amp;U137, 'Leave Request Form'!$E$8:$E$507, "&gt;="&amp;U137)&gt;0, "R", "")))))</f>
        <v/>
      </c>
      <c r="V141" s="43" t="str">
        <f>IF(OR($B141="", V137=""), "", IF(COUNTIFS('Leave Request Form'!$T$8:$T$507, V137, 'Leave Request Form'!$C$8:$C$507, $B141), "A2", IF(COUNTIFS('Leave Request Form'!$G$8:$G$507, V137, 'Leave Request Form'!$C$8:$C$507, $B141), "R2", IF(COUNTIFS('Leave Request Form'!$P$8:$P$569, $B141, 'Leave Request Form'!$Q$8:$Q$569, "&lt;="&amp;V137, 'Leave Request Form'!$R$8:$R$569, "&gt;="&amp;V137)&gt;0, "A", IF(COUNTIFS('Leave Request Form'!$C$8:$C$507, $B141, 'Leave Request Form'!$D$8:$D$507, "&lt;="&amp;V137, 'Leave Request Form'!$E$8:$E$507, "&gt;="&amp;V137)&gt;0, "R", "")))))</f>
        <v/>
      </c>
      <c r="W141" s="43" t="str">
        <f>IF(OR($B141="", W137=""), "", IF(COUNTIFS('Leave Request Form'!$T$8:$T$507, W137, 'Leave Request Form'!$C$8:$C$507, $B141), "A2", IF(COUNTIFS('Leave Request Form'!$G$8:$G$507, W137, 'Leave Request Form'!$C$8:$C$507, $B141), "R2", IF(COUNTIFS('Leave Request Form'!$P$8:$P$569, $B141, 'Leave Request Form'!$Q$8:$Q$569, "&lt;="&amp;W137, 'Leave Request Form'!$R$8:$R$569, "&gt;="&amp;W137)&gt;0, "A", IF(COUNTIFS('Leave Request Form'!$C$8:$C$507, $B141, 'Leave Request Form'!$D$8:$D$507, "&lt;="&amp;W137, 'Leave Request Form'!$E$8:$E$507, "&gt;="&amp;W137)&gt;0, "R", "")))))</f>
        <v/>
      </c>
      <c r="X141" s="43" t="str">
        <f>IF(OR($B141="", X137=""), "", IF(COUNTIFS('Leave Request Form'!$T$8:$T$507, X137, 'Leave Request Form'!$C$8:$C$507, $B141), "A2", IF(COUNTIFS('Leave Request Form'!$G$8:$G$507, X137, 'Leave Request Form'!$C$8:$C$507, $B141), "R2", IF(COUNTIFS('Leave Request Form'!$P$8:$P$569, $B141, 'Leave Request Form'!$Q$8:$Q$569, "&lt;="&amp;X137, 'Leave Request Form'!$R$8:$R$569, "&gt;="&amp;X137)&gt;0, "A", IF(COUNTIFS('Leave Request Form'!$C$8:$C$507, $B141, 'Leave Request Form'!$D$8:$D$507, "&lt;="&amp;X137, 'Leave Request Form'!$E$8:$E$507, "&gt;="&amp;X137)&gt;0, "R", "")))))</f>
        <v/>
      </c>
      <c r="Y141" s="43" t="str">
        <f>IF(OR($B141="", Y137=""), "", IF(COUNTIFS('Leave Request Form'!$T$8:$T$507, Y137, 'Leave Request Form'!$C$8:$C$507, $B141), "A2", IF(COUNTIFS('Leave Request Form'!$G$8:$G$507, Y137, 'Leave Request Form'!$C$8:$C$507, $B141), "R2", IF(COUNTIFS('Leave Request Form'!$P$8:$P$569, $B141, 'Leave Request Form'!$Q$8:$Q$569, "&lt;="&amp;Y137, 'Leave Request Form'!$R$8:$R$569, "&gt;="&amp;Y137)&gt;0, "A", IF(COUNTIFS('Leave Request Form'!$C$8:$C$507, $B141, 'Leave Request Form'!$D$8:$D$507, "&lt;="&amp;Y137, 'Leave Request Form'!$E$8:$E$507, "&gt;="&amp;Y137)&gt;0, "R", "")))))</f>
        <v/>
      </c>
      <c r="Z141" s="43" t="str">
        <f>IF(OR($B141="", Z137=""), "", IF(COUNTIFS('Leave Request Form'!$T$8:$T$507, Z137, 'Leave Request Form'!$C$8:$C$507, $B141), "A2", IF(COUNTIFS('Leave Request Form'!$G$8:$G$507, Z137, 'Leave Request Form'!$C$8:$C$507, $B141), "R2", IF(COUNTIFS('Leave Request Form'!$P$8:$P$569, $B141, 'Leave Request Form'!$Q$8:$Q$569, "&lt;="&amp;Z137, 'Leave Request Form'!$R$8:$R$569, "&gt;="&amp;Z137)&gt;0, "A", IF(COUNTIFS('Leave Request Form'!$C$8:$C$507, $B141, 'Leave Request Form'!$D$8:$D$507, "&lt;="&amp;Z137, 'Leave Request Form'!$E$8:$E$507, "&gt;="&amp;Z137)&gt;0, "R", "")))))</f>
        <v/>
      </c>
      <c r="AA141" s="43" t="str">
        <f>IF(OR($B141="", AA137=""), "", IF(COUNTIFS('Leave Request Form'!$T$8:$T$507, AA137, 'Leave Request Form'!$C$8:$C$507, $B141), "A2", IF(COUNTIFS('Leave Request Form'!$G$8:$G$507, AA137, 'Leave Request Form'!$C$8:$C$507, $B141), "R2", IF(COUNTIFS('Leave Request Form'!$P$8:$P$569, $B141, 'Leave Request Form'!$Q$8:$Q$569, "&lt;="&amp;AA137, 'Leave Request Form'!$R$8:$R$569, "&gt;="&amp;AA137)&gt;0, "A", IF(COUNTIFS('Leave Request Form'!$C$8:$C$507, $B141, 'Leave Request Form'!$D$8:$D$507, "&lt;="&amp;AA137, 'Leave Request Form'!$E$8:$E$507, "&gt;="&amp;AA137)&gt;0, "R", "")))))</f>
        <v/>
      </c>
      <c r="AB141" s="43" t="str">
        <f>IF(OR($B141="", AB137=""), "", IF(COUNTIFS('Leave Request Form'!$T$8:$T$507, AB137, 'Leave Request Form'!$C$8:$C$507, $B141), "A2", IF(COUNTIFS('Leave Request Form'!$G$8:$G$507, AB137, 'Leave Request Form'!$C$8:$C$507, $B141), "R2", IF(COUNTIFS('Leave Request Form'!$P$8:$P$569, $B141, 'Leave Request Form'!$Q$8:$Q$569, "&lt;="&amp;AB137, 'Leave Request Form'!$R$8:$R$569, "&gt;="&amp;AB137)&gt;0, "A", IF(COUNTIFS('Leave Request Form'!$C$8:$C$507, $B141, 'Leave Request Form'!$D$8:$D$507, "&lt;="&amp;AB137, 'Leave Request Form'!$E$8:$E$507, "&gt;="&amp;AB137)&gt;0, "R", "")))))</f>
        <v/>
      </c>
      <c r="AC141" s="43" t="str">
        <f>IF(OR($B141="", AC137=""), "", IF(COUNTIFS('Leave Request Form'!$T$8:$T$507, AC137, 'Leave Request Form'!$C$8:$C$507, $B141), "A2", IF(COUNTIFS('Leave Request Form'!$G$8:$G$507, AC137, 'Leave Request Form'!$C$8:$C$507, $B141), "R2", IF(COUNTIFS('Leave Request Form'!$P$8:$P$569, $B141, 'Leave Request Form'!$Q$8:$Q$569, "&lt;="&amp;AC137, 'Leave Request Form'!$R$8:$R$569, "&gt;="&amp;AC137)&gt;0, "A", IF(COUNTIFS('Leave Request Form'!$C$8:$C$507, $B141, 'Leave Request Form'!$D$8:$D$507, "&lt;="&amp;AC137, 'Leave Request Form'!$E$8:$E$507, "&gt;="&amp;AC137)&gt;0, "R", "")))))</f>
        <v/>
      </c>
      <c r="AD141" s="43" t="str">
        <f>IF(OR($B141="", AD137=""), "", IF(COUNTIFS('Leave Request Form'!$T$8:$T$507, AD137, 'Leave Request Form'!$C$8:$C$507, $B141), "A2", IF(COUNTIFS('Leave Request Form'!$G$8:$G$507, AD137, 'Leave Request Form'!$C$8:$C$507, $B141), "R2", IF(COUNTIFS('Leave Request Form'!$P$8:$P$569, $B141, 'Leave Request Form'!$Q$8:$Q$569, "&lt;="&amp;AD137, 'Leave Request Form'!$R$8:$R$569, "&gt;="&amp;AD137)&gt;0, "A", IF(COUNTIFS('Leave Request Form'!$C$8:$C$507, $B141, 'Leave Request Form'!$D$8:$D$507, "&lt;="&amp;AD137, 'Leave Request Form'!$E$8:$E$507, "&gt;="&amp;AD137)&gt;0, "R", "")))))</f>
        <v/>
      </c>
      <c r="AE141" s="43" t="str">
        <f>IF(OR($B141="", AE137=""), "", IF(COUNTIFS('Leave Request Form'!$T$8:$T$507, AE137, 'Leave Request Form'!$C$8:$C$507, $B141), "A2", IF(COUNTIFS('Leave Request Form'!$G$8:$G$507, AE137, 'Leave Request Form'!$C$8:$C$507, $B141), "R2", IF(COUNTIFS('Leave Request Form'!$P$8:$P$569, $B141, 'Leave Request Form'!$Q$8:$Q$569, "&lt;="&amp;AE137, 'Leave Request Form'!$R$8:$R$569, "&gt;="&amp;AE137)&gt;0, "A", IF(COUNTIFS('Leave Request Form'!$C$8:$C$507, $B141, 'Leave Request Form'!$D$8:$D$507, "&lt;="&amp;AE137, 'Leave Request Form'!$E$8:$E$507, "&gt;="&amp;AE137)&gt;0, "R", "")))))</f>
        <v/>
      </c>
      <c r="AF141" s="43" t="str">
        <f>IF(OR($B141="", AF137=""), "", IF(COUNTIFS('Leave Request Form'!$T$8:$T$507, AF137, 'Leave Request Form'!$C$8:$C$507, $B141), "A2", IF(COUNTIFS('Leave Request Form'!$G$8:$G$507, AF137, 'Leave Request Form'!$C$8:$C$507, $B141), "R2", IF(COUNTIFS('Leave Request Form'!$P$8:$P$569, $B141, 'Leave Request Form'!$Q$8:$Q$569, "&lt;="&amp;AF137, 'Leave Request Form'!$R$8:$R$569, "&gt;="&amp;AF137)&gt;0, "A", IF(COUNTIFS('Leave Request Form'!$C$8:$C$507, $B141, 'Leave Request Form'!$D$8:$D$507, "&lt;="&amp;AF137, 'Leave Request Form'!$E$8:$E$507, "&gt;="&amp;AF137)&gt;0, "R", "")))))</f>
        <v/>
      </c>
      <c r="AG141" s="44" t="str">
        <f>IF(OR($B141="", AG137=""), "", IF(COUNTIFS('Leave Request Form'!$T$8:$T$507, AG137, 'Leave Request Form'!$C$8:$C$507, $B141), "A2", IF(COUNTIFS('Leave Request Form'!$G$8:$G$507, AG137, 'Leave Request Form'!$C$8:$C$507, $B141), "R2", IF(COUNTIFS('Leave Request Form'!$P$8:$P$569, $B141, 'Leave Request Form'!$Q$8:$Q$569, "&lt;="&amp;AG137, 'Leave Request Form'!$R$8:$R$569, "&gt;="&amp;AG137)&gt;0, "A", IF(COUNTIFS('Leave Request Form'!$C$8:$C$507, $B141, 'Leave Request Form'!$D$8:$D$507, "&lt;="&amp;AG137, 'Leave Request Form'!$E$8:$E$507, "&gt;="&amp;AG137)&gt;0, "R", "")))))</f>
        <v/>
      </c>
      <c r="AH141" s="75"/>
    </row>
    <row r="142" spans="1:34" x14ac:dyDescent="0.25">
      <c r="A142" s="75"/>
      <c r="B142" s="10" t="str">
        <f>IF('Intro &amp; Setup'!$BC$8="", "", 'Intro &amp; Setup'!$BC$8)</f>
        <v>Sarah</v>
      </c>
      <c r="C142" s="42" t="str">
        <f>IF(OR($B142="", C137=""), "", IF(COUNTIFS('Leave Request Form'!$T$8:$T$507, C137, 'Leave Request Form'!$C$8:$C$507, $B142), "A2", IF(COUNTIFS('Leave Request Form'!$G$8:$G$507, C137, 'Leave Request Form'!$C$8:$C$507, $B142), "R2", IF(COUNTIFS('Leave Request Form'!$P$8:$P$569, $B142, 'Leave Request Form'!$Q$8:$Q$569, "&lt;="&amp;C137, 'Leave Request Form'!$R$8:$R$569, "&gt;="&amp;C137)&gt;0, "A", IF(COUNTIFS('Leave Request Form'!$C$8:$C$507, $B142, 'Leave Request Form'!$D$8:$D$507, "&lt;="&amp;C137, 'Leave Request Form'!$E$8:$E$507, "&gt;="&amp;C137)&gt;0, "R", "")))))</f>
        <v/>
      </c>
      <c r="D142" s="43" t="str">
        <f>IF(OR($B142="", D137=""), "", IF(COUNTIFS('Leave Request Form'!$T$8:$T$507, D137, 'Leave Request Form'!$C$8:$C$507, $B142), "A2", IF(COUNTIFS('Leave Request Form'!$G$8:$G$507, D137, 'Leave Request Form'!$C$8:$C$507, $B142), "R2", IF(COUNTIFS('Leave Request Form'!$P$8:$P$569, $B142, 'Leave Request Form'!$Q$8:$Q$569, "&lt;="&amp;D137, 'Leave Request Form'!$R$8:$R$569, "&gt;="&amp;D137)&gt;0, "A", IF(COUNTIFS('Leave Request Form'!$C$8:$C$507, $B142, 'Leave Request Form'!$D$8:$D$507, "&lt;="&amp;D137, 'Leave Request Form'!$E$8:$E$507, "&gt;="&amp;D137)&gt;0, "R", "")))))</f>
        <v/>
      </c>
      <c r="E142" s="43" t="str">
        <f>IF(OR($B142="", E137=""), "", IF(COUNTIFS('Leave Request Form'!$T$8:$T$507, E137, 'Leave Request Form'!$C$8:$C$507, $B142), "A2", IF(COUNTIFS('Leave Request Form'!$G$8:$G$507, E137, 'Leave Request Form'!$C$8:$C$507, $B142), "R2", IF(COUNTIFS('Leave Request Form'!$P$8:$P$569, $B142, 'Leave Request Form'!$Q$8:$Q$569, "&lt;="&amp;E137, 'Leave Request Form'!$R$8:$R$569, "&gt;="&amp;E137)&gt;0, "A", IF(COUNTIFS('Leave Request Form'!$C$8:$C$507, $B142, 'Leave Request Form'!$D$8:$D$507, "&lt;="&amp;E137, 'Leave Request Form'!$E$8:$E$507, "&gt;="&amp;E137)&gt;0, "R", "")))))</f>
        <v/>
      </c>
      <c r="F142" s="43" t="str">
        <f>IF(OR($B142="", F137=""), "", IF(COUNTIFS('Leave Request Form'!$T$8:$T$507, F137, 'Leave Request Form'!$C$8:$C$507, $B142), "A2", IF(COUNTIFS('Leave Request Form'!$G$8:$G$507, F137, 'Leave Request Form'!$C$8:$C$507, $B142), "R2", IF(COUNTIFS('Leave Request Form'!$P$8:$P$569, $B142, 'Leave Request Form'!$Q$8:$Q$569, "&lt;="&amp;F137, 'Leave Request Form'!$R$8:$R$569, "&gt;="&amp;F137)&gt;0, "A", IF(COUNTIFS('Leave Request Form'!$C$8:$C$507, $B142, 'Leave Request Form'!$D$8:$D$507, "&lt;="&amp;F137, 'Leave Request Form'!$E$8:$E$507, "&gt;="&amp;F137)&gt;0, "R", "")))))</f>
        <v/>
      </c>
      <c r="G142" s="43" t="str">
        <f>IF(OR($B142="", G137=""), "", IF(COUNTIFS('Leave Request Form'!$T$8:$T$507, G137, 'Leave Request Form'!$C$8:$C$507, $B142), "A2", IF(COUNTIFS('Leave Request Form'!$G$8:$G$507, G137, 'Leave Request Form'!$C$8:$C$507, $B142), "R2", IF(COUNTIFS('Leave Request Form'!$P$8:$P$569, $B142, 'Leave Request Form'!$Q$8:$Q$569, "&lt;="&amp;G137, 'Leave Request Form'!$R$8:$R$569, "&gt;="&amp;G137)&gt;0, "A", IF(COUNTIFS('Leave Request Form'!$C$8:$C$507, $B142, 'Leave Request Form'!$D$8:$D$507, "&lt;="&amp;G137, 'Leave Request Form'!$E$8:$E$507, "&gt;="&amp;G137)&gt;0, "R", "")))))</f>
        <v/>
      </c>
      <c r="H142" s="43" t="str">
        <f>IF(OR($B142="", H137=""), "", IF(COUNTIFS('Leave Request Form'!$T$8:$T$507, H137, 'Leave Request Form'!$C$8:$C$507, $B142), "A2", IF(COUNTIFS('Leave Request Form'!$G$8:$G$507, H137, 'Leave Request Form'!$C$8:$C$507, $B142), "R2", IF(COUNTIFS('Leave Request Form'!$P$8:$P$569, $B142, 'Leave Request Form'!$Q$8:$Q$569, "&lt;="&amp;H137, 'Leave Request Form'!$R$8:$R$569, "&gt;="&amp;H137)&gt;0, "A", IF(COUNTIFS('Leave Request Form'!$C$8:$C$507, $B142, 'Leave Request Form'!$D$8:$D$507, "&lt;="&amp;H137, 'Leave Request Form'!$E$8:$E$507, "&gt;="&amp;H137)&gt;0, "R", "")))))</f>
        <v/>
      </c>
      <c r="I142" s="43" t="str">
        <f>IF(OR($B142="", I137=""), "", IF(COUNTIFS('Leave Request Form'!$T$8:$T$507, I137, 'Leave Request Form'!$C$8:$C$507, $B142), "A2", IF(COUNTIFS('Leave Request Form'!$G$8:$G$507, I137, 'Leave Request Form'!$C$8:$C$507, $B142), "R2", IF(COUNTIFS('Leave Request Form'!$P$8:$P$569, $B142, 'Leave Request Form'!$Q$8:$Q$569, "&lt;="&amp;I137, 'Leave Request Form'!$R$8:$R$569, "&gt;="&amp;I137)&gt;0, "A", IF(COUNTIFS('Leave Request Form'!$C$8:$C$507, $B142, 'Leave Request Form'!$D$8:$D$507, "&lt;="&amp;I137, 'Leave Request Form'!$E$8:$E$507, "&gt;="&amp;I137)&gt;0, "R", "")))))</f>
        <v/>
      </c>
      <c r="J142" s="43" t="str">
        <f>IF(OR($B142="", J137=""), "", IF(COUNTIFS('Leave Request Form'!$T$8:$T$507, J137, 'Leave Request Form'!$C$8:$C$507, $B142), "A2", IF(COUNTIFS('Leave Request Form'!$G$8:$G$507, J137, 'Leave Request Form'!$C$8:$C$507, $B142), "R2", IF(COUNTIFS('Leave Request Form'!$P$8:$P$569, $B142, 'Leave Request Form'!$Q$8:$Q$569, "&lt;="&amp;J137, 'Leave Request Form'!$R$8:$R$569, "&gt;="&amp;J137)&gt;0, "A", IF(COUNTIFS('Leave Request Form'!$C$8:$C$507, $B142, 'Leave Request Form'!$D$8:$D$507, "&lt;="&amp;J137, 'Leave Request Form'!$E$8:$E$507, "&gt;="&amp;J137)&gt;0, "R", "")))))</f>
        <v/>
      </c>
      <c r="K142" s="43" t="str">
        <f>IF(OR($B142="", K137=""), "", IF(COUNTIFS('Leave Request Form'!$T$8:$T$507, K137, 'Leave Request Form'!$C$8:$C$507, $B142), "A2", IF(COUNTIFS('Leave Request Form'!$G$8:$G$507, K137, 'Leave Request Form'!$C$8:$C$507, $B142), "R2", IF(COUNTIFS('Leave Request Form'!$P$8:$P$569, $B142, 'Leave Request Form'!$Q$8:$Q$569, "&lt;="&amp;K137, 'Leave Request Form'!$R$8:$R$569, "&gt;="&amp;K137)&gt;0, "A", IF(COUNTIFS('Leave Request Form'!$C$8:$C$507, $B142, 'Leave Request Form'!$D$8:$D$507, "&lt;="&amp;K137, 'Leave Request Form'!$E$8:$E$507, "&gt;="&amp;K137)&gt;0, "R", "")))))</f>
        <v/>
      </c>
      <c r="L142" s="43" t="str">
        <f>IF(OR($B142="", L137=""), "", IF(COUNTIFS('Leave Request Form'!$T$8:$T$507, L137, 'Leave Request Form'!$C$8:$C$507, $B142), "A2", IF(COUNTIFS('Leave Request Form'!$G$8:$G$507, L137, 'Leave Request Form'!$C$8:$C$507, $B142), "R2", IF(COUNTIFS('Leave Request Form'!$P$8:$P$569, $B142, 'Leave Request Form'!$Q$8:$Q$569, "&lt;="&amp;L137, 'Leave Request Form'!$R$8:$R$569, "&gt;="&amp;L137)&gt;0, "A", IF(COUNTIFS('Leave Request Form'!$C$8:$C$507, $B142, 'Leave Request Form'!$D$8:$D$507, "&lt;="&amp;L137, 'Leave Request Form'!$E$8:$E$507, "&gt;="&amp;L137)&gt;0, "R", "")))))</f>
        <v/>
      </c>
      <c r="M142" s="43" t="str">
        <f>IF(OR($B142="", M137=""), "", IF(COUNTIFS('Leave Request Form'!$T$8:$T$507, M137, 'Leave Request Form'!$C$8:$C$507, $B142), "A2", IF(COUNTIFS('Leave Request Form'!$G$8:$G$507, M137, 'Leave Request Form'!$C$8:$C$507, $B142), "R2", IF(COUNTIFS('Leave Request Form'!$P$8:$P$569, $B142, 'Leave Request Form'!$Q$8:$Q$569, "&lt;="&amp;M137, 'Leave Request Form'!$R$8:$R$569, "&gt;="&amp;M137)&gt;0, "A", IF(COUNTIFS('Leave Request Form'!$C$8:$C$507, $B142, 'Leave Request Form'!$D$8:$D$507, "&lt;="&amp;M137, 'Leave Request Form'!$E$8:$E$507, "&gt;="&amp;M137)&gt;0, "R", "")))))</f>
        <v/>
      </c>
      <c r="N142" s="43" t="str">
        <f>IF(OR($B142="", N137=""), "", IF(COUNTIFS('Leave Request Form'!$T$8:$T$507, N137, 'Leave Request Form'!$C$8:$C$507, $B142), "A2", IF(COUNTIFS('Leave Request Form'!$G$8:$G$507, N137, 'Leave Request Form'!$C$8:$C$507, $B142), "R2", IF(COUNTIFS('Leave Request Form'!$P$8:$P$569, $B142, 'Leave Request Form'!$Q$8:$Q$569, "&lt;="&amp;N137, 'Leave Request Form'!$R$8:$R$569, "&gt;="&amp;N137)&gt;0, "A", IF(COUNTIFS('Leave Request Form'!$C$8:$C$507, $B142, 'Leave Request Form'!$D$8:$D$507, "&lt;="&amp;N137, 'Leave Request Form'!$E$8:$E$507, "&gt;="&amp;N137)&gt;0, "R", "")))))</f>
        <v/>
      </c>
      <c r="O142" s="43" t="str">
        <f>IF(OR($B142="", O137=""), "", IF(COUNTIFS('Leave Request Form'!$T$8:$T$507, O137, 'Leave Request Form'!$C$8:$C$507, $B142), "A2", IF(COUNTIFS('Leave Request Form'!$G$8:$G$507, O137, 'Leave Request Form'!$C$8:$C$507, $B142), "R2", IF(COUNTIFS('Leave Request Form'!$P$8:$P$569, $B142, 'Leave Request Form'!$Q$8:$Q$569, "&lt;="&amp;O137, 'Leave Request Form'!$R$8:$R$569, "&gt;="&amp;O137)&gt;0, "A", IF(COUNTIFS('Leave Request Form'!$C$8:$C$507, $B142, 'Leave Request Form'!$D$8:$D$507, "&lt;="&amp;O137, 'Leave Request Form'!$E$8:$E$507, "&gt;="&amp;O137)&gt;0, "R", "")))))</f>
        <v/>
      </c>
      <c r="P142" s="43" t="str">
        <f>IF(OR($B142="", P137=""), "", IF(COUNTIFS('Leave Request Form'!$T$8:$T$507, P137, 'Leave Request Form'!$C$8:$C$507, $B142), "A2", IF(COUNTIFS('Leave Request Form'!$G$8:$G$507, P137, 'Leave Request Form'!$C$8:$C$507, $B142), "R2", IF(COUNTIFS('Leave Request Form'!$P$8:$P$569, $B142, 'Leave Request Form'!$Q$8:$Q$569, "&lt;="&amp;P137, 'Leave Request Form'!$R$8:$R$569, "&gt;="&amp;P137)&gt;0, "A", IF(COUNTIFS('Leave Request Form'!$C$8:$C$507, $B142, 'Leave Request Form'!$D$8:$D$507, "&lt;="&amp;P137, 'Leave Request Form'!$E$8:$E$507, "&gt;="&amp;P137)&gt;0, "R", "")))))</f>
        <v/>
      </c>
      <c r="Q142" s="43" t="str">
        <f>IF(OR($B142="", Q137=""), "", IF(COUNTIFS('Leave Request Form'!$T$8:$T$507, Q137, 'Leave Request Form'!$C$8:$C$507, $B142), "A2", IF(COUNTIFS('Leave Request Form'!$G$8:$G$507, Q137, 'Leave Request Form'!$C$8:$C$507, $B142), "R2", IF(COUNTIFS('Leave Request Form'!$P$8:$P$569, $B142, 'Leave Request Form'!$Q$8:$Q$569, "&lt;="&amp;Q137, 'Leave Request Form'!$R$8:$R$569, "&gt;="&amp;Q137)&gt;0, "A", IF(COUNTIFS('Leave Request Form'!$C$8:$C$507, $B142, 'Leave Request Form'!$D$8:$D$507, "&lt;="&amp;Q137, 'Leave Request Form'!$E$8:$E$507, "&gt;="&amp;Q137)&gt;0, "R", "")))))</f>
        <v/>
      </c>
      <c r="R142" s="43" t="str">
        <f>IF(OR($B142="", R137=""), "", IF(COUNTIFS('Leave Request Form'!$T$8:$T$507, R137, 'Leave Request Form'!$C$8:$C$507, $B142), "A2", IF(COUNTIFS('Leave Request Form'!$G$8:$G$507, R137, 'Leave Request Form'!$C$8:$C$507, $B142), "R2", IF(COUNTIFS('Leave Request Form'!$P$8:$P$569, $B142, 'Leave Request Form'!$Q$8:$Q$569, "&lt;="&amp;R137, 'Leave Request Form'!$R$8:$R$569, "&gt;="&amp;R137)&gt;0, "A", IF(COUNTIFS('Leave Request Form'!$C$8:$C$507, $B142, 'Leave Request Form'!$D$8:$D$507, "&lt;="&amp;R137, 'Leave Request Form'!$E$8:$E$507, "&gt;="&amp;R137)&gt;0, "R", "")))))</f>
        <v/>
      </c>
      <c r="S142" s="43" t="str">
        <f>IF(OR($B142="", S137=""), "", IF(COUNTIFS('Leave Request Form'!$T$8:$T$507, S137, 'Leave Request Form'!$C$8:$C$507, $B142), "A2", IF(COUNTIFS('Leave Request Form'!$G$8:$G$507, S137, 'Leave Request Form'!$C$8:$C$507, $B142), "R2", IF(COUNTIFS('Leave Request Form'!$P$8:$P$569, $B142, 'Leave Request Form'!$Q$8:$Q$569, "&lt;="&amp;S137, 'Leave Request Form'!$R$8:$R$569, "&gt;="&amp;S137)&gt;0, "A", IF(COUNTIFS('Leave Request Form'!$C$8:$C$507, $B142, 'Leave Request Form'!$D$8:$D$507, "&lt;="&amp;S137, 'Leave Request Form'!$E$8:$E$507, "&gt;="&amp;S137)&gt;0, "R", "")))))</f>
        <v/>
      </c>
      <c r="T142" s="43" t="str">
        <f>IF(OR($B142="", T137=""), "", IF(COUNTIFS('Leave Request Form'!$T$8:$T$507, T137, 'Leave Request Form'!$C$8:$C$507, $B142), "A2", IF(COUNTIFS('Leave Request Form'!$G$8:$G$507, T137, 'Leave Request Form'!$C$8:$C$507, $B142), "R2", IF(COUNTIFS('Leave Request Form'!$P$8:$P$569, $B142, 'Leave Request Form'!$Q$8:$Q$569, "&lt;="&amp;T137, 'Leave Request Form'!$R$8:$R$569, "&gt;="&amp;T137)&gt;0, "A", IF(COUNTIFS('Leave Request Form'!$C$8:$C$507, $B142, 'Leave Request Form'!$D$8:$D$507, "&lt;="&amp;T137, 'Leave Request Form'!$E$8:$E$507, "&gt;="&amp;T137)&gt;0, "R", "")))))</f>
        <v/>
      </c>
      <c r="U142" s="43" t="str">
        <f>IF(OR($B142="", U137=""), "", IF(COUNTIFS('Leave Request Form'!$T$8:$T$507, U137, 'Leave Request Form'!$C$8:$C$507, $B142), "A2", IF(COUNTIFS('Leave Request Form'!$G$8:$G$507, U137, 'Leave Request Form'!$C$8:$C$507, $B142), "R2", IF(COUNTIFS('Leave Request Form'!$P$8:$P$569, $B142, 'Leave Request Form'!$Q$8:$Q$569, "&lt;="&amp;U137, 'Leave Request Form'!$R$8:$R$569, "&gt;="&amp;U137)&gt;0, "A", IF(COUNTIFS('Leave Request Form'!$C$8:$C$507, $B142, 'Leave Request Form'!$D$8:$D$507, "&lt;="&amp;U137, 'Leave Request Form'!$E$8:$E$507, "&gt;="&amp;U137)&gt;0, "R", "")))))</f>
        <v/>
      </c>
      <c r="V142" s="43" t="str">
        <f>IF(OR($B142="", V137=""), "", IF(COUNTIFS('Leave Request Form'!$T$8:$T$507, V137, 'Leave Request Form'!$C$8:$C$507, $B142), "A2", IF(COUNTIFS('Leave Request Form'!$G$8:$G$507, V137, 'Leave Request Form'!$C$8:$C$507, $B142), "R2", IF(COUNTIFS('Leave Request Form'!$P$8:$P$569, $B142, 'Leave Request Form'!$Q$8:$Q$569, "&lt;="&amp;V137, 'Leave Request Form'!$R$8:$R$569, "&gt;="&amp;V137)&gt;0, "A", IF(COUNTIFS('Leave Request Form'!$C$8:$C$507, $B142, 'Leave Request Form'!$D$8:$D$507, "&lt;="&amp;V137, 'Leave Request Form'!$E$8:$E$507, "&gt;="&amp;V137)&gt;0, "R", "")))))</f>
        <v/>
      </c>
      <c r="W142" s="43" t="str">
        <f>IF(OR($B142="", W137=""), "", IF(COUNTIFS('Leave Request Form'!$T$8:$T$507, W137, 'Leave Request Form'!$C$8:$C$507, $B142), "A2", IF(COUNTIFS('Leave Request Form'!$G$8:$G$507, W137, 'Leave Request Form'!$C$8:$C$507, $B142), "R2", IF(COUNTIFS('Leave Request Form'!$P$8:$P$569, $B142, 'Leave Request Form'!$Q$8:$Q$569, "&lt;="&amp;W137, 'Leave Request Form'!$R$8:$R$569, "&gt;="&amp;W137)&gt;0, "A", IF(COUNTIFS('Leave Request Form'!$C$8:$C$507, $B142, 'Leave Request Form'!$D$8:$D$507, "&lt;="&amp;W137, 'Leave Request Form'!$E$8:$E$507, "&gt;="&amp;W137)&gt;0, "R", "")))))</f>
        <v/>
      </c>
      <c r="X142" s="43" t="str">
        <f>IF(OR($B142="", X137=""), "", IF(COUNTIFS('Leave Request Form'!$T$8:$T$507, X137, 'Leave Request Form'!$C$8:$C$507, $B142), "A2", IF(COUNTIFS('Leave Request Form'!$G$8:$G$507, X137, 'Leave Request Form'!$C$8:$C$507, $B142), "R2", IF(COUNTIFS('Leave Request Form'!$P$8:$P$569, $B142, 'Leave Request Form'!$Q$8:$Q$569, "&lt;="&amp;X137, 'Leave Request Form'!$R$8:$R$569, "&gt;="&amp;X137)&gt;0, "A", IF(COUNTIFS('Leave Request Form'!$C$8:$C$507, $B142, 'Leave Request Form'!$D$8:$D$507, "&lt;="&amp;X137, 'Leave Request Form'!$E$8:$E$507, "&gt;="&amp;X137)&gt;0, "R", "")))))</f>
        <v/>
      </c>
      <c r="Y142" s="43" t="str">
        <f>IF(OR($B142="", Y137=""), "", IF(COUNTIFS('Leave Request Form'!$T$8:$T$507, Y137, 'Leave Request Form'!$C$8:$C$507, $B142), "A2", IF(COUNTIFS('Leave Request Form'!$G$8:$G$507, Y137, 'Leave Request Form'!$C$8:$C$507, $B142), "R2", IF(COUNTIFS('Leave Request Form'!$P$8:$P$569, $B142, 'Leave Request Form'!$Q$8:$Q$569, "&lt;="&amp;Y137, 'Leave Request Form'!$R$8:$R$569, "&gt;="&amp;Y137)&gt;0, "A", IF(COUNTIFS('Leave Request Form'!$C$8:$C$507, $B142, 'Leave Request Form'!$D$8:$D$507, "&lt;="&amp;Y137, 'Leave Request Form'!$E$8:$E$507, "&gt;="&amp;Y137)&gt;0, "R", "")))))</f>
        <v/>
      </c>
      <c r="Z142" s="43" t="str">
        <f>IF(OR($B142="", Z137=""), "", IF(COUNTIFS('Leave Request Form'!$T$8:$T$507, Z137, 'Leave Request Form'!$C$8:$C$507, $B142), "A2", IF(COUNTIFS('Leave Request Form'!$G$8:$G$507, Z137, 'Leave Request Form'!$C$8:$C$507, $B142), "R2", IF(COUNTIFS('Leave Request Form'!$P$8:$P$569, $B142, 'Leave Request Form'!$Q$8:$Q$569, "&lt;="&amp;Z137, 'Leave Request Form'!$R$8:$R$569, "&gt;="&amp;Z137)&gt;0, "A", IF(COUNTIFS('Leave Request Form'!$C$8:$C$507, $B142, 'Leave Request Form'!$D$8:$D$507, "&lt;="&amp;Z137, 'Leave Request Form'!$E$8:$E$507, "&gt;="&amp;Z137)&gt;0, "R", "")))))</f>
        <v/>
      </c>
      <c r="AA142" s="43" t="str">
        <f>IF(OR($B142="", AA137=""), "", IF(COUNTIFS('Leave Request Form'!$T$8:$T$507, AA137, 'Leave Request Form'!$C$8:$C$507, $B142), "A2", IF(COUNTIFS('Leave Request Form'!$G$8:$G$507, AA137, 'Leave Request Form'!$C$8:$C$507, $B142), "R2", IF(COUNTIFS('Leave Request Form'!$P$8:$P$569, $B142, 'Leave Request Form'!$Q$8:$Q$569, "&lt;="&amp;AA137, 'Leave Request Form'!$R$8:$R$569, "&gt;="&amp;AA137)&gt;0, "A", IF(COUNTIFS('Leave Request Form'!$C$8:$C$507, $B142, 'Leave Request Form'!$D$8:$D$507, "&lt;="&amp;AA137, 'Leave Request Form'!$E$8:$E$507, "&gt;="&amp;AA137)&gt;0, "R", "")))))</f>
        <v/>
      </c>
      <c r="AB142" s="43" t="str">
        <f>IF(OR($B142="", AB137=""), "", IF(COUNTIFS('Leave Request Form'!$T$8:$T$507, AB137, 'Leave Request Form'!$C$8:$C$507, $B142), "A2", IF(COUNTIFS('Leave Request Form'!$G$8:$G$507, AB137, 'Leave Request Form'!$C$8:$C$507, $B142), "R2", IF(COUNTIFS('Leave Request Form'!$P$8:$P$569, $B142, 'Leave Request Form'!$Q$8:$Q$569, "&lt;="&amp;AB137, 'Leave Request Form'!$R$8:$R$569, "&gt;="&amp;AB137)&gt;0, "A", IF(COUNTIFS('Leave Request Form'!$C$8:$C$507, $B142, 'Leave Request Form'!$D$8:$D$507, "&lt;="&amp;AB137, 'Leave Request Form'!$E$8:$E$507, "&gt;="&amp;AB137)&gt;0, "R", "")))))</f>
        <v/>
      </c>
      <c r="AC142" s="43" t="str">
        <f>IF(OR($B142="", AC137=""), "", IF(COUNTIFS('Leave Request Form'!$T$8:$T$507, AC137, 'Leave Request Form'!$C$8:$C$507, $B142), "A2", IF(COUNTIFS('Leave Request Form'!$G$8:$G$507, AC137, 'Leave Request Form'!$C$8:$C$507, $B142), "R2", IF(COUNTIFS('Leave Request Form'!$P$8:$P$569, $B142, 'Leave Request Form'!$Q$8:$Q$569, "&lt;="&amp;AC137, 'Leave Request Form'!$R$8:$R$569, "&gt;="&amp;AC137)&gt;0, "A", IF(COUNTIFS('Leave Request Form'!$C$8:$C$507, $B142, 'Leave Request Form'!$D$8:$D$507, "&lt;="&amp;AC137, 'Leave Request Form'!$E$8:$E$507, "&gt;="&amp;AC137)&gt;0, "R", "")))))</f>
        <v/>
      </c>
      <c r="AD142" s="43" t="str">
        <f>IF(OR($B142="", AD137=""), "", IF(COUNTIFS('Leave Request Form'!$T$8:$T$507, AD137, 'Leave Request Form'!$C$8:$C$507, $B142), "A2", IF(COUNTIFS('Leave Request Form'!$G$8:$G$507, AD137, 'Leave Request Form'!$C$8:$C$507, $B142), "R2", IF(COUNTIFS('Leave Request Form'!$P$8:$P$569, $B142, 'Leave Request Form'!$Q$8:$Q$569, "&lt;="&amp;AD137, 'Leave Request Form'!$R$8:$R$569, "&gt;="&amp;AD137)&gt;0, "A", IF(COUNTIFS('Leave Request Form'!$C$8:$C$507, $B142, 'Leave Request Form'!$D$8:$D$507, "&lt;="&amp;AD137, 'Leave Request Form'!$E$8:$E$507, "&gt;="&amp;AD137)&gt;0, "R", "")))))</f>
        <v/>
      </c>
      <c r="AE142" s="43" t="str">
        <f>IF(OR($B142="", AE137=""), "", IF(COUNTIFS('Leave Request Form'!$T$8:$T$507, AE137, 'Leave Request Form'!$C$8:$C$507, $B142), "A2", IF(COUNTIFS('Leave Request Form'!$G$8:$G$507, AE137, 'Leave Request Form'!$C$8:$C$507, $B142), "R2", IF(COUNTIFS('Leave Request Form'!$P$8:$P$569, $B142, 'Leave Request Form'!$Q$8:$Q$569, "&lt;="&amp;AE137, 'Leave Request Form'!$R$8:$R$569, "&gt;="&amp;AE137)&gt;0, "A", IF(COUNTIFS('Leave Request Form'!$C$8:$C$507, $B142, 'Leave Request Form'!$D$8:$D$507, "&lt;="&amp;AE137, 'Leave Request Form'!$E$8:$E$507, "&gt;="&amp;AE137)&gt;0, "R", "")))))</f>
        <v/>
      </c>
      <c r="AF142" s="43" t="str">
        <f>IF(OR($B142="", AF137=""), "", IF(COUNTIFS('Leave Request Form'!$T$8:$T$507, AF137, 'Leave Request Form'!$C$8:$C$507, $B142), "A2", IF(COUNTIFS('Leave Request Form'!$G$8:$G$507, AF137, 'Leave Request Form'!$C$8:$C$507, $B142), "R2", IF(COUNTIFS('Leave Request Form'!$P$8:$P$569, $B142, 'Leave Request Form'!$Q$8:$Q$569, "&lt;="&amp;AF137, 'Leave Request Form'!$R$8:$R$569, "&gt;="&amp;AF137)&gt;0, "A", IF(COUNTIFS('Leave Request Form'!$C$8:$C$507, $B142, 'Leave Request Form'!$D$8:$D$507, "&lt;="&amp;AF137, 'Leave Request Form'!$E$8:$E$507, "&gt;="&amp;AF137)&gt;0, "R", "")))))</f>
        <v/>
      </c>
      <c r="AG142" s="44" t="str">
        <f>IF(OR($B142="", AG137=""), "", IF(COUNTIFS('Leave Request Form'!$T$8:$T$507, AG137, 'Leave Request Form'!$C$8:$C$507, $B142), "A2", IF(COUNTIFS('Leave Request Form'!$G$8:$G$507, AG137, 'Leave Request Form'!$C$8:$C$507, $B142), "R2", IF(COUNTIFS('Leave Request Form'!$P$8:$P$569, $B142, 'Leave Request Form'!$Q$8:$Q$569, "&lt;="&amp;AG137, 'Leave Request Form'!$R$8:$R$569, "&gt;="&amp;AG137)&gt;0, "A", IF(COUNTIFS('Leave Request Form'!$C$8:$C$507, $B142, 'Leave Request Form'!$D$8:$D$507, "&lt;="&amp;AG137, 'Leave Request Form'!$E$8:$E$507, "&gt;="&amp;AG137)&gt;0, "R", "")))))</f>
        <v/>
      </c>
      <c r="AH142" s="75"/>
    </row>
    <row r="143" spans="1:34" x14ac:dyDescent="0.25">
      <c r="A143" s="75"/>
      <c r="B143" s="10" t="str">
        <f>IF('Intro &amp; Setup'!$BC$9="", "", 'Intro &amp; Setup'!$BC$9)</f>
        <v>Chris</v>
      </c>
      <c r="C143" s="42" t="str">
        <f>IF(OR($B143="", C137=""), "", IF(COUNTIFS('Leave Request Form'!$T$8:$T$507, C137, 'Leave Request Form'!$C$8:$C$507, $B143), "A2", IF(COUNTIFS('Leave Request Form'!$G$8:$G$507, C137, 'Leave Request Form'!$C$8:$C$507, $B143), "R2", IF(COUNTIFS('Leave Request Form'!$P$8:$P$569, $B143, 'Leave Request Form'!$Q$8:$Q$569, "&lt;="&amp;C137, 'Leave Request Form'!$R$8:$R$569, "&gt;="&amp;C137)&gt;0, "A", IF(COUNTIFS('Leave Request Form'!$C$8:$C$507, $B143, 'Leave Request Form'!$D$8:$D$507, "&lt;="&amp;C137, 'Leave Request Form'!$E$8:$E$507, "&gt;="&amp;C137)&gt;0, "R", "")))))</f>
        <v/>
      </c>
      <c r="D143" s="43" t="str">
        <f>IF(OR($B143="", D137=""), "", IF(COUNTIFS('Leave Request Form'!$T$8:$T$507, D137, 'Leave Request Form'!$C$8:$C$507, $B143), "A2", IF(COUNTIFS('Leave Request Form'!$G$8:$G$507, D137, 'Leave Request Form'!$C$8:$C$507, $B143), "R2", IF(COUNTIFS('Leave Request Form'!$P$8:$P$569, $B143, 'Leave Request Form'!$Q$8:$Q$569, "&lt;="&amp;D137, 'Leave Request Form'!$R$8:$R$569, "&gt;="&amp;D137)&gt;0, "A", IF(COUNTIFS('Leave Request Form'!$C$8:$C$507, $B143, 'Leave Request Form'!$D$8:$D$507, "&lt;="&amp;D137, 'Leave Request Form'!$E$8:$E$507, "&gt;="&amp;D137)&gt;0, "R", "")))))</f>
        <v/>
      </c>
      <c r="E143" s="43" t="str">
        <f>IF(OR($B143="", E137=""), "", IF(COUNTIFS('Leave Request Form'!$T$8:$T$507, E137, 'Leave Request Form'!$C$8:$C$507, $B143), "A2", IF(COUNTIFS('Leave Request Form'!$G$8:$G$507, E137, 'Leave Request Form'!$C$8:$C$507, $B143), "R2", IF(COUNTIFS('Leave Request Form'!$P$8:$P$569, $B143, 'Leave Request Form'!$Q$8:$Q$569, "&lt;="&amp;E137, 'Leave Request Form'!$R$8:$R$569, "&gt;="&amp;E137)&gt;0, "A", IF(COUNTIFS('Leave Request Form'!$C$8:$C$507, $B143, 'Leave Request Form'!$D$8:$D$507, "&lt;="&amp;E137, 'Leave Request Form'!$E$8:$E$507, "&gt;="&amp;E137)&gt;0, "R", "")))))</f>
        <v/>
      </c>
      <c r="F143" s="43" t="str">
        <f>IF(OR($B143="", F137=""), "", IF(COUNTIFS('Leave Request Form'!$T$8:$T$507, F137, 'Leave Request Form'!$C$8:$C$507, $B143), "A2", IF(COUNTIFS('Leave Request Form'!$G$8:$G$507, F137, 'Leave Request Form'!$C$8:$C$507, $B143), "R2", IF(COUNTIFS('Leave Request Form'!$P$8:$P$569, $B143, 'Leave Request Form'!$Q$8:$Q$569, "&lt;="&amp;F137, 'Leave Request Form'!$R$8:$R$569, "&gt;="&amp;F137)&gt;0, "A", IF(COUNTIFS('Leave Request Form'!$C$8:$C$507, $B143, 'Leave Request Form'!$D$8:$D$507, "&lt;="&amp;F137, 'Leave Request Form'!$E$8:$E$507, "&gt;="&amp;F137)&gt;0, "R", "")))))</f>
        <v/>
      </c>
      <c r="G143" s="43" t="str">
        <f>IF(OR($B143="", G137=""), "", IF(COUNTIFS('Leave Request Form'!$T$8:$T$507, G137, 'Leave Request Form'!$C$8:$C$507, $B143), "A2", IF(COUNTIFS('Leave Request Form'!$G$8:$G$507, G137, 'Leave Request Form'!$C$8:$C$507, $B143), "R2", IF(COUNTIFS('Leave Request Form'!$P$8:$P$569, $B143, 'Leave Request Form'!$Q$8:$Q$569, "&lt;="&amp;G137, 'Leave Request Form'!$R$8:$R$569, "&gt;="&amp;G137)&gt;0, "A", IF(COUNTIFS('Leave Request Form'!$C$8:$C$507, $B143, 'Leave Request Form'!$D$8:$D$507, "&lt;="&amp;G137, 'Leave Request Form'!$E$8:$E$507, "&gt;="&amp;G137)&gt;0, "R", "")))))</f>
        <v/>
      </c>
      <c r="H143" s="43" t="str">
        <f>IF(OR($B143="", H137=""), "", IF(COUNTIFS('Leave Request Form'!$T$8:$T$507, H137, 'Leave Request Form'!$C$8:$C$507, $B143), "A2", IF(COUNTIFS('Leave Request Form'!$G$8:$G$507, H137, 'Leave Request Form'!$C$8:$C$507, $B143), "R2", IF(COUNTIFS('Leave Request Form'!$P$8:$P$569, $B143, 'Leave Request Form'!$Q$8:$Q$569, "&lt;="&amp;H137, 'Leave Request Form'!$R$8:$R$569, "&gt;="&amp;H137)&gt;0, "A", IF(COUNTIFS('Leave Request Form'!$C$8:$C$507, $B143, 'Leave Request Form'!$D$8:$D$507, "&lt;="&amp;H137, 'Leave Request Form'!$E$8:$E$507, "&gt;="&amp;H137)&gt;0, "R", "")))))</f>
        <v/>
      </c>
      <c r="I143" s="43" t="str">
        <f>IF(OR($B143="", I137=""), "", IF(COUNTIFS('Leave Request Form'!$T$8:$T$507, I137, 'Leave Request Form'!$C$8:$C$507, $B143), "A2", IF(COUNTIFS('Leave Request Form'!$G$8:$G$507, I137, 'Leave Request Form'!$C$8:$C$507, $B143), "R2", IF(COUNTIFS('Leave Request Form'!$P$8:$P$569, $B143, 'Leave Request Form'!$Q$8:$Q$569, "&lt;="&amp;I137, 'Leave Request Form'!$R$8:$R$569, "&gt;="&amp;I137)&gt;0, "A", IF(COUNTIFS('Leave Request Form'!$C$8:$C$507, $B143, 'Leave Request Form'!$D$8:$D$507, "&lt;="&amp;I137, 'Leave Request Form'!$E$8:$E$507, "&gt;="&amp;I137)&gt;0, "R", "")))))</f>
        <v/>
      </c>
      <c r="J143" s="43" t="str">
        <f>IF(OR($B143="", J137=""), "", IF(COUNTIFS('Leave Request Form'!$T$8:$T$507, J137, 'Leave Request Form'!$C$8:$C$507, $B143), "A2", IF(COUNTIFS('Leave Request Form'!$G$8:$G$507, J137, 'Leave Request Form'!$C$8:$C$507, $B143), "R2", IF(COUNTIFS('Leave Request Form'!$P$8:$P$569, $B143, 'Leave Request Form'!$Q$8:$Q$569, "&lt;="&amp;J137, 'Leave Request Form'!$R$8:$R$569, "&gt;="&amp;J137)&gt;0, "A", IF(COUNTIFS('Leave Request Form'!$C$8:$C$507, $B143, 'Leave Request Form'!$D$8:$D$507, "&lt;="&amp;J137, 'Leave Request Form'!$E$8:$E$507, "&gt;="&amp;J137)&gt;0, "R", "")))))</f>
        <v/>
      </c>
      <c r="K143" s="43" t="str">
        <f>IF(OR($B143="", K137=""), "", IF(COUNTIFS('Leave Request Form'!$T$8:$T$507, K137, 'Leave Request Form'!$C$8:$C$507, $B143), "A2", IF(COUNTIFS('Leave Request Form'!$G$8:$G$507, K137, 'Leave Request Form'!$C$8:$C$507, $B143), "R2", IF(COUNTIFS('Leave Request Form'!$P$8:$P$569, $B143, 'Leave Request Form'!$Q$8:$Q$569, "&lt;="&amp;K137, 'Leave Request Form'!$R$8:$R$569, "&gt;="&amp;K137)&gt;0, "A", IF(COUNTIFS('Leave Request Form'!$C$8:$C$507, $B143, 'Leave Request Form'!$D$8:$D$507, "&lt;="&amp;K137, 'Leave Request Form'!$E$8:$E$507, "&gt;="&amp;K137)&gt;0, "R", "")))))</f>
        <v/>
      </c>
      <c r="L143" s="43" t="str">
        <f>IF(OR($B143="", L137=""), "", IF(COUNTIFS('Leave Request Form'!$T$8:$T$507, L137, 'Leave Request Form'!$C$8:$C$507, $B143), "A2", IF(COUNTIFS('Leave Request Form'!$G$8:$G$507, L137, 'Leave Request Form'!$C$8:$C$507, $B143), "R2", IF(COUNTIFS('Leave Request Form'!$P$8:$P$569, $B143, 'Leave Request Form'!$Q$8:$Q$569, "&lt;="&amp;L137, 'Leave Request Form'!$R$8:$R$569, "&gt;="&amp;L137)&gt;0, "A", IF(COUNTIFS('Leave Request Form'!$C$8:$C$507, $B143, 'Leave Request Form'!$D$8:$D$507, "&lt;="&amp;L137, 'Leave Request Form'!$E$8:$E$507, "&gt;="&amp;L137)&gt;0, "R", "")))))</f>
        <v/>
      </c>
      <c r="M143" s="43" t="str">
        <f>IF(OR($B143="", M137=""), "", IF(COUNTIFS('Leave Request Form'!$T$8:$T$507, M137, 'Leave Request Form'!$C$8:$C$507, $B143), "A2", IF(COUNTIFS('Leave Request Form'!$G$8:$G$507, M137, 'Leave Request Form'!$C$8:$C$507, $B143), "R2", IF(COUNTIFS('Leave Request Form'!$P$8:$P$569, $B143, 'Leave Request Form'!$Q$8:$Q$569, "&lt;="&amp;M137, 'Leave Request Form'!$R$8:$R$569, "&gt;="&amp;M137)&gt;0, "A", IF(COUNTIFS('Leave Request Form'!$C$8:$C$507, $B143, 'Leave Request Form'!$D$8:$D$507, "&lt;="&amp;M137, 'Leave Request Form'!$E$8:$E$507, "&gt;="&amp;M137)&gt;0, "R", "")))))</f>
        <v/>
      </c>
      <c r="N143" s="43" t="str">
        <f>IF(OR($B143="", N137=""), "", IF(COUNTIFS('Leave Request Form'!$T$8:$T$507, N137, 'Leave Request Form'!$C$8:$C$507, $B143), "A2", IF(COUNTIFS('Leave Request Form'!$G$8:$G$507, N137, 'Leave Request Form'!$C$8:$C$507, $B143), "R2", IF(COUNTIFS('Leave Request Form'!$P$8:$P$569, $B143, 'Leave Request Form'!$Q$8:$Q$569, "&lt;="&amp;N137, 'Leave Request Form'!$R$8:$R$569, "&gt;="&amp;N137)&gt;0, "A", IF(COUNTIFS('Leave Request Form'!$C$8:$C$507, $B143, 'Leave Request Form'!$D$8:$D$507, "&lt;="&amp;N137, 'Leave Request Form'!$E$8:$E$507, "&gt;="&amp;N137)&gt;0, "R", "")))))</f>
        <v/>
      </c>
      <c r="O143" s="43" t="str">
        <f>IF(OR($B143="", O137=""), "", IF(COUNTIFS('Leave Request Form'!$T$8:$T$507, O137, 'Leave Request Form'!$C$8:$C$507, $B143), "A2", IF(COUNTIFS('Leave Request Form'!$G$8:$G$507, O137, 'Leave Request Form'!$C$8:$C$507, $B143), "R2", IF(COUNTIFS('Leave Request Form'!$P$8:$P$569, $B143, 'Leave Request Form'!$Q$8:$Q$569, "&lt;="&amp;O137, 'Leave Request Form'!$R$8:$R$569, "&gt;="&amp;O137)&gt;0, "A", IF(COUNTIFS('Leave Request Form'!$C$8:$C$507, $B143, 'Leave Request Form'!$D$8:$D$507, "&lt;="&amp;O137, 'Leave Request Form'!$E$8:$E$507, "&gt;="&amp;O137)&gt;0, "R", "")))))</f>
        <v/>
      </c>
      <c r="P143" s="43" t="str">
        <f>IF(OR($B143="", P137=""), "", IF(COUNTIFS('Leave Request Form'!$T$8:$T$507, P137, 'Leave Request Form'!$C$8:$C$507, $B143), "A2", IF(COUNTIFS('Leave Request Form'!$G$8:$G$507, P137, 'Leave Request Form'!$C$8:$C$507, $B143), "R2", IF(COUNTIFS('Leave Request Form'!$P$8:$P$569, $B143, 'Leave Request Form'!$Q$8:$Q$569, "&lt;="&amp;P137, 'Leave Request Form'!$R$8:$R$569, "&gt;="&amp;P137)&gt;0, "A", IF(COUNTIFS('Leave Request Form'!$C$8:$C$507, $B143, 'Leave Request Form'!$D$8:$D$507, "&lt;="&amp;P137, 'Leave Request Form'!$E$8:$E$507, "&gt;="&amp;P137)&gt;0, "R", "")))))</f>
        <v/>
      </c>
      <c r="Q143" s="43" t="str">
        <f>IF(OR($B143="", Q137=""), "", IF(COUNTIFS('Leave Request Form'!$T$8:$T$507, Q137, 'Leave Request Form'!$C$8:$C$507, $B143), "A2", IF(COUNTIFS('Leave Request Form'!$G$8:$G$507, Q137, 'Leave Request Form'!$C$8:$C$507, $B143), "R2", IF(COUNTIFS('Leave Request Form'!$P$8:$P$569, $B143, 'Leave Request Form'!$Q$8:$Q$569, "&lt;="&amp;Q137, 'Leave Request Form'!$R$8:$R$569, "&gt;="&amp;Q137)&gt;0, "A", IF(COUNTIFS('Leave Request Form'!$C$8:$C$507, $B143, 'Leave Request Form'!$D$8:$D$507, "&lt;="&amp;Q137, 'Leave Request Form'!$E$8:$E$507, "&gt;="&amp;Q137)&gt;0, "R", "")))))</f>
        <v/>
      </c>
      <c r="R143" s="43" t="str">
        <f>IF(OR($B143="", R137=""), "", IF(COUNTIFS('Leave Request Form'!$T$8:$T$507, R137, 'Leave Request Form'!$C$8:$C$507, $B143), "A2", IF(COUNTIFS('Leave Request Form'!$G$8:$G$507, R137, 'Leave Request Form'!$C$8:$C$507, $B143), "R2", IF(COUNTIFS('Leave Request Form'!$P$8:$P$569, $B143, 'Leave Request Form'!$Q$8:$Q$569, "&lt;="&amp;R137, 'Leave Request Form'!$R$8:$R$569, "&gt;="&amp;R137)&gt;0, "A", IF(COUNTIFS('Leave Request Form'!$C$8:$C$507, $B143, 'Leave Request Form'!$D$8:$D$507, "&lt;="&amp;R137, 'Leave Request Form'!$E$8:$E$507, "&gt;="&amp;R137)&gt;0, "R", "")))))</f>
        <v/>
      </c>
      <c r="S143" s="43" t="str">
        <f>IF(OR($B143="", S137=""), "", IF(COUNTIFS('Leave Request Form'!$T$8:$T$507, S137, 'Leave Request Form'!$C$8:$C$507, $B143), "A2", IF(COUNTIFS('Leave Request Form'!$G$8:$G$507, S137, 'Leave Request Form'!$C$8:$C$507, $B143), "R2", IF(COUNTIFS('Leave Request Form'!$P$8:$P$569, $B143, 'Leave Request Form'!$Q$8:$Q$569, "&lt;="&amp;S137, 'Leave Request Form'!$R$8:$R$569, "&gt;="&amp;S137)&gt;0, "A", IF(COUNTIFS('Leave Request Form'!$C$8:$C$507, $B143, 'Leave Request Form'!$D$8:$D$507, "&lt;="&amp;S137, 'Leave Request Form'!$E$8:$E$507, "&gt;="&amp;S137)&gt;0, "R", "")))))</f>
        <v/>
      </c>
      <c r="T143" s="43" t="str">
        <f>IF(OR($B143="", T137=""), "", IF(COUNTIFS('Leave Request Form'!$T$8:$T$507, T137, 'Leave Request Form'!$C$8:$C$507, $B143), "A2", IF(COUNTIFS('Leave Request Form'!$G$8:$G$507, T137, 'Leave Request Form'!$C$8:$C$507, $B143), "R2", IF(COUNTIFS('Leave Request Form'!$P$8:$P$569, $B143, 'Leave Request Form'!$Q$8:$Q$569, "&lt;="&amp;T137, 'Leave Request Form'!$R$8:$R$569, "&gt;="&amp;T137)&gt;0, "A", IF(COUNTIFS('Leave Request Form'!$C$8:$C$507, $B143, 'Leave Request Form'!$D$8:$D$507, "&lt;="&amp;T137, 'Leave Request Form'!$E$8:$E$507, "&gt;="&amp;T137)&gt;0, "R", "")))))</f>
        <v/>
      </c>
      <c r="U143" s="43" t="str">
        <f>IF(OR($B143="", U137=""), "", IF(COUNTIFS('Leave Request Form'!$T$8:$T$507, U137, 'Leave Request Form'!$C$8:$C$507, $B143), "A2", IF(COUNTIFS('Leave Request Form'!$G$8:$G$507, U137, 'Leave Request Form'!$C$8:$C$507, $B143), "R2", IF(COUNTIFS('Leave Request Form'!$P$8:$P$569, $B143, 'Leave Request Form'!$Q$8:$Q$569, "&lt;="&amp;U137, 'Leave Request Form'!$R$8:$R$569, "&gt;="&amp;U137)&gt;0, "A", IF(COUNTIFS('Leave Request Form'!$C$8:$C$507, $B143, 'Leave Request Form'!$D$8:$D$507, "&lt;="&amp;U137, 'Leave Request Form'!$E$8:$E$507, "&gt;="&amp;U137)&gt;0, "R", "")))))</f>
        <v/>
      </c>
      <c r="V143" s="43" t="str">
        <f>IF(OR($B143="", V137=""), "", IF(COUNTIFS('Leave Request Form'!$T$8:$T$507, V137, 'Leave Request Form'!$C$8:$C$507, $B143), "A2", IF(COUNTIFS('Leave Request Form'!$G$8:$G$507, V137, 'Leave Request Form'!$C$8:$C$507, $B143), "R2", IF(COUNTIFS('Leave Request Form'!$P$8:$P$569, $B143, 'Leave Request Form'!$Q$8:$Q$569, "&lt;="&amp;V137, 'Leave Request Form'!$R$8:$R$569, "&gt;="&amp;V137)&gt;0, "A", IF(COUNTIFS('Leave Request Form'!$C$8:$C$507, $B143, 'Leave Request Form'!$D$8:$D$507, "&lt;="&amp;V137, 'Leave Request Form'!$E$8:$E$507, "&gt;="&amp;V137)&gt;0, "R", "")))))</f>
        <v/>
      </c>
      <c r="W143" s="43" t="str">
        <f>IF(OR($B143="", W137=""), "", IF(COUNTIFS('Leave Request Form'!$T$8:$T$507, W137, 'Leave Request Form'!$C$8:$C$507, $B143), "A2", IF(COUNTIFS('Leave Request Form'!$G$8:$G$507, W137, 'Leave Request Form'!$C$8:$C$507, $B143), "R2", IF(COUNTIFS('Leave Request Form'!$P$8:$P$569, $B143, 'Leave Request Form'!$Q$8:$Q$569, "&lt;="&amp;W137, 'Leave Request Form'!$R$8:$R$569, "&gt;="&amp;W137)&gt;0, "A", IF(COUNTIFS('Leave Request Form'!$C$8:$C$507, $B143, 'Leave Request Form'!$D$8:$D$507, "&lt;="&amp;W137, 'Leave Request Form'!$E$8:$E$507, "&gt;="&amp;W137)&gt;0, "R", "")))))</f>
        <v/>
      </c>
      <c r="X143" s="43" t="str">
        <f>IF(OR($B143="", X137=""), "", IF(COUNTIFS('Leave Request Form'!$T$8:$T$507, X137, 'Leave Request Form'!$C$8:$C$507, $B143), "A2", IF(COUNTIFS('Leave Request Form'!$G$8:$G$507, X137, 'Leave Request Form'!$C$8:$C$507, $B143), "R2", IF(COUNTIFS('Leave Request Form'!$P$8:$P$569, $B143, 'Leave Request Form'!$Q$8:$Q$569, "&lt;="&amp;X137, 'Leave Request Form'!$R$8:$R$569, "&gt;="&amp;X137)&gt;0, "A", IF(COUNTIFS('Leave Request Form'!$C$8:$C$507, $B143, 'Leave Request Form'!$D$8:$D$507, "&lt;="&amp;X137, 'Leave Request Form'!$E$8:$E$507, "&gt;="&amp;X137)&gt;0, "R", "")))))</f>
        <v/>
      </c>
      <c r="Y143" s="43" t="str">
        <f>IF(OR($B143="", Y137=""), "", IF(COUNTIFS('Leave Request Form'!$T$8:$T$507, Y137, 'Leave Request Form'!$C$8:$C$507, $B143), "A2", IF(COUNTIFS('Leave Request Form'!$G$8:$G$507, Y137, 'Leave Request Form'!$C$8:$C$507, $B143), "R2", IF(COUNTIFS('Leave Request Form'!$P$8:$P$569, $B143, 'Leave Request Form'!$Q$8:$Q$569, "&lt;="&amp;Y137, 'Leave Request Form'!$R$8:$R$569, "&gt;="&amp;Y137)&gt;0, "A", IF(COUNTIFS('Leave Request Form'!$C$8:$C$507, $B143, 'Leave Request Form'!$D$8:$D$507, "&lt;="&amp;Y137, 'Leave Request Form'!$E$8:$E$507, "&gt;="&amp;Y137)&gt;0, "R", "")))))</f>
        <v/>
      </c>
      <c r="Z143" s="43" t="str">
        <f>IF(OR($B143="", Z137=""), "", IF(COUNTIFS('Leave Request Form'!$T$8:$T$507, Z137, 'Leave Request Form'!$C$8:$C$507, $B143), "A2", IF(COUNTIFS('Leave Request Form'!$G$8:$G$507, Z137, 'Leave Request Form'!$C$8:$C$507, $B143), "R2", IF(COUNTIFS('Leave Request Form'!$P$8:$P$569, $B143, 'Leave Request Form'!$Q$8:$Q$569, "&lt;="&amp;Z137, 'Leave Request Form'!$R$8:$R$569, "&gt;="&amp;Z137)&gt;0, "A", IF(COUNTIFS('Leave Request Form'!$C$8:$C$507, $B143, 'Leave Request Form'!$D$8:$D$507, "&lt;="&amp;Z137, 'Leave Request Form'!$E$8:$E$507, "&gt;="&amp;Z137)&gt;0, "R", "")))))</f>
        <v/>
      </c>
      <c r="AA143" s="43" t="str">
        <f>IF(OR($B143="", AA137=""), "", IF(COUNTIFS('Leave Request Form'!$T$8:$T$507, AA137, 'Leave Request Form'!$C$8:$C$507, $B143), "A2", IF(COUNTIFS('Leave Request Form'!$G$8:$G$507, AA137, 'Leave Request Form'!$C$8:$C$507, $B143), "R2", IF(COUNTIFS('Leave Request Form'!$P$8:$P$569, $B143, 'Leave Request Form'!$Q$8:$Q$569, "&lt;="&amp;AA137, 'Leave Request Form'!$R$8:$R$569, "&gt;="&amp;AA137)&gt;0, "A", IF(COUNTIFS('Leave Request Form'!$C$8:$C$507, $B143, 'Leave Request Form'!$D$8:$D$507, "&lt;="&amp;AA137, 'Leave Request Form'!$E$8:$E$507, "&gt;="&amp;AA137)&gt;0, "R", "")))))</f>
        <v/>
      </c>
      <c r="AB143" s="43" t="str">
        <f>IF(OR($B143="", AB137=""), "", IF(COUNTIFS('Leave Request Form'!$T$8:$T$507, AB137, 'Leave Request Form'!$C$8:$C$507, $B143), "A2", IF(COUNTIFS('Leave Request Form'!$G$8:$G$507, AB137, 'Leave Request Form'!$C$8:$C$507, $B143), "R2", IF(COUNTIFS('Leave Request Form'!$P$8:$P$569, $B143, 'Leave Request Form'!$Q$8:$Q$569, "&lt;="&amp;AB137, 'Leave Request Form'!$R$8:$R$569, "&gt;="&amp;AB137)&gt;0, "A", IF(COUNTIFS('Leave Request Form'!$C$8:$C$507, $B143, 'Leave Request Form'!$D$8:$D$507, "&lt;="&amp;AB137, 'Leave Request Form'!$E$8:$E$507, "&gt;="&amp;AB137)&gt;0, "R", "")))))</f>
        <v/>
      </c>
      <c r="AC143" s="43" t="str">
        <f>IF(OR($B143="", AC137=""), "", IF(COUNTIFS('Leave Request Form'!$T$8:$T$507, AC137, 'Leave Request Form'!$C$8:$C$507, $B143), "A2", IF(COUNTIFS('Leave Request Form'!$G$8:$G$507, AC137, 'Leave Request Form'!$C$8:$C$507, $B143), "R2", IF(COUNTIFS('Leave Request Form'!$P$8:$P$569, $B143, 'Leave Request Form'!$Q$8:$Q$569, "&lt;="&amp;AC137, 'Leave Request Form'!$R$8:$R$569, "&gt;="&amp;AC137)&gt;0, "A", IF(COUNTIFS('Leave Request Form'!$C$8:$C$507, $B143, 'Leave Request Form'!$D$8:$D$507, "&lt;="&amp;AC137, 'Leave Request Form'!$E$8:$E$507, "&gt;="&amp;AC137)&gt;0, "R", "")))))</f>
        <v/>
      </c>
      <c r="AD143" s="43" t="str">
        <f>IF(OR($B143="", AD137=""), "", IF(COUNTIFS('Leave Request Form'!$T$8:$T$507, AD137, 'Leave Request Form'!$C$8:$C$507, $B143), "A2", IF(COUNTIFS('Leave Request Form'!$G$8:$G$507, AD137, 'Leave Request Form'!$C$8:$C$507, $B143), "R2", IF(COUNTIFS('Leave Request Form'!$P$8:$P$569, $B143, 'Leave Request Form'!$Q$8:$Q$569, "&lt;="&amp;AD137, 'Leave Request Form'!$R$8:$R$569, "&gt;="&amp;AD137)&gt;0, "A", IF(COUNTIFS('Leave Request Form'!$C$8:$C$507, $B143, 'Leave Request Form'!$D$8:$D$507, "&lt;="&amp;AD137, 'Leave Request Form'!$E$8:$E$507, "&gt;="&amp;AD137)&gt;0, "R", "")))))</f>
        <v/>
      </c>
      <c r="AE143" s="43" t="str">
        <f>IF(OR($B143="", AE137=""), "", IF(COUNTIFS('Leave Request Form'!$T$8:$T$507, AE137, 'Leave Request Form'!$C$8:$C$507, $B143), "A2", IF(COUNTIFS('Leave Request Form'!$G$8:$G$507, AE137, 'Leave Request Form'!$C$8:$C$507, $B143), "R2", IF(COUNTIFS('Leave Request Form'!$P$8:$P$569, $B143, 'Leave Request Form'!$Q$8:$Q$569, "&lt;="&amp;AE137, 'Leave Request Form'!$R$8:$R$569, "&gt;="&amp;AE137)&gt;0, "A", IF(COUNTIFS('Leave Request Form'!$C$8:$C$507, $B143, 'Leave Request Form'!$D$8:$D$507, "&lt;="&amp;AE137, 'Leave Request Form'!$E$8:$E$507, "&gt;="&amp;AE137)&gt;0, "R", "")))))</f>
        <v/>
      </c>
      <c r="AF143" s="43" t="str">
        <f>IF(OR($B143="", AF137=""), "", IF(COUNTIFS('Leave Request Form'!$T$8:$T$507, AF137, 'Leave Request Form'!$C$8:$C$507, $B143), "A2", IF(COUNTIFS('Leave Request Form'!$G$8:$G$507, AF137, 'Leave Request Form'!$C$8:$C$507, $B143), "R2", IF(COUNTIFS('Leave Request Form'!$P$8:$P$569, $B143, 'Leave Request Form'!$Q$8:$Q$569, "&lt;="&amp;AF137, 'Leave Request Form'!$R$8:$R$569, "&gt;="&amp;AF137)&gt;0, "A", IF(COUNTIFS('Leave Request Form'!$C$8:$C$507, $B143, 'Leave Request Form'!$D$8:$D$507, "&lt;="&amp;AF137, 'Leave Request Form'!$E$8:$E$507, "&gt;="&amp;AF137)&gt;0, "R", "")))))</f>
        <v/>
      </c>
      <c r="AG143" s="44" t="str">
        <f>IF(OR($B143="", AG137=""), "", IF(COUNTIFS('Leave Request Form'!$T$8:$T$507, AG137, 'Leave Request Form'!$C$8:$C$507, $B143), "A2", IF(COUNTIFS('Leave Request Form'!$G$8:$G$507, AG137, 'Leave Request Form'!$C$8:$C$507, $B143), "R2", IF(COUNTIFS('Leave Request Form'!$P$8:$P$569, $B143, 'Leave Request Form'!$Q$8:$Q$569, "&lt;="&amp;AG137, 'Leave Request Form'!$R$8:$R$569, "&gt;="&amp;AG137)&gt;0, "A", IF(COUNTIFS('Leave Request Form'!$C$8:$C$507, $B143, 'Leave Request Form'!$D$8:$D$507, "&lt;="&amp;AG137, 'Leave Request Form'!$E$8:$E$507, "&gt;="&amp;AG137)&gt;0, "R", "")))))</f>
        <v/>
      </c>
      <c r="AH143" s="75"/>
    </row>
    <row r="144" spans="1:34" x14ac:dyDescent="0.25">
      <c r="A144" s="75"/>
      <c r="B144" s="10" t="str">
        <f>IF('Intro &amp; Setup'!$BC$10="", "", 'Intro &amp; Setup'!$BC$10)</f>
        <v>Andrea</v>
      </c>
      <c r="C144" s="42" t="str">
        <f>IF(OR($B144="", C137=""), "", IF(COUNTIFS('Leave Request Form'!$T$8:$T$507, C137, 'Leave Request Form'!$C$8:$C$507, $B144), "A2", IF(COUNTIFS('Leave Request Form'!$G$8:$G$507, C137, 'Leave Request Form'!$C$8:$C$507, $B144), "R2", IF(COUNTIFS('Leave Request Form'!$P$8:$P$569, $B144, 'Leave Request Form'!$Q$8:$Q$569, "&lt;="&amp;C137, 'Leave Request Form'!$R$8:$R$569, "&gt;="&amp;C137)&gt;0, "A", IF(COUNTIFS('Leave Request Form'!$C$8:$C$507, $B144, 'Leave Request Form'!$D$8:$D$507, "&lt;="&amp;C137, 'Leave Request Form'!$E$8:$E$507, "&gt;="&amp;C137)&gt;0, "R", "")))))</f>
        <v/>
      </c>
      <c r="D144" s="43" t="str">
        <f>IF(OR($B144="", D137=""), "", IF(COUNTIFS('Leave Request Form'!$T$8:$T$507, D137, 'Leave Request Form'!$C$8:$C$507, $B144), "A2", IF(COUNTIFS('Leave Request Form'!$G$8:$G$507, D137, 'Leave Request Form'!$C$8:$C$507, $B144), "R2", IF(COUNTIFS('Leave Request Form'!$P$8:$P$569, $B144, 'Leave Request Form'!$Q$8:$Q$569, "&lt;="&amp;D137, 'Leave Request Form'!$R$8:$R$569, "&gt;="&amp;D137)&gt;0, "A", IF(COUNTIFS('Leave Request Form'!$C$8:$C$507, $B144, 'Leave Request Form'!$D$8:$D$507, "&lt;="&amp;D137, 'Leave Request Form'!$E$8:$E$507, "&gt;="&amp;D137)&gt;0, "R", "")))))</f>
        <v/>
      </c>
      <c r="E144" s="43" t="str">
        <f>IF(OR($B144="", E137=""), "", IF(COUNTIFS('Leave Request Form'!$T$8:$T$507, E137, 'Leave Request Form'!$C$8:$C$507, $B144), "A2", IF(COUNTIFS('Leave Request Form'!$G$8:$G$507, E137, 'Leave Request Form'!$C$8:$C$507, $B144), "R2", IF(COUNTIFS('Leave Request Form'!$P$8:$P$569, $B144, 'Leave Request Form'!$Q$8:$Q$569, "&lt;="&amp;E137, 'Leave Request Form'!$R$8:$R$569, "&gt;="&amp;E137)&gt;0, "A", IF(COUNTIFS('Leave Request Form'!$C$8:$C$507, $B144, 'Leave Request Form'!$D$8:$D$507, "&lt;="&amp;E137, 'Leave Request Form'!$E$8:$E$507, "&gt;="&amp;E137)&gt;0, "R", "")))))</f>
        <v/>
      </c>
      <c r="F144" s="43" t="str">
        <f>IF(OR($B144="", F137=""), "", IF(COUNTIFS('Leave Request Form'!$T$8:$T$507, F137, 'Leave Request Form'!$C$8:$C$507, $B144), "A2", IF(COUNTIFS('Leave Request Form'!$G$8:$G$507, F137, 'Leave Request Form'!$C$8:$C$507, $B144), "R2", IF(COUNTIFS('Leave Request Form'!$P$8:$P$569, $B144, 'Leave Request Form'!$Q$8:$Q$569, "&lt;="&amp;F137, 'Leave Request Form'!$R$8:$R$569, "&gt;="&amp;F137)&gt;0, "A", IF(COUNTIFS('Leave Request Form'!$C$8:$C$507, $B144, 'Leave Request Form'!$D$8:$D$507, "&lt;="&amp;F137, 'Leave Request Form'!$E$8:$E$507, "&gt;="&amp;F137)&gt;0, "R", "")))))</f>
        <v/>
      </c>
      <c r="G144" s="43" t="str">
        <f>IF(OR($B144="", G137=""), "", IF(COUNTIFS('Leave Request Form'!$T$8:$T$507, G137, 'Leave Request Form'!$C$8:$C$507, $B144), "A2", IF(COUNTIFS('Leave Request Form'!$G$8:$G$507, G137, 'Leave Request Form'!$C$8:$C$507, $B144), "R2", IF(COUNTIFS('Leave Request Form'!$P$8:$P$569, $B144, 'Leave Request Form'!$Q$8:$Q$569, "&lt;="&amp;G137, 'Leave Request Form'!$R$8:$R$569, "&gt;="&amp;G137)&gt;0, "A", IF(COUNTIFS('Leave Request Form'!$C$8:$C$507, $B144, 'Leave Request Form'!$D$8:$D$507, "&lt;="&amp;G137, 'Leave Request Form'!$E$8:$E$507, "&gt;="&amp;G137)&gt;0, "R", "")))))</f>
        <v/>
      </c>
      <c r="H144" s="43" t="str">
        <f>IF(OR($B144="", H137=""), "", IF(COUNTIFS('Leave Request Form'!$T$8:$T$507, H137, 'Leave Request Form'!$C$8:$C$507, $B144), "A2", IF(COUNTIFS('Leave Request Form'!$G$8:$G$507, H137, 'Leave Request Form'!$C$8:$C$507, $B144), "R2", IF(COUNTIFS('Leave Request Form'!$P$8:$P$569, $B144, 'Leave Request Form'!$Q$8:$Q$569, "&lt;="&amp;H137, 'Leave Request Form'!$R$8:$R$569, "&gt;="&amp;H137)&gt;0, "A", IF(COUNTIFS('Leave Request Form'!$C$8:$C$507, $B144, 'Leave Request Form'!$D$8:$D$507, "&lt;="&amp;H137, 'Leave Request Form'!$E$8:$E$507, "&gt;="&amp;H137)&gt;0, "R", "")))))</f>
        <v/>
      </c>
      <c r="I144" s="43" t="str">
        <f>IF(OR($B144="", I137=""), "", IF(COUNTIFS('Leave Request Form'!$T$8:$T$507, I137, 'Leave Request Form'!$C$8:$C$507, $B144), "A2", IF(COUNTIFS('Leave Request Form'!$G$8:$G$507, I137, 'Leave Request Form'!$C$8:$C$507, $B144), "R2", IF(COUNTIFS('Leave Request Form'!$P$8:$P$569, $B144, 'Leave Request Form'!$Q$8:$Q$569, "&lt;="&amp;I137, 'Leave Request Form'!$R$8:$R$569, "&gt;="&amp;I137)&gt;0, "A", IF(COUNTIFS('Leave Request Form'!$C$8:$C$507, $B144, 'Leave Request Form'!$D$8:$D$507, "&lt;="&amp;I137, 'Leave Request Form'!$E$8:$E$507, "&gt;="&amp;I137)&gt;0, "R", "")))))</f>
        <v/>
      </c>
      <c r="J144" s="43" t="str">
        <f>IF(OR($B144="", J137=""), "", IF(COUNTIFS('Leave Request Form'!$T$8:$T$507, J137, 'Leave Request Form'!$C$8:$C$507, $B144), "A2", IF(COUNTIFS('Leave Request Form'!$G$8:$G$507, J137, 'Leave Request Form'!$C$8:$C$507, $B144), "R2", IF(COUNTIFS('Leave Request Form'!$P$8:$P$569, $B144, 'Leave Request Form'!$Q$8:$Q$569, "&lt;="&amp;J137, 'Leave Request Form'!$R$8:$R$569, "&gt;="&amp;J137)&gt;0, "A", IF(COUNTIFS('Leave Request Form'!$C$8:$C$507, $B144, 'Leave Request Form'!$D$8:$D$507, "&lt;="&amp;J137, 'Leave Request Form'!$E$8:$E$507, "&gt;="&amp;J137)&gt;0, "R", "")))))</f>
        <v/>
      </c>
      <c r="K144" s="43" t="str">
        <f>IF(OR($B144="", K137=""), "", IF(COUNTIFS('Leave Request Form'!$T$8:$T$507, K137, 'Leave Request Form'!$C$8:$C$507, $B144), "A2", IF(COUNTIFS('Leave Request Form'!$G$8:$G$507, K137, 'Leave Request Form'!$C$8:$C$507, $B144), "R2", IF(COUNTIFS('Leave Request Form'!$P$8:$P$569, $B144, 'Leave Request Form'!$Q$8:$Q$569, "&lt;="&amp;K137, 'Leave Request Form'!$R$8:$R$569, "&gt;="&amp;K137)&gt;0, "A", IF(COUNTIFS('Leave Request Form'!$C$8:$C$507, $B144, 'Leave Request Form'!$D$8:$D$507, "&lt;="&amp;K137, 'Leave Request Form'!$E$8:$E$507, "&gt;="&amp;K137)&gt;0, "R", "")))))</f>
        <v/>
      </c>
      <c r="L144" s="43" t="str">
        <f>IF(OR($B144="", L137=""), "", IF(COUNTIFS('Leave Request Form'!$T$8:$T$507, L137, 'Leave Request Form'!$C$8:$C$507, $B144), "A2", IF(COUNTIFS('Leave Request Form'!$G$8:$G$507, L137, 'Leave Request Form'!$C$8:$C$507, $B144), "R2", IF(COUNTIFS('Leave Request Form'!$P$8:$P$569, $B144, 'Leave Request Form'!$Q$8:$Q$569, "&lt;="&amp;L137, 'Leave Request Form'!$R$8:$R$569, "&gt;="&amp;L137)&gt;0, "A", IF(COUNTIFS('Leave Request Form'!$C$8:$C$507, $B144, 'Leave Request Form'!$D$8:$D$507, "&lt;="&amp;L137, 'Leave Request Form'!$E$8:$E$507, "&gt;="&amp;L137)&gt;0, "R", "")))))</f>
        <v/>
      </c>
      <c r="M144" s="43" t="str">
        <f>IF(OR($B144="", M137=""), "", IF(COUNTIFS('Leave Request Form'!$T$8:$T$507, M137, 'Leave Request Form'!$C$8:$C$507, $B144), "A2", IF(COUNTIFS('Leave Request Form'!$G$8:$G$507, M137, 'Leave Request Form'!$C$8:$C$507, $B144), "R2", IF(COUNTIFS('Leave Request Form'!$P$8:$P$569, $B144, 'Leave Request Form'!$Q$8:$Q$569, "&lt;="&amp;M137, 'Leave Request Form'!$R$8:$R$569, "&gt;="&amp;M137)&gt;0, "A", IF(COUNTIFS('Leave Request Form'!$C$8:$C$507, $B144, 'Leave Request Form'!$D$8:$D$507, "&lt;="&amp;M137, 'Leave Request Form'!$E$8:$E$507, "&gt;="&amp;M137)&gt;0, "R", "")))))</f>
        <v/>
      </c>
      <c r="N144" s="43" t="str">
        <f>IF(OR($B144="", N137=""), "", IF(COUNTIFS('Leave Request Form'!$T$8:$T$507, N137, 'Leave Request Form'!$C$8:$C$507, $B144), "A2", IF(COUNTIFS('Leave Request Form'!$G$8:$G$507, N137, 'Leave Request Form'!$C$8:$C$507, $B144), "R2", IF(COUNTIFS('Leave Request Form'!$P$8:$P$569, $B144, 'Leave Request Form'!$Q$8:$Q$569, "&lt;="&amp;N137, 'Leave Request Form'!$R$8:$R$569, "&gt;="&amp;N137)&gt;0, "A", IF(COUNTIFS('Leave Request Form'!$C$8:$C$507, $B144, 'Leave Request Form'!$D$8:$D$507, "&lt;="&amp;N137, 'Leave Request Form'!$E$8:$E$507, "&gt;="&amp;N137)&gt;0, "R", "")))))</f>
        <v/>
      </c>
      <c r="O144" s="43" t="str">
        <f>IF(OR($B144="", O137=""), "", IF(COUNTIFS('Leave Request Form'!$T$8:$T$507, O137, 'Leave Request Form'!$C$8:$C$507, $B144), "A2", IF(COUNTIFS('Leave Request Form'!$G$8:$G$507, O137, 'Leave Request Form'!$C$8:$C$507, $B144), "R2", IF(COUNTIFS('Leave Request Form'!$P$8:$P$569, $B144, 'Leave Request Form'!$Q$8:$Q$569, "&lt;="&amp;O137, 'Leave Request Form'!$R$8:$R$569, "&gt;="&amp;O137)&gt;0, "A", IF(COUNTIFS('Leave Request Form'!$C$8:$C$507, $B144, 'Leave Request Form'!$D$8:$D$507, "&lt;="&amp;O137, 'Leave Request Form'!$E$8:$E$507, "&gt;="&amp;O137)&gt;0, "R", "")))))</f>
        <v/>
      </c>
      <c r="P144" s="43" t="str">
        <f>IF(OR($B144="", P137=""), "", IF(COUNTIFS('Leave Request Form'!$T$8:$T$507, P137, 'Leave Request Form'!$C$8:$C$507, $B144), "A2", IF(COUNTIFS('Leave Request Form'!$G$8:$G$507, P137, 'Leave Request Form'!$C$8:$C$507, $B144), "R2", IF(COUNTIFS('Leave Request Form'!$P$8:$P$569, $B144, 'Leave Request Form'!$Q$8:$Q$569, "&lt;="&amp;P137, 'Leave Request Form'!$R$8:$R$569, "&gt;="&amp;P137)&gt;0, "A", IF(COUNTIFS('Leave Request Form'!$C$8:$C$507, $B144, 'Leave Request Form'!$D$8:$D$507, "&lt;="&amp;P137, 'Leave Request Form'!$E$8:$E$507, "&gt;="&amp;P137)&gt;0, "R", "")))))</f>
        <v/>
      </c>
      <c r="Q144" s="43" t="str">
        <f>IF(OR($B144="", Q137=""), "", IF(COUNTIFS('Leave Request Form'!$T$8:$T$507, Q137, 'Leave Request Form'!$C$8:$C$507, $B144), "A2", IF(COUNTIFS('Leave Request Form'!$G$8:$G$507, Q137, 'Leave Request Form'!$C$8:$C$507, $B144), "R2", IF(COUNTIFS('Leave Request Form'!$P$8:$P$569, $B144, 'Leave Request Form'!$Q$8:$Q$569, "&lt;="&amp;Q137, 'Leave Request Form'!$R$8:$R$569, "&gt;="&amp;Q137)&gt;0, "A", IF(COUNTIFS('Leave Request Form'!$C$8:$C$507, $B144, 'Leave Request Form'!$D$8:$D$507, "&lt;="&amp;Q137, 'Leave Request Form'!$E$8:$E$507, "&gt;="&amp;Q137)&gt;0, "R", "")))))</f>
        <v/>
      </c>
      <c r="R144" s="43" t="str">
        <f>IF(OR($B144="", R137=""), "", IF(COUNTIFS('Leave Request Form'!$T$8:$T$507, R137, 'Leave Request Form'!$C$8:$C$507, $B144), "A2", IF(COUNTIFS('Leave Request Form'!$G$8:$G$507, R137, 'Leave Request Form'!$C$8:$C$507, $B144), "R2", IF(COUNTIFS('Leave Request Form'!$P$8:$P$569, $B144, 'Leave Request Form'!$Q$8:$Q$569, "&lt;="&amp;R137, 'Leave Request Form'!$R$8:$R$569, "&gt;="&amp;R137)&gt;0, "A", IF(COUNTIFS('Leave Request Form'!$C$8:$C$507, $B144, 'Leave Request Form'!$D$8:$D$507, "&lt;="&amp;R137, 'Leave Request Form'!$E$8:$E$507, "&gt;="&amp;R137)&gt;0, "R", "")))))</f>
        <v/>
      </c>
      <c r="S144" s="43" t="str">
        <f>IF(OR($B144="", S137=""), "", IF(COUNTIFS('Leave Request Form'!$T$8:$T$507, S137, 'Leave Request Form'!$C$8:$C$507, $B144), "A2", IF(COUNTIFS('Leave Request Form'!$G$8:$G$507, S137, 'Leave Request Form'!$C$8:$C$507, $B144), "R2", IF(COUNTIFS('Leave Request Form'!$P$8:$P$569, $B144, 'Leave Request Form'!$Q$8:$Q$569, "&lt;="&amp;S137, 'Leave Request Form'!$R$8:$R$569, "&gt;="&amp;S137)&gt;0, "A", IF(COUNTIFS('Leave Request Form'!$C$8:$C$507, $B144, 'Leave Request Form'!$D$8:$D$507, "&lt;="&amp;S137, 'Leave Request Form'!$E$8:$E$507, "&gt;="&amp;S137)&gt;0, "R", "")))))</f>
        <v/>
      </c>
      <c r="T144" s="43" t="str">
        <f>IF(OR($B144="", T137=""), "", IF(COUNTIFS('Leave Request Form'!$T$8:$T$507, T137, 'Leave Request Form'!$C$8:$C$507, $B144), "A2", IF(COUNTIFS('Leave Request Form'!$G$8:$G$507, T137, 'Leave Request Form'!$C$8:$C$507, $B144), "R2", IF(COUNTIFS('Leave Request Form'!$P$8:$P$569, $B144, 'Leave Request Form'!$Q$8:$Q$569, "&lt;="&amp;T137, 'Leave Request Form'!$R$8:$R$569, "&gt;="&amp;T137)&gt;0, "A", IF(COUNTIFS('Leave Request Form'!$C$8:$C$507, $B144, 'Leave Request Form'!$D$8:$D$507, "&lt;="&amp;T137, 'Leave Request Form'!$E$8:$E$507, "&gt;="&amp;T137)&gt;0, "R", "")))))</f>
        <v/>
      </c>
      <c r="U144" s="43" t="str">
        <f>IF(OR($B144="", U137=""), "", IF(COUNTIFS('Leave Request Form'!$T$8:$T$507, U137, 'Leave Request Form'!$C$8:$C$507, $B144), "A2", IF(COUNTIFS('Leave Request Form'!$G$8:$G$507, U137, 'Leave Request Form'!$C$8:$C$507, $B144), "R2", IF(COUNTIFS('Leave Request Form'!$P$8:$P$569, $B144, 'Leave Request Form'!$Q$8:$Q$569, "&lt;="&amp;U137, 'Leave Request Form'!$R$8:$R$569, "&gt;="&amp;U137)&gt;0, "A", IF(COUNTIFS('Leave Request Form'!$C$8:$C$507, $B144, 'Leave Request Form'!$D$8:$D$507, "&lt;="&amp;U137, 'Leave Request Form'!$E$8:$E$507, "&gt;="&amp;U137)&gt;0, "R", "")))))</f>
        <v/>
      </c>
      <c r="V144" s="43" t="str">
        <f>IF(OR($B144="", V137=""), "", IF(COUNTIFS('Leave Request Form'!$T$8:$T$507, V137, 'Leave Request Form'!$C$8:$C$507, $B144), "A2", IF(COUNTIFS('Leave Request Form'!$G$8:$G$507, V137, 'Leave Request Form'!$C$8:$C$507, $B144), "R2", IF(COUNTIFS('Leave Request Form'!$P$8:$P$569, $B144, 'Leave Request Form'!$Q$8:$Q$569, "&lt;="&amp;V137, 'Leave Request Form'!$R$8:$R$569, "&gt;="&amp;V137)&gt;0, "A", IF(COUNTIFS('Leave Request Form'!$C$8:$C$507, $B144, 'Leave Request Form'!$D$8:$D$507, "&lt;="&amp;V137, 'Leave Request Form'!$E$8:$E$507, "&gt;="&amp;V137)&gt;0, "R", "")))))</f>
        <v/>
      </c>
      <c r="W144" s="43" t="str">
        <f>IF(OR($B144="", W137=""), "", IF(COUNTIFS('Leave Request Form'!$T$8:$T$507, W137, 'Leave Request Form'!$C$8:$C$507, $B144), "A2", IF(COUNTIFS('Leave Request Form'!$G$8:$G$507, W137, 'Leave Request Form'!$C$8:$C$507, $B144), "R2", IF(COUNTIFS('Leave Request Form'!$P$8:$P$569, $B144, 'Leave Request Form'!$Q$8:$Q$569, "&lt;="&amp;W137, 'Leave Request Form'!$R$8:$R$569, "&gt;="&amp;W137)&gt;0, "A", IF(COUNTIFS('Leave Request Form'!$C$8:$C$507, $B144, 'Leave Request Form'!$D$8:$D$507, "&lt;="&amp;W137, 'Leave Request Form'!$E$8:$E$507, "&gt;="&amp;W137)&gt;0, "R", "")))))</f>
        <v/>
      </c>
      <c r="X144" s="43" t="str">
        <f>IF(OR($B144="", X137=""), "", IF(COUNTIFS('Leave Request Form'!$T$8:$T$507, X137, 'Leave Request Form'!$C$8:$C$507, $B144), "A2", IF(COUNTIFS('Leave Request Form'!$G$8:$G$507, X137, 'Leave Request Form'!$C$8:$C$507, $B144), "R2", IF(COUNTIFS('Leave Request Form'!$P$8:$P$569, $B144, 'Leave Request Form'!$Q$8:$Q$569, "&lt;="&amp;X137, 'Leave Request Form'!$R$8:$R$569, "&gt;="&amp;X137)&gt;0, "A", IF(COUNTIFS('Leave Request Form'!$C$8:$C$507, $B144, 'Leave Request Form'!$D$8:$D$507, "&lt;="&amp;X137, 'Leave Request Form'!$E$8:$E$507, "&gt;="&amp;X137)&gt;0, "R", "")))))</f>
        <v/>
      </c>
      <c r="Y144" s="43" t="str">
        <f>IF(OR($B144="", Y137=""), "", IF(COUNTIFS('Leave Request Form'!$T$8:$T$507, Y137, 'Leave Request Form'!$C$8:$C$507, $B144), "A2", IF(COUNTIFS('Leave Request Form'!$G$8:$G$507, Y137, 'Leave Request Form'!$C$8:$C$507, $B144), "R2", IF(COUNTIFS('Leave Request Form'!$P$8:$P$569, $B144, 'Leave Request Form'!$Q$8:$Q$569, "&lt;="&amp;Y137, 'Leave Request Form'!$R$8:$R$569, "&gt;="&amp;Y137)&gt;0, "A", IF(COUNTIFS('Leave Request Form'!$C$8:$C$507, $B144, 'Leave Request Form'!$D$8:$D$507, "&lt;="&amp;Y137, 'Leave Request Form'!$E$8:$E$507, "&gt;="&amp;Y137)&gt;0, "R", "")))))</f>
        <v/>
      </c>
      <c r="Z144" s="43" t="str">
        <f>IF(OR($B144="", Z137=""), "", IF(COUNTIFS('Leave Request Form'!$T$8:$T$507, Z137, 'Leave Request Form'!$C$8:$C$507, $B144), "A2", IF(COUNTIFS('Leave Request Form'!$G$8:$G$507, Z137, 'Leave Request Form'!$C$8:$C$507, $B144), "R2", IF(COUNTIFS('Leave Request Form'!$P$8:$P$569, $B144, 'Leave Request Form'!$Q$8:$Q$569, "&lt;="&amp;Z137, 'Leave Request Form'!$R$8:$R$569, "&gt;="&amp;Z137)&gt;0, "A", IF(COUNTIFS('Leave Request Form'!$C$8:$C$507, $B144, 'Leave Request Form'!$D$8:$D$507, "&lt;="&amp;Z137, 'Leave Request Form'!$E$8:$E$507, "&gt;="&amp;Z137)&gt;0, "R", "")))))</f>
        <v/>
      </c>
      <c r="AA144" s="43" t="str">
        <f>IF(OR($B144="", AA137=""), "", IF(COUNTIFS('Leave Request Form'!$T$8:$T$507, AA137, 'Leave Request Form'!$C$8:$C$507, $B144), "A2", IF(COUNTIFS('Leave Request Form'!$G$8:$G$507, AA137, 'Leave Request Form'!$C$8:$C$507, $B144), "R2", IF(COUNTIFS('Leave Request Form'!$P$8:$P$569, $B144, 'Leave Request Form'!$Q$8:$Q$569, "&lt;="&amp;AA137, 'Leave Request Form'!$R$8:$R$569, "&gt;="&amp;AA137)&gt;0, "A", IF(COUNTIFS('Leave Request Form'!$C$8:$C$507, $B144, 'Leave Request Form'!$D$8:$D$507, "&lt;="&amp;AA137, 'Leave Request Form'!$E$8:$E$507, "&gt;="&amp;AA137)&gt;0, "R", "")))))</f>
        <v/>
      </c>
      <c r="AB144" s="43" t="str">
        <f>IF(OR($B144="", AB137=""), "", IF(COUNTIFS('Leave Request Form'!$T$8:$T$507, AB137, 'Leave Request Form'!$C$8:$C$507, $B144), "A2", IF(COUNTIFS('Leave Request Form'!$G$8:$G$507, AB137, 'Leave Request Form'!$C$8:$C$507, $B144), "R2", IF(COUNTIFS('Leave Request Form'!$P$8:$P$569, $B144, 'Leave Request Form'!$Q$8:$Q$569, "&lt;="&amp;AB137, 'Leave Request Form'!$R$8:$R$569, "&gt;="&amp;AB137)&gt;0, "A", IF(COUNTIFS('Leave Request Form'!$C$8:$C$507, $B144, 'Leave Request Form'!$D$8:$D$507, "&lt;="&amp;AB137, 'Leave Request Form'!$E$8:$E$507, "&gt;="&amp;AB137)&gt;0, "R", "")))))</f>
        <v/>
      </c>
      <c r="AC144" s="43" t="str">
        <f>IF(OR($B144="", AC137=""), "", IF(COUNTIFS('Leave Request Form'!$T$8:$T$507, AC137, 'Leave Request Form'!$C$8:$C$507, $B144), "A2", IF(COUNTIFS('Leave Request Form'!$G$8:$G$507, AC137, 'Leave Request Form'!$C$8:$C$507, $B144), "R2", IF(COUNTIFS('Leave Request Form'!$P$8:$P$569, $B144, 'Leave Request Form'!$Q$8:$Q$569, "&lt;="&amp;AC137, 'Leave Request Form'!$R$8:$R$569, "&gt;="&amp;AC137)&gt;0, "A", IF(COUNTIFS('Leave Request Form'!$C$8:$C$507, $B144, 'Leave Request Form'!$D$8:$D$507, "&lt;="&amp;AC137, 'Leave Request Form'!$E$8:$E$507, "&gt;="&amp;AC137)&gt;0, "R", "")))))</f>
        <v/>
      </c>
      <c r="AD144" s="43" t="str">
        <f>IF(OR($B144="", AD137=""), "", IF(COUNTIFS('Leave Request Form'!$T$8:$T$507, AD137, 'Leave Request Form'!$C$8:$C$507, $B144), "A2", IF(COUNTIFS('Leave Request Form'!$G$8:$G$507, AD137, 'Leave Request Form'!$C$8:$C$507, $B144), "R2", IF(COUNTIFS('Leave Request Form'!$P$8:$P$569, $B144, 'Leave Request Form'!$Q$8:$Q$569, "&lt;="&amp;AD137, 'Leave Request Form'!$R$8:$R$569, "&gt;="&amp;AD137)&gt;0, "A", IF(COUNTIFS('Leave Request Form'!$C$8:$C$507, $B144, 'Leave Request Form'!$D$8:$D$507, "&lt;="&amp;AD137, 'Leave Request Form'!$E$8:$E$507, "&gt;="&amp;AD137)&gt;0, "R", "")))))</f>
        <v/>
      </c>
      <c r="AE144" s="43" t="str">
        <f>IF(OR($B144="", AE137=""), "", IF(COUNTIFS('Leave Request Form'!$T$8:$T$507, AE137, 'Leave Request Form'!$C$8:$C$507, $B144), "A2", IF(COUNTIFS('Leave Request Form'!$G$8:$G$507, AE137, 'Leave Request Form'!$C$8:$C$507, $B144), "R2", IF(COUNTIFS('Leave Request Form'!$P$8:$P$569, $B144, 'Leave Request Form'!$Q$8:$Q$569, "&lt;="&amp;AE137, 'Leave Request Form'!$R$8:$R$569, "&gt;="&amp;AE137)&gt;0, "A", IF(COUNTIFS('Leave Request Form'!$C$8:$C$507, $B144, 'Leave Request Form'!$D$8:$D$507, "&lt;="&amp;AE137, 'Leave Request Form'!$E$8:$E$507, "&gt;="&amp;AE137)&gt;0, "R", "")))))</f>
        <v/>
      </c>
      <c r="AF144" s="43" t="str">
        <f>IF(OR($B144="", AF137=""), "", IF(COUNTIFS('Leave Request Form'!$T$8:$T$507, AF137, 'Leave Request Form'!$C$8:$C$507, $B144), "A2", IF(COUNTIFS('Leave Request Form'!$G$8:$G$507, AF137, 'Leave Request Form'!$C$8:$C$507, $B144), "R2", IF(COUNTIFS('Leave Request Form'!$P$8:$P$569, $B144, 'Leave Request Form'!$Q$8:$Q$569, "&lt;="&amp;AF137, 'Leave Request Form'!$R$8:$R$569, "&gt;="&amp;AF137)&gt;0, "A", IF(COUNTIFS('Leave Request Form'!$C$8:$C$507, $B144, 'Leave Request Form'!$D$8:$D$507, "&lt;="&amp;AF137, 'Leave Request Form'!$E$8:$E$507, "&gt;="&amp;AF137)&gt;0, "R", "")))))</f>
        <v/>
      </c>
      <c r="AG144" s="44" t="str">
        <f>IF(OR($B144="", AG137=""), "", IF(COUNTIFS('Leave Request Form'!$T$8:$T$507, AG137, 'Leave Request Form'!$C$8:$C$507, $B144), "A2", IF(COUNTIFS('Leave Request Form'!$G$8:$G$507, AG137, 'Leave Request Form'!$C$8:$C$507, $B144), "R2", IF(COUNTIFS('Leave Request Form'!$P$8:$P$569, $B144, 'Leave Request Form'!$Q$8:$Q$569, "&lt;="&amp;AG137, 'Leave Request Form'!$R$8:$R$569, "&gt;="&amp;AG137)&gt;0, "A", IF(COUNTIFS('Leave Request Form'!$C$8:$C$507, $B144, 'Leave Request Form'!$D$8:$D$507, "&lt;="&amp;AG137, 'Leave Request Form'!$E$8:$E$507, "&gt;="&amp;AG137)&gt;0, "R", "")))))</f>
        <v/>
      </c>
      <c r="AH144" s="75"/>
    </row>
    <row r="145" spans="1:34" x14ac:dyDescent="0.25">
      <c r="A145" s="75"/>
      <c r="B145" s="10" t="str">
        <f>IF('Intro &amp; Setup'!$BC$11="", "", 'Intro &amp; Setup'!$BC$11)</f>
        <v>Mark</v>
      </c>
      <c r="C145" s="42" t="str">
        <f>IF(OR($B145="", C137=""), "", IF(COUNTIFS('Leave Request Form'!$T$8:$T$507, C137, 'Leave Request Form'!$C$8:$C$507, $B145), "A2", IF(COUNTIFS('Leave Request Form'!$G$8:$G$507, C137, 'Leave Request Form'!$C$8:$C$507, $B145), "R2", IF(COUNTIFS('Leave Request Form'!$P$8:$P$569, $B145, 'Leave Request Form'!$Q$8:$Q$569, "&lt;="&amp;C137, 'Leave Request Form'!$R$8:$R$569, "&gt;="&amp;C137)&gt;0, "A", IF(COUNTIFS('Leave Request Form'!$C$8:$C$507, $B145, 'Leave Request Form'!$D$8:$D$507, "&lt;="&amp;C137, 'Leave Request Form'!$E$8:$E$507, "&gt;="&amp;C137)&gt;0, "R", "")))))</f>
        <v/>
      </c>
      <c r="D145" s="43" t="str">
        <f>IF(OR($B145="", D137=""), "", IF(COUNTIFS('Leave Request Form'!$T$8:$T$507, D137, 'Leave Request Form'!$C$8:$C$507, $B145), "A2", IF(COUNTIFS('Leave Request Form'!$G$8:$G$507, D137, 'Leave Request Form'!$C$8:$C$507, $B145), "R2", IF(COUNTIFS('Leave Request Form'!$P$8:$P$569, $B145, 'Leave Request Form'!$Q$8:$Q$569, "&lt;="&amp;D137, 'Leave Request Form'!$R$8:$R$569, "&gt;="&amp;D137)&gt;0, "A", IF(COUNTIFS('Leave Request Form'!$C$8:$C$507, $B145, 'Leave Request Form'!$D$8:$D$507, "&lt;="&amp;D137, 'Leave Request Form'!$E$8:$E$507, "&gt;="&amp;D137)&gt;0, "R", "")))))</f>
        <v/>
      </c>
      <c r="E145" s="43" t="str">
        <f>IF(OR($B145="", E137=""), "", IF(COUNTIFS('Leave Request Form'!$T$8:$T$507, E137, 'Leave Request Form'!$C$8:$C$507, $B145), "A2", IF(COUNTIFS('Leave Request Form'!$G$8:$G$507, E137, 'Leave Request Form'!$C$8:$C$507, $B145), "R2", IF(COUNTIFS('Leave Request Form'!$P$8:$P$569, $B145, 'Leave Request Form'!$Q$8:$Q$569, "&lt;="&amp;E137, 'Leave Request Form'!$R$8:$R$569, "&gt;="&amp;E137)&gt;0, "A", IF(COUNTIFS('Leave Request Form'!$C$8:$C$507, $B145, 'Leave Request Form'!$D$8:$D$507, "&lt;="&amp;E137, 'Leave Request Form'!$E$8:$E$507, "&gt;="&amp;E137)&gt;0, "R", "")))))</f>
        <v/>
      </c>
      <c r="F145" s="43" t="str">
        <f>IF(OR($B145="", F137=""), "", IF(COUNTIFS('Leave Request Form'!$T$8:$T$507, F137, 'Leave Request Form'!$C$8:$C$507, $B145), "A2", IF(COUNTIFS('Leave Request Form'!$G$8:$G$507, F137, 'Leave Request Form'!$C$8:$C$507, $B145), "R2", IF(COUNTIFS('Leave Request Form'!$P$8:$P$569, $B145, 'Leave Request Form'!$Q$8:$Q$569, "&lt;="&amp;F137, 'Leave Request Form'!$R$8:$R$569, "&gt;="&amp;F137)&gt;0, "A", IF(COUNTIFS('Leave Request Form'!$C$8:$C$507, $B145, 'Leave Request Form'!$D$8:$D$507, "&lt;="&amp;F137, 'Leave Request Form'!$E$8:$E$507, "&gt;="&amp;F137)&gt;0, "R", "")))))</f>
        <v/>
      </c>
      <c r="G145" s="43" t="str">
        <f>IF(OR($B145="", G137=""), "", IF(COUNTIFS('Leave Request Form'!$T$8:$T$507, G137, 'Leave Request Form'!$C$8:$C$507, $B145), "A2", IF(COUNTIFS('Leave Request Form'!$G$8:$G$507, G137, 'Leave Request Form'!$C$8:$C$507, $B145), "R2", IF(COUNTIFS('Leave Request Form'!$P$8:$P$569, $B145, 'Leave Request Form'!$Q$8:$Q$569, "&lt;="&amp;G137, 'Leave Request Form'!$R$8:$R$569, "&gt;="&amp;G137)&gt;0, "A", IF(COUNTIFS('Leave Request Form'!$C$8:$C$507, $B145, 'Leave Request Form'!$D$8:$D$507, "&lt;="&amp;G137, 'Leave Request Form'!$E$8:$E$507, "&gt;="&amp;G137)&gt;0, "R", "")))))</f>
        <v/>
      </c>
      <c r="H145" s="43" t="str">
        <f>IF(OR($B145="", H137=""), "", IF(COUNTIFS('Leave Request Form'!$T$8:$T$507, H137, 'Leave Request Form'!$C$8:$C$507, $B145), "A2", IF(COUNTIFS('Leave Request Form'!$G$8:$G$507, H137, 'Leave Request Form'!$C$8:$C$507, $B145), "R2", IF(COUNTIFS('Leave Request Form'!$P$8:$P$569, $B145, 'Leave Request Form'!$Q$8:$Q$569, "&lt;="&amp;H137, 'Leave Request Form'!$R$8:$R$569, "&gt;="&amp;H137)&gt;0, "A", IF(COUNTIFS('Leave Request Form'!$C$8:$C$507, $B145, 'Leave Request Form'!$D$8:$D$507, "&lt;="&amp;H137, 'Leave Request Form'!$E$8:$E$507, "&gt;="&amp;H137)&gt;0, "R", "")))))</f>
        <v/>
      </c>
      <c r="I145" s="43" t="str">
        <f>IF(OR($B145="", I137=""), "", IF(COUNTIFS('Leave Request Form'!$T$8:$T$507, I137, 'Leave Request Form'!$C$8:$C$507, $B145), "A2", IF(COUNTIFS('Leave Request Form'!$G$8:$G$507, I137, 'Leave Request Form'!$C$8:$C$507, $B145), "R2", IF(COUNTIFS('Leave Request Form'!$P$8:$P$569, $B145, 'Leave Request Form'!$Q$8:$Q$569, "&lt;="&amp;I137, 'Leave Request Form'!$R$8:$R$569, "&gt;="&amp;I137)&gt;0, "A", IF(COUNTIFS('Leave Request Form'!$C$8:$C$507, $B145, 'Leave Request Form'!$D$8:$D$507, "&lt;="&amp;I137, 'Leave Request Form'!$E$8:$E$507, "&gt;="&amp;I137)&gt;0, "R", "")))))</f>
        <v/>
      </c>
      <c r="J145" s="43" t="str">
        <f>IF(OR($B145="", J137=""), "", IF(COUNTIFS('Leave Request Form'!$T$8:$T$507, J137, 'Leave Request Form'!$C$8:$C$507, $B145), "A2", IF(COUNTIFS('Leave Request Form'!$G$8:$G$507, J137, 'Leave Request Form'!$C$8:$C$507, $B145), "R2", IF(COUNTIFS('Leave Request Form'!$P$8:$P$569, $B145, 'Leave Request Form'!$Q$8:$Q$569, "&lt;="&amp;J137, 'Leave Request Form'!$R$8:$R$569, "&gt;="&amp;J137)&gt;0, "A", IF(COUNTIFS('Leave Request Form'!$C$8:$C$507, $B145, 'Leave Request Form'!$D$8:$D$507, "&lt;="&amp;J137, 'Leave Request Form'!$E$8:$E$507, "&gt;="&amp;J137)&gt;0, "R", "")))))</f>
        <v/>
      </c>
      <c r="K145" s="43" t="str">
        <f>IF(OR($B145="", K137=""), "", IF(COUNTIFS('Leave Request Form'!$T$8:$T$507, K137, 'Leave Request Form'!$C$8:$C$507, $B145), "A2", IF(COUNTIFS('Leave Request Form'!$G$8:$G$507, K137, 'Leave Request Form'!$C$8:$C$507, $B145), "R2", IF(COUNTIFS('Leave Request Form'!$P$8:$P$569, $B145, 'Leave Request Form'!$Q$8:$Q$569, "&lt;="&amp;K137, 'Leave Request Form'!$R$8:$R$569, "&gt;="&amp;K137)&gt;0, "A", IF(COUNTIFS('Leave Request Form'!$C$8:$C$507, $B145, 'Leave Request Form'!$D$8:$D$507, "&lt;="&amp;K137, 'Leave Request Form'!$E$8:$E$507, "&gt;="&amp;K137)&gt;0, "R", "")))))</f>
        <v/>
      </c>
      <c r="L145" s="43" t="str">
        <f>IF(OR($B145="", L137=""), "", IF(COUNTIFS('Leave Request Form'!$T$8:$T$507, L137, 'Leave Request Form'!$C$8:$C$507, $B145), "A2", IF(COUNTIFS('Leave Request Form'!$G$8:$G$507, L137, 'Leave Request Form'!$C$8:$C$507, $B145), "R2", IF(COUNTIFS('Leave Request Form'!$P$8:$P$569, $B145, 'Leave Request Form'!$Q$8:$Q$569, "&lt;="&amp;L137, 'Leave Request Form'!$R$8:$R$569, "&gt;="&amp;L137)&gt;0, "A", IF(COUNTIFS('Leave Request Form'!$C$8:$C$507, $B145, 'Leave Request Form'!$D$8:$D$507, "&lt;="&amp;L137, 'Leave Request Form'!$E$8:$E$507, "&gt;="&amp;L137)&gt;0, "R", "")))))</f>
        <v/>
      </c>
      <c r="M145" s="43" t="str">
        <f>IF(OR($B145="", M137=""), "", IF(COUNTIFS('Leave Request Form'!$T$8:$T$507, M137, 'Leave Request Form'!$C$8:$C$507, $B145), "A2", IF(COUNTIFS('Leave Request Form'!$G$8:$G$507, M137, 'Leave Request Form'!$C$8:$C$507, $B145), "R2", IF(COUNTIFS('Leave Request Form'!$P$8:$P$569, $B145, 'Leave Request Form'!$Q$8:$Q$569, "&lt;="&amp;M137, 'Leave Request Form'!$R$8:$R$569, "&gt;="&amp;M137)&gt;0, "A", IF(COUNTIFS('Leave Request Form'!$C$8:$C$507, $B145, 'Leave Request Form'!$D$8:$D$507, "&lt;="&amp;M137, 'Leave Request Form'!$E$8:$E$507, "&gt;="&amp;M137)&gt;0, "R", "")))))</f>
        <v/>
      </c>
      <c r="N145" s="43" t="str">
        <f>IF(OR($B145="", N137=""), "", IF(COUNTIFS('Leave Request Form'!$T$8:$T$507, N137, 'Leave Request Form'!$C$8:$C$507, $B145), "A2", IF(COUNTIFS('Leave Request Form'!$G$8:$G$507, N137, 'Leave Request Form'!$C$8:$C$507, $B145), "R2", IF(COUNTIFS('Leave Request Form'!$P$8:$P$569, $B145, 'Leave Request Form'!$Q$8:$Q$569, "&lt;="&amp;N137, 'Leave Request Form'!$R$8:$R$569, "&gt;="&amp;N137)&gt;0, "A", IF(COUNTIFS('Leave Request Form'!$C$8:$C$507, $B145, 'Leave Request Form'!$D$8:$D$507, "&lt;="&amp;N137, 'Leave Request Form'!$E$8:$E$507, "&gt;="&amp;N137)&gt;0, "R", "")))))</f>
        <v/>
      </c>
      <c r="O145" s="43" t="str">
        <f>IF(OR($B145="", O137=""), "", IF(COUNTIFS('Leave Request Form'!$T$8:$T$507, O137, 'Leave Request Form'!$C$8:$C$507, $B145), "A2", IF(COUNTIFS('Leave Request Form'!$G$8:$G$507, O137, 'Leave Request Form'!$C$8:$C$507, $B145), "R2", IF(COUNTIFS('Leave Request Form'!$P$8:$P$569, $B145, 'Leave Request Form'!$Q$8:$Q$569, "&lt;="&amp;O137, 'Leave Request Form'!$R$8:$R$569, "&gt;="&amp;O137)&gt;0, "A", IF(COUNTIFS('Leave Request Form'!$C$8:$C$507, $B145, 'Leave Request Form'!$D$8:$D$507, "&lt;="&amp;O137, 'Leave Request Form'!$E$8:$E$507, "&gt;="&amp;O137)&gt;0, "R", "")))))</f>
        <v/>
      </c>
      <c r="P145" s="43" t="str">
        <f>IF(OR($B145="", P137=""), "", IF(COUNTIFS('Leave Request Form'!$T$8:$T$507, P137, 'Leave Request Form'!$C$8:$C$507, $B145), "A2", IF(COUNTIFS('Leave Request Form'!$G$8:$G$507, P137, 'Leave Request Form'!$C$8:$C$507, $B145), "R2", IF(COUNTIFS('Leave Request Form'!$P$8:$P$569, $B145, 'Leave Request Form'!$Q$8:$Q$569, "&lt;="&amp;P137, 'Leave Request Form'!$R$8:$R$569, "&gt;="&amp;P137)&gt;0, "A", IF(COUNTIFS('Leave Request Form'!$C$8:$C$507, $B145, 'Leave Request Form'!$D$8:$D$507, "&lt;="&amp;P137, 'Leave Request Form'!$E$8:$E$507, "&gt;="&amp;P137)&gt;0, "R", "")))))</f>
        <v/>
      </c>
      <c r="Q145" s="43" t="str">
        <f>IF(OR($B145="", Q137=""), "", IF(COUNTIFS('Leave Request Form'!$T$8:$T$507, Q137, 'Leave Request Form'!$C$8:$C$507, $B145), "A2", IF(COUNTIFS('Leave Request Form'!$G$8:$G$507, Q137, 'Leave Request Form'!$C$8:$C$507, $B145), "R2", IF(COUNTIFS('Leave Request Form'!$P$8:$P$569, $B145, 'Leave Request Form'!$Q$8:$Q$569, "&lt;="&amp;Q137, 'Leave Request Form'!$R$8:$R$569, "&gt;="&amp;Q137)&gt;0, "A", IF(COUNTIFS('Leave Request Form'!$C$8:$C$507, $B145, 'Leave Request Form'!$D$8:$D$507, "&lt;="&amp;Q137, 'Leave Request Form'!$E$8:$E$507, "&gt;="&amp;Q137)&gt;0, "R", "")))))</f>
        <v/>
      </c>
      <c r="R145" s="43" t="str">
        <f>IF(OR($B145="", R137=""), "", IF(COUNTIFS('Leave Request Form'!$T$8:$T$507, R137, 'Leave Request Form'!$C$8:$C$507, $B145), "A2", IF(COUNTIFS('Leave Request Form'!$G$8:$G$507, R137, 'Leave Request Form'!$C$8:$C$507, $B145), "R2", IF(COUNTIFS('Leave Request Form'!$P$8:$P$569, $B145, 'Leave Request Form'!$Q$8:$Q$569, "&lt;="&amp;R137, 'Leave Request Form'!$R$8:$R$569, "&gt;="&amp;R137)&gt;0, "A", IF(COUNTIFS('Leave Request Form'!$C$8:$C$507, $B145, 'Leave Request Form'!$D$8:$D$507, "&lt;="&amp;R137, 'Leave Request Form'!$E$8:$E$507, "&gt;="&amp;R137)&gt;0, "R", "")))))</f>
        <v/>
      </c>
      <c r="S145" s="43" t="str">
        <f>IF(OR($B145="", S137=""), "", IF(COUNTIFS('Leave Request Form'!$T$8:$T$507, S137, 'Leave Request Form'!$C$8:$C$507, $B145), "A2", IF(COUNTIFS('Leave Request Form'!$G$8:$G$507, S137, 'Leave Request Form'!$C$8:$C$507, $B145), "R2", IF(COUNTIFS('Leave Request Form'!$P$8:$P$569, $B145, 'Leave Request Form'!$Q$8:$Q$569, "&lt;="&amp;S137, 'Leave Request Form'!$R$8:$R$569, "&gt;="&amp;S137)&gt;0, "A", IF(COUNTIFS('Leave Request Form'!$C$8:$C$507, $B145, 'Leave Request Form'!$D$8:$D$507, "&lt;="&amp;S137, 'Leave Request Form'!$E$8:$E$507, "&gt;="&amp;S137)&gt;0, "R", "")))))</f>
        <v/>
      </c>
      <c r="T145" s="43" t="str">
        <f>IF(OR($B145="", T137=""), "", IF(COUNTIFS('Leave Request Form'!$T$8:$T$507, T137, 'Leave Request Form'!$C$8:$C$507, $B145), "A2", IF(COUNTIFS('Leave Request Form'!$G$8:$G$507, T137, 'Leave Request Form'!$C$8:$C$507, $B145), "R2", IF(COUNTIFS('Leave Request Form'!$P$8:$P$569, $B145, 'Leave Request Form'!$Q$8:$Q$569, "&lt;="&amp;T137, 'Leave Request Form'!$R$8:$R$569, "&gt;="&amp;T137)&gt;0, "A", IF(COUNTIFS('Leave Request Form'!$C$8:$C$507, $B145, 'Leave Request Form'!$D$8:$D$507, "&lt;="&amp;T137, 'Leave Request Form'!$E$8:$E$507, "&gt;="&amp;T137)&gt;0, "R", "")))))</f>
        <v/>
      </c>
      <c r="U145" s="43" t="str">
        <f>IF(OR($B145="", U137=""), "", IF(COUNTIFS('Leave Request Form'!$T$8:$T$507, U137, 'Leave Request Form'!$C$8:$C$507, $B145), "A2", IF(COUNTIFS('Leave Request Form'!$G$8:$G$507, U137, 'Leave Request Form'!$C$8:$C$507, $B145), "R2", IF(COUNTIFS('Leave Request Form'!$P$8:$P$569, $B145, 'Leave Request Form'!$Q$8:$Q$569, "&lt;="&amp;U137, 'Leave Request Form'!$R$8:$R$569, "&gt;="&amp;U137)&gt;0, "A", IF(COUNTIFS('Leave Request Form'!$C$8:$C$507, $B145, 'Leave Request Form'!$D$8:$D$507, "&lt;="&amp;U137, 'Leave Request Form'!$E$8:$E$507, "&gt;="&amp;U137)&gt;0, "R", "")))))</f>
        <v/>
      </c>
      <c r="V145" s="43" t="str">
        <f>IF(OR($B145="", V137=""), "", IF(COUNTIFS('Leave Request Form'!$T$8:$T$507, V137, 'Leave Request Form'!$C$8:$C$507, $B145), "A2", IF(COUNTIFS('Leave Request Form'!$G$8:$G$507, V137, 'Leave Request Form'!$C$8:$C$507, $B145), "R2", IF(COUNTIFS('Leave Request Form'!$P$8:$P$569, $B145, 'Leave Request Form'!$Q$8:$Q$569, "&lt;="&amp;V137, 'Leave Request Form'!$R$8:$R$569, "&gt;="&amp;V137)&gt;0, "A", IF(COUNTIFS('Leave Request Form'!$C$8:$C$507, $B145, 'Leave Request Form'!$D$8:$D$507, "&lt;="&amp;V137, 'Leave Request Form'!$E$8:$E$507, "&gt;="&amp;V137)&gt;0, "R", "")))))</f>
        <v/>
      </c>
      <c r="W145" s="43" t="str">
        <f>IF(OR($B145="", W137=""), "", IF(COUNTIFS('Leave Request Form'!$T$8:$T$507, W137, 'Leave Request Form'!$C$8:$C$507, $B145), "A2", IF(COUNTIFS('Leave Request Form'!$G$8:$G$507, W137, 'Leave Request Form'!$C$8:$C$507, $B145), "R2", IF(COUNTIFS('Leave Request Form'!$P$8:$P$569, $B145, 'Leave Request Form'!$Q$8:$Q$569, "&lt;="&amp;W137, 'Leave Request Form'!$R$8:$R$569, "&gt;="&amp;W137)&gt;0, "A", IF(COUNTIFS('Leave Request Form'!$C$8:$C$507, $B145, 'Leave Request Form'!$D$8:$D$507, "&lt;="&amp;W137, 'Leave Request Form'!$E$8:$E$507, "&gt;="&amp;W137)&gt;0, "R", "")))))</f>
        <v/>
      </c>
      <c r="X145" s="43" t="str">
        <f>IF(OR($B145="", X137=""), "", IF(COUNTIFS('Leave Request Form'!$T$8:$T$507, X137, 'Leave Request Form'!$C$8:$C$507, $B145), "A2", IF(COUNTIFS('Leave Request Form'!$G$8:$G$507, X137, 'Leave Request Form'!$C$8:$C$507, $B145), "R2", IF(COUNTIFS('Leave Request Form'!$P$8:$P$569, $B145, 'Leave Request Form'!$Q$8:$Q$569, "&lt;="&amp;X137, 'Leave Request Form'!$R$8:$R$569, "&gt;="&amp;X137)&gt;0, "A", IF(COUNTIFS('Leave Request Form'!$C$8:$C$507, $B145, 'Leave Request Form'!$D$8:$D$507, "&lt;="&amp;X137, 'Leave Request Form'!$E$8:$E$507, "&gt;="&amp;X137)&gt;0, "R", "")))))</f>
        <v/>
      </c>
      <c r="Y145" s="43" t="str">
        <f>IF(OR($B145="", Y137=""), "", IF(COUNTIFS('Leave Request Form'!$T$8:$T$507, Y137, 'Leave Request Form'!$C$8:$C$507, $B145), "A2", IF(COUNTIFS('Leave Request Form'!$G$8:$G$507, Y137, 'Leave Request Form'!$C$8:$C$507, $B145), "R2", IF(COUNTIFS('Leave Request Form'!$P$8:$P$569, $B145, 'Leave Request Form'!$Q$8:$Q$569, "&lt;="&amp;Y137, 'Leave Request Form'!$R$8:$R$569, "&gt;="&amp;Y137)&gt;0, "A", IF(COUNTIFS('Leave Request Form'!$C$8:$C$507, $B145, 'Leave Request Form'!$D$8:$D$507, "&lt;="&amp;Y137, 'Leave Request Form'!$E$8:$E$507, "&gt;="&amp;Y137)&gt;0, "R", "")))))</f>
        <v/>
      </c>
      <c r="Z145" s="43" t="str">
        <f>IF(OR($B145="", Z137=""), "", IF(COUNTIFS('Leave Request Form'!$T$8:$T$507, Z137, 'Leave Request Form'!$C$8:$C$507, $B145), "A2", IF(COUNTIFS('Leave Request Form'!$G$8:$G$507, Z137, 'Leave Request Form'!$C$8:$C$507, $B145), "R2", IF(COUNTIFS('Leave Request Form'!$P$8:$P$569, $B145, 'Leave Request Form'!$Q$8:$Q$569, "&lt;="&amp;Z137, 'Leave Request Form'!$R$8:$R$569, "&gt;="&amp;Z137)&gt;0, "A", IF(COUNTIFS('Leave Request Form'!$C$8:$C$507, $B145, 'Leave Request Form'!$D$8:$D$507, "&lt;="&amp;Z137, 'Leave Request Form'!$E$8:$E$507, "&gt;="&amp;Z137)&gt;0, "R", "")))))</f>
        <v/>
      </c>
      <c r="AA145" s="43" t="str">
        <f>IF(OR($B145="", AA137=""), "", IF(COUNTIFS('Leave Request Form'!$T$8:$T$507, AA137, 'Leave Request Form'!$C$8:$C$507, $B145), "A2", IF(COUNTIFS('Leave Request Form'!$G$8:$G$507, AA137, 'Leave Request Form'!$C$8:$C$507, $B145), "R2", IF(COUNTIFS('Leave Request Form'!$P$8:$P$569, $B145, 'Leave Request Form'!$Q$8:$Q$569, "&lt;="&amp;AA137, 'Leave Request Form'!$R$8:$R$569, "&gt;="&amp;AA137)&gt;0, "A", IF(COUNTIFS('Leave Request Form'!$C$8:$C$507, $B145, 'Leave Request Form'!$D$8:$D$507, "&lt;="&amp;AA137, 'Leave Request Form'!$E$8:$E$507, "&gt;="&amp;AA137)&gt;0, "R", "")))))</f>
        <v/>
      </c>
      <c r="AB145" s="43" t="str">
        <f>IF(OR($B145="", AB137=""), "", IF(COUNTIFS('Leave Request Form'!$T$8:$T$507, AB137, 'Leave Request Form'!$C$8:$C$507, $B145), "A2", IF(COUNTIFS('Leave Request Form'!$G$8:$G$507, AB137, 'Leave Request Form'!$C$8:$C$507, $B145), "R2", IF(COUNTIFS('Leave Request Form'!$P$8:$P$569, $B145, 'Leave Request Form'!$Q$8:$Q$569, "&lt;="&amp;AB137, 'Leave Request Form'!$R$8:$R$569, "&gt;="&amp;AB137)&gt;0, "A", IF(COUNTIFS('Leave Request Form'!$C$8:$C$507, $B145, 'Leave Request Form'!$D$8:$D$507, "&lt;="&amp;AB137, 'Leave Request Form'!$E$8:$E$507, "&gt;="&amp;AB137)&gt;0, "R", "")))))</f>
        <v/>
      </c>
      <c r="AC145" s="43" t="str">
        <f>IF(OR($B145="", AC137=""), "", IF(COUNTIFS('Leave Request Form'!$T$8:$T$507, AC137, 'Leave Request Form'!$C$8:$C$507, $B145), "A2", IF(COUNTIFS('Leave Request Form'!$G$8:$G$507, AC137, 'Leave Request Form'!$C$8:$C$507, $B145), "R2", IF(COUNTIFS('Leave Request Form'!$P$8:$P$569, $B145, 'Leave Request Form'!$Q$8:$Q$569, "&lt;="&amp;AC137, 'Leave Request Form'!$R$8:$R$569, "&gt;="&amp;AC137)&gt;0, "A", IF(COUNTIFS('Leave Request Form'!$C$8:$C$507, $B145, 'Leave Request Form'!$D$8:$D$507, "&lt;="&amp;AC137, 'Leave Request Form'!$E$8:$E$507, "&gt;="&amp;AC137)&gt;0, "R", "")))))</f>
        <v/>
      </c>
      <c r="AD145" s="43" t="str">
        <f>IF(OR($B145="", AD137=""), "", IF(COUNTIFS('Leave Request Form'!$T$8:$T$507, AD137, 'Leave Request Form'!$C$8:$C$507, $B145), "A2", IF(COUNTIFS('Leave Request Form'!$G$8:$G$507, AD137, 'Leave Request Form'!$C$8:$C$507, $B145), "R2", IF(COUNTIFS('Leave Request Form'!$P$8:$P$569, $B145, 'Leave Request Form'!$Q$8:$Q$569, "&lt;="&amp;AD137, 'Leave Request Form'!$R$8:$R$569, "&gt;="&amp;AD137)&gt;0, "A", IF(COUNTIFS('Leave Request Form'!$C$8:$C$507, $B145, 'Leave Request Form'!$D$8:$D$507, "&lt;="&amp;AD137, 'Leave Request Form'!$E$8:$E$507, "&gt;="&amp;AD137)&gt;0, "R", "")))))</f>
        <v/>
      </c>
      <c r="AE145" s="43" t="str">
        <f>IF(OR($B145="", AE137=""), "", IF(COUNTIFS('Leave Request Form'!$T$8:$T$507, AE137, 'Leave Request Form'!$C$8:$C$507, $B145), "A2", IF(COUNTIFS('Leave Request Form'!$G$8:$G$507, AE137, 'Leave Request Form'!$C$8:$C$507, $B145), "R2", IF(COUNTIFS('Leave Request Form'!$P$8:$P$569, $B145, 'Leave Request Form'!$Q$8:$Q$569, "&lt;="&amp;AE137, 'Leave Request Form'!$R$8:$R$569, "&gt;="&amp;AE137)&gt;0, "A", IF(COUNTIFS('Leave Request Form'!$C$8:$C$507, $B145, 'Leave Request Form'!$D$8:$D$507, "&lt;="&amp;AE137, 'Leave Request Form'!$E$8:$E$507, "&gt;="&amp;AE137)&gt;0, "R", "")))))</f>
        <v/>
      </c>
      <c r="AF145" s="43" t="str">
        <f>IF(OR($B145="", AF137=""), "", IF(COUNTIFS('Leave Request Form'!$T$8:$T$507, AF137, 'Leave Request Form'!$C$8:$C$507, $B145), "A2", IF(COUNTIFS('Leave Request Form'!$G$8:$G$507, AF137, 'Leave Request Form'!$C$8:$C$507, $B145), "R2", IF(COUNTIFS('Leave Request Form'!$P$8:$P$569, $B145, 'Leave Request Form'!$Q$8:$Q$569, "&lt;="&amp;AF137, 'Leave Request Form'!$R$8:$R$569, "&gt;="&amp;AF137)&gt;0, "A", IF(COUNTIFS('Leave Request Form'!$C$8:$C$507, $B145, 'Leave Request Form'!$D$8:$D$507, "&lt;="&amp;AF137, 'Leave Request Form'!$E$8:$E$507, "&gt;="&amp;AF137)&gt;0, "R", "")))))</f>
        <v/>
      </c>
      <c r="AG145" s="44" t="str">
        <f>IF(OR($B145="", AG137=""), "", IF(COUNTIFS('Leave Request Form'!$T$8:$T$507, AG137, 'Leave Request Form'!$C$8:$C$507, $B145), "A2", IF(COUNTIFS('Leave Request Form'!$G$8:$G$507, AG137, 'Leave Request Form'!$C$8:$C$507, $B145), "R2", IF(COUNTIFS('Leave Request Form'!$P$8:$P$569, $B145, 'Leave Request Form'!$Q$8:$Q$569, "&lt;="&amp;AG137, 'Leave Request Form'!$R$8:$R$569, "&gt;="&amp;AG137)&gt;0, "A", IF(COUNTIFS('Leave Request Form'!$C$8:$C$507, $B145, 'Leave Request Form'!$D$8:$D$507, "&lt;="&amp;AG137, 'Leave Request Form'!$E$8:$E$507, "&gt;="&amp;AG137)&gt;0, "R", "")))))</f>
        <v/>
      </c>
      <c r="AH145" s="75"/>
    </row>
    <row r="146" spans="1:34" x14ac:dyDescent="0.25">
      <c r="A146" s="75"/>
      <c r="B146" s="10" t="str">
        <f>IF('Intro &amp; Setup'!$BC$12="", "", 'Intro &amp; Setup'!$BC$12)</f>
        <v>Andrew</v>
      </c>
      <c r="C146" s="42" t="str">
        <f>IF(OR($B146="", C137=""), "", IF(COUNTIFS('Leave Request Form'!$T$8:$T$507, C137, 'Leave Request Form'!$C$8:$C$507, $B146), "A2", IF(COUNTIFS('Leave Request Form'!$G$8:$G$507, C137, 'Leave Request Form'!$C$8:$C$507, $B146), "R2", IF(COUNTIFS('Leave Request Form'!$P$8:$P$569, $B146, 'Leave Request Form'!$Q$8:$Q$569, "&lt;="&amp;C137, 'Leave Request Form'!$R$8:$R$569, "&gt;="&amp;C137)&gt;0, "A", IF(COUNTIFS('Leave Request Form'!$C$8:$C$507, $B146, 'Leave Request Form'!$D$8:$D$507, "&lt;="&amp;C137, 'Leave Request Form'!$E$8:$E$507, "&gt;="&amp;C137)&gt;0, "R", "")))))</f>
        <v/>
      </c>
      <c r="D146" s="43" t="str">
        <f>IF(OR($B146="", D137=""), "", IF(COUNTIFS('Leave Request Form'!$T$8:$T$507, D137, 'Leave Request Form'!$C$8:$C$507, $B146), "A2", IF(COUNTIFS('Leave Request Form'!$G$8:$G$507, D137, 'Leave Request Form'!$C$8:$C$507, $B146), "R2", IF(COUNTIFS('Leave Request Form'!$P$8:$P$569, $B146, 'Leave Request Form'!$Q$8:$Q$569, "&lt;="&amp;D137, 'Leave Request Form'!$R$8:$R$569, "&gt;="&amp;D137)&gt;0, "A", IF(COUNTIFS('Leave Request Form'!$C$8:$C$507, $B146, 'Leave Request Form'!$D$8:$D$507, "&lt;="&amp;D137, 'Leave Request Form'!$E$8:$E$507, "&gt;="&amp;D137)&gt;0, "R", "")))))</f>
        <v/>
      </c>
      <c r="E146" s="43" t="str">
        <f>IF(OR($B146="", E137=""), "", IF(COUNTIFS('Leave Request Form'!$T$8:$T$507, E137, 'Leave Request Form'!$C$8:$C$507, $B146), "A2", IF(COUNTIFS('Leave Request Form'!$G$8:$G$507, E137, 'Leave Request Form'!$C$8:$C$507, $B146), "R2", IF(COUNTIFS('Leave Request Form'!$P$8:$P$569, $B146, 'Leave Request Form'!$Q$8:$Q$569, "&lt;="&amp;E137, 'Leave Request Form'!$R$8:$R$569, "&gt;="&amp;E137)&gt;0, "A", IF(COUNTIFS('Leave Request Form'!$C$8:$C$507, $B146, 'Leave Request Form'!$D$8:$D$507, "&lt;="&amp;E137, 'Leave Request Form'!$E$8:$E$507, "&gt;="&amp;E137)&gt;0, "R", "")))))</f>
        <v/>
      </c>
      <c r="F146" s="43" t="str">
        <f>IF(OR($B146="", F137=""), "", IF(COUNTIFS('Leave Request Form'!$T$8:$T$507, F137, 'Leave Request Form'!$C$8:$C$507, $B146), "A2", IF(COUNTIFS('Leave Request Form'!$G$8:$G$507, F137, 'Leave Request Form'!$C$8:$C$507, $B146), "R2", IF(COUNTIFS('Leave Request Form'!$P$8:$P$569, $B146, 'Leave Request Form'!$Q$8:$Q$569, "&lt;="&amp;F137, 'Leave Request Form'!$R$8:$R$569, "&gt;="&amp;F137)&gt;0, "A", IF(COUNTIFS('Leave Request Form'!$C$8:$C$507, $B146, 'Leave Request Form'!$D$8:$D$507, "&lt;="&amp;F137, 'Leave Request Form'!$E$8:$E$507, "&gt;="&amp;F137)&gt;0, "R", "")))))</f>
        <v/>
      </c>
      <c r="G146" s="43" t="str">
        <f>IF(OR($B146="", G137=""), "", IF(COUNTIFS('Leave Request Form'!$T$8:$T$507, G137, 'Leave Request Form'!$C$8:$C$507, $B146), "A2", IF(COUNTIFS('Leave Request Form'!$G$8:$G$507, G137, 'Leave Request Form'!$C$8:$C$507, $B146), "R2", IF(COUNTIFS('Leave Request Form'!$P$8:$P$569, $B146, 'Leave Request Form'!$Q$8:$Q$569, "&lt;="&amp;G137, 'Leave Request Form'!$R$8:$R$569, "&gt;="&amp;G137)&gt;0, "A", IF(COUNTIFS('Leave Request Form'!$C$8:$C$507, $B146, 'Leave Request Form'!$D$8:$D$507, "&lt;="&amp;G137, 'Leave Request Form'!$E$8:$E$507, "&gt;="&amp;G137)&gt;0, "R", "")))))</f>
        <v/>
      </c>
      <c r="H146" s="43" t="str">
        <f>IF(OR($B146="", H137=""), "", IF(COUNTIFS('Leave Request Form'!$T$8:$T$507, H137, 'Leave Request Form'!$C$8:$C$507, $B146), "A2", IF(COUNTIFS('Leave Request Form'!$G$8:$G$507, H137, 'Leave Request Form'!$C$8:$C$507, $B146), "R2", IF(COUNTIFS('Leave Request Form'!$P$8:$P$569, $B146, 'Leave Request Form'!$Q$8:$Q$569, "&lt;="&amp;H137, 'Leave Request Form'!$R$8:$R$569, "&gt;="&amp;H137)&gt;0, "A", IF(COUNTIFS('Leave Request Form'!$C$8:$C$507, $B146, 'Leave Request Form'!$D$8:$D$507, "&lt;="&amp;H137, 'Leave Request Form'!$E$8:$E$507, "&gt;="&amp;H137)&gt;0, "R", "")))))</f>
        <v/>
      </c>
      <c r="I146" s="43" t="str">
        <f>IF(OR($B146="", I137=""), "", IF(COUNTIFS('Leave Request Form'!$T$8:$T$507, I137, 'Leave Request Form'!$C$8:$C$507, $B146), "A2", IF(COUNTIFS('Leave Request Form'!$G$8:$G$507, I137, 'Leave Request Form'!$C$8:$C$507, $B146), "R2", IF(COUNTIFS('Leave Request Form'!$P$8:$P$569, $B146, 'Leave Request Form'!$Q$8:$Q$569, "&lt;="&amp;I137, 'Leave Request Form'!$R$8:$R$569, "&gt;="&amp;I137)&gt;0, "A", IF(COUNTIFS('Leave Request Form'!$C$8:$C$507, $B146, 'Leave Request Form'!$D$8:$D$507, "&lt;="&amp;I137, 'Leave Request Form'!$E$8:$E$507, "&gt;="&amp;I137)&gt;0, "R", "")))))</f>
        <v/>
      </c>
      <c r="J146" s="43" t="str">
        <f>IF(OR($B146="", J137=""), "", IF(COUNTIFS('Leave Request Form'!$T$8:$T$507, J137, 'Leave Request Form'!$C$8:$C$507, $B146), "A2", IF(COUNTIFS('Leave Request Form'!$G$8:$G$507, J137, 'Leave Request Form'!$C$8:$C$507, $B146), "R2", IF(COUNTIFS('Leave Request Form'!$P$8:$P$569, $B146, 'Leave Request Form'!$Q$8:$Q$569, "&lt;="&amp;J137, 'Leave Request Form'!$R$8:$R$569, "&gt;="&amp;J137)&gt;0, "A", IF(COUNTIFS('Leave Request Form'!$C$8:$C$507, $B146, 'Leave Request Form'!$D$8:$D$507, "&lt;="&amp;J137, 'Leave Request Form'!$E$8:$E$507, "&gt;="&amp;J137)&gt;0, "R", "")))))</f>
        <v/>
      </c>
      <c r="K146" s="43" t="str">
        <f>IF(OR($B146="", K137=""), "", IF(COUNTIFS('Leave Request Form'!$T$8:$T$507, K137, 'Leave Request Form'!$C$8:$C$507, $B146), "A2", IF(COUNTIFS('Leave Request Form'!$G$8:$G$507, K137, 'Leave Request Form'!$C$8:$C$507, $B146), "R2", IF(COUNTIFS('Leave Request Form'!$P$8:$P$569, $B146, 'Leave Request Form'!$Q$8:$Q$569, "&lt;="&amp;K137, 'Leave Request Form'!$R$8:$R$569, "&gt;="&amp;K137)&gt;0, "A", IF(COUNTIFS('Leave Request Form'!$C$8:$C$507, $B146, 'Leave Request Form'!$D$8:$D$507, "&lt;="&amp;K137, 'Leave Request Form'!$E$8:$E$507, "&gt;="&amp;K137)&gt;0, "R", "")))))</f>
        <v/>
      </c>
      <c r="L146" s="43" t="str">
        <f>IF(OR($B146="", L137=""), "", IF(COUNTIFS('Leave Request Form'!$T$8:$T$507, L137, 'Leave Request Form'!$C$8:$C$507, $B146), "A2", IF(COUNTIFS('Leave Request Form'!$G$8:$G$507, L137, 'Leave Request Form'!$C$8:$C$507, $B146), "R2", IF(COUNTIFS('Leave Request Form'!$P$8:$P$569, $B146, 'Leave Request Form'!$Q$8:$Q$569, "&lt;="&amp;L137, 'Leave Request Form'!$R$8:$R$569, "&gt;="&amp;L137)&gt;0, "A", IF(COUNTIFS('Leave Request Form'!$C$8:$C$507, $B146, 'Leave Request Form'!$D$8:$D$507, "&lt;="&amp;L137, 'Leave Request Form'!$E$8:$E$507, "&gt;="&amp;L137)&gt;0, "R", "")))))</f>
        <v/>
      </c>
      <c r="M146" s="43" t="str">
        <f>IF(OR($B146="", M137=""), "", IF(COUNTIFS('Leave Request Form'!$T$8:$T$507, M137, 'Leave Request Form'!$C$8:$C$507, $B146), "A2", IF(COUNTIFS('Leave Request Form'!$G$8:$G$507, M137, 'Leave Request Form'!$C$8:$C$507, $B146), "R2", IF(COUNTIFS('Leave Request Form'!$P$8:$P$569, $B146, 'Leave Request Form'!$Q$8:$Q$569, "&lt;="&amp;M137, 'Leave Request Form'!$R$8:$R$569, "&gt;="&amp;M137)&gt;0, "A", IF(COUNTIFS('Leave Request Form'!$C$8:$C$507, $B146, 'Leave Request Form'!$D$8:$D$507, "&lt;="&amp;M137, 'Leave Request Form'!$E$8:$E$507, "&gt;="&amp;M137)&gt;0, "R", "")))))</f>
        <v/>
      </c>
      <c r="N146" s="43" t="str">
        <f>IF(OR($B146="", N137=""), "", IF(COUNTIFS('Leave Request Form'!$T$8:$T$507, N137, 'Leave Request Form'!$C$8:$C$507, $B146), "A2", IF(COUNTIFS('Leave Request Form'!$G$8:$G$507, N137, 'Leave Request Form'!$C$8:$C$507, $B146), "R2", IF(COUNTIFS('Leave Request Form'!$P$8:$P$569, $B146, 'Leave Request Form'!$Q$8:$Q$569, "&lt;="&amp;N137, 'Leave Request Form'!$R$8:$R$569, "&gt;="&amp;N137)&gt;0, "A", IF(COUNTIFS('Leave Request Form'!$C$8:$C$507, $B146, 'Leave Request Form'!$D$8:$D$507, "&lt;="&amp;N137, 'Leave Request Form'!$E$8:$E$507, "&gt;="&amp;N137)&gt;0, "R", "")))))</f>
        <v/>
      </c>
      <c r="O146" s="43" t="str">
        <f>IF(OR($B146="", O137=""), "", IF(COUNTIFS('Leave Request Form'!$T$8:$T$507, O137, 'Leave Request Form'!$C$8:$C$507, $B146), "A2", IF(COUNTIFS('Leave Request Form'!$G$8:$G$507, O137, 'Leave Request Form'!$C$8:$C$507, $B146), "R2", IF(COUNTIFS('Leave Request Form'!$P$8:$P$569, $B146, 'Leave Request Form'!$Q$8:$Q$569, "&lt;="&amp;O137, 'Leave Request Form'!$R$8:$R$569, "&gt;="&amp;O137)&gt;0, "A", IF(COUNTIFS('Leave Request Form'!$C$8:$C$507, $B146, 'Leave Request Form'!$D$8:$D$507, "&lt;="&amp;O137, 'Leave Request Form'!$E$8:$E$507, "&gt;="&amp;O137)&gt;0, "R", "")))))</f>
        <v/>
      </c>
      <c r="P146" s="43" t="str">
        <f>IF(OR($B146="", P137=""), "", IF(COUNTIFS('Leave Request Form'!$T$8:$T$507, P137, 'Leave Request Form'!$C$8:$C$507, $B146), "A2", IF(COUNTIFS('Leave Request Form'!$G$8:$G$507, P137, 'Leave Request Form'!$C$8:$C$507, $B146), "R2", IF(COUNTIFS('Leave Request Form'!$P$8:$P$569, $B146, 'Leave Request Form'!$Q$8:$Q$569, "&lt;="&amp;P137, 'Leave Request Form'!$R$8:$R$569, "&gt;="&amp;P137)&gt;0, "A", IF(COUNTIFS('Leave Request Form'!$C$8:$C$507, $B146, 'Leave Request Form'!$D$8:$D$507, "&lt;="&amp;P137, 'Leave Request Form'!$E$8:$E$507, "&gt;="&amp;P137)&gt;0, "R", "")))))</f>
        <v/>
      </c>
      <c r="Q146" s="43" t="str">
        <f>IF(OR($B146="", Q137=""), "", IF(COUNTIFS('Leave Request Form'!$T$8:$T$507, Q137, 'Leave Request Form'!$C$8:$C$507, $B146), "A2", IF(COUNTIFS('Leave Request Form'!$G$8:$G$507, Q137, 'Leave Request Form'!$C$8:$C$507, $B146), "R2", IF(COUNTIFS('Leave Request Form'!$P$8:$P$569, $B146, 'Leave Request Form'!$Q$8:$Q$569, "&lt;="&amp;Q137, 'Leave Request Form'!$R$8:$R$569, "&gt;="&amp;Q137)&gt;0, "A", IF(COUNTIFS('Leave Request Form'!$C$8:$C$507, $B146, 'Leave Request Form'!$D$8:$D$507, "&lt;="&amp;Q137, 'Leave Request Form'!$E$8:$E$507, "&gt;="&amp;Q137)&gt;0, "R", "")))))</f>
        <v/>
      </c>
      <c r="R146" s="43" t="str">
        <f>IF(OR($B146="", R137=""), "", IF(COUNTIFS('Leave Request Form'!$T$8:$T$507, R137, 'Leave Request Form'!$C$8:$C$507, $B146), "A2", IF(COUNTIFS('Leave Request Form'!$G$8:$G$507, R137, 'Leave Request Form'!$C$8:$C$507, $B146), "R2", IF(COUNTIFS('Leave Request Form'!$P$8:$P$569, $B146, 'Leave Request Form'!$Q$8:$Q$569, "&lt;="&amp;R137, 'Leave Request Form'!$R$8:$R$569, "&gt;="&amp;R137)&gt;0, "A", IF(COUNTIFS('Leave Request Form'!$C$8:$C$507, $B146, 'Leave Request Form'!$D$8:$D$507, "&lt;="&amp;R137, 'Leave Request Form'!$E$8:$E$507, "&gt;="&amp;R137)&gt;0, "R", "")))))</f>
        <v/>
      </c>
      <c r="S146" s="43" t="str">
        <f>IF(OR($B146="", S137=""), "", IF(COUNTIFS('Leave Request Form'!$T$8:$T$507, S137, 'Leave Request Form'!$C$8:$C$507, $B146), "A2", IF(COUNTIFS('Leave Request Form'!$G$8:$G$507, S137, 'Leave Request Form'!$C$8:$C$507, $B146), "R2", IF(COUNTIFS('Leave Request Form'!$P$8:$P$569, $B146, 'Leave Request Form'!$Q$8:$Q$569, "&lt;="&amp;S137, 'Leave Request Form'!$R$8:$R$569, "&gt;="&amp;S137)&gt;0, "A", IF(COUNTIFS('Leave Request Form'!$C$8:$C$507, $B146, 'Leave Request Form'!$D$8:$D$507, "&lt;="&amp;S137, 'Leave Request Form'!$E$8:$E$507, "&gt;="&amp;S137)&gt;0, "R", "")))))</f>
        <v/>
      </c>
      <c r="T146" s="43" t="str">
        <f>IF(OR($B146="", T137=""), "", IF(COUNTIFS('Leave Request Form'!$T$8:$T$507, T137, 'Leave Request Form'!$C$8:$C$507, $B146), "A2", IF(COUNTIFS('Leave Request Form'!$G$8:$G$507, T137, 'Leave Request Form'!$C$8:$C$507, $B146), "R2", IF(COUNTIFS('Leave Request Form'!$P$8:$P$569, $B146, 'Leave Request Form'!$Q$8:$Q$569, "&lt;="&amp;T137, 'Leave Request Form'!$R$8:$R$569, "&gt;="&amp;T137)&gt;0, "A", IF(COUNTIFS('Leave Request Form'!$C$8:$C$507, $B146, 'Leave Request Form'!$D$8:$D$507, "&lt;="&amp;T137, 'Leave Request Form'!$E$8:$E$507, "&gt;="&amp;T137)&gt;0, "R", "")))))</f>
        <v/>
      </c>
      <c r="U146" s="43" t="str">
        <f>IF(OR($B146="", U137=""), "", IF(COUNTIFS('Leave Request Form'!$T$8:$T$507, U137, 'Leave Request Form'!$C$8:$C$507, $B146), "A2", IF(COUNTIFS('Leave Request Form'!$G$8:$G$507, U137, 'Leave Request Form'!$C$8:$C$507, $B146), "R2", IF(COUNTIFS('Leave Request Form'!$P$8:$P$569, $B146, 'Leave Request Form'!$Q$8:$Q$569, "&lt;="&amp;U137, 'Leave Request Form'!$R$8:$R$569, "&gt;="&amp;U137)&gt;0, "A", IF(COUNTIFS('Leave Request Form'!$C$8:$C$507, $B146, 'Leave Request Form'!$D$8:$D$507, "&lt;="&amp;U137, 'Leave Request Form'!$E$8:$E$507, "&gt;="&amp;U137)&gt;0, "R", "")))))</f>
        <v/>
      </c>
      <c r="V146" s="43" t="str">
        <f>IF(OR($B146="", V137=""), "", IF(COUNTIFS('Leave Request Form'!$T$8:$T$507, V137, 'Leave Request Form'!$C$8:$C$507, $B146), "A2", IF(COUNTIFS('Leave Request Form'!$G$8:$G$507, V137, 'Leave Request Form'!$C$8:$C$507, $B146), "R2", IF(COUNTIFS('Leave Request Form'!$P$8:$P$569, $B146, 'Leave Request Form'!$Q$8:$Q$569, "&lt;="&amp;V137, 'Leave Request Form'!$R$8:$R$569, "&gt;="&amp;V137)&gt;0, "A", IF(COUNTIFS('Leave Request Form'!$C$8:$C$507, $B146, 'Leave Request Form'!$D$8:$D$507, "&lt;="&amp;V137, 'Leave Request Form'!$E$8:$E$507, "&gt;="&amp;V137)&gt;0, "R", "")))))</f>
        <v/>
      </c>
      <c r="W146" s="43" t="str">
        <f>IF(OR($B146="", W137=""), "", IF(COUNTIFS('Leave Request Form'!$T$8:$T$507, W137, 'Leave Request Form'!$C$8:$C$507, $B146), "A2", IF(COUNTIFS('Leave Request Form'!$G$8:$G$507, W137, 'Leave Request Form'!$C$8:$C$507, $B146), "R2", IF(COUNTIFS('Leave Request Form'!$P$8:$P$569, $B146, 'Leave Request Form'!$Q$8:$Q$569, "&lt;="&amp;W137, 'Leave Request Form'!$R$8:$R$569, "&gt;="&amp;W137)&gt;0, "A", IF(COUNTIFS('Leave Request Form'!$C$8:$C$507, $B146, 'Leave Request Form'!$D$8:$D$507, "&lt;="&amp;W137, 'Leave Request Form'!$E$8:$E$507, "&gt;="&amp;W137)&gt;0, "R", "")))))</f>
        <v/>
      </c>
      <c r="X146" s="43" t="str">
        <f>IF(OR($B146="", X137=""), "", IF(COUNTIFS('Leave Request Form'!$T$8:$T$507, X137, 'Leave Request Form'!$C$8:$C$507, $B146), "A2", IF(COUNTIFS('Leave Request Form'!$G$8:$G$507, X137, 'Leave Request Form'!$C$8:$C$507, $B146), "R2", IF(COUNTIFS('Leave Request Form'!$P$8:$P$569, $B146, 'Leave Request Form'!$Q$8:$Q$569, "&lt;="&amp;X137, 'Leave Request Form'!$R$8:$R$569, "&gt;="&amp;X137)&gt;0, "A", IF(COUNTIFS('Leave Request Form'!$C$8:$C$507, $B146, 'Leave Request Form'!$D$8:$D$507, "&lt;="&amp;X137, 'Leave Request Form'!$E$8:$E$507, "&gt;="&amp;X137)&gt;0, "R", "")))))</f>
        <v/>
      </c>
      <c r="Y146" s="43" t="str">
        <f>IF(OR($B146="", Y137=""), "", IF(COUNTIFS('Leave Request Form'!$T$8:$T$507, Y137, 'Leave Request Form'!$C$8:$C$507, $B146), "A2", IF(COUNTIFS('Leave Request Form'!$G$8:$G$507, Y137, 'Leave Request Form'!$C$8:$C$507, $B146), "R2", IF(COUNTIFS('Leave Request Form'!$P$8:$P$569, $B146, 'Leave Request Form'!$Q$8:$Q$569, "&lt;="&amp;Y137, 'Leave Request Form'!$R$8:$R$569, "&gt;="&amp;Y137)&gt;0, "A", IF(COUNTIFS('Leave Request Form'!$C$8:$C$507, $B146, 'Leave Request Form'!$D$8:$D$507, "&lt;="&amp;Y137, 'Leave Request Form'!$E$8:$E$507, "&gt;="&amp;Y137)&gt;0, "R", "")))))</f>
        <v/>
      </c>
      <c r="Z146" s="43" t="str">
        <f>IF(OR($B146="", Z137=""), "", IF(COUNTIFS('Leave Request Form'!$T$8:$T$507, Z137, 'Leave Request Form'!$C$8:$C$507, $B146), "A2", IF(COUNTIFS('Leave Request Form'!$G$8:$G$507, Z137, 'Leave Request Form'!$C$8:$C$507, $B146), "R2", IF(COUNTIFS('Leave Request Form'!$P$8:$P$569, $B146, 'Leave Request Form'!$Q$8:$Q$569, "&lt;="&amp;Z137, 'Leave Request Form'!$R$8:$R$569, "&gt;="&amp;Z137)&gt;0, "A", IF(COUNTIFS('Leave Request Form'!$C$8:$C$507, $B146, 'Leave Request Form'!$D$8:$D$507, "&lt;="&amp;Z137, 'Leave Request Form'!$E$8:$E$507, "&gt;="&amp;Z137)&gt;0, "R", "")))))</f>
        <v/>
      </c>
      <c r="AA146" s="43" t="str">
        <f>IF(OR($B146="", AA137=""), "", IF(COUNTIFS('Leave Request Form'!$T$8:$T$507, AA137, 'Leave Request Form'!$C$8:$C$507, $B146), "A2", IF(COUNTIFS('Leave Request Form'!$G$8:$G$507, AA137, 'Leave Request Form'!$C$8:$C$507, $B146), "R2", IF(COUNTIFS('Leave Request Form'!$P$8:$P$569, $B146, 'Leave Request Form'!$Q$8:$Q$569, "&lt;="&amp;AA137, 'Leave Request Form'!$R$8:$R$569, "&gt;="&amp;AA137)&gt;0, "A", IF(COUNTIFS('Leave Request Form'!$C$8:$C$507, $B146, 'Leave Request Form'!$D$8:$D$507, "&lt;="&amp;AA137, 'Leave Request Form'!$E$8:$E$507, "&gt;="&amp;AA137)&gt;0, "R", "")))))</f>
        <v/>
      </c>
      <c r="AB146" s="43" t="str">
        <f>IF(OR($B146="", AB137=""), "", IF(COUNTIFS('Leave Request Form'!$T$8:$T$507, AB137, 'Leave Request Form'!$C$8:$C$507, $B146), "A2", IF(COUNTIFS('Leave Request Form'!$G$8:$G$507, AB137, 'Leave Request Form'!$C$8:$C$507, $B146), "R2", IF(COUNTIFS('Leave Request Form'!$P$8:$P$569, $B146, 'Leave Request Form'!$Q$8:$Q$569, "&lt;="&amp;AB137, 'Leave Request Form'!$R$8:$R$569, "&gt;="&amp;AB137)&gt;0, "A", IF(COUNTIFS('Leave Request Form'!$C$8:$C$507, $B146, 'Leave Request Form'!$D$8:$D$507, "&lt;="&amp;AB137, 'Leave Request Form'!$E$8:$E$507, "&gt;="&amp;AB137)&gt;0, "R", "")))))</f>
        <v/>
      </c>
      <c r="AC146" s="43" t="str">
        <f>IF(OR($B146="", AC137=""), "", IF(COUNTIFS('Leave Request Form'!$T$8:$T$507, AC137, 'Leave Request Form'!$C$8:$C$507, $B146), "A2", IF(COUNTIFS('Leave Request Form'!$G$8:$G$507, AC137, 'Leave Request Form'!$C$8:$C$507, $B146), "R2", IF(COUNTIFS('Leave Request Form'!$P$8:$P$569, $B146, 'Leave Request Form'!$Q$8:$Q$569, "&lt;="&amp;AC137, 'Leave Request Form'!$R$8:$R$569, "&gt;="&amp;AC137)&gt;0, "A", IF(COUNTIFS('Leave Request Form'!$C$8:$C$507, $B146, 'Leave Request Form'!$D$8:$D$507, "&lt;="&amp;AC137, 'Leave Request Form'!$E$8:$E$507, "&gt;="&amp;AC137)&gt;0, "R", "")))))</f>
        <v/>
      </c>
      <c r="AD146" s="43" t="str">
        <f>IF(OR($B146="", AD137=""), "", IF(COUNTIFS('Leave Request Form'!$T$8:$T$507, AD137, 'Leave Request Form'!$C$8:$C$507, $B146), "A2", IF(COUNTIFS('Leave Request Form'!$G$8:$G$507, AD137, 'Leave Request Form'!$C$8:$C$507, $B146), "R2", IF(COUNTIFS('Leave Request Form'!$P$8:$P$569, $B146, 'Leave Request Form'!$Q$8:$Q$569, "&lt;="&amp;AD137, 'Leave Request Form'!$R$8:$R$569, "&gt;="&amp;AD137)&gt;0, "A", IF(COUNTIFS('Leave Request Form'!$C$8:$C$507, $B146, 'Leave Request Form'!$D$8:$D$507, "&lt;="&amp;AD137, 'Leave Request Form'!$E$8:$E$507, "&gt;="&amp;AD137)&gt;0, "R", "")))))</f>
        <v/>
      </c>
      <c r="AE146" s="43" t="str">
        <f>IF(OR($B146="", AE137=""), "", IF(COUNTIFS('Leave Request Form'!$T$8:$T$507, AE137, 'Leave Request Form'!$C$8:$C$507, $B146), "A2", IF(COUNTIFS('Leave Request Form'!$G$8:$G$507, AE137, 'Leave Request Form'!$C$8:$C$507, $B146), "R2", IF(COUNTIFS('Leave Request Form'!$P$8:$P$569, $B146, 'Leave Request Form'!$Q$8:$Q$569, "&lt;="&amp;AE137, 'Leave Request Form'!$R$8:$R$569, "&gt;="&amp;AE137)&gt;0, "A", IF(COUNTIFS('Leave Request Form'!$C$8:$C$507, $B146, 'Leave Request Form'!$D$8:$D$507, "&lt;="&amp;AE137, 'Leave Request Form'!$E$8:$E$507, "&gt;="&amp;AE137)&gt;0, "R", "")))))</f>
        <v/>
      </c>
      <c r="AF146" s="43" t="str">
        <f>IF(OR($B146="", AF137=""), "", IF(COUNTIFS('Leave Request Form'!$T$8:$T$507, AF137, 'Leave Request Form'!$C$8:$C$507, $B146), "A2", IF(COUNTIFS('Leave Request Form'!$G$8:$G$507, AF137, 'Leave Request Form'!$C$8:$C$507, $B146), "R2", IF(COUNTIFS('Leave Request Form'!$P$8:$P$569, $B146, 'Leave Request Form'!$Q$8:$Q$569, "&lt;="&amp;AF137, 'Leave Request Form'!$R$8:$R$569, "&gt;="&amp;AF137)&gt;0, "A", IF(COUNTIFS('Leave Request Form'!$C$8:$C$507, $B146, 'Leave Request Form'!$D$8:$D$507, "&lt;="&amp;AF137, 'Leave Request Form'!$E$8:$E$507, "&gt;="&amp;AF137)&gt;0, "R", "")))))</f>
        <v/>
      </c>
      <c r="AG146" s="44" t="str">
        <f>IF(OR($B146="", AG137=""), "", IF(COUNTIFS('Leave Request Form'!$T$8:$T$507, AG137, 'Leave Request Form'!$C$8:$C$507, $B146), "A2", IF(COUNTIFS('Leave Request Form'!$G$8:$G$507, AG137, 'Leave Request Form'!$C$8:$C$507, $B146), "R2", IF(COUNTIFS('Leave Request Form'!$P$8:$P$569, $B146, 'Leave Request Form'!$Q$8:$Q$569, "&lt;="&amp;AG137, 'Leave Request Form'!$R$8:$R$569, "&gt;="&amp;AG137)&gt;0, "A", IF(COUNTIFS('Leave Request Form'!$C$8:$C$507, $B146, 'Leave Request Form'!$D$8:$D$507, "&lt;="&amp;AG137, 'Leave Request Form'!$E$8:$E$507, "&gt;="&amp;AG137)&gt;0, "R", "")))))</f>
        <v/>
      </c>
      <c r="AH146" s="75"/>
    </row>
    <row r="147" spans="1:34" x14ac:dyDescent="0.25">
      <c r="A147" s="75"/>
      <c r="B147" s="10" t="str">
        <f>IF('Intro &amp; Setup'!$BC$13="", "", 'Intro &amp; Setup'!$BC$13)</f>
        <v>Colleen</v>
      </c>
      <c r="C147" s="42" t="str">
        <f>IF(OR($B147="", C137=""), "", IF(COUNTIFS('Leave Request Form'!$T$8:$T$507, C137, 'Leave Request Form'!$C$8:$C$507, $B147), "A2", IF(COUNTIFS('Leave Request Form'!$G$8:$G$507, C137, 'Leave Request Form'!$C$8:$C$507, $B147), "R2", IF(COUNTIFS('Leave Request Form'!$P$8:$P$569, $B147, 'Leave Request Form'!$Q$8:$Q$569, "&lt;="&amp;C137, 'Leave Request Form'!$R$8:$R$569, "&gt;="&amp;C137)&gt;0, "A", IF(COUNTIFS('Leave Request Form'!$C$8:$C$507, $B147, 'Leave Request Form'!$D$8:$D$507, "&lt;="&amp;C137, 'Leave Request Form'!$E$8:$E$507, "&gt;="&amp;C137)&gt;0, "R", "")))))</f>
        <v/>
      </c>
      <c r="D147" s="43" t="str">
        <f>IF(OR($B147="", D137=""), "", IF(COUNTIFS('Leave Request Form'!$T$8:$T$507, D137, 'Leave Request Form'!$C$8:$C$507, $B147), "A2", IF(COUNTIFS('Leave Request Form'!$G$8:$G$507, D137, 'Leave Request Form'!$C$8:$C$507, $B147), "R2", IF(COUNTIFS('Leave Request Form'!$P$8:$P$569, $B147, 'Leave Request Form'!$Q$8:$Q$569, "&lt;="&amp;D137, 'Leave Request Form'!$R$8:$R$569, "&gt;="&amp;D137)&gt;0, "A", IF(COUNTIFS('Leave Request Form'!$C$8:$C$507, $B147, 'Leave Request Form'!$D$8:$D$507, "&lt;="&amp;D137, 'Leave Request Form'!$E$8:$E$507, "&gt;="&amp;D137)&gt;0, "R", "")))))</f>
        <v/>
      </c>
      <c r="E147" s="43" t="str">
        <f>IF(OR($B147="", E137=""), "", IF(COUNTIFS('Leave Request Form'!$T$8:$T$507, E137, 'Leave Request Form'!$C$8:$C$507, $B147), "A2", IF(COUNTIFS('Leave Request Form'!$G$8:$G$507, E137, 'Leave Request Form'!$C$8:$C$507, $B147), "R2", IF(COUNTIFS('Leave Request Form'!$P$8:$P$569, $B147, 'Leave Request Form'!$Q$8:$Q$569, "&lt;="&amp;E137, 'Leave Request Form'!$R$8:$R$569, "&gt;="&amp;E137)&gt;0, "A", IF(COUNTIFS('Leave Request Form'!$C$8:$C$507, $B147, 'Leave Request Form'!$D$8:$D$507, "&lt;="&amp;E137, 'Leave Request Form'!$E$8:$E$507, "&gt;="&amp;E137)&gt;0, "R", "")))))</f>
        <v/>
      </c>
      <c r="F147" s="43" t="str">
        <f>IF(OR($B147="", F137=""), "", IF(COUNTIFS('Leave Request Form'!$T$8:$T$507, F137, 'Leave Request Form'!$C$8:$C$507, $B147), "A2", IF(COUNTIFS('Leave Request Form'!$G$8:$G$507, F137, 'Leave Request Form'!$C$8:$C$507, $B147), "R2", IF(COUNTIFS('Leave Request Form'!$P$8:$P$569, $B147, 'Leave Request Form'!$Q$8:$Q$569, "&lt;="&amp;F137, 'Leave Request Form'!$R$8:$R$569, "&gt;="&amp;F137)&gt;0, "A", IF(COUNTIFS('Leave Request Form'!$C$8:$C$507, $B147, 'Leave Request Form'!$D$8:$D$507, "&lt;="&amp;F137, 'Leave Request Form'!$E$8:$E$507, "&gt;="&amp;F137)&gt;0, "R", "")))))</f>
        <v/>
      </c>
      <c r="G147" s="43" t="str">
        <f>IF(OR($B147="", G137=""), "", IF(COUNTIFS('Leave Request Form'!$T$8:$T$507, G137, 'Leave Request Form'!$C$8:$C$507, $B147), "A2", IF(COUNTIFS('Leave Request Form'!$G$8:$G$507, G137, 'Leave Request Form'!$C$8:$C$507, $B147), "R2", IF(COUNTIFS('Leave Request Form'!$P$8:$P$569, $B147, 'Leave Request Form'!$Q$8:$Q$569, "&lt;="&amp;G137, 'Leave Request Form'!$R$8:$R$569, "&gt;="&amp;G137)&gt;0, "A", IF(COUNTIFS('Leave Request Form'!$C$8:$C$507, $B147, 'Leave Request Form'!$D$8:$D$507, "&lt;="&amp;G137, 'Leave Request Form'!$E$8:$E$507, "&gt;="&amp;G137)&gt;0, "R", "")))))</f>
        <v/>
      </c>
      <c r="H147" s="43" t="str">
        <f>IF(OR($B147="", H137=""), "", IF(COUNTIFS('Leave Request Form'!$T$8:$T$507, H137, 'Leave Request Form'!$C$8:$C$507, $B147), "A2", IF(COUNTIFS('Leave Request Form'!$G$8:$G$507, H137, 'Leave Request Form'!$C$8:$C$507, $B147), "R2", IF(COUNTIFS('Leave Request Form'!$P$8:$P$569, $B147, 'Leave Request Form'!$Q$8:$Q$569, "&lt;="&amp;H137, 'Leave Request Form'!$R$8:$R$569, "&gt;="&amp;H137)&gt;0, "A", IF(COUNTIFS('Leave Request Form'!$C$8:$C$507, $B147, 'Leave Request Form'!$D$8:$D$507, "&lt;="&amp;H137, 'Leave Request Form'!$E$8:$E$507, "&gt;="&amp;H137)&gt;0, "R", "")))))</f>
        <v/>
      </c>
      <c r="I147" s="43" t="str">
        <f>IF(OR($B147="", I137=""), "", IF(COUNTIFS('Leave Request Form'!$T$8:$T$507, I137, 'Leave Request Form'!$C$8:$C$507, $B147), "A2", IF(COUNTIFS('Leave Request Form'!$G$8:$G$507, I137, 'Leave Request Form'!$C$8:$C$507, $B147), "R2", IF(COUNTIFS('Leave Request Form'!$P$8:$P$569, $B147, 'Leave Request Form'!$Q$8:$Q$569, "&lt;="&amp;I137, 'Leave Request Form'!$R$8:$R$569, "&gt;="&amp;I137)&gt;0, "A", IF(COUNTIFS('Leave Request Form'!$C$8:$C$507, $B147, 'Leave Request Form'!$D$8:$D$507, "&lt;="&amp;I137, 'Leave Request Form'!$E$8:$E$507, "&gt;="&amp;I137)&gt;0, "R", "")))))</f>
        <v/>
      </c>
      <c r="J147" s="43" t="str">
        <f>IF(OR($B147="", J137=""), "", IF(COUNTIFS('Leave Request Form'!$T$8:$T$507, J137, 'Leave Request Form'!$C$8:$C$507, $B147), "A2", IF(COUNTIFS('Leave Request Form'!$G$8:$G$507, J137, 'Leave Request Form'!$C$8:$C$507, $B147), "R2", IF(COUNTIFS('Leave Request Form'!$P$8:$P$569, $B147, 'Leave Request Form'!$Q$8:$Q$569, "&lt;="&amp;J137, 'Leave Request Form'!$R$8:$R$569, "&gt;="&amp;J137)&gt;0, "A", IF(COUNTIFS('Leave Request Form'!$C$8:$C$507, $B147, 'Leave Request Form'!$D$8:$D$507, "&lt;="&amp;J137, 'Leave Request Form'!$E$8:$E$507, "&gt;="&amp;J137)&gt;0, "R", "")))))</f>
        <v/>
      </c>
      <c r="K147" s="43" t="str">
        <f>IF(OR($B147="", K137=""), "", IF(COUNTIFS('Leave Request Form'!$T$8:$T$507, K137, 'Leave Request Form'!$C$8:$C$507, $B147), "A2", IF(COUNTIFS('Leave Request Form'!$G$8:$G$507, K137, 'Leave Request Form'!$C$8:$C$507, $B147), "R2", IF(COUNTIFS('Leave Request Form'!$P$8:$P$569, $B147, 'Leave Request Form'!$Q$8:$Q$569, "&lt;="&amp;K137, 'Leave Request Form'!$R$8:$R$569, "&gt;="&amp;K137)&gt;0, "A", IF(COUNTIFS('Leave Request Form'!$C$8:$C$507, $B147, 'Leave Request Form'!$D$8:$D$507, "&lt;="&amp;K137, 'Leave Request Form'!$E$8:$E$507, "&gt;="&amp;K137)&gt;0, "R", "")))))</f>
        <v/>
      </c>
      <c r="L147" s="43" t="str">
        <f>IF(OR($B147="", L137=""), "", IF(COUNTIFS('Leave Request Form'!$T$8:$T$507, L137, 'Leave Request Form'!$C$8:$C$507, $B147), "A2", IF(COUNTIFS('Leave Request Form'!$G$8:$G$507, L137, 'Leave Request Form'!$C$8:$C$507, $B147), "R2", IF(COUNTIFS('Leave Request Form'!$P$8:$P$569, $B147, 'Leave Request Form'!$Q$8:$Q$569, "&lt;="&amp;L137, 'Leave Request Form'!$R$8:$R$569, "&gt;="&amp;L137)&gt;0, "A", IF(COUNTIFS('Leave Request Form'!$C$8:$C$507, $B147, 'Leave Request Form'!$D$8:$D$507, "&lt;="&amp;L137, 'Leave Request Form'!$E$8:$E$507, "&gt;="&amp;L137)&gt;0, "R", "")))))</f>
        <v/>
      </c>
      <c r="M147" s="43" t="str">
        <f>IF(OR($B147="", M137=""), "", IF(COUNTIFS('Leave Request Form'!$T$8:$T$507, M137, 'Leave Request Form'!$C$8:$C$507, $B147), "A2", IF(COUNTIFS('Leave Request Form'!$G$8:$G$507, M137, 'Leave Request Form'!$C$8:$C$507, $B147), "R2", IF(COUNTIFS('Leave Request Form'!$P$8:$P$569, $B147, 'Leave Request Form'!$Q$8:$Q$569, "&lt;="&amp;M137, 'Leave Request Form'!$R$8:$R$569, "&gt;="&amp;M137)&gt;0, "A", IF(COUNTIFS('Leave Request Form'!$C$8:$C$507, $B147, 'Leave Request Form'!$D$8:$D$507, "&lt;="&amp;M137, 'Leave Request Form'!$E$8:$E$507, "&gt;="&amp;M137)&gt;0, "R", "")))))</f>
        <v/>
      </c>
      <c r="N147" s="43" t="str">
        <f>IF(OR($B147="", N137=""), "", IF(COUNTIFS('Leave Request Form'!$T$8:$T$507, N137, 'Leave Request Form'!$C$8:$C$507, $B147), "A2", IF(COUNTIFS('Leave Request Form'!$G$8:$G$507, N137, 'Leave Request Form'!$C$8:$C$507, $B147), "R2", IF(COUNTIFS('Leave Request Form'!$P$8:$P$569, $B147, 'Leave Request Form'!$Q$8:$Q$569, "&lt;="&amp;N137, 'Leave Request Form'!$R$8:$R$569, "&gt;="&amp;N137)&gt;0, "A", IF(COUNTIFS('Leave Request Form'!$C$8:$C$507, $B147, 'Leave Request Form'!$D$8:$D$507, "&lt;="&amp;N137, 'Leave Request Form'!$E$8:$E$507, "&gt;="&amp;N137)&gt;0, "R", "")))))</f>
        <v/>
      </c>
      <c r="O147" s="43" t="str">
        <f>IF(OR($B147="", O137=""), "", IF(COUNTIFS('Leave Request Form'!$T$8:$T$507, O137, 'Leave Request Form'!$C$8:$C$507, $B147), "A2", IF(COUNTIFS('Leave Request Form'!$G$8:$G$507, O137, 'Leave Request Form'!$C$8:$C$507, $B147), "R2", IF(COUNTIFS('Leave Request Form'!$P$8:$P$569, $B147, 'Leave Request Form'!$Q$8:$Q$569, "&lt;="&amp;O137, 'Leave Request Form'!$R$8:$R$569, "&gt;="&amp;O137)&gt;0, "A", IF(COUNTIFS('Leave Request Form'!$C$8:$C$507, $B147, 'Leave Request Form'!$D$8:$D$507, "&lt;="&amp;O137, 'Leave Request Form'!$E$8:$E$507, "&gt;="&amp;O137)&gt;0, "R", "")))))</f>
        <v/>
      </c>
      <c r="P147" s="43" t="str">
        <f>IF(OR($B147="", P137=""), "", IF(COUNTIFS('Leave Request Form'!$T$8:$T$507, P137, 'Leave Request Form'!$C$8:$C$507, $B147), "A2", IF(COUNTIFS('Leave Request Form'!$G$8:$G$507, P137, 'Leave Request Form'!$C$8:$C$507, $B147), "R2", IF(COUNTIFS('Leave Request Form'!$P$8:$P$569, $B147, 'Leave Request Form'!$Q$8:$Q$569, "&lt;="&amp;P137, 'Leave Request Form'!$R$8:$R$569, "&gt;="&amp;P137)&gt;0, "A", IF(COUNTIFS('Leave Request Form'!$C$8:$C$507, $B147, 'Leave Request Form'!$D$8:$D$507, "&lt;="&amp;P137, 'Leave Request Form'!$E$8:$E$507, "&gt;="&amp;P137)&gt;0, "R", "")))))</f>
        <v/>
      </c>
      <c r="Q147" s="43" t="str">
        <f>IF(OR($B147="", Q137=""), "", IF(COUNTIFS('Leave Request Form'!$T$8:$T$507, Q137, 'Leave Request Form'!$C$8:$C$507, $B147), "A2", IF(COUNTIFS('Leave Request Form'!$G$8:$G$507, Q137, 'Leave Request Form'!$C$8:$C$507, $B147), "R2", IF(COUNTIFS('Leave Request Form'!$P$8:$P$569, $B147, 'Leave Request Form'!$Q$8:$Q$569, "&lt;="&amp;Q137, 'Leave Request Form'!$R$8:$R$569, "&gt;="&amp;Q137)&gt;0, "A", IF(COUNTIFS('Leave Request Form'!$C$8:$C$507, $B147, 'Leave Request Form'!$D$8:$D$507, "&lt;="&amp;Q137, 'Leave Request Form'!$E$8:$E$507, "&gt;="&amp;Q137)&gt;0, "R", "")))))</f>
        <v/>
      </c>
      <c r="R147" s="43" t="str">
        <f>IF(OR($B147="", R137=""), "", IF(COUNTIFS('Leave Request Form'!$T$8:$T$507, R137, 'Leave Request Form'!$C$8:$C$507, $B147), "A2", IF(COUNTIFS('Leave Request Form'!$G$8:$G$507, R137, 'Leave Request Form'!$C$8:$C$507, $B147), "R2", IF(COUNTIFS('Leave Request Form'!$P$8:$P$569, $B147, 'Leave Request Form'!$Q$8:$Q$569, "&lt;="&amp;R137, 'Leave Request Form'!$R$8:$R$569, "&gt;="&amp;R137)&gt;0, "A", IF(COUNTIFS('Leave Request Form'!$C$8:$C$507, $B147, 'Leave Request Form'!$D$8:$D$507, "&lt;="&amp;R137, 'Leave Request Form'!$E$8:$E$507, "&gt;="&amp;R137)&gt;0, "R", "")))))</f>
        <v/>
      </c>
      <c r="S147" s="43" t="str">
        <f>IF(OR($B147="", S137=""), "", IF(COUNTIFS('Leave Request Form'!$T$8:$T$507, S137, 'Leave Request Form'!$C$8:$C$507, $B147), "A2", IF(COUNTIFS('Leave Request Form'!$G$8:$G$507, S137, 'Leave Request Form'!$C$8:$C$507, $B147), "R2", IF(COUNTIFS('Leave Request Form'!$P$8:$P$569, $B147, 'Leave Request Form'!$Q$8:$Q$569, "&lt;="&amp;S137, 'Leave Request Form'!$R$8:$R$569, "&gt;="&amp;S137)&gt;0, "A", IF(COUNTIFS('Leave Request Form'!$C$8:$C$507, $B147, 'Leave Request Form'!$D$8:$D$507, "&lt;="&amp;S137, 'Leave Request Form'!$E$8:$E$507, "&gt;="&amp;S137)&gt;0, "R", "")))))</f>
        <v/>
      </c>
      <c r="T147" s="43" t="str">
        <f>IF(OR($B147="", T137=""), "", IF(COUNTIFS('Leave Request Form'!$T$8:$T$507, T137, 'Leave Request Form'!$C$8:$C$507, $B147), "A2", IF(COUNTIFS('Leave Request Form'!$G$8:$G$507, T137, 'Leave Request Form'!$C$8:$C$507, $B147), "R2", IF(COUNTIFS('Leave Request Form'!$P$8:$P$569, $B147, 'Leave Request Form'!$Q$8:$Q$569, "&lt;="&amp;T137, 'Leave Request Form'!$R$8:$R$569, "&gt;="&amp;T137)&gt;0, "A", IF(COUNTIFS('Leave Request Form'!$C$8:$C$507, $B147, 'Leave Request Form'!$D$8:$D$507, "&lt;="&amp;T137, 'Leave Request Form'!$E$8:$E$507, "&gt;="&amp;T137)&gt;0, "R", "")))))</f>
        <v/>
      </c>
      <c r="U147" s="43" t="str">
        <f>IF(OR($B147="", U137=""), "", IF(COUNTIFS('Leave Request Form'!$T$8:$T$507, U137, 'Leave Request Form'!$C$8:$C$507, $B147), "A2", IF(COUNTIFS('Leave Request Form'!$G$8:$G$507, U137, 'Leave Request Form'!$C$8:$C$507, $B147), "R2", IF(COUNTIFS('Leave Request Form'!$P$8:$P$569, $B147, 'Leave Request Form'!$Q$8:$Q$569, "&lt;="&amp;U137, 'Leave Request Form'!$R$8:$R$569, "&gt;="&amp;U137)&gt;0, "A", IF(COUNTIFS('Leave Request Form'!$C$8:$C$507, $B147, 'Leave Request Form'!$D$8:$D$507, "&lt;="&amp;U137, 'Leave Request Form'!$E$8:$E$507, "&gt;="&amp;U137)&gt;0, "R", "")))))</f>
        <v/>
      </c>
      <c r="V147" s="43" t="str">
        <f>IF(OR($B147="", V137=""), "", IF(COUNTIFS('Leave Request Form'!$T$8:$T$507, V137, 'Leave Request Form'!$C$8:$C$507, $B147), "A2", IF(COUNTIFS('Leave Request Form'!$G$8:$G$507, V137, 'Leave Request Form'!$C$8:$C$507, $B147), "R2", IF(COUNTIFS('Leave Request Form'!$P$8:$P$569, $B147, 'Leave Request Form'!$Q$8:$Q$569, "&lt;="&amp;V137, 'Leave Request Form'!$R$8:$R$569, "&gt;="&amp;V137)&gt;0, "A", IF(COUNTIFS('Leave Request Form'!$C$8:$C$507, $B147, 'Leave Request Form'!$D$8:$D$507, "&lt;="&amp;V137, 'Leave Request Form'!$E$8:$E$507, "&gt;="&amp;V137)&gt;0, "R", "")))))</f>
        <v/>
      </c>
      <c r="W147" s="43" t="str">
        <f>IF(OR($B147="", W137=""), "", IF(COUNTIFS('Leave Request Form'!$T$8:$T$507, W137, 'Leave Request Form'!$C$8:$C$507, $B147), "A2", IF(COUNTIFS('Leave Request Form'!$G$8:$G$507, W137, 'Leave Request Form'!$C$8:$C$507, $B147), "R2", IF(COUNTIFS('Leave Request Form'!$P$8:$P$569, $B147, 'Leave Request Form'!$Q$8:$Q$569, "&lt;="&amp;W137, 'Leave Request Form'!$R$8:$R$569, "&gt;="&amp;W137)&gt;0, "A", IF(COUNTIFS('Leave Request Form'!$C$8:$C$507, $B147, 'Leave Request Form'!$D$8:$D$507, "&lt;="&amp;W137, 'Leave Request Form'!$E$8:$E$507, "&gt;="&amp;W137)&gt;0, "R", "")))))</f>
        <v/>
      </c>
      <c r="X147" s="43" t="str">
        <f>IF(OR($B147="", X137=""), "", IF(COUNTIFS('Leave Request Form'!$T$8:$T$507, X137, 'Leave Request Form'!$C$8:$C$507, $B147), "A2", IF(COUNTIFS('Leave Request Form'!$G$8:$G$507, X137, 'Leave Request Form'!$C$8:$C$507, $B147), "R2", IF(COUNTIFS('Leave Request Form'!$P$8:$P$569, $B147, 'Leave Request Form'!$Q$8:$Q$569, "&lt;="&amp;X137, 'Leave Request Form'!$R$8:$R$569, "&gt;="&amp;X137)&gt;0, "A", IF(COUNTIFS('Leave Request Form'!$C$8:$C$507, $B147, 'Leave Request Form'!$D$8:$D$507, "&lt;="&amp;X137, 'Leave Request Form'!$E$8:$E$507, "&gt;="&amp;X137)&gt;0, "R", "")))))</f>
        <v/>
      </c>
      <c r="Y147" s="43" t="str">
        <f>IF(OR($B147="", Y137=""), "", IF(COUNTIFS('Leave Request Form'!$T$8:$T$507, Y137, 'Leave Request Form'!$C$8:$C$507, $B147), "A2", IF(COUNTIFS('Leave Request Form'!$G$8:$G$507, Y137, 'Leave Request Form'!$C$8:$C$507, $B147), "R2", IF(COUNTIFS('Leave Request Form'!$P$8:$P$569, $B147, 'Leave Request Form'!$Q$8:$Q$569, "&lt;="&amp;Y137, 'Leave Request Form'!$R$8:$R$569, "&gt;="&amp;Y137)&gt;0, "A", IF(COUNTIFS('Leave Request Form'!$C$8:$C$507, $B147, 'Leave Request Form'!$D$8:$D$507, "&lt;="&amp;Y137, 'Leave Request Form'!$E$8:$E$507, "&gt;="&amp;Y137)&gt;0, "R", "")))))</f>
        <v/>
      </c>
      <c r="Z147" s="43" t="str">
        <f>IF(OR($B147="", Z137=""), "", IF(COUNTIFS('Leave Request Form'!$T$8:$T$507, Z137, 'Leave Request Form'!$C$8:$C$507, $B147), "A2", IF(COUNTIFS('Leave Request Form'!$G$8:$G$507, Z137, 'Leave Request Form'!$C$8:$C$507, $B147), "R2", IF(COUNTIFS('Leave Request Form'!$P$8:$P$569, $B147, 'Leave Request Form'!$Q$8:$Q$569, "&lt;="&amp;Z137, 'Leave Request Form'!$R$8:$R$569, "&gt;="&amp;Z137)&gt;0, "A", IF(COUNTIFS('Leave Request Form'!$C$8:$C$507, $B147, 'Leave Request Form'!$D$8:$D$507, "&lt;="&amp;Z137, 'Leave Request Form'!$E$8:$E$507, "&gt;="&amp;Z137)&gt;0, "R", "")))))</f>
        <v/>
      </c>
      <c r="AA147" s="43" t="str">
        <f>IF(OR($B147="", AA137=""), "", IF(COUNTIFS('Leave Request Form'!$T$8:$T$507, AA137, 'Leave Request Form'!$C$8:$C$507, $B147), "A2", IF(COUNTIFS('Leave Request Form'!$G$8:$G$507, AA137, 'Leave Request Form'!$C$8:$C$507, $B147), "R2", IF(COUNTIFS('Leave Request Form'!$P$8:$P$569, $B147, 'Leave Request Form'!$Q$8:$Q$569, "&lt;="&amp;AA137, 'Leave Request Form'!$R$8:$R$569, "&gt;="&amp;AA137)&gt;0, "A", IF(COUNTIFS('Leave Request Form'!$C$8:$C$507, $B147, 'Leave Request Form'!$D$8:$D$507, "&lt;="&amp;AA137, 'Leave Request Form'!$E$8:$E$507, "&gt;="&amp;AA137)&gt;0, "R", "")))))</f>
        <v/>
      </c>
      <c r="AB147" s="43" t="str">
        <f>IF(OR($B147="", AB137=""), "", IF(COUNTIFS('Leave Request Form'!$T$8:$T$507, AB137, 'Leave Request Form'!$C$8:$C$507, $B147), "A2", IF(COUNTIFS('Leave Request Form'!$G$8:$G$507, AB137, 'Leave Request Form'!$C$8:$C$507, $B147), "R2", IF(COUNTIFS('Leave Request Form'!$P$8:$P$569, $B147, 'Leave Request Form'!$Q$8:$Q$569, "&lt;="&amp;AB137, 'Leave Request Form'!$R$8:$R$569, "&gt;="&amp;AB137)&gt;0, "A", IF(COUNTIFS('Leave Request Form'!$C$8:$C$507, $B147, 'Leave Request Form'!$D$8:$D$507, "&lt;="&amp;AB137, 'Leave Request Form'!$E$8:$E$507, "&gt;="&amp;AB137)&gt;0, "R", "")))))</f>
        <v/>
      </c>
      <c r="AC147" s="43" t="str">
        <f>IF(OR($B147="", AC137=""), "", IF(COUNTIFS('Leave Request Form'!$T$8:$T$507, AC137, 'Leave Request Form'!$C$8:$C$507, $B147), "A2", IF(COUNTIFS('Leave Request Form'!$G$8:$G$507, AC137, 'Leave Request Form'!$C$8:$C$507, $B147), "R2", IF(COUNTIFS('Leave Request Form'!$P$8:$P$569, $B147, 'Leave Request Form'!$Q$8:$Q$569, "&lt;="&amp;AC137, 'Leave Request Form'!$R$8:$R$569, "&gt;="&amp;AC137)&gt;0, "A", IF(COUNTIFS('Leave Request Form'!$C$8:$C$507, $B147, 'Leave Request Form'!$D$8:$D$507, "&lt;="&amp;AC137, 'Leave Request Form'!$E$8:$E$507, "&gt;="&amp;AC137)&gt;0, "R", "")))))</f>
        <v/>
      </c>
      <c r="AD147" s="43" t="str">
        <f>IF(OR($B147="", AD137=""), "", IF(COUNTIFS('Leave Request Form'!$T$8:$T$507, AD137, 'Leave Request Form'!$C$8:$C$507, $B147), "A2", IF(COUNTIFS('Leave Request Form'!$G$8:$G$507, AD137, 'Leave Request Form'!$C$8:$C$507, $B147), "R2", IF(COUNTIFS('Leave Request Form'!$P$8:$P$569, $B147, 'Leave Request Form'!$Q$8:$Q$569, "&lt;="&amp;AD137, 'Leave Request Form'!$R$8:$R$569, "&gt;="&amp;AD137)&gt;0, "A", IF(COUNTIFS('Leave Request Form'!$C$8:$C$507, $B147, 'Leave Request Form'!$D$8:$D$507, "&lt;="&amp;AD137, 'Leave Request Form'!$E$8:$E$507, "&gt;="&amp;AD137)&gt;0, "R", "")))))</f>
        <v/>
      </c>
      <c r="AE147" s="43" t="str">
        <f>IF(OR($B147="", AE137=""), "", IF(COUNTIFS('Leave Request Form'!$T$8:$T$507, AE137, 'Leave Request Form'!$C$8:$C$507, $B147), "A2", IF(COUNTIFS('Leave Request Form'!$G$8:$G$507, AE137, 'Leave Request Form'!$C$8:$C$507, $B147), "R2", IF(COUNTIFS('Leave Request Form'!$P$8:$P$569, $B147, 'Leave Request Form'!$Q$8:$Q$569, "&lt;="&amp;AE137, 'Leave Request Form'!$R$8:$R$569, "&gt;="&amp;AE137)&gt;0, "A", IF(COUNTIFS('Leave Request Form'!$C$8:$C$507, $B147, 'Leave Request Form'!$D$8:$D$507, "&lt;="&amp;AE137, 'Leave Request Form'!$E$8:$E$507, "&gt;="&amp;AE137)&gt;0, "R", "")))))</f>
        <v/>
      </c>
      <c r="AF147" s="43" t="str">
        <f>IF(OR($B147="", AF137=""), "", IF(COUNTIFS('Leave Request Form'!$T$8:$T$507, AF137, 'Leave Request Form'!$C$8:$C$507, $B147), "A2", IF(COUNTIFS('Leave Request Form'!$G$8:$G$507, AF137, 'Leave Request Form'!$C$8:$C$507, $B147), "R2", IF(COUNTIFS('Leave Request Form'!$P$8:$P$569, $B147, 'Leave Request Form'!$Q$8:$Q$569, "&lt;="&amp;AF137, 'Leave Request Form'!$R$8:$R$569, "&gt;="&amp;AF137)&gt;0, "A", IF(COUNTIFS('Leave Request Form'!$C$8:$C$507, $B147, 'Leave Request Form'!$D$8:$D$507, "&lt;="&amp;AF137, 'Leave Request Form'!$E$8:$E$507, "&gt;="&amp;AF137)&gt;0, "R", "")))))</f>
        <v/>
      </c>
      <c r="AG147" s="44" t="str">
        <f>IF(OR($B147="", AG137=""), "", IF(COUNTIFS('Leave Request Form'!$T$8:$T$507, AG137, 'Leave Request Form'!$C$8:$C$507, $B147), "A2", IF(COUNTIFS('Leave Request Form'!$G$8:$G$507, AG137, 'Leave Request Form'!$C$8:$C$507, $B147), "R2", IF(COUNTIFS('Leave Request Form'!$P$8:$P$569, $B147, 'Leave Request Form'!$Q$8:$Q$569, "&lt;="&amp;AG137, 'Leave Request Form'!$R$8:$R$569, "&gt;="&amp;AG137)&gt;0, "A", IF(COUNTIFS('Leave Request Form'!$C$8:$C$507, $B147, 'Leave Request Form'!$D$8:$D$507, "&lt;="&amp;AG137, 'Leave Request Form'!$E$8:$E$507, "&gt;="&amp;AG137)&gt;0, "R", "")))))</f>
        <v/>
      </c>
      <c r="AH147" s="75"/>
    </row>
    <row r="148" spans="1:34" x14ac:dyDescent="0.25">
      <c r="A148" s="75"/>
      <c r="B148" s="10" t="str">
        <f>IF('Intro &amp; Setup'!$BC$14="", "", 'Intro &amp; Setup'!$BC$14)</f>
        <v>Claire</v>
      </c>
      <c r="C148" s="42" t="str">
        <f>IF(OR($B148="", C137=""), "", IF(COUNTIFS('Leave Request Form'!$T$8:$T$507, C137, 'Leave Request Form'!$C$8:$C$507, $B148), "A2", IF(COUNTIFS('Leave Request Form'!$G$8:$G$507, C137, 'Leave Request Form'!$C$8:$C$507, $B148), "R2", IF(COUNTIFS('Leave Request Form'!$P$8:$P$569, $B148, 'Leave Request Form'!$Q$8:$Q$569, "&lt;="&amp;C137, 'Leave Request Form'!$R$8:$R$569, "&gt;="&amp;C137)&gt;0, "A", IF(COUNTIFS('Leave Request Form'!$C$8:$C$507, $B148, 'Leave Request Form'!$D$8:$D$507, "&lt;="&amp;C137, 'Leave Request Form'!$E$8:$E$507, "&gt;="&amp;C137)&gt;0, "R", "")))))</f>
        <v/>
      </c>
      <c r="D148" s="43" t="str">
        <f>IF(OR($B148="", D137=""), "", IF(COUNTIFS('Leave Request Form'!$T$8:$T$507, D137, 'Leave Request Form'!$C$8:$C$507, $B148), "A2", IF(COUNTIFS('Leave Request Form'!$G$8:$G$507, D137, 'Leave Request Form'!$C$8:$C$507, $B148), "R2", IF(COUNTIFS('Leave Request Form'!$P$8:$P$569, $B148, 'Leave Request Form'!$Q$8:$Q$569, "&lt;="&amp;D137, 'Leave Request Form'!$R$8:$R$569, "&gt;="&amp;D137)&gt;0, "A", IF(COUNTIFS('Leave Request Form'!$C$8:$C$507, $B148, 'Leave Request Form'!$D$8:$D$507, "&lt;="&amp;D137, 'Leave Request Form'!$E$8:$E$507, "&gt;="&amp;D137)&gt;0, "R", "")))))</f>
        <v/>
      </c>
      <c r="E148" s="43" t="str">
        <f>IF(OR($B148="", E137=""), "", IF(COUNTIFS('Leave Request Form'!$T$8:$T$507, E137, 'Leave Request Form'!$C$8:$C$507, $B148), "A2", IF(COUNTIFS('Leave Request Form'!$G$8:$G$507, E137, 'Leave Request Form'!$C$8:$C$507, $B148), "R2", IF(COUNTIFS('Leave Request Form'!$P$8:$P$569, $B148, 'Leave Request Form'!$Q$8:$Q$569, "&lt;="&amp;E137, 'Leave Request Form'!$R$8:$R$569, "&gt;="&amp;E137)&gt;0, "A", IF(COUNTIFS('Leave Request Form'!$C$8:$C$507, $B148, 'Leave Request Form'!$D$8:$D$507, "&lt;="&amp;E137, 'Leave Request Form'!$E$8:$E$507, "&gt;="&amp;E137)&gt;0, "R", "")))))</f>
        <v/>
      </c>
      <c r="F148" s="43" t="str">
        <f>IF(OR($B148="", F137=""), "", IF(COUNTIFS('Leave Request Form'!$T$8:$T$507, F137, 'Leave Request Form'!$C$8:$C$507, $B148), "A2", IF(COUNTIFS('Leave Request Form'!$G$8:$G$507, F137, 'Leave Request Form'!$C$8:$C$507, $B148), "R2", IF(COUNTIFS('Leave Request Form'!$P$8:$P$569, $B148, 'Leave Request Form'!$Q$8:$Q$569, "&lt;="&amp;F137, 'Leave Request Form'!$R$8:$R$569, "&gt;="&amp;F137)&gt;0, "A", IF(COUNTIFS('Leave Request Form'!$C$8:$C$507, $B148, 'Leave Request Form'!$D$8:$D$507, "&lt;="&amp;F137, 'Leave Request Form'!$E$8:$E$507, "&gt;="&amp;F137)&gt;0, "R", "")))))</f>
        <v/>
      </c>
      <c r="G148" s="43" t="str">
        <f>IF(OR($B148="", G137=""), "", IF(COUNTIFS('Leave Request Form'!$T$8:$T$507, G137, 'Leave Request Form'!$C$8:$C$507, $B148), "A2", IF(COUNTIFS('Leave Request Form'!$G$8:$G$507, G137, 'Leave Request Form'!$C$8:$C$507, $B148), "R2", IF(COUNTIFS('Leave Request Form'!$P$8:$P$569, $B148, 'Leave Request Form'!$Q$8:$Q$569, "&lt;="&amp;G137, 'Leave Request Form'!$R$8:$R$569, "&gt;="&amp;G137)&gt;0, "A", IF(COUNTIFS('Leave Request Form'!$C$8:$C$507, $B148, 'Leave Request Form'!$D$8:$D$507, "&lt;="&amp;G137, 'Leave Request Form'!$E$8:$E$507, "&gt;="&amp;G137)&gt;0, "R", "")))))</f>
        <v/>
      </c>
      <c r="H148" s="43" t="str">
        <f>IF(OR($B148="", H137=""), "", IF(COUNTIFS('Leave Request Form'!$T$8:$T$507, H137, 'Leave Request Form'!$C$8:$C$507, $B148), "A2", IF(COUNTIFS('Leave Request Form'!$G$8:$G$507, H137, 'Leave Request Form'!$C$8:$C$507, $B148), "R2", IF(COUNTIFS('Leave Request Form'!$P$8:$P$569, $B148, 'Leave Request Form'!$Q$8:$Q$569, "&lt;="&amp;H137, 'Leave Request Form'!$R$8:$R$569, "&gt;="&amp;H137)&gt;0, "A", IF(COUNTIFS('Leave Request Form'!$C$8:$C$507, $B148, 'Leave Request Form'!$D$8:$D$507, "&lt;="&amp;H137, 'Leave Request Form'!$E$8:$E$507, "&gt;="&amp;H137)&gt;0, "R", "")))))</f>
        <v/>
      </c>
      <c r="I148" s="43" t="str">
        <f>IF(OR($B148="", I137=""), "", IF(COUNTIFS('Leave Request Form'!$T$8:$T$507, I137, 'Leave Request Form'!$C$8:$C$507, $B148), "A2", IF(COUNTIFS('Leave Request Form'!$G$8:$G$507, I137, 'Leave Request Form'!$C$8:$C$507, $B148), "R2", IF(COUNTIFS('Leave Request Form'!$P$8:$P$569, $B148, 'Leave Request Form'!$Q$8:$Q$569, "&lt;="&amp;I137, 'Leave Request Form'!$R$8:$R$569, "&gt;="&amp;I137)&gt;0, "A", IF(COUNTIFS('Leave Request Form'!$C$8:$C$507, $B148, 'Leave Request Form'!$D$8:$D$507, "&lt;="&amp;I137, 'Leave Request Form'!$E$8:$E$507, "&gt;="&amp;I137)&gt;0, "R", "")))))</f>
        <v/>
      </c>
      <c r="J148" s="43" t="str">
        <f>IF(OR($B148="", J137=""), "", IF(COUNTIFS('Leave Request Form'!$T$8:$T$507, J137, 'Leave Request Form'!$C$8:$C$507, $B148), "A2", IF(COUNTIFS('Leave Request Form'!$G$8:$G$507, J137, 'Leave Request Form'!$C$8:$C$507, $B148), "R2", IF(COUNTIFS('Leave Request Form'!$P$8:$P$569, $B148, 'Leave Request Form'!$Q$8:$Q$569, "&lt;="&amp;J137, 'Leave Request Form'!$R$8:$R$569, "&gt;="&amp;J137)&gt;0, "A", IF(COUNTIFS('Leave Request Form'!$C$8:$C$507, $B148, 'Leave Request Form'!$D$8:$D$507, "&lt;="&amp;J137, 'Leave Request Form'!$E$8:$E$507, "&gt;="&amp;J137)&gt;0, "R", "")))))</f>
        <v/>
      </c>
      <c r="K148" s="43" t="str">
        <f>IF(OR($B148="", K137=""), "", IF(COUNTIFS('Leave Request Form'!$T$8:$T$507, K137, 'Leave Request Form'!$C$8:$C$507, $B148), "A2", IF(COUNTIFS('Leave Request Form'!$G$8:$G$507, K137, 'Leave Request Form'!$C$8:$C$507, $B148), "R2", IF(COUNTIFS('Leave Request Form'!$P$8:$P$569, $B148, 'Leave Request Form'!$Q$8:$Q$569, "&lt;="&amp;K137, 'Leave Request Form'!$R$8:$R$569, "&gt;="&amp;K137)&gt;0, "A", IF(COUNTIFS('Leave Request Form'!$C$8:$C$507, $B148, 'Leave Request Form'!$D$8:$D$507, "&lt;="&amp;K137, 'Leave Request Form'!$E$8:$E$507, "&gt;="&amp;K137)&gt;0, "R", "")))))</f>
        <v/>
      </c>
      <c r="L148" s="43" t="str">
        <f>IF(OR($B148="", L137=""), "", IF(COUNTIFS('Leave Request Form'!$T$8:$T$507, L137, 'Leave Request Form'!$C$8:$C$507, $B148), "A2", IF(COUNTIFS('Leave Request Form'!$G$8:$G$507, L137, 'Leave Request Form'!$C$8:$C$507, $B148), "R2", IF(COUNTIFS('Leave Request Form'!$P$8:$P$569, $B148, 'Leave Request Form'!$Q$8:$Q$569, "&lt;="&amp;L137, 'Leave Request Form'!$R$8:$R$569, "&gt;="&amp;L137)&gt;0, "A", IF(COUNTIFS('Leave Request Form'!$C$8:$C$507, $B148, 'Leave Request Form'!$D$8:$D$507, "&lt;="&amp;L137, 'Leave Request Form'!$E$8:$E$507, "&gt;="&amp;L137)&gt;0, "R", "")))))</f>
        <v/>
      </c>
      <c r="M148" s="43" t="str">
        <f>IF(OR($B148="", M137=""), "", IF(COUNTIFS('Leave Request Form'!$T$8:$T$507, M137, 'Leave Request Form'!$C$8:$C$507, $B148), "A2", IF(COUNTIFS('Leave Request Form'!$G$8:$G$507, M137, 'Leave Request Form'!$C$8:$C$507, $B148), "R2", IF(COUNTIFS('Leave Request Form'!$P$8:$P$569, $B148, 'Leave Request Form'!$Q$8:$Q$569, "&lt;="&amp;M137, 'Leave Request Form'!$R$8:$R$569, "&gt;="&amp;M137)&gt;0, "A", IF(COUNTIFS('Leave Request Form'!$C$8:$C$507, $B148, 'Leave Request Form'!$D$8:$D$507, "&lt;="&amp;M137, 'Leave Request Form'!$E$8:$E$507, "&gt;="&amp;M137)&gt;0, "R", "")))))</f>
        <v/>
      </c>
      <c r="N148" s="43" t="str">
        <f>IF(OR($B148="", N137=""), "", IF(COUNTIFS('Leave Request Form'!$T$8:$T$507, N137, 'Leave Request Form'!$C$8:$C$507, $B148), "A2", IF(COUNTIFS('Leave Request Form'!$G$8:$G$507, N137, 'Leave Request Form'!$C$8:$C$507, $B148), "R2", IF(COUNTIFS('Leave Request Form'!$P$8:$P$569, $B148, 'Leave Request Form'!$Q$8:$Q$569, "&lt;="&amp;N137, 'Leave Request Form'!$R$8:$R$569, "&gt;="&amp;N137)&gt;0, "A", IF(COUNTIFS('Leave Request Form'!$C$8:$C$507, $B148, 'Leave Request Form'!$D$8:$D$507, "&lt;="&amp;N137, 'Leave Request Form'!$E$8:$E$507, "&gt;="&amp;N137)&gt;0, "R", "")))))</f>
        <v/>
      </c>
      <c r="O148" s="43" t="str">
        <f>IF(OR($B148="", O137=""), "", IF(COUNTIFS('Leave Request Form'!$T$8:$T$507, O137, 'Leave Request Form'!$C$8:$C$507, $B148), "A2", IF(COUNTIFS('Leave Request Form'!$G$8:$G$507, O137, 'Leave Request Form'!$C$8:$C$507, $B148), "R2", IF(COUNTIFS('Leave Request Form'!$P$8:$P$569, $B148, 'Leave Request Form'!$Q$8:$Q$569, "&lt;="&amp;O137, 'Leave Request Form'!$R$8:$R$569, "&gt;="&amp;O137)&gt;0, "A", IF(COUNTIFS('Leave Request Form'!$C$8:$C$507, $B148, 'Leave Request Form'!$D$8:$D$507, "&lt;="&amp;O137, 'Leave Request Form'!$E$8:$E$507, "&gt;="&amp;O137)&gt;0, "R", "")))))</f>
        <v/>
      </c>
      <c r="P148" s="43" t="str">
        <f>IF(OR($B148="", P137=""), "", IF(COUNTIFS('Leave Request Form'!$T$8:$T$507, P137, 'Leave Request Form'!$C$8:$C$507, $B148), "A2", IF(COUNTIFS('Leave Request Form'!$G$8:$G$507, P137, 'Leave Request Form'!$C$8:$C$507, $B148), "R2", IF(COUNTIFS('Leave Request Form'!$P$8:$P$569, $B148, 'Leave Request Form'!$Q$8:$Q$569, "&lt;="&amp;P137, 'Leave Request Form'!$R$8:$R$569, "&gt;="&amp;P137)&gt;0, "A", IF(COUNTIFS('Leave Request Form'!$C$8:$C$507, $B148, 'Leave Request Form'!$D$8:$D$507, "&lt;="&amp;P137, 'Leave Request Form'!$E$8:$E$507, "&gt;="&amp;P137)&gt;0, "R", "")))))</f>
        <v/>
      </c>
      <c r="Q148" s="43" t="str">
        <f>IF(OR($B148="", Q137=""), "", IF(COUNTIFS('Leave Request Form'!$T$8:$T$507, Q137, 'Leave Request Form'!$C$8:$C$507, $B148), "A2", IF(COUNTIFS('Leave Request Form'!$G$8:$G$507, Q137, 'Leave Request Form'!$C$8:$C$507, $B148), "R2", IF(COUNTIFS('Leave Request Form'!$P$8:$P$569, $B148, 'Leave Request Form'!$Q$8:$Q$569, "&lt;="&amp;Q137, 'Leave Request Form'!$R$8:$R$569, "&gt;="&amp;Q137)&gt;0, "A", IF(COUNTIFS('Leave Request Form'!$C$8:$C$507, $B148, 'Leave Request Form'!$D$8:$D$507, "&lt;="&amp;Q137, 'Leave Request Form'!$E$8:$E$507, "&gt;="&amp;Q137)&gt;0, "R", "")))))</f>
        <v/>
      </c>
      <c r="R148" s="43" t="str">
        <f>IF(OR($B148="", R137=""), "", IF(COUNTIFS('Leave Request Form'!$T$8:$T$507, R137, 'Leave Request Form'!$C$8:$C$507, $B148), "A2", IF(COUNTIFS('Leave Request Form'!$G$8:$G$507, R137, 'Leave Request Form'!$C$8:$C$507, $B148), "R2", IF(COUNTIFS('Leave Request Form'!$P$8:$P$569, $B148, 'Leave Request Form'!$Q$8:$Q$569, "&lt;="&amp;R137, 'Leave Request Form'!$R$8:$R$569, "&gt;="&amp;R137)&gt;0, "A", IF(COUNTIFS('Leave Request Form'!$C$8:$C$507, $B148, 'Leave Request Form'!$D$8:$D$507, "&lt;="&amp;R137, 'Leave Request Form'!$E$8:$E$507, "&gt;="&amp;R137)&gt;0, "R", "")))))</f>
        <v/>
      </c>
      <c r="S148" s="43" t="str">
        <f>IF(OR($B148="", S137=""), "", IF(COUNTIFS('Leave Request Form'!$T$8:$T$507, S137, 'Leave Request Form'!$C$8:$C$507, $B148), "A2", IF(COUNTIFS('Leave Request Form'!$G$8:$G$507, S137, 'Leave Request Form'!$C$8:$C$507, $B148), "R2", IF(COUNTIFS('Leave Request Form'!$P$8:$P$569, $B148, 'Leave Request Form'!$Q$8:$Q$569, "&lt;="&amp;S137, 'Leave Request Form'!$R$8:$R$569, "&gt;="&amp;S137)&gt;0, "A", IF(COUNTIFS('Leave Request Form'!$C$8:$C$507, $B148, 'Leave Request Form'!$D$8:$D$507, "&lt;="&amp;S137, 'Leave Request Form'!$E$8:$E$507, "&gt;="&amp;S137)&gt;0, "R", "")))))</f>
        <v/>
      </c>
      <c r="T148" s="43" t="str">
        <f>IF(OR($B148="", T137=""), "", IF(COUNTIFS('Leave Request Form'!$T$8:$T$507, T137, 'Leave Request Form'!$C$8:$C$507, $B148), "A2", IF(COUNTIFS('Leave Request Form'!$G$8:$G$507, T137, 'Leave Request Form'!$C$8:$C$507, $B148), "R2", IF(COUNTIFS('Leave Request Form'!$P$8:$P$569, $B148, 'Leave Request Form'!$Q$8:$Q$569, "&lt;="&amp;T137, 'Leave Request Form'!$R$8:$R$569, "&gt;="&amp;T137)&gt;0, "A", IF(COUNTIFS('Leave Request Form'!$C$8:$C$507, $B148, 'Leave Request Form'!$D$8:$D$507, "&lt;="&amp;T137, 'Leave Request Form'!$E$8:$E$507, "&gt;="&amp;T137)&gt;0, "R", "")))))</f>
        <v/>
      </c>
      <c r="U148" s="43" t="str">
        <f>IF(OR($B148="", U137=""), "", IF(COUNTIFS('Leave Request Form'!$T$8:$T$507, U137, 'Leave Request Form'!$C$8:$C$507, $B148), "A2", IF(COUNTIFS('Leave Request Form'!$G$8:$G$507, U137, 'Leave Request Form'!$C$8:$C$507, $B148), "R2", IF(COUNTIFS('Leave Request Form'!$P$8:$P$569, $B148, 'Leave Request Form'!$Q$8:$Q$569, "&lt;="&amp;U137, 'Leave Request Form'!$R$8:$R$569, "&gt;="&amp;U137)&gt;0, "A", IF(COUNTIFS('Leave Request Form'!$C$8:$C$507, $B148, 'Leave Request Form'!$D$8:$D$507, "&lt;="&amp;U137, 'Leave Request Form'!$E$8:$E$507, "&gt;="&amp;U137)&gt;0, "R", "")))))</f>
        <v/>
      </c>
      <c r="V148" s="43" t="str">
        <f>IF(OR($B148="", V137=""), "", IF(COUNTIFS('Leave Request Form'!$T$8:$T$507, V137, 'Leave Request Form'!$C$8:$C$507, $B148), "A2", IF(COUNTIFS('Leave Request Form'!$G$8:$G$507, V137, 'Leave Request Form'!$C$8:$C$507, $B148), "R2", IF(COUNTIFS('Leave Request Form'!$P$8:$P$569, $B148, 'Leave Request Form'!$Q$8:$Q$569, "&lt;="&amp;V137, 'Leave Request Form'!$R$8:$R$569, "&gt;="&amp;V137)&gt;0, "A", IF(COUNTIFS('Leave Request Form'!$C$8:$C$507, $B148, 'Leave Request Form'!$D$8:$D$507, "&lt;="&amp;V137, 'Leave Request Form'!$E$8:$E$507, "&gt;="&amp;V137)&gt;0, "R", "")))))</f>
        <v/>
      </c>
      <c r="W148" s="43" t="str">
        <f>IF(OR($B148="", W137=""), "", IF(COUNTIFS('Leave Request Form'!$T$8:$T$507, W137, 'Leave Request Form'!$C$8:$C$507, $B148), "A2", IF(COUNTIFS('Leave Request Form'!$G$8:$G$507, W137, 'Leave Request Form'!$C$8:$C$507, $B148), "R2", IF(COUNTIFS('Leave Request Form'!$P$8:$P$569, $B148, 'Leave Request Form'!$Q$8:$Q$569, "&lt;="&amp;W137, 'Leave Request Form'!$R$8:$R$569, "&gt;="&amp;W137)&gt;0, "A", IF(COUNTIFS('Leave Request Form'!$C$8:$C$507, $B148, 'Leave Request Form'!$D$8:$D$507, "&lt;="&amp;W137, 'Leave Request Form'!$E$8:$E$507, "&gt;="&amp;W137)&gt;0, "R", "")))))</f>
        <v/>
      </c>
      <c r="X148" s="43" t="str">
        <f>IF(OR($B148="", X137=""), "", IF(COUNTIFS('Leave Request Form'!$T$8:$T$507, X137, 'Leave Request Form'!$C$8:$C$507, $B148), "A2", IF(COUNTIFS('Leave Request Form'!$G$8:$G$507, X137, 'Leave Request Form'!$C$8:$C$507, $B148), "R2", IF(COUNTIFS('Leave Request Form'!$P$8:$P$569, $B148, 'Leave Request Form'!$Q$8:$Q$569, "&lt;="&amp;X137, 'Leave Request Form'!$R$8:$R$569, "&gt;="&amp;X137)&gt;0, "A", IF(COUNTIFS('Leave Request Form'!$C$8:$C$507, $B148, 'Leave Request Form'!$D$8:$D$507, "&lt;="&amp;X137, 'Leave Request Form'!$E$8:$E$507, "&gt;="&amp;X137)&gt;0, "R", "")))))</f>
        <v/>
      </c>
      <c r="Y148" s="43" t="str">
        <f>IF(OR($B148="", Y137=""), "", IF(COUNTIFS('Leave Request Form'!$T$8:$T$507, Y137, 'Leave Request Form'!$C$8:$C$507, $B148), "A2", IF(COUNTIFS('Leave Request Form'!$G$8:$G$507, Y137, 'Leave Request Form'!$C$8:$C$507, $B148), "R2", IF(COUNTIFS('Leave Request Form'!$P$8:$P$569, $B148, 'Leave Request Form'!$Q$8:$Q$569, "&lt;="&amp;Y137, 'Leave Request Form'!$R$8:$R$569, "&gt;="&amp;Y137)&gt;0, "A", IF(COUNTIFS('Leave Request Form'!$C$8:$C$507, $B148, 'Leave Request Form'!$D$8:$D$507, "&lt;="&amp;Y137, 'Leave Request Form'!$E$8:$E$507, "&gt;="&amp;Y137)&gt;0, "R", "")))))</f>
        <v/>
      </c>
      <c r="Z148" s="43" t="str">
        <f>IF(OR($B148="", Z137=""), "", IF(COUNTIFS('Leave Request Form'!$T$8:$T$507, Z137, 'Leave Request Form'!$C$8:$C$507, $B148), "A2", IF(COUNTIFS('Leave Request Form'!$G$8:$G$507, Z137, 'Leave Request Form'!$C$8:$C$507, $B148), "R2", IF(COUNTIFS('Leave Request Form'!$P$8:$P$569, $B148, 'Leave Request Form'!$Q$8:$Q$569, "&lt;="&amp;Z137, 'Leave Request Form'!$R$8:$R$569, "&gt;="&amp;Z137)&gt;0, "A", IF(COUNTIFS('Leave Request Form'!$C$8:$C$507, $B148, 'Leave Request Form'!$D$8:$D$507, "&lt;="&amp;Z137, 'Leave Request Form'!$E$8:$E$507, "&gt;="&amp;Z137)&gt;0, "R", "")))))</f>
        <v/>
      </c>
      <c r="AA148" s="43" t="str">
        <f>IF(OR($B148="", AA137=""), "", IF(COUNTIFS('Leave Request Form'!$T$8:$T$507, AA137, 'Leave Request Form'!$C$8:$C$507, $B148), "A2", IF(COUNTIFS('Leave Request Form'!$G$8:$G$507, AA137, 'Leave Request Form'!$C$8:$C$507, $B148), "R2", IF(COUNTIFS('Leave Request Form'!$P$8:$P$569, $B148, 'Leave Request Form'!$Q$8:$Q$569, "&lt;="&amp;AA137, 'Leave Request Form'!$R$8:$R$569, "&gt;="&amp;AA137)&gt;0, "A", IF(COUNTIFS('Leave Request Form'!$C$8:$C$507, $B148, 'Leave Request Form'!$D$8:$D$507, "&lt;="&amp;AA137, 'Leave Request Form'!$E$8:$E$507, "&gt;="&amp;AA137)&gt;0, "R", "")))))</f>
        <v/>
      </c>
      <c r="AB148" s="43" t="str">
        <f>IF(OR($B148="", AB137=""), "", IF(COUNTIFS('Leave Request Form'!$T$8:$T$507, AB137, 'Leave Request Form'!$C$8:$C$507, $B148), "A2", IF(COUNTIFS('Leave Request Form'!$G$8:$G$507, AB137, 'Leave Request Form'!$C$8:$C$507, $B148), "R2", IF(COUNTIFS('Leave Request Form'!$P$8:$P$569, $B148, 'Leave Request Form'!$Q$8:$Q$569, "&lt;="&amp;AB137, 'Leave Request Form'!$R$8:$R$569, "&gt;="&amp;AB137)&gt;0, "A", IF(COUNTIFS('Leave Request Form'!$C$8:$C$507, $B148, 'Leave Request Form'!$D$8:$D$507, "&lt;="&amp;AB137, 'Leave Request Form'!$E$8:$E$507, "&gt;="&amp;AB137)&gt;0, "R", "")))))</f>
        <v/>
      </c>
      <c r="AC148" s="43" t="str">
        <f>IF(OR($B148="", AC137=""), "", IF(COUNTIFS('Leave Request Form'!$T$8:$T$507, AC137, 'Leave Request Form'!$C$8:$C$507, $B148), "A2", IF(COUNTIFS('Leave Request Form'!$G$8:$G$507, AC137, 'Leave Request Form'!$C$8:$C$507, $B148), "R2", IF(COUNTIFS('Leave Request Form'!$P$8:$P$569, $B148, 'Leave Request Form'!$Q$8:$Q$569, "&lt;="&amp;AC137, 'Leave Request Form'!$R$8:$R$569, "&gt;="&amp;AC137)&gt;0, "A", IF(COUNTIFS('Leave Request Form'!$C$8:$C$507, $B148, 'Leave Request Form'!$D$8:$D$507, "&lt;="&amp;AC137, 'Leave Request Form'!$E$8:$E$507, "&gt;="&amp;AC137)&gt;0, "R", "")))))</f>
        <v/>
      </c>
      <c r="AD148" s="43" t="str">
        <f>IF(OR($B148="", AD137=""), "", IF(COUNTIFS('Leave Request Form'!$T$8:$T$507, AD137, 'Leave Request Form'!$C$8:$C$507, $B148), "A2", IF(COUNTIFS('Leave Request Form'!$G$8:$G$507, AD137, 'Leave Request Form'!$C$8:$C$507, $B148), "R2", IF(COUNTIFS('Leave Request Form'!$P$8:$P$569, $B148, 'Leave Request Form'!$Q$8:$Q$569, "&lt;="&amp;AD137, 'Leave Request Form'!$R$8:$R$569, "&gt;="&amp;AD137)&gt;0, "A", IF(COUNTIFS('Leave Request Form'!$C$8:$C$507, $B148, 'Leave Request Form'!$D$8:$D$507, "&lt;="&amp;AD137, 'Leave Request Form'!$E$8:$E$507, "&gt;="&amp;AD137)&gt;0, "R", "")))))</f>
        <v/>
      </c>
      <c r="AE148" s="43" t="str">
        <f>IF(OR($B148="", AE137=""), "", IF(COUNTIFS('Leave Request Form'!$T$8:$T$507, AE137, 'Leave Request Form'!$C$8:$C$507, $B148), "A2", IF(COUNTIFS('Leave Request Form'!$G$8:$G$507, AE137, 'Leave Request Form'!$C$8:$C$507, $B148), "R2", IF(COUNTIFS('Leave Request Form'!$P$8:$P$569, $B148, 'Leave Request Form'!$Q$8:$Q$569, "&lt;="&amp;AE137, 'Leave Request Form'!$R$8:$R$569, "&gt;="&amp;AE137)&gt;0, "A", IF(COUNTIFS('Leave Request Form'!$C$8:$C$507, $B148, 'Leave Request Form'!$D$8:$D$507, "&lt;="&amp;AE137, 'Leave Request Form'!$E$8:$E$507, "&gt;="&amp;AE137)&gt;0, "R", "")))))</f>
        <v/>
      </c>
      <c r="AF148" s="43" t="str">
        <f>IF(OR($B148="", AF137=""), "", IF(COUNTIFS('Leave Request Form'!$T$8:$T$507, AF137, 'Leave Request Form'!$C$8:$C$507, $B148), "A2", IF(COUNTIFS('Leave Request Form'!$G$8:$G$507, AF137, 'Leave Request Form'!$C$8:$C$507, $B148), "R2", IF(COUNTIFS('Leave Request Form'!$P$8:$P$569, $B148, 'Leave Request Form'!$Q$8:$Q$569, "&lt;="&amp;AF137, 'Leave Request Form'!$R$8:$R$569, "&gt;="&amp;AF137)&gt;0, "A", IF(COUNTIFS('Leave Request Form'!$C$8:$C$507, $B148, 'Leave Request Form'!$D$8:$D$507, "&lt;="&amp;AF137, 'Leave Request Form'!$E$8:$E$507, "&gt;="&amp;AF137)&gt;0, "R", "")))))</f>
        <v/>
      </c>
      <c r="AG148" s="44" t="str">
        <f>IF(OR($B148="", AG137=""), "", IF(COUNTIFS('Leave Request Form'!$T$8:$T$507, AG137, 'Leave Request Form'!$C$8:$C$507, $B148), "A2", IF(COUNTIFS('Leave Request Form'!$G$8:$G$507, AG137, 'Leave Request Form'!$C$8:$C$507, $B148), "R2", IF(COUNTIFS('Leave Request Form'!$P$8:$P$569, $B148, 'Leave Request Form'!$Q$8:$Q$569, "&lt;="&amp;AG137, 'Leave Request Form'!$R$8:$R$569, "&gt;="&amp;AG137)&gt;0, "A", IF(COUNTIFS('Leave Request Form'!$C$8:$C$507, $B148, 'Leave Request Form'!$D$8:$D$507, "&lt;="&amp;AG137, 'Leave Request Form'!$E$8:$E$507, "&gt;="&amp;AG137)&gt;0, "R", "")))))</f>
        <v/>
      </c>
      <c r="AH148" s="75"/>
    </row>
    <row r="149" spans="1:34" x14ac:dyDescent="0.25">
      <c r="A149" s="75"/>
      <c r="B149" s="10" t="str">
        <f>IF('Intro &amp; Setup'!$BC$15="", "", 'Intro &amp; Setup'!$BC$15)</f>
        <v/>
      </c>
      <c r="C149" s="42" t="str">
        <f>IF(OR($B149="", C137=""), "", IF(COUNTIFS('Leave Request Form'!$T$8:$T$507, C137, 'Leave Request Form'!$C$8:$C$507, $B149), "A2", IF(COUNTIFS('Leave Request Form'!$G$8:$G$507, C137, 'Leave Request Form'!$C$8:$C$507, $B149), "R2", IF(COUNTIFS('Leave Request Form'!$P$8:$P$569, $B149, 'Leave Request Form'!$Q$8:$Q$569, "&lt;="&amp;C137, 'Leave Request Form'!$R$8:$R$569, "&gt;="&amp;C137)&gt;0, "A", IF(COUNTIFS('Leave Request Form'!$C$8:$C$507, $B149, 'Leave Request Form'!$D$8:$D$507, "&lt;="&amp;C137, 'Leave Request Form'!$E$8:$E$507, "&gt;="&amp;C137)&gt;0, "R", "")))))</f>
        <v/>
      </c>
      <c r="D149" s="43" t="str">
        <f>IF(OR($B149="", D137=""), "", IF(COUNTIFS('Leave Request Form'!$T$8:$T$507, D137, 'Leave Request Form'!$C$8:$C$507, $B149), "A2", IF(COUNTIFS('Leave Request Form'!$G$8:$G$507, D137, 'Leave Request Form'!$C$8:$C$507, $B149), "R2", IF(COUNTIFS('Leave Request Form'!$P$8:$P$569, $B149, 'Leave Request Form'!$Q$8:$Q$569, "&lt;="&amp;D137, 'Leave Request Form'!$R$8:$R$569, "&gt;="&amp;D137)&gt;0, "A", IF(COUNTIFS('Leave Request Form'!$C$8:$C$507, $B149, 'Leave Request Form'!$D$8:$D$507, "&lt;="&amp;D137, 'Leave Request Form'!$E$8:$E$507, "&gt;="&amp;D137)&gt;0, "R", "")))))</f>
        <v/>
      </c>
      <c r="E149" s="43" t="str">
        <f>IF(OR($B149="", E137=""), "", IF(COUNTIFS('Leave Request Form'!$T$8:$T$507, E137, 'Leave Request Form'!$C$8:$C$507, $B149), "A2", IF(COUNTIFS('Leave Request Form'!$G$8:$G$507, E137, 'Leave Request Form'!$C$8:$C$507, $B149), "R2", IF(COUNTIFS('Leave Request Form'!$P$8:$P$569, $B149, 'Leave Request Form'!$Q$8:$Q$569, "&lt;="&amp;E137, 'Leave Request Form'!$R$8:$R$569, "&gt;="&amp;E137)&gt;0, "A", IF(COUNTIFS('Leave Request Form'!$C$8:$C$507, $B149, 'Leave Request Form'!$D$8:$D$507, "&lt;="&amp;E137, 'Leave Request Form'!$E$8:$E$507, "&gt;="&amp;E137)&gt;0, "R", "")))))</f>
        <v/>
      </c>
      <c r="F149" s="43" t="str">
        <f>IF(OR($B149="", F137=""), "", IF(COUNTIFS('Leave Request Form'!$T$8:$T$507, F137, 'Leave Request Form'!$C$8:$C$507, $B149), "A2", IF(COUNTIFS('Leave Request Form'!$G$8:$G$507, F137, 'Leave Request Form'!$C$8:$C$507, $B149), "R2", IF(COUNTIFS('Leave Request Form'!$P$8:$P$569, $B149, 'Leave Request Form'!$Q$8:$Q$569, "&lt;="&amp;F137, 'Leave Request Form'!$R$8:$R$569, "&gt;="&amp;F137)&gt;0, "A", IF(COUNTIFS('Leave Request Form'!$C$8:$C$507, $B149, 'Leave Request Form'!$D$8:$D$507, "&lt;="&amp;F137, 'Leave Request Form'!$E$8:$E$507, "&gt;="&amp;F137)&gt;0, "R", "")))))</f>
        <v/>
      </c>
      <c r="G149" s="43" t="str">
        <f>IF(OR($B149="", G137=""), "", IF(COUNTIFS('Leave Request Form'!$T$8:$T$507, G137, 'Leave Request Form'!$C$8:$C$507, $B149), "A2", IF(COUNTIFS('Leave Request Form'!$G$8:$G$507, G137, 'Leave Request Form'!$C$8:$C$507, $B149), "R2", IF(COUNTIFS('Leave Request Form'!$P$8:$P$569, $B149, 'Leave Request Form'!$Q$8:$Q$569, "&lt;="&amp;G137, 'Leave Request Form'!$R$8:$R$569, "&gt;="&amp;G137)&gt;0, "A", IF(COUNTIFS('Leave Request Form'!$C$8:$C$507, $B149, 'Leave Request Form'!$D$8:$D$507, "&lt;="&amp;G137, 'Leave Request Form'!$E$8:$E$507, "&gt;="&amp;G137)&gt;0, "R", "")))))</f>
        <v/>
      </c>
      <c r="H149" s="43" t="str">
        <f>IF(OR($B149="", H137=""), "", IF(COUNTIFS('Leave Request Form'!$T$8:$T$507, H137, 'Leave Request Form'!$C$8:$C$507, $B149), "A2", IF(COUNTIFS('Leave Request Form'!$G$8:$G$507, H137, 'Leave Request Form'!$C$8:$C$507, $B149), "R2", IF(COUNTIFS('Leave Request Form'!$P$8:$P$569, $B149, 'Leave Request Form'!$Q$8:$Q$569, "&lt;="&amp;H137, 'Leave Request Form'!$R$8:$R$569, "&gt;="&amp;H137)&gt;0, "A", IF(COUNTIFS('Leave Request Form'!$C$8:$C$507, $B149, 'Leave Request Form'!$D$8:$D$507, "&lt;="&amp;H137, 'Leave Request Form'!$E$8:$E$507, "&gt;="&amp;H137)&gt;0, "R", "")))))</f>
        <v/>
      </c>
      <c r="I149" s="43" t="str">
        <f>IF(OR($B149="", I137=""), "", IF(COUNTIFS('Leave Request Form'!$T$8:$T$507, I137, 'Leave Request Form'!$C$8:$C$507, $B149), "A2", IF(COUNTIFS('Leave Request Form'!$G$8:$G$507, I137, 'Leave Request Form'!$C$8:$C$507, $B149), "R2", IF(COUNTIFS('Leave Request Form'!$P$8:$P$569, $B149, 'Leave Request Form'!$Q$8:$Q$569, "&lt;="&amp;I137, 'Leave Request Form'!$R$8:$R$569, "&gt;="&amp;I137)&gt;0, "A", IF(COUNTIFS('Leave Request Form'!$C$8:$C$507, $B149, 'Leave Request Form'!$D$8:$D$507, "&lt;="&amp;I137, 'Leave Request Form'!$E$8:$E$507, "&gt;="&amp;I137)&gt;0, "R", "")))))</f>
        <v/>
      </c>
      <c r="J149" s="43" t="str">
        <f>IF(OR($B149="", J137=""), "", IF(COUNTIFS('Leave Request Form'!$T$8:$T$507, J137, 'Leave Request Form'!$C$8:$C$507, $B149), "A2", IF(COUNTIFS('Leave Request Form'!$G$8:$G$507, J137, 'Leave Request Form'!$C$8:$C$507, $B149), "R2", IF(COUNTIFS('Leave Request Form'!$P$8:$P$569, $B149, 'Leave Request Form'!$Q$8:$Q$569, "&lt;="&amp;J137, 'Leave Request Form'!$R$8:$R$569, "&gt;="&amp;J137)&gt;0, "A", IF(COUNTIFS('Leave Request Form'!$C$8:$C$507, $B149, 'Leave Request Form'!$D$8:$D$507, "&lt;="&amp;J137, 'Leave Request Form'!$E$8:$E$507, "&gt;="&amp;J137)&gt;0, "R", "")))))</f>
        <v/>
      </c>
      <c r="K149" s="43" t="str">
        <f>IF(OR($B149="", K137=""), "", IF(COUNTIFS('Leave Request Form'!$T$8:$T$507, K137, 'Leave Request Form'!$C$8:$C$507, $B149), "A2", IF(COUNTIFS('Leave Request Form'!$G$8:$G$507, K137, 'Leave Request Form'!$C$8:$C$507, $B149), "R2", IF(COUNTIFS('Leave Request Form'!$P$8:$P$569, $B149, 'Leave Request Form'!$Q$8:$Q$569, "&lt;="&amp;K137, 'Leave Request Form'!$R$8:$R$569, "&gt;="&amp;K137)&gt;0, "A", IF(COUNTIFS('Leave Request Form'!$C$8:$C$507, $B149, 'Leave Request Form'!$D$8:$D$507, "&lt;="&amp;K137, 'Leave Request Form'!$E$8:$E$507, "&gt;="&amp;K137)&gt;0, "R", "")))))</f>
        <v/>
      </c>
      <c r="L149" s="43" t="str">
        <f>IF(OR($B149="", L137=""), "", IF(COUNTIFS('Leave Request Form'!$T$8:$T$507, L137, 'Leave Request Form'!$C$8:$C$507, $B149), "A2", IF(COUNTIFS('Leave Request Form'!$G$8:$G$507, L137, 'Leave Request Form'!$C$8:$C$507, $B149), "R2", IF(COUNTIFS('Leave Request Form'!$P$8:$P$569, $B149, 'Leave Request Form'!$Q$8:$Q$569, "&lt;="&amp;L137, 'Leave Request Form'!$R$8:$R$569, "&gt;="&amp;L137)&gt;0, "A", IF(COUNTIFS('Leave Request Form'!$C$8:$C$507, $B149, 'Leave Request Form'!$D$8:$D$507, "&lt;="&amp;L137, 'Leave Request Form'!$E$8:$E$507, "&gt;="&amp;L137)&gt;0, "R", "")))))</f>
        <v/>
      </c>
      <c r="M149" s="43" t="str">
        <f>IF(OR($B149="", M137=""), "", IF(COUNTIFS('Leave Request Form'!$T$8:$T$507, M137, 'Leave Request Form'!$C$8:$C$507, $B149), "A2", IF(COUNTIFS('Leave Request Form'!$G$8:$G$507, M137, 'Leave Request Form'!$C$8:$C$507, $B149), "R2", IF(COUNTIFS('Leave Request Form'!$P$8:$P$569, $B149, 'Leave Request Form'!$Q$8:$Q$569, "&lt;="&amp;M137, 'Leave Request Form'!$R$8:$R$569, "&gt;="&amp;M137)&gt;0, "A", IF(COUNTIFS('Leave Request Form'!$C$8:$C$507, $B149, 'Leave Request Form'!$D$8:$D$507, "&lt;="&amp;M137, 'Leave Request Form'!$E$8:$E$507, "&gt;="&amp;M137)&gt;0, "R", "")))))</f>
        <v/>
      </c>
      <c r="N149" s="43" t="str">
        <f>IF(OR($B149="", N137=""), "", IF(COUNTIFS('Leave Request Form'!$T$8:$T$507, N137, 'Leave Request Form'!$C$8:$C$507, $B149), "A2", IF(COUNTIFS('Leave Request Form'!$G$8:$G$507, N137, 'Leave Request Form'!$C$8:$C$507, $B149), "R2", IF(COUNTIFS('Leave Request Form'!$P$8:$P$569, $B149, 'Leave Request Form'!$Q$8:$Q$569, "&lt;="&amp;N137, 'Leave Request Form'!$R$8:$R$569, "&gt;="&amp;N137)&gt;0, "A", IF(COUNTIFS('Leave Request Form'!$C$8:$C$507, $B149, 'Leave Request Form'!$D$8:$D$507, "&lt;="&amp;N137, 'Leave Request Form'!$E$8:$E$507, "&gt;="&amp;N137)&gt;0, "R", "")))))</f>
        <v/>
      </c>
      <c r="O149" s="43" t="str">
        <f>IF(OR($B149="", O137=""), "", IF(COUNTIFS('Leave Request Form'!$T$8:$T$507, O137, 'Leave Request Form'!$C$8:$C$507, $B149), "A2", IF(COUNTIFS('Leave Request Form'!$G$8:$G$507, O137, 'Leave Request Form'!$C$8:$C$507, $B149), "R2", IF(COUNTIFS('Leave Request Form'!$P$8:$P$569, $B149, 'Leave Request Form'!$Q$8:$Q$569, "&lt;="&amp;O137, 'Leave Request Form'!$R$8:$R$569, "&gt;="&amp;O137)&gt;0, "A", IF(COUNTIFS('Leave Request Form'!$C$8:$C$507, $B149, 'Leave Request Form'!$D$8:$D$507, "&lt;="&amp;O137, 'Leave Request Form'!$E$8:$E$507, "&gt;="&amp;O137)&gt;0, "R", "")))))</f>
        <v/>
      </c>
      <c r="P149" s="43" t="str">
        <f>IF(OR($B149="", P137=""), "", IF(COUNTIFS('Leave Request Form'!$T$8:$T$507, P137, 'Leave Request Form'!$C$8:$C$507, $B149), "A2", IF(COUNTIFS('Leave Request Form'!$G$8:$G$507, P137, 'Leave Request Form'!$C$8:$C$507, $B149), "R2", IF(COUNTIFS('Leave Request Form'!$P$8:$P$569, $B149, 'Leave Request Form'!$Q$8:$Q$569, "&lt;="&amp;P137, 'Leave Request Form'!$R$8:$R$569, "&gt;="&amp;P137)&gt;0, "A", IF(COUNTIFS('Leave Request Form'!$C$8:$C$507, $B149, 'Leave Request Form'!$D$8:$D$507, "&lt;="&amp;P137, 'Leave Request Form'!$E$8:$E$507, "&gt;="&amp;P137)&gt;0, "R", "")))))</f>
        <v/>
      </c>
      <c r="Q149" s="43" t="str">
        <f>IF(OR($B149="", Q137=""), "", IF(COUNTIFS('Leave Request Form'!$T$8:$T$507, Q137, 'Leave Request Form'!$C$8:$C$507, $B149), "A2", IF(COUNTIFS('Leave Request Form'!$G$8:$G$507, Q137, 'Leave Request Form'!$C$8:$C$507, $B149), "R2", IF(COUNTIFS('Leave Request Form'!$P$8:$P$569, $B149, 'Leave Request Form'!$Q$8:$Q$569, "&lt;="&amp;Q137, 'Leave Request Form'!$R$8:$R$569, "&gt;="&amp;Q137)&gt;0, "A", IF(COUNTIFS('Leave Request Form'!$C$8:$C$507, $B149, 'Leave Request Form'!$D$8:$D$507, "&lt;="&amp;Q137, 'Leave Request Form'!$E$8:$E$507, "&gt;="&amp;Q137)&gt;0, "R", "")))))</f>
        <v/>
      </c>
      <c r="R149" s="43" t="str">
        <f>IF(OR($B149="", R137=""), "", IF(COUNTIFS('Leave Request Form'!$T$8:$T$507, R137, 'Leave Request Form'!$C$8:$C$507, $B149), "A2", IF(COUNTIFS('Leave Request Form'!$G$8:$G$507, R137, 'Leave Request Form'!$C$8:$C$507, $B149), "R2", IF(COUNTIFS('Leave Request Form'!$P$8:$P$569, $B149, 'Leave Request Form'!$Q$8:$Q$569, "&lt;="&amp;R137, 'Leave Request Form'!$R$8:$R$569, "&gt;="&amp;R137)&gt;0, "A", IF(COUNTIFS('Leave Request Form'!$C$8:$C$507, $B149, 'Leave Request Form'!$D$8:$D$507, "&lt;="&amp;R137, 'Leave Request Form'!$E$8:$E$507, "&gt;="&amp;R137)&gt;0, "R", "")))))</f>
        <v/>
      </c>
      <c r="S149" s="43" t="str">
        <f>IF(OR($B149="", S137=""), "", IF(COUNTIFS('Leave Request Form'!$T$8:$T$507, S137, 'Leave Request Form'!$C$8:$C$507, $B149), "A2", IF(COUNTIFS('Leave Request Form'!$G$8:$G$507, S137, 'Leave Request Form'!$C$8:$C$507, $B149), "R2", IF(COUNTIFS('Leave Request Form'!$P$8:$P$569, $B149, 'Leave Request Form'!$Q$8:$Q$569, "&lt;="&amp;S137, 'Leave Request Form'!$R$8:$R$569, "&gt;="&amp;S137)&gt;0, "A", IF(COUNTIFS('Leave Request Form'!$C$8:$C$507, $B149, 'Leave Request Form'!$D$8:$D$507, "&lt;="&amp;S137, 'Leave Request Form'!$E$8:$E$507, "&gt;="&amp;S137)&gt;0, "R", "")))))</f>
        <v/>
      </c>
      <c r="T149" s="43" t="str">
        <f>IF(OR($B149="", T137=""), "", IF(COUNTIFS('Leave Request Form'!$T$8:$T$507, T137, 'Leave Request Form'!$C$8:$C$507, $B149), "A2", IF(COUNTIFS('Leave Request Form'!$G$8:$G$507, T137, 'Leave Request Form'!$C$8:$C$507, $B149), "R2", IF(COUNTIFS('Leave Request Form'!$P$8:$P$569, $B149, 'Leave Request Form'!$Q$8:$Q$569, "&lt;="&amp;T137, 'Leave Request Form'!$R$8:$R$569, "&gt;="&amp;T137)&gt;0, "A", IF(COUNTIFS('Leave Request Form'!$C$8:$C$507, $B149, 'Leave Request Form'!$D$8:$D$507, "&lt;="&amp;T137, 'Leave Request Form'!$E$8:$E$507, "&gt;="&amp;T137)&gt;0, "R", "")))))</f>
        <v/>
      </c>
      <c r="U149" s="43" t="str">
        <f>IF(OR($B149="", U137=""), "", IF(COUNTIFS('Leave Request Form'!$T$8:$T$507, U137, 'Leave Request Form'!$C$8:$C$507, $B149), "A2", IF(COUNTIFS('Leave Request Form'!$G$8:$G$507, U137, 'Leave Request Form'!$C$8:$C$507, $B149), "R2", IF(COUNTIFS('Leave Request Form'!$P$8:$P$569, $B149, 'Leave Request Form'!$Q$8:$Q$569, "&lt;="&amp;U137, 'Leave Request Form'!$R$8:$R$569, "&gt;="&amp;U137)&gt;0, "A", IF(COUNTIFS('Leave Request Form'!$C$8:$C$507, $B149, 'Leave Request Form'!$D$8:$D$507, "&lt;="&amp;U137, 'Leave Request Form'!$E$8:$E$507, "&gt;="&amp;U137)&gt;0, "R", "")))))</f>
        <v/>
      </c>
      <c r="V149" s="43" t="str">
        <f>IF(OR($B149="", V137=""), "", IF(COUNTIFS('Leave Request Form'!$T$8:$T$507, V137, 'Leave Request Form'!$C$8:$C$507, $B149), "A2", IF(COUNTIFS('Leave Request Form'!$G$8:$G$507, V137, 'Leave Request Form'!$C$8:$C$507, $B149), "R2", IF(COUNTIFS('Leave Request Form'!$P$8:$P$569, $B149, 'Leave Request Form'!$Q$8:$Q$569, "&lt;="&amp;V137, 'Leave Request Form'!$R$8:$R$569, "&gt;="&amp;V137)&gt;0, "A", IF(COUNTIFS('Leave Request Form'!$C$8:$C$507, $B149, 'Leave Request Form'!$D$8:$D$507, "&lt;="&amp;V137, 'Leave Request Form'!$E$8:$E$507, "&gt;="&amp;V137)&gt;0, "R", "")))))</f>
        <v/>
      </c>
      <c r="W149" s="43" t="str">
        <f>IF(OR($B149="", W137=""), "", IF(COUNTIFS('Leave Request Form'!$T$8:$T$507, W137, 'Leave Request Form'!$C$8:$C$507, $B149), "A2", IF(COUNTIFS('Leave Request Form'!$G$8:$G$507, W137, 'Leave Request Form'!$C$8:$C$507, $B149), "R2", IF(COUNTIFS('Leave Request Form'!$P$8:$P$569, $B149, 'Leave Request Form'!$Q$8:$Q$569, "&lt;="&amp;W137, 'Leave Request Form'!$R$8:$R$569, "&gt;="&amp;W137)&gt;0, "A", IF(COUNTIFS('Leave Request Form'!$C$8:$C$507, $B149, 'Leave Request Form'!$D$8:$D$507, "&lt;="&amp;W137, 'Leave Request Form'!$E$8:$E$507, "&gt;="&amp;W137)&gt;0, "R", "")))))</f>
        <v/>
      </c>
      <c r="X149" s="43" t="str">
        <f>IF(OR($B149="", X137=""), "", IF(COUNTIFS('Leave Request Form'!$T$8:$T$507, X137, 'Leave Request Form'!$C$8:$C$507, $B149), "A2", IF(COUNTIFS('Leave Request Form'!$G$8:$G$507, X137, 'Leave Request Form'!$C$8:$C$507, $B149), "R2", IF(COUNTIFS('Leave Request Form'!$P$8:$P$569, $B149, 'Leave Request Form'!$Q$8:$Q$569, "&lt;="&amp;X137, 'Leave Request Form'!$R$8:$R$569, "&gt;="&amp;X137)&gt;0, "A", IF(COUNTIFS('Leave Request Form'!$C$8:$C$507, $B149, 'Leave Request Form'!$D$8:$D$507, "&lt;="&amp;X137, 'Leave Request Form'!$E$8:$E$507, "&gt;="&amp;X137)&gt;0, "R", "")))))</f>
        <v/>
      </c>
      <c r="Y149" s="43" t="str">
        <f>IF(OR($B149="", Y137=""), "", IF(COUNTIFS('Leave Request Form'!$T$8:$T$507, Y137, 'Leave Request Form'!$C$8:$C$507, $B149), "A2", IF(COUNTIFS('Leave Request Form'!$G$8:$G$507, Y137, 'Leave Request Form'!$C$8:$C$507, $B149), "R2", IF(COUNTIFS('Leave Request Form'!$P$8:$P$569, $B149, 'Leave Request Form'!$Q$8:$Q$569, "&lt;="&amp;Y137, 'Leave Request Form'!$R$8:$R$569, "&gt;="&amp;Y137)&gt;0, "A", IF(COUNTIFS('Leave Request Form'!$C$8:$C$507, $B149, 'Leave Request Form'!$D$8:$D$507, "&lt;="&amp;Y137, 'Leave Request Form'!$E$8:$E$507, "&gt;="&amp;Y137)&gt;0, "R", "")))))</f>
        <v/>
      </c>
      <c r="Z149" s="43" t="str">
        <f>IF(OR($B149="", Z137=""), "", IF(COUNTIFS('Leave Request Form'!$T$8:$T$507, Z137, 'Leave Request Form'!$C$8:$C$507, $B149), "A2", IF(COUNTIFS('Leave Request Form'!$G$8:$G$507, Z137, 'Leave Request Form'!$C$8:$C$507, $B149), "R2", IF(COUNTIFS('Leave Request Form'!$P$8:$P$569, $B149, 'Leave Request Form'!$Q$8:$Q$569, "&lt;="&amp;Z137, 'Leave Request Form'!$R$8:$R$569, "&gt;="&amp;Z137)&gt;0, "A", IF(COUNTIFS('Leave Request Form'!$C$8:$C$507, $B149, 'Leave Request Form'!$D$8:$D$507, "&lt;="&amp;Z137, 'Leave Request Form'!$E$8:$E$507, "&gt;="&amp;Z137)&gt;0, "R", "")))))</f>
        <v/>
      </c>
      <c r="AA149" s="43" t="str">
        <f>IF(OR($B149="", AA137=""), "", IF(COUNTIFS('Leave Request Form'!$T$8:$T$507, AA137, 'Leave Request Form'!$C$8:$C$507, $B149), "A2", IF(COUNTIFS('Leave Request Form'!$G$8:$G$507, AA137, 'Leave Request Form'!$C$8:$C$507, $B149), "R2", IF(COUNTIFS('Leave Request Form'!$P$8:$P$569, $B149, 'Leave Request Form'!$Q$8:$Q$569, "&lt;="&amp;AA137, 'Leave Request Form'!$R$8:$R$569, "&gt;="&amp;AA137)&gt;0, "A", IF(COUNTIFS('Leave Request Form'!$C$8:$C$507, $B149, 'Leave Request Form'!$D$8:$D$507, "&lt;="&amp;AA137, 'Leave Request Form'!$E$8:$E$507, "&gt;="&amp;AA137)&gt;0, "R", "")))))</f>
        <v/>
      </c>
      <c r="AB149" s="43" t="str">
        <f>IF(OR($B149="", AB137=""), "", IF(COUNTIFS('Leave Request Form'!$T$8:$T$507, AB137, 'Leave Request Form'!$C$8:$C$507, $B149), "A2", IF(COUNTIFS('Leave Request Form'!$G$8:$G$507, AB137, 'Leave Request Form'!$C$8:$C$507, $B149), "R2", IF(COUNTIFS('Leave Request Form'!$P$8:$P$569, $B149, 'Leave Request Form'!$Q$8:$Q$569, "&lt;="&amp;AB137, 'Leave Request Form'!$R$8:$R$569, "&gt;="&amp;AB137)&gt;0, "A", IF(COUNTIFS('Leave Request Form'!$C$8:$C$507, $B149, 'Leave Request Form'!$D$8:$D$507, "&lt;="&amp;AB137, 'Leave Request Form'!$E$8:$E$507, "&gt;="&amp;AB137)&gt;0, "R", "")))))</f>
        <v/>
      </c>
      <c r="AC149" s="43" t="str">
        <f>IF(OR($B149="", AC137=""), "", IF(COUNTIFS('Leave Request Form'!$T$8:$T$507, AC137, 'Leave Request Form'!$C$8:$C$507, $B149), "A2", IF(COUNTIFS('Leave Request Form'!$G$8:$G$507, AC137, 'Leave Request Form'!$C$8:$C$507, $B149), "R2", IF(COUNTIFS('Leave Request Form'!$P$8:$P$569, $B149, 'Leave Request Form'!$Q$8:$Q$569, "&lt;="&amp;AC137, 'Leave Request Form'!$R$8:$R$569, "&gt;="&amp;AC137)&gt;0, "A", IF(COUNTIFS('Leave Request Form'!$C$8:$C$507, $B149, 'Leave Request Form'!$D$8:$D$507, "&lt;="&amp;AC137, 'Leave Request Form'!$E$8:$E$507, "&gt;="&amp;AC137)&gt;0, "R", "")))))</f>
        <v/>
      </c>
      <c r="AD149" s="43" t="str">
        <f>IF(OR($B149="", AD137=""), "", IF(COUNTIFS('Leave Request Form'!$T$8:$T$507, AD137, 'Leave Request Form'!$C$8:$C$507, $B149), "A2", IF(COUNTIFS('Leave Request Form'!$G$8:$G$507, AD137, 'Leave Request Form'!$C$8:$C$507, $B149), "R2", IF(COUNTIFS('Leave Request Form'!$P$8:$P$569, $B149, 'Leave Request Form'!$Q$8:$Q$569, "&lt;="&amp;AD137, 'Leave Request Form'!$R$8:$R$569, "&gt;="&amp;AD137)&gt;0, "A", IF(COUNTIFS('Leave Request Form'!$C$8:$C$507, $B149, 'Leave Request Form'!$D$8:$D$507, "&lt;="&amp;AD137, 'Leave Request Form'!$E$8:$E$507, "&gt;="&amp;AD137)&gt;0, "R", "")))))</f>
        <v/>
      </c>
      <c r="AE149" s="43" t="str">
        <f>IF(OR($B149="", AE137=""), "", IF(COUNTIFS('Leave Request Form'!$T$8:$T$507, AE137, 'Leave Request Form'!$C$8:$C$507, $B149), "A2", IF(COUNTIFS('Leave Request Form'!$G$8:$G$507, AE137, 'Leave Request Form'!$C$8:$C$507, $B149), "R2", IF(COUNTIFS('Leave Request Form'!$P$8:$P$569, $B149, 'Leave Request Form'!$Q$8:$Q$569, "&lt;="&amp;AE137, 'Leave Request Form'!$R$8:$R$569, "&gt;="&amp;AE137)&gt;0, "A", IF(COUNTIFS('Leave Request Form'!$C$8:$C$507, $B149, 'Leave Request Form'!$D$8:$D$507, "&lt;="&amp;AE137, 'Leave Request Form'!$E$8:$E$507, "&gt;="&amp;AE137)&gt;0, "R", "")))))</f>
        <v/>
      </c>
      <c r="AF149" s="43" t="str">
        <f>IF(OR($B149="", AF137=""), "", IF(COUNTIFS('Leave Request Form'!$T$8:$T$507, AF137, 'Leave Request Form'!$C$8:$C$507, $B149), "A2", IF(COUNTIFS('Leave Request Form'!$G$8:$G$507, AF137, 'Leave Request Form'!$C$8:$C$507, $B149), "R2", IF(COUNTIFS('Leave Request Form'!$P$8:$P$569, $B149, 'Leave Request Form'!$Q$8:$Q$569, "&lt;="&amp;AF137, 'Leave Request Form'!$R$8:$R$569, "&gt;="&amp;AF137)&gt;0, "A", IF(COUNTIFS('Leave Request Form'!$C$8:$C$507, $B149, 'Leave Request Form'!$D$8:$D$507, "&lt;="&amp;AF137, 'Leave Request Form'!$E$8:$E$507, "&gt;="&amp;AF137)&gt;0, "R", "")))))</f>
        <v/>
      </c>
      <c r="AG149" s="44" t="str">
        <f>IF(OR($B149="", AG137=""), "", IF(COUNTIFS('Leave Request Form'!$T$8:$T$507, AG137, 'Leave Request Form'!$C$8:$C$507, $B149), "A2", IF(COUNTIFS('Leave Request Form'!$G$8:$G$507, AG137, 'Leave Request Form'!$C$8:$C$507, $B149), "R2", IF(COUNTIFS('Leave Request Form'!$P$8:$P$569, $B149, 'Leave Request Form'!$Q$8:$Q$569, "&lt;="&amp;AG137, 'Leave Request Form'!$R$8:$R$569, "&gt;="&amp;AG137)&gt;0, "A", IF(COUNTIFS('Leave Request Form'!$C$8:$C$507, $B149, 'Leave Request Form'!$D$8:$D$507, "&lt;="&amp;AG137, 'Leave Request Form'!$E$8:$E$507, "&gt;="&amp;AG137)&gt;0, "R", "")))))</f>
        <v/>
      </c>
      <c r="AH149" s="75"/>
    </row>
    <row r="150" spans="1:34" x14ac:dyDescent="0.25">
      <c r="A150" s="75"/>
      <c r="B150" s="10" t="str">
        <f>IF('Intro &amp; Setup'!$BC$16="", "", 'Intro &amp; Setup'!$BC$16)</f>
        <v/>
      </c>
      <c r="C150" s="42" t="str">
        <f>IF(OR($B150="", C137=""), "", IF(COUNTIFS('Leave Request Form'!$T$8:$T$507, C137, 'Leave Request Form'!$C$8:$C$507, $B150), "A2", IF(COUNTIFS('Leave Request Form'!$G$8:$G$507, C137, 'Leave Request Form'!$C$8:$C$507, $B150), "R2", IF(COUNTIFS('Leave Request Form'!$P$8:$P$569, $B150, 'Leave Request Form'!$Q$8:$Q$569, "&lt;="&amp;C137, 'Leave Request Form'!$R$8:$R$569, "&gt;="&amp;C137)&gt;0, "A", IF(COUNTIFS('Leave Request Form'!$C$8:$C$507, $B150, 'Leave Request Form'!$D$8:$D$507, "&lt;="&amp;C137, 'Leave Request Form'!$E$8:$E$507, "&gt;="&amp;C137)&gt;0, "R", "")))))</f>
        <v/>
      </c>
      <c r="D150" s="43" t="str">
        <f>IF(OR($B150="", D137=""), "", IF(COUNTIFS('Leave Request Form'!$T$8:$T$507, D137, 'Leave Request Form'!$C$8:$C$507, $B150), "A2", IF(COUNTIFS('Leave Request Form'!$G$8:$G$507, D137, 'Leave Request Form'!$C$8:$C$507, $B150), "R2", IF(COUNTIFS('Leave Request Form'!$P$8:$P$569, $B150, 'Leave Request Form'!$Q$8:$Q$569, "&lt;="&amp;D137, 'Leave Request Form'!$R$8:$R$569, "&gt;="&amp;D137)&gt;0, "A", IF(COUNTIFS('Leave Request Form'!$C$8:$C$507, $B150, 'Leave Request Form'!$D$8:$D$507, "&lt;="&amp;D137, 'Leave Request Form'!$E$8:$E$507, "&gt;="&amp;D137)&gt;0, "R", "")))))</f>
        <v/>
      </c>
      <c r="E150" s="43" t="str">
        <f>IF(OR($B150="", E137=""), "", IF(COUNTIFS('Leave Request Form'!$T$8:$T$507, E137, 'Leave Request Form'!$C$8:$C$507, $B150), "A2", IF(COUNTIFS('Leave Request Form'!$G$8:$G$507, E137, 'Leave Request Form'!$C$8:$C$507, $B150), "R2", IF(COUNTIFS('Leave Request Form'!$P$8:$P$569, $B150, 'Leave Request Form'!$Q$8:$Q$569, "&lt;="&amp;E137, 'Leave Request Form'!$R$8:$R$569, "&gt;="&amp;E137)&gt;0, "A", IF(COUNTIFS('Leave Request Form'!$C$8:$C$507, $B150, 'Leave Request Form'!$D$8:$D$507, "&lt;="&amp;E137, 'Leave Request Form'!$E$8:$E$507, "&gt;="&amp;E137)&gt;0, "R", "")))))</f>
        <v/>
      </c>
      <c r="F150" s="43" t="str">
        <f>IF(OR($B150="", F137=""), "", IF(COUNTIFS('Leave Request Form'!$T$8:$T$507, F137, 'Leave Request Form'!$C$8:$C$507, $B150), "A2", IF(COUNTIFS('Leave Request Form'!$G$8:$G$507, F137, 'Leave Request Form'!$C$8:$C$507, $B150), "R2", IF(COUNTIFS('Leave Request Form'!$P$8:$P$569, $B150, 'Leave Request Form'!$Q$8:$Q$569, "&lt;="&amp;F137, 'Leave Request Form'!$R$8:$R$569, "&gt;="&amp;F137)&gt;0, "A", IF(COUNTIFS('Leave Request Form'!$C$8:$C$507, $B150, 'Leave Request Form'!$D$8:$D$507, "&lt;="&amp;F137, 'Leave Request Form'!$E$8:$E$507, "&gt;="&amp;F137)&gt;0, "R", "")))))</f>
        <v/>
      </c>
      <c r="G150" s="43" t="str">
        <f>IF(OR($B150="", G137=""), "", IF(COUNTIFS('Leave Request Form'!$T$8:$T$507, G137, 'Leave Request Form'!$C$8:$C$507, $B150), "A2", IF(COUNTIFS('Leave Request Form'!$G$8:$G$507, G137, 'Leave Request Form'!$C$8:$C$507, $B150), "R2", IF(COUNTIFS('Leave Request Form'!$P$8:$P$569, $B150, 'Leave Request Form'!$Q$8:$Q$569, "&lt;="&amp;G137, 'Leave Request Form'!$R$8:$R$569, "&gt;="&amp;G137)&gt;0, "A", IF(COUNTIFS('Leave Request Form'!$C$8:$C$507, $B150, 'Leave Request Form'!$D$8:$D$507, "&lt;="&amp;G137, 'Leave Request Form'!$E$8:$E$507, "&gt;="&amp;G137)&gt;0, "R", "")))))</f>
        <v/>
      </c>
      <c r="H150" s="43" t="str">
        <f>IF(OR($B150="", H137=""), "", IF(COUNTIFS('Leave Request Form'!$T$8:$T$507, H137, 'Leave Request Form'!$C$8:$C$507, $B150), "A2", IF(COUNTIFS('Leave Request Form'!$G$8:$G$507, H137, 'Leave Request Form'!$C$8:$C$507, $B150), "R2", IF(COUNTIFS('Leave Request Form'!$P$8:$P$569, $B150, 'Leave Request Form'!$Q$8:$Q$569, "&lt;="&amp;H137, 'Leave Request Form'!$R$8:$R$569, "&gt;="&amp;H137)&gt;0, "A", IF(COUNTIFS('Leave Request Form'!$C$8:$C$507, $B150, 'Leave Request Form'!$D$8:$D$507, "&lt;="&amp;H137, 'Leave Request Form'!$E$8:$E$507, "&gt;="&amp;H137)&gt;0, "R", "")))))</f>
        <v/>
      </c>
      <c r="I150" s="43" t="str">
        <f>IF(OR($B150="", I137=""), "", IF(COUNTIFS('Leave Request Form'!$T$8:$T$507, I137, 'Leave Request Form'!$C$8:$C$507, $B150), "A2", IF(COUNTIFS('Leave Request Form'!$G$8:$G$507, I137, 'Leave Request Form'!$C$8:$C$507, $B150), "R2", IF(COUNTIFS('Leave Request Form'!$P$8:$P$569, $B150, 'Leave Request Form'!$Q$8:$Q$569, "&lt;="&amp;I137, 'Leave Request Form'!$R$8:$R$569, "&gt;="&amp;I137)&gt;0, "A", IF(COUNTIFS('Leave Request Form'!$C$8:$C$507, $B150, 'Leave Request Form'!$D$8:$D$507, "&lt;="&amp;I137, 'Leave Request Form'!$E$8:$E$507, "&gt;="&amp;I137)&gt;0, "R", "")))))</f>
        <v/>
      </c>
      <c r="J150" s="43" t="str">
        <f>IF(OR($B150="", J137=""), "", IF(COUNTIFS('Leave Request Form'!$T$8:$T$507, J137, 'Leave Request Form'!$C$8:$C$507, $B150), "A2", IF(COUNTIFS('Leave Request Form'!$G$8:$G$507, J137, 'Leave Request Form'!$C$8:$C$507, $B150), "R2", IF(COUNTIFS('Leave Request Form'!$P$8:$P$569, $B150, 'Leave Request Form'!$Q$8:$Q$569, "&lt;="&amp;J137, 'Leave Request Form'!$R$8:$R$569, "&gt;="&amp;J137)&gt;0, "A", IF(COUNTIFS('Leave Request Form'!$C$8:$C$507, $B150, 'Leave Request Form'!$D$8:$D$507, "&lt;="&amp;J137, 'Leave Request Form'!$E$8:$E$507, "&gt;="&amp;J137)&gt;0, "R", "")))))</f>
        <v/>
      </c>
      <c r="K150" s="43" t="str">
        <f>IF(OR($B150="", K137=""), "", IF(COUNTIFS('Leave Request Form'!$T$8:$T$507, K137, 'Leave Request Form'!$C$8:$C$507, $B150), "A2", IF(COUNTIFS('Leave Request Form'!$G$8:$G$507, K137, 'Leave Request Form'!$C$8:$C$507, $B150), "R2", IF(COUNTIFS('Leave Request Form'!$P$8:$P$569, $B150, 'Leave Request Form'!$Q$8:$Q$569, "&lt;="&amp;K137, 'Leave Request Form'!$R$8:$R$569, "&gt;="&amp;K137)&gt;0, "A", IF(COUNTIFS('Leave Request Form'!$C$8:$C$507, $B150, 'Leave Request Form'!$D$8:$D$507, "&lt;="&amp;K137, 'Leave Request Form'!$E$8:$E$507, "&gt;="&amp;K137)&gt;0, "R", "")))))</f>
        <v/>
      </c>
      <c r="L150" s="43" t="str">
        <f>IF(OR($B150="", L137=""), "", IF(COUNTIFS('Leave Request Form'!$T$8:$T$507, L137, 'Leave Request Form'!$C$8:$C$507, $B150), "A2", IF(COUNTIFS('Leave Request Form'!$G$8:$G$507, L137, 'Leave Request Form'!$C$8:$C$507, $B150), "R2", IF(COUNTIFS('Leave Request Form'!$P$8:$P$569, $B150, 'Leave Request Form'!$Q$8:$Q$569, "&lt;="&amp;L137, 'Leave Request Form'!$R$8:$R$569, "&gt;="&amp;L137)&gt;0, "A", IF(COUNTIFS('Leave Request Form'!$C$8:$C$507, $B150, 'Leave Request Form'!$D$8:$D$507, "&lt;="&amp;L137, 'Leave Request Form'!$E$8:$E$507, "&gt;="&amp;L137)&gt;0, "R", "")))))</f>
        <v/>
      </c>
      <c r="M150" s="43" t="str">
        <f>IF(OR($B150="", M137=""), "", IF(COUNTIFS('Leave Request Form'!$T$8:$T$507, M137, 'Leave Request Form'!$C$8:$C$507, $B150), "A2", IF(COUNTIFS('Leave Request Form'!$G$8:$G$507, M137, 'Leave Request Form'!$C$8:$C$507, $B150), "R2", IF(COUNTIFS('Leave Request Form'!$P$8:$P$569, $B150, 'Leave Request Form'!$Q$8:$Q$569, "&lt;="&amp;M137, 'Leave Request Form'!$R$8:$R$569, "&gt;="&amp;M137)&gt;0, "A", IF(COUNTIFS('Leave Request Form'!$C$8:$C$507, $B150, 'Leave Request Form'!$D$8:$D$507, "&lt;="&amp;M137, 'Leave Request Form'!$E$8:$E$507, "&gt;="&amp;M137)&gt;0, "R", "")))))</f>
        <v/>
      </c>
      <c r="N150" s="43" t="str">
        <f>IF(OR($B150="", N137=""), "", IF(COUNTIFS('Leave Request Form'!$T$8:$T$507, N137, 'Leave Request Form'!$C$8:$C$507, $B150), "A2", IF(COUNTIFS('Leave Request Form'!$G$8:$G$507, N137, 'Leave Request Form'!$C$8:$C$507, $B150), "R2", IF(COUNTIFS('Leave Request Form'!$P$8:$P$569, $B150, 'Leave Request Form'!$Q$8:$Q$569, "&lt;="&amp;N137, 'Leave Request Form'!$R$8:$R$569, "&gt;="&amp;N137)&gt;0, "A", IF(COUNTIFS('Leave Request Form'!$C$8:$C$507, $B150, 'Leave Request Form'!$D$8:$D$507, "&lt;="&amp;N137, 'Leave Request Form'!$E$8:$E$507, "&gt;="&amp;N137)&gt;0, "R", "")))))</f>
        <v/>
      </c>
      <c r="O150" s="43" t="str">
        <f>IF(OR($B150="", O137=""), "", IF(COUNTIFS('Leave Request Form'!$T$8:$T$507, O137, 'Leave Request Form'!$C$8:$C$507, $B150), "A2", IF(COUNTIFS('Leave Request Form'!$G$8:$G$507, O137, 'Leave Request Form'!$C$8:$C$507, $B150), "R2", IF(COUNTIFS('Leave Request Form'!$P$8:$P$569, $B150, 'Leave Request Form'!$Q$8:$Q$569, "&lt;="&amp;O137, 'Leave Request Form'!$R$8:$R$569, "&gt;="&amp;O137)&gt;0, "A", IF(COUNTIFS('Leave Request Form'!$C$8:$C$507, $B150, 'Leave Request Form'!$D$8:$D$507, "&lt;="&amp;O137, 'Leave Request Form'!$E$8:$E$507, "&gt;="&amp;O137)&gt;0, "R", "")))))</f>
        <v/>
      </c>
      <c r="P150" s="43" t="str">
        <f>IF(OR($B150="", P137=""), "", IF(COUNTIFS('Leave Request Form'!$T$8:$T$507, P137, 'Leave Request Form'!$C$8:$C$507, $B150), "A2", IF(COUNTIFS('Leave Request Form'!$G$8:$G$507, P137, 'Leave Request Form'!$C$8:$C$507, $B150), "R2", IF(COUNTIFS('Leave Request Form'!$P$8:$P$569, $B150, 'Leave Request Form'!$Q$8:$Q$569, "&lt;="&amp;P137, 'Leave Request Form'!$R$8:$R$569, "&gt;="&amp;P137)&gt;0, "A", IF(COUNTIFS('Leave Request Form'!$C$8:$C$507, $B150, 'Leave Request Form'!$D$8:$D$507, "&lt;="&amp;P137, 'Leave Request Form'!$E$8:$E$507, "&gt;="&amp;P137)&gt;0, "R", "")))))</f>
        <v/>
      </c>
      <c r="Q150" s="43" t="str">
        <f>IF(OR($B150="", Q137=""), "", IF(COUNTIFS('Leave Request Form'!$T$8:$T$507, Q137, 'Leave Request Form'!$C$8:$C$507, $B150), "A2", IF(COUNTIFS('Leave Request Form'!$G$8:$G$507, Q137, 'Leave Request Form'!$C$8:$C$507, $B150), "R2", IF(COUNTIFS('Leave Request Form'!$P$8:$P$569, $B150, 'Leave Request Form'!$Q$8:$Q$569, "&lt;="&amp;Q137, 'Leave Request Form'!$R$8:$R$569, "&gt;="&amp;Q137)&gt;0, "A", IF(COUNTIFS('Leave Request Form'!$C$8:$C$507, $B150, 'Leave Request Form'!$D$8:$D$507, "&lt;="&amp;Q137, 'Leave Request Form'!$E$8:$E$507, "&gt;="&amp;Q137)&gt;0, "R", "")))))</f>
        <v/>
      </c>
      <c r="R150" s="43" t="str">
        <f>IF(OR($B150="", R137=""), "", IF(COUNTIFS('Leave Request Form'!$T$8:$T$507, R137, 'Leave Request Form'!$C$8:$C$507, $B150), "A2", IF(COUNTIFS('Leave Request Form'!$G$8:$G$507, R137, 'Leave Request Form'!$C$8:$C$507, $B150), "R2", IF(COUNTIFS('Leave Request Form'!$P$8:$P$569, $B150, 'Leave Request Form'!$Q$8:$Q$569, "&lt;="&amp;R137, 'Leave Request Form'!$R$8:$R$569, "&gt;="&amp;R137)&gt;0, "A", IF(COUNTIFS('Leave Request Form'!$C$8:$C$507, $B150, 'Leave Request Form'!$D$8:$D$507, "&lt;="&amp;R137, 'Leave Request Form'!$E$8:$E$507, "&gt;="&amp;R137)&gt;0, "R", "")))))</f>
        <v/>
      </c>
      <c r="S150" s="43" t="str">
        <f>IF(OR($B150="", S137=""), "", IF(COUNTIFS('Leave Request Form'!$T$8:$T$507, S137, 'Leave Request Form'!$C$8:$C$507, $B150), "A2", IF(COUNTIFS('Leave Request Form'!$G$8:$G$507, S137, 'Leave Request Form'!$C$8:$C$507, $B150), "R2", IF(COUNTIFS('Leave Request Form'!$P$8:$P$569, $B150, 'Leave Request Form'!$Q$8:$Q$569, "&lt;="&amp;S137, 'Leave Request Form'!$R$8:$R$569, "&gt;="&amp;S137)&gt;0, "A", IF(COUNTIFS('Leave Request Form'!$C$8:$C$507, $B150, 'Leave Request Form'!$D$8:$D$507, "&lt;="&amp;S137, 'Leave Request Form'!$E$8:$E$507, "&gt;="&amp;S137)&gt;0, "R", "")))))</f>
        <v/>
      </c>
      <c r="T150" s="43" t="str">
        <f>IF(OR($B150="", T137=""), "", IF(COUNTIFS('Leave Request Form'!$T$8:$T$507, T137, 'Leave Request Form'!$C$8:$C$507, $B150), "A2", IF(COUNTIFS('Leave Request Form'!$G$8:$G$507, T137, 'Leave Request Form'!$C$8:$C$507, $B150), "R2", IF(COUNTIFS('Leave Request Form'!$P$8:$P$569, $B150, 'Leave Request Form'!$Q$8:$Q$569, "&lt;="&amp;T137, 'Leave Request Form'!$R$8:$R$569, "&gt;="&amp;T137)&gt;0, "A", IF(COUNTIFS('Leave Request Form'!$C$8:$C$507, $B150, 'Leave Request Form'!$D$8:$D$507, "&lt;="&amp;T137, 'Leave Request Form'!$E$8:$E$507, "&gt;="&amp;T137)&gt;0, "R", "")))))</f>
        <v/>
      </c>
      <c r="U150" s="43" t="str">
        <f>IF(OR($B150="", U137=""), "", IF(COUNTIFS('Leave Request Form'!$T$8:$T$507, U137, 'Leave Request Form'!$C$8:$C$507, $B150), "A2", IF(COUNTIFS('Leave Request Form'!$G$8:$G$507, U137, 'Leave Request Form'!$C$8:$C$507, $B150), "R2", IF(COUNTIFS('Leave Request Form'!$P$8:$P$569, $B150, 'Leave Request Form'!$Q$8:$Q$569, "&lt;="&amp;U137, 'Leave Request Form'!$R$8:$R$569, "&gt;="&amp;U137)&gt;0, "A", IF(COUNTIFS('Leave Request Form'!$C$8:$C$507, $B150, 'Leave Request Form'!$D$8:$D$507, "&lt;="&amp;U137, 'Leave Request Form'!$E$8:$E$507, "&gt;="&amp;U137)&gt;0, "R", "")))))</f>
        <v/>
      </c>
      <c r="V150" s="43" t="str">
        <f>IF(OR($B150="", V137=""), "", IF(COUNTIFS('Leave Request Form'!$T$8:$T$507, V137, 'Leave Request Form'!$C$8:$C$507, $B150), "A2", IF(COUNTIFS('Leave Request Form'!$G$8:$G$507, V137, 'Leave Request Form'!$C$8:$C$507, $B150), "R2", IF(COUNTIFS('Leave Request Form'!$P$8:$P$569, $B150, 'Leave Request Form'!$Q$8:$Q$569, "&lt;="&amp;V137, 'Leave Request Form'!$R$8:$R$569, "&gt;="&amp;V137)&gt;0, "A", IF(COUNTIFS('Leave Request Form'!$C$8:$C$507, $B150, 'Leave Request Form'!$D$8:$D$507, "&lt;="&amp;V137, 'Leave Request Form'!$E$8:$E$507, "&gt;="&amp;V137)&gt;0, "R", "")))))</f>
        <v/>
      </c>
      <c r="W150" s="43" t="str">
        <f>IF(OR($B150="", W137=""), "", IF(COUNTIFS('Leave Request Form'!$T$8:$T$507, W137, 'Leave Request Form'!$C$8:$C$507, $B150), "A2", IF(COUNTIFS('Leave Request Form'!$G$8:$G$507, W137, 'Leave Request Form'!$C$8:$C$507, $B150), "R2", IF(COUNTIFS('Leave Request Form'!$P$8:$P$569, $B150, 'Leave Request Form'!$Q$8:$Q$569, "&lt;="&amp;W137, 'Leave Request Form'!$R$8:$R$569, "&gt;="&amp;W137)&gt;0, "A", IF(COUNTIFS('Leave Request Form'!$C$8:$C$507, $B150, 'Leave Request Form'!$D$8:$D$507, "&lt;="&amp;W137, 'Leave Request Form'!$E$8:$E$507, "&gt;="&amp;W137)&gt;0, "R", "")))))</f>
        <v/>
      </c>
      <c r="X150" s="43" t="str">
        <f>IF(OR($B150="", X137=""), "", IF(COUNTIFS('Leave Request Form'!$T$8:$T$507, X137, 'Leave Request Form'!$C$8:$C$507, $B150), "A2", IF(COUNTIFS('Leave Request Form'!$G$8:$G$507, X137, 'Leave Request Form'!$C$8:$C$507, $B150), "R2", IF(COUNTIFS('Leave Request Form'!$P$8:$P$569, $B150, 'Leave Request Form'!$Q$8:$Q$569, "&lt;="&amp;X137, 'Leave Request Form'!$R$8:$R$569, "&gt;="&amp;X137)&gt;0, "A", IF(COUNTIFS('Leave Request Form'!$C$8:$C$507, $B150, 'Leave Request Form'!$D$8:$D$507, "&lt;="&amp;X137, 'Leave Request Form'!$E$8:$E$507, "&gt;="&amp;X137)&gt;0, "R", "")))))</f>
        <v/>
      </c>
      <c r="Y150" s="43" t="str">
        <f>IF(OR($B150="", Y137=""), "", IF(COUNTIFS('Leave Request Form'!$T$8:$T$507, Y137, 'Leave Request Form'!$C$8:$C$507, $B150), "A2", IF(COUNTIFS('Leave Request Form'!$G$8:$G$507, Y137, 'Leave Request Form'!$C$8:$C$507, $B150), "R2", IF(COUNTIFS('Leave Request Form'!$P$8:$P$569, $B150, 'Leave Request Form'!$Q$8:$Q$569, "&lt;="&amp;Y137, 'Leave Request Form'!$R$8:$R$569, "&gt;="&amp;Y137)&gt;0, "A", IF(COUNTIFS('Leave Request Form'!$C$8:$C$507, $B150, 'Leave Request Form'!$D$8:$D$507, "&lt;="&amp;Y137, 'Leave Request Form'!$E$8:$E$507, "&gt;="&amp;Y137)&gt;0, "R", "")))))</f>
        <v/>
      </c>
      <c r="Z150" s="43" t="str">
        <f>IF(OR($B150="", Z137=""), "", IF(COUNTIFS('Leave Request Form'!$T$8:$T$507, Z137, 'Leave Request Form'!$C$8:$C$507, $B150), "A2", IF(COUNTIFS('Leave Request Form'!$G$8:$G$507, Z137, 'Leave Request Form'!$C$8:$C$507, $B150), "R2", IF(COUNTIFS('Leave Request Form'!$P$8:$P$569, $B150, 'Leave Request Form'!$Q$8:$Q$569, "&lt;="&amp;Z137, 'Leave Request Form'!$R$8:$R$569, "&gt;="&amp;Z137)&gt;0, "A", IF(COUNTIFS('Leave Request Form'!$C$8:$C$507, $B150, 'Leave Request Form'!$D$8:$D$507, "&lt;="&amp;Z137, 'Leave Request Form'!$E$8:$E$507, "&gt;="&amp;Z137)&gt;0, "R", "")))))</f>
        <v/>
      </c>
      <c r="AA150" s="43" t="str">
        <f>IF(OR($B150="", AA137=""), "", IF(COUNTIFS('Leave Request Form'!$T$8:$T$507, AA137, 'Leave Request Form'!$C$8:$C$507, $B150), "A2", IF(COUNTIFS('Leave Request Form'!$G$8:$G$507, AA137, 'Leave Request Form'!$C$8:$C$507, $B150), "R2", IF(COUNTIFS('Leave Request Form'!$P$8:$P$569, $B150, 'Leave Request Form'!$Q$8:$Q$569, "&lt;="&amp;AA137, 'Leave Request Form'!$R$8:$R$569, "&gt;="&amp;AA137)&gt;0, "A", IF(COUNTIFS('Leave Request Form'!$C$8:$C$507, $B150, 'Leave Request Form'!$D$8:$D$507, "&lt;="&amp;AA137, 'Leave Request Form'!$E$8:$E$507, "&gt;="&amp;AA137)&gt;0, "R", "")))))</f>
        <v/>
      </c>
      <c r="AB150" s="43" t="str">
        <f>IF(OR($B150="", AB137=""), "", IF(COUNTIFS('Leave Request Form'!$T$8:$T$507, AB137, 'Leave Request Form'!$C$8:$C$507, $B150), "A2", IF(COUNTIFS('Leave Request Form'!$G$8:$G$507, AB137, 'Leave Request Form'!$C$8:$C$507, $B150), "R2", IF(COUNTIFS('Leave Request Form'!$P$8:$P$569, $B150, 'Leave Request Form'!$Q$8:$Q$569, "&lt;="&amp;AB137, 'Leave Request Form'!$R$8:$R$569, "&gt;="&amp;AB137)&gt;0, "A", IF(COUNTIFS('Leave Request Form'!$C$8:$C$507, $B150, 'Leave Request Form'!$D$8:$D$507, "&lt;="&amp;AB137, 'Leave Request Form'!$E$8:$E$507, "&gt;="&amp;AB137)&gt;0, "R", "")))))</f>
        <v/>
      </c>
      <c r="AC150" s="43" t="str">
        <f>IF(OR($B150="", AC137=""), "", IF(COUNTIFS('Leave Request Form'!$T$8:$T$507, AC137, 'Leave Request Form'!$C$8:$C$507, $B150), "A2", IF(COUNTIFS('Leave Request Form'!$G$8:$G$507, AC137, 'Leave Request Form'!$C$8:$C$507, $B150), "R2", IF(COUNTIFS('Leave Request Form'!$P$8:$P$569, $B150, 'Leave Request Form'!$Q$8:$Q$569, "&lt;="&amp;AC137, 'Leave Request Form'!$R$8:$R$569, "&gt;="&amp;AC137)&gt;0, "A", IF(COUNTIFS('Leave Request Form'!$C$8:$C$507, $B150, 'Leave Request Form'!$D$8:$D$507, "&lt;="&amp;AC137, 'Leave Request Form'!$E$8:$E$507, "&gt;="&amp;AC137)&gt;0, "R", "")))))</f>
        <v/>
      </c>
      <c r="AD150" s="43" t="str">
        <f>IF(OR($B150="", AD137=""), "", IF(COUNTIFS('Leave Request Form'!$T$8:$T$507, AD137, 'Leave Request Form'!$C$8:$C$507, $B150), "A2", IF(COUNTIFS('Leave Request Form'!$G$8:$G$507, AD137, 'Leave Request Form'!$C$8:$C$507, $B150), "R2", IF(COUNTIFS('Leave Request Form'!$P$8:$P$569, $B150, 'Leave Request Form'!$Q$8:$Q$569, "&lt;="&amp;AD137, 'Leave Request Form'!$R$8:$R$569, "&gt;="&amp;AD137)&gt;0, "A", IF(COUNTIFS('Leave Request Form'!$C$8:$C$507, $B150, 'Leave Request Form'!$D$8:$D$507, "&lt;="&amp;AD137, 'Leave Request Form'!$E$8:$E$507, "&gt;="&amp;AD137)&gt;0, "R", "")))))</f>
        <v/>
      </c>
      <c r="AE150" s="43" t="str">
        <f>IF(OR($B150="", AE137=""), "", IF(COUNTIFS('Leave Request Form'!$T$8:$T$507, AE137, 'Leave Request Form'!$C$8:$C$507, $B150), "A2", IF(COUNTIFS('Leave Request Form'!$G$8:$G$507, AE137, 'Leave Request Form'!$C$8:$C$507, $B150), "R2", IF(COUNTIFS('Leave Request Form'!$P$8:$P$569, $B150, 'Leave Request Form'!$Q$8:$Q$569, "&lt;="&amp;AE137, 'Leave Request Form'!$R$8:$R$569, "&gt;="&amp;AE137)&gt;0, "A", IF(COUNTIFS('Leave Request Form'!$C$8:$C$507, $B150, 'Leave Request Form'!$D$8:$D$507, "&lt;="&amp;AE137, 'Leave Request Form'!$E$8:$E$507, "&gt;="&amp;AE137)&gt;0, "R", "")))))</f>
        <v/>
      </c>
      <c r="AF150" s="43" t="str">
        <f>IF(OR($B150="", AF137=""), "", IF(COUNTIFS('Leave Request Form'!$T$8:$T$507, AF137, 'Leave Request Form'!$C$8:$C$507, $B150), "A2", IF(COUNTIFS('Leave Request Form'!$G$8:$G$507, AF137, 'Leave Request Form'!$C$8:$C$507, $B150), "R2", IF(COUNTIFS('Leave Request Form'!$P$8:$P$569, $B150, 'Leave Request Form'!$Q$8:$Q$569, "&lt;="&amp;AF137, 'Leave Request Form'!$R$8:$R$569, "&gt;="&amp;AF137)&gt;0, "A", IF(COUNTIFS('Leave Request Form'!$C$8:$C$507, $B150, 'Leave Request Form'!$D$8:$D$507, "&lt;="&amp;AF137, 'Leave Request Form'!$E$8:$E$507, "&gt;="&amp;AF137)&gt;0, "R", "")))))</f>
        <v/>
      </c>
      <c r="AG150" s="44" t="str">
        <f>IF(OR($B150="", AG137=""), "", IF(COUNTIFS('Leave Request Form'!$T$8:$T$507, AG137, 'Leave Request Form'!$C$8:$C$507, $B150), "A2", IF(COUNTIFS('Leave Request Form'!$G$8:$G$507, AG137, 'Leave Request Form'!$C$8:$C$507, $B150), "R2", IF(COUNTIFS('Leave Request Form'!$P$8:$P$569, $B150, 'Leave Request Form'!$Q$8:$Q$569, "&lt;="&amp;AG137, 'Leave Request Form'!$R$8:$R$569, "&gt;="&amp;AG137)&gt;0, "A", IF(COUNTIFS('Leave Request Form'!$C$8:$C$507, $B150, 'Leave Request Form'!$D$8:$D$507, "&lt;="&amp;AG137, 'Leave Request Form'!$E$8:$E$507, "&gt;="&amp;AG137)&gt;0, "R", "")))))</f>
        <v/>
      </c>
      <c r="AH150" s="75"/>
    </row>
    <row r="151" spans="1:34" x14ac:dyDescent="0.25">
      <c r="A151" s="75"/>
      <c r="B151" s="10" t="str">
        <f>IF('Intro &amp; Setup'!$BC$17="", "", 'Intro &amp; Setup'!$BC$17)</f>
        <v/>
      </c>
      <c r="C151" s="42" t="str">
        <f>IF(OR($B151="", C137=""), "", IF(COUNTIFS('Leave Request Form'!$T$8:$T$507, C137, 'Leave Request Form'!$C$8:$C$507, $B151), "A2", IF(COUNTIFS('Leave Request Form'!$G$8:$G$507, C137, 'Leave Request Form'!$C$8:$C$507, $B151), "R2", IF(COUNTIFS('Leave Request Form'!$P$8:$P$569, $B151, 'Leave Request Form'!$Q$8:$Q$569, "&lt;="&amp;C137, 'Leave Request Form'!$R$8:$R$569, "&gt;="&amp;C137)&gt;0, "A", IF(COUNTIFS('Leave Request Form'!$C$8:$C$507, $B151, 'Leave Request Form'!$D$8:$D$507, "&lt;="&amp;C137, 'Leave Request Form'!$E$8:$E$507, "&gt;="&amp;C137)&gt;0, "R", "")))))</f>
        <v/>
      </c>
      <c r="D151" s="43" t="str">
        <f>IF(OR($B151="", D137=""), "", IF(COUNTIFS('Leave Request Form'!$T$8:$T$507, D137, 'Leave Request Form'!$C$8:$C$507, $B151), "A2", IF(COUNTIFS('Leave Request Form'!$G$8:$G$507, D137, 'Leave Request Form'!$C$8:$C$507, $B151), "R2", IF(COUNTIFS('Leave Request Form'!$P$8:$P$569, $B151, 'Leave Request Form'!$Q$8:$Q$569, "&lt;="&amp;D137, 'Leave Request Form'!$R$8:$R$569, "&gt;="&amp;D137)&gt;0, "A", IF(COUNTIFS('Leave Request Form'!$C$8:$C$507, $B151, 'Leave Request Form'!$D$8:$D$507, "&lt;="&amp;D137, 'Leave Request Form'!$E$8:$E$507, "&gt;="&amp;D137)&gt;0, "R", "")))))</f>
        <v/>
      </c>
      <c r="E151" s="43" t="str">
        <f>IF(OR($B151="", E137=""), "", IF(COUNTIFS('Leave Request Form'!$T$8:$T$507, E137, 'Leave Request Form'!$C$8:$C$507, $B151), "A2", IF(COUNTIFS('Leave Request Form'!$G$8:$G$507, E137, 'Leave Request Form'!$C$8:$C$507, $B151), "R2", IF(COUNTIFS('Leave Request Form'!$P$8:$P$569, $B151, 'Leave Request Form'!$Q$8:$Q$569, "&lt;="&amp;E137, 'Leave Request Form'!$R$8:$R$569, "&gt;="&amp;E137)&gt;0, "A", IF(COUNTIFS('Leave Request Form'!$C$8:$C$507, $B151, 'Leave Request Form'!$D$8:$D$507, "&lt;="&amp;E137, 'Leave Request Form'!$E$8:$E$507, "&gt;="&amp;E137)&gt;0, "R", "")))))</f>
        <v/>
      </c>
      <c r="F151" s="43" t="str">
        <f>IF(OR($B151="", F137=""), "", IF(COUNTIFS('Leave Request Form'!$T$8:$T$507, F137, 'Leave Request Form'!$C$8:$C$507, $B151), "A2", IF(COUNTIFS('Leave Request Form'!$G$8:$G$507, F137, 'Leave Request Form'!$C$8:$C$507, $B151), "R2", IF(COUNTIFS('Leave Request Form'!$P$8:$P$569, $B151, 'Leave Request Form'!$Q$8:$Q$569, "&lt;="&amp;F137, 'Leave Request Form'!$R$8:$R$569, "&gt;="&amp;F137)&gt;0, "A", IF(COUNTIFS('Leave Request Form'!$C$8:$C$507, $B151, 'Leave Request Form'!$D$8:$D$507, "&lt;="&amp;F137, 'Leave Request Form'!$E$8:$E$507, "&gt;="&amp;F137)&gt;0, "R", "")))))</f>
        <v/>
      </c>
      <c r="G151" s="43" t="str">
        <f>IF(OR($B151="", G137=""), "", IF(COUNTIFS('Leave Request Form'!$T$8:$T$507, G137, 'Leave Request Form'!$C$8:$C$507, $B151), "A2", IF(COUNTIFS('Leave Request Form'!$G$8:$G$507, G137, 'Leave Request Form'!$C$8:$C$507, $B151), "R2", IF(COUNTIFS('Leave Request Form'!$P$8:$P$569, $B151, 'Leave Request Form'!$Q$8:$Q$569, "&lt;="&amp;G137, 'Leave Request Form'!$R$8:$R$569, "&gt;="&amp;G137)&gt;0, "A", IF(COUNTIFS('Leave Request Form'!$C$8:$C$507, $B151, 'Leave Request Form'!$D$8:$D$507, "&lt;="&amp;G137, 'Leave Request Form'!$E$8:$E$507, "&gt;="&amp;G137)&gt;0, "R", "")))))</f>
        <v/>
      </c>
      <c r="H151" s="43" t="str">
        <f>IF(OR($B151="", H137=""), "", IF(COUNTIFS('Leave Request Form'!$T$8:$T$507, H137, 'Leave Request Form'!$C$8:$C$507, $B151), "A2", IF(COUNTIFS('Leave Request Form'!$G$8:$G$507, H137, 'Leave Request Form'!$C$8:$C$507, $B151), "R2", IF(COUNTIFS('Leave Request Form'!$P$8:$P$569, $B151, 'Leave Request Form'!$Q$8:$Q$569, "&lt;="&amp;H137, 'Leave Request Form'!$R$8:$R$569, "&gt;="&amp;H137)&gt;0, "A", IF(COUNTIFS('Leave Request Form'!$C$8:$C$507, $B151, 'Leave Request Form'!$D$8:$D$507, "&lt;="&amp;H137, 'Leave Request Form'!$E$8:$E$507, "&gt;="&amp;H137)&gt;0, "R", "")))))</f>
        <v/>
      </c>
      <c r="I151" s="43" t="str">
        <f>IF(OR($B151="", I137=""), "", IF(COUNTIFS('Leave Request Form'!$T$8:$T$507, I137, 'Leave Request Form'!$C$8:$C$507, $B151), "A2", IF(COUNTIFS('Leave Request Form'!$G$8:$G$507, I137, 'Leave Request Form'!$C$8:$C$507, $B151), "R2", IF(COUNTIFS('Leave Request Form'!$P$8:$P$569, $B151, 'Leave Request Form'!$Q$8:$Q$569, "&lt;="&amp;I137, 'Leave Request Form'!$R$8:$R$569, "&gt;="&amp;I137)&gt;0, "A", IF(COUNTIFS('Leave Request Form'!$C$8:$C$507, $B151, 'Leave Request Form'!$D$8:$D$507, "&lt;="&amp;I137, 'Leave Request Form'!$E$8:$E$507, "&gt;="&amp;I137)&gt;0, "R", "")))))</f>
        <v/>
      </c>
      <c r="J151" s="43" t="str">
        <f>IF(OR($B151="", J137=""), "", IF(COUNTIFS('Leave Request Form'!$T$8:$T$507, J137, 'Leave Request Form'!$C$8:$C$507, $B151), "A2", IF(COUNTIFS('Leave Request Form'!$G$8:$G$507, J137, 'Leave Request Form'!$C$8:$C$507, $B151), "R2", IF(COUNTIFS('Leave Request Form'!$P$8:$P$569, $B151, 'Leave Request Form'!$Q$8:$Q$569, "&lt;="&amp;J137, 'Leave Request Form'!$R$8:$R$569, "&gt;="&amp;J137)&gt;0, "A", IF(COUNTIFS('Leave Request Form'!$C$8:$C$507, $B151, 'Leave Request Form'!$D$8:$D$507, "&lt;="&amp;J137, 'Leave Request Form'!$E$8:$E$507, "&gt;="&amp;J137)&gt;0, "R", "")))))</f>
        <v/>
      </c>
      <c r="K151" s="43" t="str">
        <f>IF(OR($B151="", K137=""), "", IF(COUNTIFS('Leave Request Form'!$T$8:$T$507, K137, 'Leave Request Form'!$C$8:$C$507, $B151), "A2", IF(COUNTIFS('Leave Request Form'!$G$8:$G$507, K137, 'Leave Request Form'!$C$8:$C$507, $B151), "R2", IF(COUNTIFS('Leave Request Form'!$P$8:$P$569, $B151, 'Leave Request Form'!$Q$8:$Q$569, "&lt;="&amp;K137, 'Leave Request Form'!$R$8:$R$569, "&gt;="&amp;K137)&gt;0, "A", IF(COUNTIFS('Leave Request Form'!$C$8:$C$507, $B151, 'Leave Request Form'!$D$8:$D$507, "&lt;="&amp;K137, 'Leave Request Form'!$E$8:$E$507, "&gt;="&amp;K137)&gt;0, "R", "")))))</f>
        <v/>
      </c>
      <c r="L151" s="43" t="str">
        <f>IF(OR($B151="", L137=""), "", IF(COUNTIFS('Leave Request Form'!$T$8:$T$507, L137, 'Leave Request Form'!$C$8:$C$507, $B151), "A2", IF(COUNTIFS('Leave Request Form'!$G$8:$G$507, L137, 'Leave Request Form'!$C$8:$C$507, $B151), "R2", IF(COUNTIFS('Leave Request Form'!$P$8:$P$569, $B151, 'Leave Request Form'!$Q$8:$Q$569, "&lt;="&amp;L137, 'Leave Request Form'!$R$8:$R$569, "&gt;="&amp;L137)&gt;0, "A", IF(COUNTIFS('Leave Request Form'!$C$8:$C$507, $B151, 'Leave Request Form'!$D$8:$D$507, "&lt;="&amp;L137, 'Leave Request Form'!$E$8:$E$507, "&gt;="&amp;L137)&gt;0, "R", "")))))</f>
        <v/>
      </c>
      <c r="M151" s="43" t="str">
        <f>IF(OR($B151="", M137=""), "", IF(COUNTIFS('Leave Request Form'!$T$8:$T$507, M137, 'Leave Request Form'!$C$8:$C$507, $B151), "A2", IF(COUNTIFS('Leave Request Form'!$G$8:$G$507, M137, 'Leave Request Form'!$C$8:$C$507, $B151), "R2", IF(COUNTIFS('Leave Request Form'!$P$8:$P$569, $B151, 'Leave Request Form'!$Q$8:$Q$569, "&lt;="&amp;M137, 'Leave Request Form'!$R$8:$R$569, "&gt;="&amp;M137)&gt;0, "A", IF(COUNTIFS('Leave Request Form'!$C$8:$C$507, $B151, 'Leave Request Form'!$D$8:$D$507, "&lt;="&amp;M137, 'Leave Request Form'!$E$8:$E$507, "&gt;="&amp;M137)&gt;0, "R", "")))))</f>
        <v/>
      </c>
      <c r="N151" s="43" t="str">
        <f>IF(OR($B151="", N137=""), "", IF(COUNTIFS('Leave Request Form'!$T$8:$T$507, N137, 'Leave Request Form'!$C$8:$C$507, $B151), "A2", IF(COUNTIFS('Leave Request Form'!$G$8:$G$507, N137, 'Leave Request Form'!$C$8:$C$507, $B151), "R2", IF(COUNTIFS('Leave Request Form'!$P$8:$P$569, $B151, 'Leave Request Form'!$Q$8:$Q$569, "&lt;="&amp;N137, 'Leave Request Form'!$R$8:$R$569, "&gt;="&amp;N137)&gt;0, "A", IF(COUNTIFS('Leave Request Form'!$C$8:$C$507, $B151, 'Leave Request Form'!$D$8:$D$507, "&lt;="&amp;N137, 'Leave Request Form'!$E$8:$E$507, "&gt;="&amp;N137)&gt;0, "R", "")))))</f>
        <v/>
      </c>
      <c r="O151" s="43" t="str">
        <f>IF(OR($B151="", O137=""), "", IF(COUNTIFS('Leave Request Form'!$T$8:$T$507, O137, 'Leave Request Form'!$C$8:$C$507, $B151), "A2", IF(COUNTIFS('Leave Request Form'!$G$8:$G$507, O137, 'Leave Request Form'!$C$8:$C$507, $B151), "R2", IF(COUNTIFS('Leave Request Form'!$P$8:$P$569, $B151, 'Leave Request Form'!$Q$8:$Q$569, "&lt;="&amp;O137, 'Leave Request Form'!$R$8:$R$569, "&gt;="&amp;O137)&gt;0, "A", IF(COUNTIFS('Leave Request Form'!$C$8:$C$507, $B151, 'Leave Request Form'!$D$8:$D$507, "&lt;="&amp;O137, 'Leave Request Form'!$E$8:$E$507, "&gt;="&amp;O137)&gt;0, "R", "")))))</f>
        <v/>
      </c>
      <c r="P151" s="43" t="str">
        <f>IF(OR($B151="", P137=""), "", IF(COUNTIFS('Leave Request Form'!$T$8:$T$507, P137, 'Leave Request Form'!$C$8:$C$507, $B151), "A2", IF(COUNTIFS('Leave Request Form'!$G$8:$G$507, P137, 'Leave Request Form'!$C$8:$C$507, $B151), "R2", IF(COUNTIFS('Leave Request Form'!$P$8:$P$569, $B151, 'Leave Request Form'!$Q$8:$Q$569, "&lt;="&amp;P137, 'Leave Request Form'!$R$8:$R$569, "&gt;="&amp;P137)&gt;0, "A", IF(COUNTIFS('Leave Request Form'!$C$8:$C$507, $B151, 'Leave Request Form'!$D$8:$D$507, "&lt;="&amp;P137, 'Leave Request Form'!$E$8:$E$507, "&gt;="&amp;P137)&gt;0, "R", "")))))</f>
        <v/>
      </c>
      <c r="Q151" s="43" t="str">
        <f>IF(OR($B151="", Q137=""), "", IF(COUNTIFS('Leave Request Form'!$T$8:$T$507, Q137, 'Leave Request Form'!$C$8:$C$507, $B151), "A2", IF(COUNTIFS('Leave Request Form'!$G$8:$G$507, Q137, 'Leave Request Form'!$C$8:$C$507, $B151), "R2", IF(COUNTIFS('Leave Request Form'!$P$8:$P$569, $B151, 'Leave Request Form'!$Q$8:$Q$569, "&lt;="&amp;Q137, 'Leave Request Form'!$R$8:$R$569, "&gt;="&amp;Q137)&gt;0, "A", IF(COUNTIFS('Leave Request Form'!$C$8:$C$507, $B151, 'Leave Request Form'!$D$8:$D$507, "&lt;="&amp;Q137, 'Leave Request Form'!$E$8:$E$507, "&gt;="&amp;Q137)&gt;0, "R", "")))))</f>
        <v/>
      </c>
      <c r="R151" s="43" t="str">
        <f>IF(OR($B151="", R137=""), "", IF(COUNTIFS('Leave Request Form'!$T$8:$T$507, R137, 'Leave Request Form'!$C$8:$C$507, $B151), "A2", IF(COUNTIFS('Leave Request Form'!$G$8:$G$507, R137, 'Leave Request Form'!$C$8:$C$507, $B151), "R2", IF(COUNTIFS('Leave Request Form'!$P$8:$P$569, $B151, 'Leave Request Form'!$Q$8:$Q$569, "&lt;="&amp;R137, 'Leave Request Form'!$R$8:$R$569, "&gt;="&amp;R137)&gt;0, "A", IF(COUNTIFS('Leave Request Form'!$C$8:$C$507, $B151, 'Leave Request Form'!$D$8:$D$507, "&lt;="&amp;R137, 'Leave Request Form'!$E$8:$E$507, "&gt;="&amp;R137)&gt;0, "R", "")))))</f>
        <v/>
      </c>
      <c r="S151" s="43" t="str">
        <f>IF(OR($B151="", S137=""), "", IF(COUNTIFS('Leave Request Form'!$T$8:$T$507, S137, 'Leave Request Form'!$C$8:$C$507, $B151), "A2", IF(COUNTIFS('Leave Request Form'!$G$8:$G$507, S137, 'Leave Request Form'!$C$8:$C$507, $B151), "R2", IF(COUNTIFS('Leave Request Form'!$P$8:$P$569, $B151, 'Leave Request Form'!$Q$8:$Q$569, "&lt;="&amp;S137, 'Leave Request Form'!$R$8:$R$569, "&gt;="&amp;S137)&gt;0, "A", IF(COUNTIFS('Leave Request Form'!$C$8:$C$507, $B151, 'Leave Request Form'!$D$8:$D$507, "&lt;="&amp;S137, 'Leave Request Form'!$E$8:$E$507, "&gt;="&amp;S137)&gt;0, "R", "")))))</f>
        <v/>
      </c>
      <c r="T151" s="43" t="str">
        <f>IF(OR($B151="", T137=""), "", IF(COUNTIFS('Leave Request Form'!$T$8:$T$507, T137, 'Leave Request Form'!$C$8:$C$507, $B151), "A2", IF(COUNTIFS('Leave Request Form'!$G$8:$G$507, T137, 'Leave Request Form'!$C$8:$C$507, $B151), "R2", IF(COUNTIFS('Leave Request Form'!$P$8:$P$569, $B151, 'Leave Request Form'!$Q$8:$Q$569, "&lt;="&amp;T137, 'Leave Request Form'!$R$8:$R$569, "&gt;="&amp;T137)&gt;0, "A", IF(COUNTIFS('Leave Request Form'!$C$8:$C$507, $B151, 'Leave Request Form'!$D$8:$D$507, "&lt;="&amp;T137, 'Leave Request Form'!$E$8:$E$507, "&gt;="&amp;T137)&gt;0, "R", "")))))</f>
        <v/>
      </c>
      <c r="U151" s="43" t="str">
        <f>IF(OR($B151="", U137=""), "", IF(COUNTIFS('Leave Request Form'!$T$8:$T$507, U137, 'Leave Request Form'!$C$8:$C$507, $B151), "A2", IF(COUNTIFS('Leave Request Form'!$G$8:$G$507, U137, 'Leave Request Form'!$C$8:$C$507, $B151), "R2", IF(COUNTIFS('Leave Request Form'!$P$8:$P$569, $B151, 'Leave Request Form'!$Q$8:$Q$569, "&lt;="&amp;U137, 'Leave Request Form'!$R$8:$R$569, "&gt;="&amp;U137)&gt;0, "A", IF(COUNTIFS('Leave Request Form'!$C$8:$C$507, $B151, 'Leave Request Form'!$D$8:$D$507, "&lt;="&amp;U137, 'Leave Request Form'!$E$8:$E$507, "&gt;="&amp;U137)&gt;0, "R", "")))))</f>
        <v/>
      </c>
      <c r="V151" s="43" t="str">
        <f>IF(OR($B151="", V137=""), "", IF(COUNTIFS('Leave Request Form'!$T$8:$T$507, V137, 'Leave Request Form'!$C$8:$C$507, $B151), "A2", IF(COUNTIFS('Leave Request Form'!$G$8:$G$507, V137, 'Leave Request Form'!$C$8:$C$507, $B151), "R2", IF(COUNTIFS('Leave Request Form'!$P$8:$P$569, $B151, 'Leave Request Form'!$Q$8:$Q$569, "&lt;="&amp;V137, 'Leave Request Form'!$R$8:$R$569, "&gt;="&amp;V137)&gt;0, "A", IF(COUNTIFS('Leave Request Form'!$C$8:$C$507, $B151, 'Leave Request Form'!$D$8:$D$507, "&lt;="&amp;V137, 'Leave Request Form'!$E$8:$E$507, "&gt;="&amp;V137)&gt;0, "R", "")))))</f>
        <v/>
      </c>
      <c r="W151" s="43" t="str">
        <f>IF(OR($B151="", W137=""), "", IF(COUNTIFS('Leave Request Form'!$T$8:$T$507, W137, 'Leave Request Form'!$C$8:$C$507, $B151), "A2", IF(COUNTIFS('Leave Request Form'!$G$8:$G$507, W137, 'Leave Request Form'!$C$8:$C$507, $B151), "R2", IF(COUNTIFS('Leave Request Form'!$P$8:$P$569, $B151, 'Leave Request Form'!$Q$8:$Q$569, "&lt;="&amp;W137, 'Leave Request Form'!$R$8:$R$569, "&gt;="&amp;W137)&gt;0, "A", IF(COUNTIFS('Leave Request Form'!$C$8:$C$507, $B151, 'Leave Request Form'!$D$8:$D$507, "&lt;="&amp;W137, 'Leave Request Form'!$E$8:$E$507, "&gt;="&amp;W137)&gt;0, "R", "")))))</f>
        <v/>
      </c>
      <c r="X151" s="43" t="str">
        <f>IF(OR($B151="", X137=""), "", IF(COUNTIFS('Leave Request Form'!$T$8:$T$507, X137, 'Leave Request Form'!$C$8:$C$507, $B151), "A2", IF(COUNTIFS('Leave Request Form'!$G$8:$G$507, X137, 'Leave Request Form'!$C$8:$C$507, $B151), "R2", IF(COUNTIFS('Leave Request Form'!$P$8:$P$569, $B151, 'Leave Request Form'!$Q$8:$Q$569, "&lt;="&amp;X137, 'Leave Request Form'!$R$8:$R$569, "&gt;="&amp;X137)&gt;0, "A", IF(COUNTIFS('Leave Request Form'!$C$8:$C$507, $B151, 'Leave Request Form'!$D$8:$D$507, "&lt;="&amp;X137, 'Leave Request Form'!$E$8:$E$507, "&gt;="&amp;X137)&gt;0, "R", "")))))</f>
        <v/>
      </c>
      <c r="Y151" s="43" t="str">
        <f>IF(OR($B151="", Y137=""), "", IF(COUNTIFS('Leave Request Form'!$T$8:$T$507, Y137, 'Leave Request Form'!$C$8:$C$507, $B151), "A2", IF(COUNTIFS('Leave Request Form'!$G$8:$G$507, Y137, 'Leave Request Form'!$C$8:$C$507, $B151), "R2", IF(COUNTIFS('Leave Request Form'!$P$8:$P$569, $B151, 'Leave Request Form'!$Q$8:$Q$569, "&lt;="&amp;Y137, 'Leave Request Form'!$R$8:$R$569, "&gt;="&amp;Y137)&gt;0, "A", IF(COUNTIFS('Leave Request Form'!$C$8:$C$507, $B151, 'Leave Request Form'!$D$8:$D$507, "&lt;="&amp;Y137, 'Leave Request Form'!$E$8:$E$507, "&gt;="&amp;Y137)&gt;0, "R", "")))))</f>
        <v/>
      </c>
      <c r="Z151" s="43" t="str">
        <f>IF(OR($B151="", Z137=""), "", IF(COUNTIFS('Leave Request Form'!$T$8:$T$507, Z137, 'Leave Request Form'!$C$8:$C$507, $B151), "A2", IF(COUNTIFS('Leave Request Form'!$G$8:$G$507, Z137, 'Leave Request Form'!$C$8:$C$507, $B151), "R2", IF(COUNTIFS('Leave Request Form'!$P$8:$P$569, $B151, 'Leave Request Form'!$Q$8:$Q$569, "&lt;="&amp;Z137, 'Leave Request Form'!$R$8:$R$569, "&gt;="&amp;Z137)&gt;0, "A", IF(COUNTIFS('Leave Request Form'!$C$8:$C$507, $B151, 'Leave Request Form'!$D$8:$D$507, "&lt;="&amp;Z137, 'Leave Request Form'!$E$8:$E$507, "&gt;="&amp;Z137)&gt;0, "R", "")))))</f>
        <v/>
      </c>
      <c r="AA151" s="43" t="str">
        <f>IF(OR($B151="", AA137=""), "", IF(COUNTIFS('Leave Request Form'!$T$8:$T$507, AA137, 'Leave Request Form'!$C$8:$C$507, $B151), "A2", IF(COUNTIFS('Leave Request Form'!$G$8:$G$507, AA137, 'Leave Request Form'!$C$8:$C$507, $B151), "R2", IF(COUNTIFS('Leave Request Form'!$P$8:$P$569, $B151, 'Leave Request Form'!$Q$8:$Q$569, "&lt;="&amp;AA137, 'Leave Request Form'!$R$8:$R$569, "&gt;="&amp;AA137)&gt;0, "A", IF(COUNTIFS('Leave Request Form'!$C$8:$C$507, $B151, 'Leave Request Form'!$D$8:$D$507, "&lt;="&amp;AA137, 'Leave Request Form'!$E$8:$E$507, "&gt;="&amp;AA137)&gt;0, "R", "")))))</f>
        <v/>
      </c>
      <c r="AB151" s="43" t="str">
        <f>IF(OR($B151="", AB137=""), "", IF(COUNTIFS('Leave Request Form'!$T$8:$T$507, AB137, 'Leave Request Form'!$C$8:$C$507, $B151), "A2", IF(COUNTIFS('Leave Request Form'!$G$8:$G$507, AB137, 'Leave Request Form'!$C$8:$C$507, $B151), "R2", IF(COUNTIFS('Leave Request Form'!$P$8:$P$569, $B151, 'Leave Request Form'!$Q$8:$Q$569, "&lt;="&amp;AB137, 'Leave Request Form'!$R$8:$R$569, "&gt;="&amp;AB137)&gt;0, "A", IF(COUNTIFS('Leave Request Form'!$C$8:$C$507, $B151, 'Leave Request Form'!$D$8:$D$507, "&lt;="&amp;AB137, 'Leave Request Form'!$E$8:$E$507, "&gt;="&amp;AB137)&gt;0, "R", "")))))</f>
        <v/>
      </c>
      <c r="AC151" s="43" t="str">
        <f>IF(OR($B151="", AC137=""), "", IF(COUNTIFS('Leave Request Form'!$T$8:$T$507, AC137, 'Leave Request Form'!$C$8:$C$507, $B151), "A2", IF(COUNTIFS('Leave Request Form'!$G$8:$G$507, AC137, 'Leave Request Form'!$C$8:$C$507, $B151), "R2", IF(COUNTIFS('Leave Request Form'!$P$8:$P$569, $B151, 'Leave Request Form'!$Q$8:$Q$569, "&lt;="&amp;AC137, 'Leave Request Form'!$R$8:$R$569, "&gt;="&amp;AC137)&gt;0, "A", IF(COUNTIFS('Leave Request Form'!$C$8:$C$507, $B151, 'Leave Request Form'!$D$8:$D$507, "&lt;="&amp;AC137, 'Leave Request Form'!$E$8:$E$507, "&gt;="&amp;AC137)&gt;0, "R", "")))))</f>
        <v/>
      </c>
      <c r="AD151" s="43" t="str">
        <f>IF(OR($B151="", AD137=""), "", IF(COUNTIFS('Leave Request Form'!$T$8:$T$507, AD137, 'Leave Request Form'!$C$8:$C$507, $B151), "A2", IF(COUNTIFS('Leave Request Form'!$G$8:$G$507, AD137, 'Leave Request Form'!$C$8:$C$507, $B151), "R2", IF(COUNTIFS('Leave Request Form'!$P$8:$P$569, $B151, 'Leave Request Form'!$Q$8:$Q$569, "&lt;="&amp;AD137, 'Leave Request Form'!$R$8:$R$569, "&gt;="&amp;AD137)&gt;0, "A", IF(COUNTIFS('Leave Request Form'!$C$8:$C$507, $B151, 'Leave Request Form'!$D$8:$D$507, "&lt;="&amp;AD137, 'Leave Request Form'!$E$8:$E$507, "&gt;="&amp;AD137)&gt;0, "R", "")))))</f>
        <v/>
      </c>
      <c r="AE151" s="43" t="str">
        <f>IF(OR($B151="", AE137=""), "", IF(COUNTIFS('Leave Request Form'!$T$8:$T$507, AE137, 'Leave Request Form'!$C$8:$C$507, $B151), "A2", IF(COUNTIFS('Leave Request Form'!$G$8:$G$507, AE137, 'Leave Request Form'!$C$8:$C$507, $B151), "R2", IF(COUNTIFS('Leave Request Form'!$P$8:$P$569, $B151, 'Leave Request Form'!$Q$8:$Q$569, "&lt;="&amp;AE137, 'Leave Request Form'!$R$8:$R$569, "&gt;="&amp;AE137)&gt;0, "A", IF(COUNTIFS('Leave Request Form'!$C$8:$C$507, $B151, 'Leave Request Form'!$D$8:$D$507, "&lt;="&amp;AE137, 'Leave Request Form'!$E$8:$E$507, "&gt;="&amp;AE137)&gt;0, "R", "")))))</f>
        <v/>
      </c>
      <c r="AF151" s="43" t="str">
        <f>IF(OR($B151="", AF137=""), "", IF(COUNTIFS('Leave Request Form'!$T$8:$T$507, AF137, 'Leave Request Form'!$C$8:$C$507, $B151), "A2", IF(COUNTIFS('Leave Request Form'!$G$8:$G$507, AF137, 'Leave Request Form'!$C$8:$C$507, $B151), "R2", IF(COUNTIFS('Leave Request Form'!$P$8:$P$569, $B151, 'Leave Request Form'!$Q$8:$Q$569, "&lt;="&amp;AF137, 'Leave Request Form'!$R$8:$R$569, "&gt;="&amp;AF137)&gt;0, "A", IF(COUNTIFS('Leave Request Form'!$C$8:$C$507, $B151, 'Leave Request Form'!$D$8:$D$507, "&lt;="&amp;AF137, 'Leave Request Form'!$E$8:$E$507, "&gt;="&amp;AF137)&gt;0, "R", "")))))</f>
        <v/>
      </c>
      <c r="AG151" s="44" t="str">
        <f>IF(OR($B151="", AG137=""), "", IF(COUNTIFS('Leave Request Form'!$T$8:$T$507, AG137, 'Leave Request Form'!$C$8:$C$507, $B151), "A2", IF(COUNTIFS('Leave Request Form'!$G$8:$G$507, AG137, 'Leave Request Form'!$C$8:$C$507, $B151), "R2", IF(COUNTIFS('Leave Request Form'!$P$8:$P$569, $B151, 'Leave Request Form'!$Q$8:$Q$569, "&lt;="&amp;AG137, 'Leave Request Form'!$R$8:$R$569, "&gt;="&amp;AG137)&gt;0, "A", IF(COUNTIFS('Leave Request Form'!$C$8:$C$507, $B151, 'Leave Request Form'!$D$8:$D$507, "&lt;="&amp;AG137, 'Leave Request Form'!$E$8:$E$507, "&gt;="&amp;AG137)&gt;0, "R", "")))))</f>
        <v/>
      </c>
      <c r="AH151" s="75"/>
    </row>
    <row r="152" spans="1:34" x14ac:dyDescent="0.25">
      <c r="A152" s="75"/>
      <c r="B152" s="10" t="str">
        <f>IF('Intro &amp; Setup'!$BC$18="", "", 'Intro &amp; Setup'!$BC$18)</f>
        <v/>
      </c>
      <c r="C152" s="42" t="str">
        <f>IF(OR($B152="", C137=""), "", IF(COUNTIFS('Leave Request Form'!$T$8:$T$507, C137, 'Leave Request Form'!$C$8:$C$507, $B152), "A2", IF(COUNTIFS('Leave Request Form'!$G$8:$G$507, C137, 'Leave Request Form'!$C$8:$C$507, $B152), "R2", IF(COUNTIFS('Leave Request Form'!$P$8:$P$569, $B152, 'Leave Request Form'!$Q$8:$Q$569, "&lt;="&amp;C137, 'Leave Request Form'!$R$8:$R$569, "&gt;="&amp;C137)&gt;0, "A", IF(COUNTIFS('Leave Request Form'!$C$8:$C$507, $B152, 'Leave Request Form'!$D$8:$D$507, "&lt;="&amp;C137, 'Leave Request Form'!$E$8:$E$507, "&gt;="&amp;C137)&gt;0, "R", "")))))</f>
        <v/>
      </c>
      <c r="D152" s="43" t="str">
        <f>IF(OR($B152="", D137=""), "", IF(COUNTIFS('Leave Request Form'!$T$8:$T$507, D137, 'Leave Request Form'!$C$8:$C$507, $B152), "A2", IF(COUNTIFS('Leave Request Form'!$G$8:$G$507, D137, 'Leave Request Form'!$C$8:$C$507, $B152), "R2", IF(COUNTIFS('Leave Request Form'!$P$8:$P$569, $B152, 'Leave Request Form'!$Q$8:$Q$569, "&lt;="&amp;D137, 'Leave Request Form'!$R$8:$R$569, "&gt;="&amp;D137)&gt;0, "A", IF(COUNTIFS('Leave Request Form'!$C$8:$C$507, $B152, 'Leave Request Form'!$D$8:$D$507, "&lt;="&amp;D137, 'Leave Request Form'!$E$8:$E$507, "&gt;="&amp;D137)&gt;0, "R", "")))))</f>
        <v/>
      </c>
      <c r="E152" s="43" t="str">
        <f>IF(OR($B152="", E137=""), "", IF(COUNTIFS('Leave Request Form'!$T$8:$T$507, E137, 'Leave Request Form'!$C$8:$C$507, $B152), "A2", IF(COUNTIFS('Leave Request Form'!$G$8:$G$507, E137, 'Leave Request Form'!$C$8:$C$507, $B152), "R2", IF(COUNTIFS('Leave Request Form'!$P$8:$P$569, $B152, 'Leave Request Form'!$Q$8:$Q$569, "&lt;="&amp;E137, 'Leave Request Form'!$R$8:$R$569, "&gt;="&amp;E137)&gt;0, "A", IF(COUNTIFS('Leave Request Form'!$C$8:$C$507, $B152, 'Leave Request Form'!$D$8:$D$507, "&lt;="&amp;E137, 'Leave Request Form'!$E$8:$E$507, "&gt;="&amp;E137)&gt;0, "R", "")))))</f>
        <v/>
      </c>
      <c r="F152" s="43" t="str">
        <f>IF(OR($B152="", F137=""), "", IF(COUNTIFS('Leave Request Form'!$T$8:$T$507, F137, 'Leave Request Form'!$C$8:$C$507, $B152), "A2", IF(COUNTIFS('Leave Request Form'!$G$8:$G$507, F137, 'Leave Request Form'!$C$8:$C$507, $B152), "R2", IF(COUNTIFS('Leave Request Form'!$P$8:$P$569, $B152, 'Leave Request Form'!$Q$8:$Q$569, "&lt;="&amp;F137, 'Leave Request Form'!$R$8:$R$569, "&gt;="&amp;F137)&gt;0, "A", IF(COUNTIFS('Leave Request Form'!$C$8:$C$507, $B152, 'Leave Request Form'!$D$8:$D$507, "&lt;="&amp;F137, 'Leave Request Form'!$E$8:$E$507, "&gt;="&amp;F137)&gt;0, "R", "")))))</f>
        <v/>
      </c>
      <c r="G152" s="43" t="str">
        <f>IF(OR($B152="", G137=""), "", IF(COUNTIFS('Leave Request Form'!$T$8:$T$507, G137, 'Leave Request Form'!$C$8:$C$507, $B152), "A2", IF(COUNTIFS('Leave Request Form'!$G$8:$G$507, G137, 'Leave Request Form'!$C$8:$C$507, $B152), "R2", IF(COUNTIFS('Leave Request Form'!$P$8:$P$569, $B152, 'Leave Request Form'!$Q$8:$Q$569, "&lt;="&amp;G137, 'Leave Request Form'!$R$8:$R$569, "&gt;="&amp;G137)&gt;0, "A", IF(COUNTIFS('Leave Request Form'!$C$8:$C$507, $B152, 'Leave Request Form'!$D$8:$D$507, "&lt;="&amp;G137, 'Leave Request Form'!$E$8:$E$507, "&gt;="&amp;G137)&gt;0, "R", "")))))</f>
        <v/>
      </c>
      <c r="H152" s="43" t="str">
        <f>IF(OR($B152="", H137=""), "", IF(COUNTIFS('Leave Request Form'!$T$8:$T$507, H137, 'Leave Request Form'!$C$8:$C$507, $B152), "A2", IF(COUNTIFS('Leave Request Form'!$G$8:$G$507, H137, 'Leave Request Form'!$C$8:$C$507, $B152), "R2", IF(COUNTIFS('Leave Request Form'!$P$8:$P$569, $B152, 'Leave Request Form'!$Q$8:$Q$569, "&lt;="&amp;H137, 'Leave Request Form'!$R$8:$R$569, "&gt;="&amp;H137)&gt;0, "A", IF(COUNTIFS('Leave Request Form'!$C$8:$C$507, $B152, 'Leave Request Form'!$D$8:$D$507, "&lt;="&amp;H137, 'Leave Request Form'!$E$8:$E$507, "&gt;="&amp;H137)&gt;0, "R", "")))))</f>
        <v/>
      </c>
      <c r="I152" s="43" t="str">
        <f>IF(OR($B152="", I137=""), "", IF(COUNTIFS('Leave Request Form'!$T$8:$T$507, I137, 'Leave Request Form'!$C$8:$C$507, $B152), "A2", IF(COUNTIFS('Leave Request Form'!$G$8:$G$507, I137, 'Leave Request Form'!$C$8:$C$507, $B152), "R2", IF(COUNTIFS('Leave Request Form'!$P$8:$P$569, $B152, 'Leave Request Form'!$Q$8:$Q$569, "&lt;="&amp;I137, 'Leave Request Form'!$R$8:$R$569, "&gt;="&amp;I137)&gt;0, "A", IF(COUNTIFS('Leave Request Form'!$C$8:$C$507, $B152, 'Leave Request Form'!$D$8:$D$507, "&lt;="&amp;I137, 'Leave Request Form'!$E$8:$E$507, "&gt;="&amp;I137)&gt;0, "R", "")))))</f>
        <v/>
      </c>
      <c r="J152" s="43" t="str">
        <f>IF(OR($B152="", J137=""), "", IF(COUNTIFS('Leave Request Form'!$T$8:$T$507, J137, 'Leave Request Form'!$C$8:$C$507, $B152), "A2", IF(COUNTIFS('Leave Request Form'!$G$8:$G$507, J137, 'Leave Request Form'!$C$8:$C$507, $B152), "R2", IF(COUNTIFS('Leave Request Form'!$P$8:$P$569, $B152, 'Leave Request Form'!$Q$8:$Q$569, "&lt;="&amp;J137, 'Leave Request Form'!$R$8:$R$569, "&gt;="&amp;J137)&gt;0, "A", IF(COUNTIFS('Leave Request Form'!$C$8:$C$507, $B152, 'Leave Request Form'!$D$8:$D$507, "&lt;="&amp;J137, 'Leave Request Form'!$E$8:$E$507, "&gt;="&amp;J137)&gt;0, "R", "")))))</f>
        <v/>
      </c>
      <c r="K152" s="43" t="str">
        <f>IF(OR($B152="", K137=""), "", IF(COUNTIFS('Leave Request Form'!$T$8:$T$507, K137, 'Leave Request Form'!$C$8:$C$507, $B152), "A2", IF(COUNTIFS('Leave Request Form'!$G$8:$G$507, K137, 'Leave Request Form'!$C$8:$C$507, $B152), "R2", IF(COUNTIFS('Leave Request Form'!$P$8:$P$569, $B152, 'Leave Request Form'!$Q$8:$Q$569, "&lt;="&amp;K137, 'Leave Request Form'!$R$8:$R$569, "&gt;="&amp;K137)&gt;0, "A", IF(COUNTIFS('Leave Request Form'!$C$8:$C$507, $B152, 'Leave Request Form'!$D$8:$D$507, "&lt;="&amp;K137, 'Leave Request Form'!$E$8:$E$507, "&gt;="&amp;K137)&gt;0, "R", "")))))</f>
        <v/>
      </c>
      <c r="L152" s="43" t="str">
        <f>IF(OR($B152="", L137=""), "", IF(COUNTIFS('Leave Request Form'!$T$8:$T$507, L137, 'Leave Request Form'!$C$8:$C$507, $B152), "A2", IF(COUNTIFS('Leave Request Form'!$G$8:$G$507, L137, 'Leave Request Form'!$C$8:$C$507, $B152), "R2", IF(COUNTIFS('Leave Request Form'!$P$8:$P$569, $B152, 'Leave Request Form'!$Q$8:$Q$569, "&lt;="&amp;L137, 'Leave Request Form'!$R$8:$R$569, "&gt;="&amp;L137)&gt;0, "A", IF(COUNTIFS('Leave Request Form'!$C$8:$C$507, $B152, 'Leave Request Form'!$D$8:$D$507, "&lt;="&amp;L137, 'Leave Request Form'!$E$8:$E$507, "&gt;="&amp;L137)&gt;0, "R", "")))))</f>
        <v/>
      </c>
      <c r="M152" s="43" t="str">
        <f>IF(OR($B152="", M137=""), "", IF(COUNTIFS('Leave Request Form'!$T$8:$T$507, M137, 'Leave Request Form'!$C$8:$C$507, $B152), "A2", IF(COUNTIFS('Leave Request Form'!$G$8:$G$507, M137, 'Leave Request Form'!$C$8:$C$507, $B152), "R2", IF(COUNTIFS('Leave Request Form'!$P$8:$P$569, $B152, 'Leave Request Form'!$Q$8:$Q$569, "&lt;="&amp;M137, 'Leave Request Form'!$R$8:$R$569, "&gt;="&amp;M137)&gt;0, "A", IF(COUNTIFS('Leave Request Form'!$C$8:$C$507, $B152, 'Leave Request Form'!$D$8:$D$507, "&lt;="&amp;M137, 'Leave Request Form'!$E$8:$E$507, "&gt;="&amp;M137)&gt;0, "R", "")))))</f>
        <v/>
      </c>
      <c r="N152" s="43" t="str">
        <f>IF(OR($B152="", N137=""), "", IF(COUNTIFS('Leave Request Form'!$T$8:$T$507, N137, 'Leave Request Form'!$C$8:$C$507, $B152), "A2", IF(COUNTIFS('Leave Request Form'!$G$8:$G$507, N137, 'Leave Request Form'!$C$8:$C$507, $B152), "R2", IF(COUNTIFS('Leave Request Form'!$P$8:$P$569, $B152, 'Leave Request Form'!$Q$8:$Q$569, "&lt;="&amp;N137, 'Leave Request Form'!$R$8:$R$569, "&gt;="&amp;N137)&gt;0, "A", IF(COUNTIFS('Leave Request Form'!$C$8:$C$507, $B152, 'Leave Request Form'!$D$8:$D$507, "&lt;="&amp;N137, 'Leave Request Form'!$E$8:$E$507, "&gt;="&amp;N137)&gt;0, "R", "")))))</f>
        <v/>
      </c>
      <c r="O152" s="43" t="str">
        <f>IF(OR($B152="", O137=""), "", IF(COUNTIFS('Leave Request Form'!$T$8:$T$507, O137, 'Leave Request Form'!$C$8:$C$507, $B152), "A2", IF(COUNTIFS('Leave Request Form'!$G$8:$G$507, O137, 'Leave Request Form'!$C$8:$C$507, $B152), "R2", IF(COUNTIFS('Leave Request Form'!$P$8:$P$569, $B152, 'Leave Request Form'!$Q$8:$Q$569, "&lt;="&amp;O137, 'Leave Request Form'!$R$8:$R$569, "&gt;="&amp;O137)&gt;0, "A", IF(COUNTIFS('Leave Request Form'!$C$8:$C$507, $B152, 'Leave Request Form'!$D$8:$D$507, "&lt;="&amp;O137, 'Leave Request Form'!$E$8:$E$507, "&gt;="&amp;O137)&gt;0, "R", "")))))</f>
        <v/>
      </c>
      <c r="P152" s="43" t="str">
        <f>IF(OR($B152="", P137=""), "", IF(COUNTIFS('Leave Request Form'!$T$8:$T$507, P137, 'Leave Request Form'!$C$8:$C$507, $B152), "A2", IF(COUNTIFS('Leave Request Form'!$G$8:$G$507, P137, 'Leave Request Form'!$C$8:$C$507, $B152), "R2", IF(COUNTIFS('Leave Request Form'!$P$8:$P$569, $B152, 'Leave Request Form'!$Q$8:$Q$569, "&lt;="&amp;P137, 'Leave Request Form'!$R$8:$R$569, "&gt;="&amp;P137)&gt;0, "A", IF(COUNTIFS('Leave Request Form'!$C$8:$C$507, $B152, 'Leave Request Form'!$D$8:$D$507, "&lt;="&amp;P137, 'Leave Request Form'!$E$8:$E$507, "&gt;="&amp;P137)&gt;0, "R", "")))))</f>
        <v/>
      </c>
      <c r="Q152" s="43" t="str">
        <f>IF(OR($B152="", Q137=""), "", IF(COUNTIFS('Leave Request Form'!$T$8:$T$507, Q137, 'Leave Request Form'!$C$8:$C$507, $B152), "A2", IF(COUNTIFS('Leave Request Form'!$G$8:$G$507, Q137, 'Leave Request Form'!$C$8:$C$507, $B152), "R2", IF(COUNTIFS('Leave Request Form'!$P$8:$P$569, $B152, 'Leave Request Form'!$Q$8:$Q$569, "&lt;="&amp;Q137, 'Leave Request Form'!$R$8:$R$569, "&gt;="&amp;Q137)&gt;0, "A", IF(COUNTIFS('Leave Request Form'!$C$8:$C$507, $B152, 'Leave Request Form'!$D$8:$D$507, "&lt;="&amp;Q137, 'Leave Request Form'!$E$8:$E$507, "&gt;="&amp;Q137)&gt;0, "R", "")))))</f>
        <v/>
      </c>
      <c r="R152" s="43" t="str">
        <f>IF(OR($B152="", R137=""), "", IF(COUNTIFS('Leave Request Form'!$T$8:$T$507, R137, 'Leave Request Form'!$C$8:$C$507, $B152), "A2", IF(COUNTIFS('Leave Request Form'!$G$8:$G$507, R137, 'Leave Request Form'!$C$8:$C$507, $B152), "R2", IF(COUNTIFS('Leave Request Form'!$P$8:$P$569, $B152, 'Leave Request Form'!$Q$8:$Q$569, "&lt;="&amp;R137, 'Leave Request Form'!$R$8:$R$569, "&gt;="&amp;R137)&gt;0, "A", IF(COUNTIFS('Leave Request Form'!$C$8:$C$507, $B152, 'Leave Request Form'!$D$8:$D$507, "&lt;="&amp;R137, 'Leave Request Form'!$E$8:$E$507, "&gt;="&amp;R137)&gt;0, "R", "")))))</f>
        <v/>
      </c>
      <c r="S152" s="43" t="str">
        <f>IF(OR($B152="", S137=""), "", IF(COUNTIFS('Leave Request Form'!$T$8:$T$507, S137, 'Leave Request Form'!$C$8:$C$507, $B152), "A2", IF(COUNTIFS('Leave Request Form'!$G$8:$G$507, S137, 'Leave Request Form'!$C$8:$C$507, $B152), "R2", IF(COUNTIFS('Leave Request Form'!$P$8:$P$569, $B152, 'Leave Request Form'!$Q$8:$Q$569, "&lt;="&amp;S137, 'Leave Request Form'!$R$8:$R$569, "&gt;="&amp;S137)&gt;0, "A", IF(COUNTIFS('Leave Request Form'!$C$8:$C$507, $B152, 'Leave Request Form'!$D$8:$D$507, "&lt;="&amp;S137, 'Leave Request Form'!$E$8:$E$507, "&gt;="&amp;S137)&gt;0, "R", "")))))</f>
        <v/>
      </c>
      <c r="T152" s="43" t="str">
        <f>IF(OR($B152="", T137=""), "", IF(COUNTIFS('Leave Request Form'!$T$8:$T$507, T137, 'Leave Request Form'!$C$8:$C$507, $B152), "A2", IF(COUNTIFS('Leave Request Form'!$G$8:$G$507, T137, 'Leave Request Form'!$C$8:$C$507, $B152), "R2", IF(COUNTIFS('Leave Request Form'!$P$8:$P$569, $B152, 'Leave Request Form'!$Q$8:$Q$569, "&lt;="&amp;T137, 'Leave Request Form'!$R$8:$R$569, "&gt;="&amp;T137)&gt;0, "A", IF(COUNTIFS('Leave Request Form'!$C$8:$C$507, $B152, 'Leave Request Form'!$D$8:$D$507, "&lt;="&amp;T137, 'Leave Request Form'!$E$8:$E$507, "&gt;="&amp;T137)&gt;0, "R", "")))))</f>
        <v/>
      </c>
      <c r="U152" s="43" t="str">
        <f>IF(OR($B152="", U137=""), "", IF(COUNTIFS('Leave Request Form'!$T$8:$T$507, U137, 'Leave Request Form'!$C$8:$C$507, $B152), "A2", IF(COUNTIFS('Leave Request Form'!$G$8:$G$507, U137, 'Leave Request Form'!$C$8:$C$507, $B152), "R2", IF(COUNTIFS('Leave Request Form'!$P$8:$P$569, $B152, 'Leave Request Form'!$Q$8:$Q$569, "&lt;="&amp;U137, 'Leave Request Form'!$R$8:$R$569, "&gt;="&amp;U137)&gt;0, "A", IF(COUNTIFS('Leave Request Form'!$C$8:$C$507, $B152, 'Leave Request Form'!$D$8:$D$507, "&lt;="&amp;U137, 'Leave Request Form'!$E$8:$E$507, "&gt;="&amp;U137)&gt;0, "R", "")))))</f>
        <v/>
      </c>
      <c r="V152" s="43" t="str">
        <f>IF(OR($B152="", V137=""), "", IF(COUNTIFS('Leave Request Form'!$T$8:$T$507, V137, 'Leave Request Form'!$C$8:$C$507, $B152), "A2", IF(COUNTIFS('Leave Request Form'!$G$8:$G$507, V137, 'Leave Request Form'!$C$8:$C$507, $B152), "R2", IF(COUNTIFS('Leave Request Form'!$P$8:$P$569, $B152, 'Leave Request Form'!$Q$8:$Q$569, "&lt;="&amp;V137, 'Leave Request Form'!$R$8:$R$569, "&gt;="&amp;V137)&gt;0, "A", IF(COUNTIFS('Leave Request Form'!$C$8:$C$507, $B152, 'Leave Request Form'!$D$8:$D$507, "&lt;="&amp;V137, 'Leave Request Form'!$E$8:$E$507, "&gt;="&amp;V137)&gt;0, "R", "")))))</f>
        <v/>
      </c>
      <c r="W152" s="43" t="str">
        <f>IF(OR($B152="", W137=""), "", IF(COUNTIFS('Leave Request Form'!$T$8:$T$507, W137, 'Leave Request Form'!$C$8:$C$507, $B152), "A2", IF(COUNTIFS('Leave Request Form'!$G$8:$G$507, W137, 'Leave Request Form'!$C$8:$C$507, $B152), "R2", IF(COUNTIFS('Leave Request Form'!$P$8:$P$569, $B152, 'Leave Request Form'!$Q$8:$Q$569, "&lt;="&amp;W137, 'Leave Request Form'!$R$8:$R$569, "&gt;="&amp;W137)&gt;0, "A", IF(COUNTIFS('Leave Request Form'!$C$8:$C$507, $B152, 'Leave Request Form'!$D$8:$D$507, "&lt;="&amp;W137, 'Leave Request Form'!$E$8:$E$507, "&gt;="&amp;W137)&gt;0, "R", "")))))</f>
        <v/>
      </c>
      <c r="X152" s="43" t="str">
        <f>IF(OR($B152="", X137=""), "", IF(COUNTIFS('Leave Request Form'!$T$8:$T$507, X137, 'Leave Request Form'!$C$8:$C$507, $B152), "A2", IF(COUNTIFS('Leave Request Form'!$G$8:$G$507, X137, 'Leave Request Form'!$C$8:$C$507, $B152), "R2", IF(COUNTIFS('Leave Request Form'!$P$8:$P$569, $B152, 'Leave Request Form'!$Q$8:$Q$569, "&lt;="&amp;X137, 'Leave Request Form'!$R$8:$R$569, "&gt;="&amp;X137)&gt;0, "A", IF(COUNTIFS('Leave Request Form'!$C$8:$C$507, $B152, 'Leave Request Form'!$D$8:$D$507, "&lt;="&amp;X137, 'Leave Request Form'!$E$8:$E$507, "&gt;="&amp;X137)&gt;0, "R", "")))))</f>
        <v/>
      </c>
      <c r="Y152" s="43" t="str">
        <f>IF(OR($B152="", Y137=""), "", IF(COUNTIFS('Leave Request Form'!$T$8:$T$507, Y137, 'Leave Request Form'!$C$8:$C$507, $B152), "A2", IF(COUNTIFS('Leave Request Form'!$G$8:$G$507, Y137, 'Leave Request Form'!$C$8:$C$507, $B152), "R2", IF(COUNTIFS('Leave Request Form'!$P$8:$P$569, $B152, 'Leave Request Form'!$Q$8:$Q$569, "&lt;="&amp;Y137, 'Leave Request Form'!$R$8:$R$569, "&gt;="&amp;Y137)&gt;0, "A", IF(COUNTIFS('Leave Request Form'!$C$8:$C$507, $B152, 'Leave Request Form'!$D$8:$D$507, "&lt;="&amp;Y137, 'Leave Request Form'!$E$8:$E$507, "&gt;="&amp;Y137)&gt;0, "R", "")))))</f>
        <v/>
      </c>
      <c r="Z152" s="43" t="str">
        <f>IF(OR($B152="", Z137=""), "", IF(COUNTIFS('Leave Request Form'!$T$8:$T$507, Z137, 'Leave Request Form'!$C$8:$C$507, $B152), "A2", IF(COUNTIFS('Leave Request Form'!$G$8:$G$507, Z137, 'Leave Request Form'!$C$8:$C$507, $B152), "R2", IF(COUNTIFS('Leave Request Form'!$P$8:$P$569, $B152, 'Leave Request Form'!$Q$8:$Q$569, "&lt;="&amp;Z137, 'Leave Request Form'!$R$8:$R$569, "&gt;="&amp;Z137)&gt;0, "A", IF(COUNTIFS('Leave Request Form'!$C$8:$C$507, $B152, 'Leave Request Form'!$D$8:$D$507, "&lt;="&amp;Z137, 'Leave Request Form'!$E$8:$E$507, "&gt;="&amp;Z137)&gt;0, "R", "")))))</f>
        <v/>
      </c>
      <c r="AA152" s="43" t="str">
        <f>IF(OR($B152="", AA137=""), "", IF(COUNTIFS('Leave Request Form'!$T$8:$T$507, AA137, 'Leave Request Form'!$C$8:$C$507, $B152), "A2", IF(COUNTIFS('Leave Request Form'!$G$8:$G$507, AA137, 'Leave Request Form'!$C$8:$C$507, $B152), "R2", IF(COUNTIFS('Leave Request Form'!$P$8:$P$569, $B152, 'Leave Request Form'!$Q$8:$Q$569, "&lt;="&amp;AA137, 'Leave Request Form'!$R$8:$R$569, "&gt;="&amp;AA137)&gt;0, "A", IF(COUNTIFS('Leave Request Form'!$C$8:$C$507, $B152, 'Leave Request Form'!$D$8:$D$507, "&lt;="&amp;AA137, 'Leave Request Form'!$E$8:$E$507, "&gt;="&amp;AA137)&gt;0, "R", "")))))</f>
        <v/>
      </c>
      <c r="AB152" s="43" t="str">
        <f>IF(OR($B152="", AB137=""), "", IF(COUNTIFS('Leave Request Form'!$T$8:$T$507, AB137, 'Leave Request Form'!$C$8:$C$507, $B152), "A2", IF(COUNTIFS('Leave Request Form'!$G$8:$G$507, AB137, 'Leave Request Form'!$C$8:$C$507, $B152), "R2", IF(COUNTIFS('Leave Request Form'!$P$8:$P$569, $B152, 'Leave Request Form'!$Q$8:$Q$569, "&lt;="&amp;AB137, 'Leave Request Form'!$R$8:$R$569, "&gt;="&amp;AB137)&gt;0, "A", IF(COUNTIFS('Leave Request Form'!$C$8:$C$507, $B152, 'Leave Request Form'!$D$8:$D$507, "&lt;="&amp;AB137, 'Leave Request Form'!$E$8:$E$507, "&gt;="&amp;AB137)&gt;0, "R", "")))))</f>
        <v/>
      </c>
      <c r="AC152" s="43" t="str">
        <f>IF(OR($B152="", AC137=""), "", IF(COUNTIFS('Leave Request Form'!$T$8:$T$507, AC137, 'Leave Request Form'!$C$8:$C$507, $B152), "A2", IF(COUNTIFS('Leave Request Form'!$G$8:$G$507, AC137, 'Leave Request Form'!$C$8:$C$507, $B152), "R2", IF(COUNTIFS('Leave Request Form'!$P$8:$P$569, $B152, 'Leave Request Form'!$Q$8:$Q$569, "&lt;="&amp;AC137, 'Leave Request Form'!$R$8:$R$569, "&gt;="&amp;AC137)&gt;0, "A", IF(COUNTIFS('Leave Request Form'!$C$8:$C$507, $B152, 'Leave Request Form'!$D$8:$D$507, "&lt;="&amp;AC137, 'Leave Request Form'!$E$8:$E$507, "&gt;="&amp;AC137)&gt;0, "R", "")))))</f>
        <v/>
      </c>
      <c r="AD152" s="43" t="str">
        <f>IF(OR($B152="", AD137=""), "", IF(COUNTIFS('Leave Request Form'!$T$8:$T$507, AD137, 'Leave Request Form'!$C$8:$C$507, $B152), "A2", IF(COUNTIFS('Leave Request Form'!$G$8:$G$507, AD137, 'Leave Request Form'!$C$8:$C$507, $B152), "R2", IF(COUNTIFS('Leave Request Form'!$P$8:$P$569, $B152, 'Leave Request Form'!$Q$8:$Q$569, "&lt;="&amp;AD137, 'Leave Request Form'!$R$8:$R$569, "&gt;="&amp;AD137)&gt;0, "A", IF(COUNTIFS('Leave Request Form'!$C$8:$C$507, $B152, 'Leave Request Form'!$D$8:$D$507, "&lt;="&amp;AD137, 'Leave Request Form'!$E$8:$E$507, "&gt;="&amp;AD137)&gt;0, "R", "")))))</f>
        <v/>
      </c>
      <c r="AE152" s="43" t="str">
        <f>IF(OR($B152="", AE137=""), "", IF(COUNTIFS('Leave Request Form'!$T$8:$T$507, AE137, 'Leave Request Form'!$C$8:$C$507, $B152), "A2", IF(COUNTIFS('Leave Request Form'!$G$8:$G$507, AE137, 'Leave Request Form'!$C$8:$C$507, $B152), "R2", IF(COUNTIFS('Leave Request Form'!$P$8:$P$569, $B152, 'Leave Request Form'!$Q$8:$Q$569, "&lt;="&amp;AE137, 'Leave Request Form'!$R$8:$R$569, "&gt;="&amp;AE137)&gt;0, "A", IF(COUNTIFS('Leave Request Form'!$C$8:$C$507, $B152, 'Leave Request Form'!$D$8:$D$507, "&lt;="&amp;AE137, 'Leave Request Form'!$E$8:$E$507, "&gt;="&amp;AE137)&gt;0, "R", "")))))</f>
        <v/>
      </c>
      <c r="AF152" s="43" t="str">
        <f>IF(OR($B152="", AF137=""), "", IF(COUNTIFS('Leave Request Form'!$T$8:$T$507, AF137, 'Leave Request Form'!$C$8:$C$507, $B152), "A2", IF(COUNTIFS('Leave Request Form'!$G$8:$G$507, AF137, 'Leave Request Form'!$C$8:$C$507, $B152), "R2", IF(COUNTIFS('Leave Request Form'!$P$8:$P$569, $B152, 'Leave Request Form'!$Q$8:$Q$569, "&lt;="&amp;AF137, 'Leave Request Form'!$R$8:$R$569, "&gt;="&amp;AF137)&gt;0, "A", IF(COUNTIFS('Leave Request Form'!$C$8:$C$507, $B152, 'Leave Request Form'!$D$8:$D$507, "&lt;="&amp;AF137, 'Leave Request Form'!$E$8:$E$507, "&gt;="&amp;AF137)&gt;0, "R", "")))))</f>
        <v/>
      </c>
      <c r="AG152" s="44" t="str">
        <f>IF(OR($B152="", AG137=""), "", IF(COUNTIFS('Leave Request Form'!$T$8:$T$507, AG137, 'Leave Request Form'!$C$8:$C$507, $B152), "A2", IF(COUNTIFS('Leave Request Form'!$G$8:$G$507, AG137, 'Leave Request Form'!$C$8:$C$507, $B152), "R2", IF(COUNTIFS('Leave Request Form'!$P$8:$P$569, $B152, 'Leave Request Form'!$Q$8:$Q$569, "&lt;="&amp;AG137, 'Leave Request Form'!$R$8:$R$569, "&gt;="&amp;AG137)&gt;0, "A", IF(COUNTIFS('Leave Request Form'!$C$8:$C$507, $B152, 'Leave Request Form'!$D$8:$D$507, "&lt;="&amp;AG137, 'Leave Request Form'!$E$8:$E$507, "&gt;="&amp;AG137)&gt;0, "R", "")))))</f>
        <v/>
      </c>
      <c r="AH152" s="75"/>
    </row>
    <row r="153" spans="1:34" x14ac:dyDescent="0.25">
      <c r="A153" s="75"/>
      <c r="B153" s="10" t="str">
        <f>IF('Intro &amp; Setup'!$BC$19="", "", 'Intro &amp; Setup'!$BC$19)</f>
        <v/>
      </c>
      <c r="C153" s="42" t="str">
        <f>IF(OR($B153="", C137=""), "", IF(COUNTIFS('Leave Request Form'!$T$8:$T$507, C137, 'Leave Request Form'!$C$8:$C$507, $B153), "A2", IF(COUNTIFS('Leave Request Form'!$G$8:$G$507, C137, 'Leave Request Form'!$C$8:$C$507, $B153), "R2", IF(COUNTIFS('Leave Request Form'!$P$8:$P$569, $B153, 'Leave Request Form'!$Q$8:$Q$569, "&lt;="&amp;C137, 'Leave Request Form'!$R$8:$R$569, "&gt;="&amp;C137)&gt;0, "A", IF(COUNTIFS('Leave Request Form'!$C$8:$C$507, $B153, 'Leave Request Form'!$D$8:$D$507, "&lt;="&amp;C137, 'Leave Request Form'!$E$8:$E$507, "&gt;="&amp;C137)&gt;0, "R", "")))))</f>
        <v/>
      </c>
      <c r="D153" s="43" t="str">
        <f>IF(OR($B153="", D137=""), "", IF(COUNTIFS('Leave Request Form'!$T$8:$T$507, D137, 'Leave Request Form'!$C$8:$C$507, $B153), "A2", IF(COUNTIFS('Leave Request Form'!$G$8:$G$507, D137, 'Leave Request Form'!$C$8:$C$507, $B153), "R2", IF(COUNTIFS('Leave Request Form'!$P$8:$P$569, $B153, 'Leave Request Form'!$Q$8:$Q$569, "&lt;="&amp;D137, 'Leave Request Form'!$R$8:$R$569, "&gt;="&amp;D137)&gt;0, "A", IF(COUNTIFS('Leave Request Form'!$C$8:$C$507, $B153, 'Leave Request Form'!$D$8:$D$507, "&lt;="&amp;D137, 'Leave Request Form'!$E$8:$E$507, "&gt;="&amp;D137)&gt;0, "R", "")))))</f>
        <v/>
      </c>
      <c r="E153" s="43" t="str">
        <f>IF(OR($B153="", E137=""), "", IF(COUNTIFS('Leave Request Form'!$T$8:$T$507, E137, 'Leave Request Form'!$C$8:$C$507, $B153), "A2", IF(COUNTIFS('Leave Request Form'!$G$8:$G$507, E137, 'Leave Request Form'!$C$8:$C$507, $B153), "R2", IF(COUNTIFS('Leave Request Form'!$P$8:$P$569, $B153, 'Leave Request Form'!$Q$8:$Q$569, "&lt;="&amp;E137, 'Leave Request Form'!$R$8:$R$569, "&gt;="&amp;E137)&gt;0, "A", IF(COUNTIFS('Leave Request Form'!$C$8:$C$507, $B153, 'Leave Request Form'!$D$8:$D$507, "&lt;="&amp;E137, 'Leave Request Form'!$E$8:$E$507, "&gt;="&amp;E137)&gt;0, "R", "")))))</f>
        <v/>
      </c>
      <c r="F153" s="43" t="str">
        <f>IF(OR($B153="", F137=""), "", IF(COUNTIFS('Leave Request Form'!$T$8:$T$507, F137, 'Leave Request Form'!$C$8:$C$507, $B153), "A2", IF(COUNTIFS('Leave Request Form'!$G$8:$G$507, F137, 'Leave Request Form'!$C$8:$C$507, $B153), "R2", IF(COUNTIFS('Leave Request Form'!$P$8:$P$569, $B153, 'Leave Request Form'!$Q$8:$Q$569, "&lt;="&amp;F137, 'Leave Request Form'!$R$8:$R$569, "&gt;="&amp;F137)&gt;0, "A", IF(COUNTIFS('Leave Request Form'!$C$8:$C$507, $B153, 'Leave Request Form'!$D$8:$D$507, "&lt;="&amp;F137, 'Leave Request Form'!$E$8:$E$507, "&gt;="&amp;F137)&gt;0, "R", "")))))</f>
        <v/>
      </c>
      <c r="G153" s="43" t="str">
        <f>IF(OR($B153="", G137=""), "", IF(COUNTIFS('Leave Request Form'!$T$8:$T$507, G137, 'Leave Request Form'!$C$8:$C$507, $B153), "A2", IF(COUNTIFS('Leave Request Form'!$G$8:$G$507, G137, 'Leave Request Form'!$C$8:$C$507, $B153), "R2", IF(COUNTIFS('Leave Request Form'!$P$8:$P$569, $B153, 'Leave Request Form'!$Q$8:$Q$569, "&lt;="&amp;G137, 'Leave Request Form'!$R$8:$R$569, "&gt;="&amp;G137)&gt;0, "A", IF(COUNTIFS('Leave Request Form'!$C$8:$C$507, $B153, 'Leave Request Form'!$D$8:$D$507, "&lt;="&amp;G137, 'Leave Request Form'!$E$8:$E$507, "&gt;="&amp;G137)&gt;0, "R", "")))))</f>
        <v/>
      </c>
      <c r="H153" s="43" t="str">
        <f>IF(OR($B153="", H137=""), "", IF(COUNTIFS('Leave Request Form'!$T$8:$T$507, H137, 'Leave Request Form'!$C$8:$C$507, $B153), "A2", IF(COUNTIFS('Leave Request Form'!$G$8:$G$507, H137, 'Leave Request Form'!$C$8:$C$507, $B153), "R2", IF(COUNTIFS('Leave Request Form'!$P$8:$P$569, $B153, 'Leave Request Form'!$Q$8:$Q$569, "&lt;="&amp;H137, 'Leave Request Form'!$R$8:$R$569, "&gt;="&amp;H137)&gt;0, "A", IF(COUNTIFS('Leave Request Form'!$C$8:$C$507, $B153, 'Leave Request Form'!$D$8:$D$507, "&lt;="&amp;H137, 'Leave Request Form'!$E$8:$E$507, "&gt;="&amp;H137)&gt;0, "R", "")))))</f>
        <v/>
      </c>
      <c r="I153" s="43" t="str">
        <f>IF(OR($B153="", I137=""), "", IF(COUNTIFS('Leave Request Form'!$T$8:$T$507, I137, 'Leave Request Form'!$C$8:$C$507, $B153), "A2", IF(COUNTIFS('Leave Request Form'!$G$8:$G$507, I137, 'Leave Request Form'!$C$8:$C$507, $B153), "R2", IF(COUNTIFS('Leave Request Form'!$P$8:$P$569, $B153, 'Leave Request Form'!$Q$8:$Q$569, "&lt;="&amp;I137, 'Leave Request Form'!$R$8:$R$569, "&gt;="&amp;I137)&gt;0, "A", IF(COUNTIFS('Leave Request Form'!$C$8:$C$507, $B153, 'Leave Request Form'!$D$8:$D$507, "&lt;="&amp;I137, 'Leave Request Form'!$E$8:$E$507, "&gt;="&amp;I137)&gt;0, "R", "")))))</f>
        <v/>
      </c>
      <c r="J153" s="43" t="str">
        <f>IF(OR($B153="", J137=""), "", IF(COUNTIFS('Leave Request Form'!$T$8:$T$507, J137, 'Leave Request Form'!$C$8:$C$507, $B153), "A2", IF(COUNTIFS('Leave Request Form'!$G$8:$G$507, J137, 'Leave Request Form'!$C$8:$C$507, $B153), "R2", IF(COUNTIFS('Leave Request Form'!$P$8:$P$569, $B153, 'Leave Request Form'!$Q$8:$Q$569, "&lt;="&amp;J137, 'Leave Request Form'!$R$8:$R$569, "&gt;="&amp;J137)&gt;0, "A", IF(COUNTIFS('Leave Request Form'!$C$8:$C$507, $B153, 'Leave Request Form'!$D$8:$D$507, "&lt;="&amp;J137, 'Leave Request Form'!$E$8:$E$507, "&gt;="&amp;J137)&gt;0, "R", "")))))</f>
        <v/>
      </c>
      <c r="K153" s="43" t="str">
        <f>IF(OR($B153="", K137=""), "", IF(COUNTIFS('Leave Request Form'!$T$8:$T$507, K137, 'Leave Request Form'!$C$8:$C$507, $B153), "A2", IF(COUNTIFS('Leave Request Form'!$G$8:$G$507, K137, 'Leave Request Form'!$C$8:$C$507, $B153), "R2", IF(COUNTIFS('Leave Request Form'!$P$8:$P$569, $B153, 'Leave Request Form'!$Q$8:$Q$569, "&lt;="&amp;K137, 'Leave Request Form'!$R$8:$R$569, "&gt;="&amp;K137)&gt;0, "A", IF(COUNTIFS('Leave Request Form'!$C$8:$C$507, $B153, 'Leave Request Form'!$D$8:$D$507, "&lt;="&amp;K137, 'Leave Request Form'!$E$8:$E$507, "&gt;="&amp;K137)&gt;0, "R", "")))))</f>
        <v/>
      </c>
      <c r="L153" s="43" t="str">
        <f>IF(OR($B153="", L137=""), "", IF(COUNTIFS('Leave Request Form'!$T$8:$T$507, L137, 'Leave Request Form'!$C$8:$C$507, $B153), "A2", IF(COUNTIFS('Leave Request Form'!$G$8:$G$507, L137, 'Leave Request Form'!$C$8:$C$507, $B153), "R2", IF(COUNTIFS('Leave Request Form'!$P$8:$P$569, $B153, 'Leave Request Form'!$Q$8:$Q$569, "&lt;="&amp;L137, 'Leave Request Form'!$R$8:$R$569, "&gt;="&amp;L137)&gt;0, "A", IF(COUNTIFS('Leave Request Form'!$C$8:$C$507, $B153, 'Leave Request Form'!$D$8:$D$507, "&lt;="&amp;L137, 'Leave Request Form'!$E$8:$E$507, "&gt;="&amp;L137)&gt;0, "R", "")))))</f>
        <v/>
      </c>
      <c r="M153" s="43" t="str">
        <f>IF(OR($B153="", M137=""), "", IF(COUNTIFS('Leave Request Form'!$T$8:$T$507, M137, 'Leave Request Form'!$C$8:$C$507, $B153), "A2", IF(COUNTIFS('Leave Request Form'!$G$8:$G$507, M137, 'Leave Request Form'!$C$8:$C$507, $B153), "R2", IF(COUNTIFS('Leave Request Form'!$P$8:$P$569, $B153, 'Leave Request Form'!$Q$8:$Q$569, "&lt;="&amp;M137, 'Leave Request Form'!$R$8:$R$569, "&gt;="&amp;M137)&gt;0, "A", IF(COUNTIFS('Leave Request Form'!$C$8:$C$507, $B153, 'Leave Request Form'!$D$8:$D$507, "&lt;="&amp;M137, 'Leave Request Form'!$E$8:$E$507, "&gt;="&amp;M137)&gt;0, "R", "")))))</f>
        <v/>
      </c>
      <c r="N153" s="43" t="str">
        <f>IF(OR($B153="", N137=""), "", IF(COUNTIFS('Leave Request Form'!$T$8:$T$507, N137, 'Leave Request Form'!$C$8:$C$507, $B153), "A2", IF(COUNTIFS('Leave Request Form'!$G$8:$G$507, N137, 'Leave Request Form'!$C$8:$C$507, $B153), "R2", IF(COUNTIFS('Leave Request Form'!$P$8:$P$569, $B153, 'Leave Request Form'!$Q$8:$Q$569, "&lt;="&amp;N137, 'Leave Request Form'!$R$8:$R$569, "&gt;="&amp;N137)&gt;0, "A", IF(COUNTIFS('Leave Request Form'!$C$8:$C$507, $B153, 'Leave Request Form'!$D$8:$D$507, "&lt;="&amp;N137, 'Leave Request Form'!$E$8:$E$507, "&gt;="&amp;N137)&gt;0, "R", "")))))</f>
        <v/>
      </c>
      <c r="O153" s="43" t="str">
        <f>IF(OR($B153="", O137=""), "", IF(COUNTIFS('Leave Request Form'!$T$8:$T$507, O137, 'Leave Request Form'!$C$8:$C$507, $B153), "A2", IF(COUNTIFS('Leave Request Form'!$G$8:$G$507, O137, 'Leave Request Form'!$C$8:$C$507, $B153), "R2", IF(COUNTIFS('Leave Request Form'!$P$8:$P$569, $B153, 'Leave Request Form'!$Q$8:$Q$569, "&lt;="&amp;O137, 'Leave Request Form'!$R$8:$R$569, "&gt;="&amp;O137)&gt;0, "A", IF(COUNTIFS('Leave Request Form'!$C$8:$C$507, $B153, 'Leave Request Form'!$D$8:$D$507, "&lt;="&amp;O137, 'Leave Request Form'!$E$8:$E$507, "&gt;="&amp;O137)&gt;0, "R", "")))))</f>
        <v/>
      </c>
      <c r="P153" s="43" t="str">
        <f>IF(OR($B153="", P137=""), "", IF(COUNTIFS('Leave Request Form'!$T$8:$T$507, P137, 'Leave Request Form'!$C$8:$C$507, $B153), "A2", IF(COUNTIFS('Leave Request Form'!$G$8:$G$507, P137, 'Leave Request Form'!$C$8:$C$507, $B153), "R2", IF(COUNTIFS('Leave Request Form'!$P$8:$P$569, $B153, 'Leave Request Form'!$Q$8:$Q$569, "&lt;="&amp;P137, 'Leave Request Form'!$R$8:$R$569, "&gt;="&amp;P137)&gt;0, "A", IF(COUNTIFS('Leave Request Form'!$C$8:$C$507, $B153, 'Leave Request Form'!$D$8:$D$507, "&lt;="&amp;P137, 'Leave Request Form'!$E$8:$E$507, "&gt;="&amp;P137)&gt;0, "R", "")))))</f>
        <v/>
      </c>
      <c r="Q153" s="43" t="str">
        <f>IF(OR($B153="", Q137=""), "", IF(COUNTIFS('Leave Request Form'!$T$8:$T$507, Q137, 'Leave Request Form'!$C$8:$C$507, $B153), "A2", IF(COUNTIFS('Leave Request Form'!$G$8:$G$507, Q137, 'Leave Request Form'!$C$8:$C$507, $B153), "R2", IF(COUNTIFS('Leave Request Form'!$P$8:$P$569, $B153, 'Leave Request Form'!$Q$8:$Q$569, "&lt;="&amp;Q137, 'Leave Request Form'!$R$8:$R$569, "&gt;="&amp;Q137)&gt;0, "A", IF(COUNTIFS('Leave Request Form'!$C$8:$C$507, $B153, 'Leave Request Form'!$D$8:$D$507, "&lt;="&amp;Q137, 'Leave Request Form'!$E$8:$E$507, "&gt;="&amp;Q137)&gt;0, "R", "")))))</f>
        <v/>
      </c>
      <c r="R153" s="43" t="str">
        <f>IF(OR($B153="", R137=""), "", IF(COUNTIFS('Leave Request Form'!$T$8:$T$507, R137, 'Leave Request Form'!$C$8:$C$507, $B153), "A2", IF(COUNTIFS('Leave Request Form'!$G$8:$G$507, R137, 'Leave Request Form'!$C$8:$C$507, $B153), "R2", IF(COUNTIFS('Leave Request Form'!$P$8:$P$569, $B153, 'Leave Request Form'!$Q$8:$Q$569, "&lt;="&amp;R137, 'Leave Request Form'!$R$8:$R$569, "&gt;="&amp;R137)&gt;0, "A", IF(COUNTIFS('Leave Request Form'!$C$8:$C$507, $B153, 'Leave Request Form'!$D$8:$D$507, "&lt;="&amp;R137, 'Leave Request Form'!$E$8:$E$507, "&gt;="&amp;R137)&gt;0, "R", "")))))</f>
        <v/>
      </c>
      <c r="S153" s="43" t="str">
        <f>IF(OR($B153="", S137=""), "", IF(COUNTIFS('Leave Request Form'!$T$8:$T$507, S137, 'Leave Request Form'!$C$8:$C$507, $B153), "A2", IF(COUNTIFS('Leave Request Form'!$G$8:$G$507, S137, 'Leave Request Form'!$C$8:$C$507, $B153), "R2", IF(COUNTIFS('Leave Request Form'!$P$8:$P$569, $B153, 'Leave Request Form'!$Q$8:$Q$569, "&lt;="&amp;S137, 'Leave Request Form'!$R$8:$R$569, "&gt;="&amp;S137)&gt;0, "A", IF(COUNTIFS('Leave Request Form'!$C$8:$C$507, $B153, 'Leave Request Form'!$D$8:$D$507, "&lt;="&amp;S137, 'Leave Request Form'!$E$8:$E$507, "&gt;="&amp;S137)&gt;0, "R", "")))))</f>
        <v/>
      </c>
      <c r="T153" s="43" t="str">
        <f>IF(OR($B153="", T137=""), "", IF(COUNTIFS('Leave Request Form'!$T$8:$T$507, T137, 'Leave Request Form'!$C$8:$C$507, $B153), "A2", IF(COUNTIFS('Leave Request Form'!$G$8:$G$507, T137, 'Leave Request Form'!$C$8:$C$507, $B153), "R2", IF(COUNTIFS('Leave Request Form'!$P$8:$P$569, $B153, 'Leave Request Form'!$Q$8:$Q$569, "&lt;="&amp;T137, 'Leave Request Form'!$R$8:$R$569, "&gt;="&amp;T137)&gt;0, "A", IF(COUNTIFS('Leave Request Form'!$C$8:$C$507, $B153, 'Leave Request Form'!$D$8:$D$507, "&lt;="&amp;T137, 'Leave Request Form'!$E$8:$E$507, "&gt;="&amp;T137)&gt;0, "R", "")))))</f>
        <v/>
      </c>
      <c r="U153" s="43" t="str">
        <f>IF(OR($B153="", U137=""), "", IF(COUNTIFS('Leave Request Form'!$T$8:$T$507, U137, 'Leave Request Form'!$C$8:$C$507, $B153), "A2", IF(COUNTIFS('Leave Request Form'!$G$8:$G$507, U137, 'Leave Request Form'!$C$8:$C$507, $B153), "R2", IF(COUNTIFS('Leave Request Form'!$P$8:$P$569, $B153, 'Leave Request Form'!$Q$8:$Q$569, "&lt;="&amp;U137, 'Leave Request Form'!$R$8:$R$569, "&gt;="&amp;U137)&gt;0, "A", IF(COUNTIFS('Leave Request Form'!$C$8:$C$507, $B153, 'Leave Request Form'!$D$8:$D$507, "&lt;="&amp;U137, 'Leave Request Form'!$E$8:$E$507, "&gt;="&amp;U137)&gt;0, "R", "")))))</f>
        <v/>
      </c>
      <c r="V153" s="43" t="str">
        <f>IF(OR($B153="", V137=""), "", IF(COUNTIFS('Leave Request Form'!$T$8:$T$507, V137, 'Leave Request Form'!$C$8:$C$507, $B153), "A2", IF(COUNTIFS('Leave Request Form'!$G$8:$G$507, V137, 'Leave Request Form'!$C$8:$C$507, $B153), "R2", IF(COUNTIFS('Leave Request Form'!$P$8:$P$569, $B153, 'Leave Request Form'!$Q$8:$Q$569, "&lt;="&amp;V137, 'Leave Request Form'!$R$8:$R$569, "&gt;="&amp;V137)&gt;0, "A", IF(COUNTIFS('Leave Request Form'!$C$8:$C$507, $B153, 'Leave Request Form'!$D$8:$D$507, "&lt;="&amp;V137, 'Leave Request Form'!$E$8:$E$507, "&gt;="&amp;V137)&gt;0, "R", "")))))</f>
        <v/>
      </c>
      <c r="W153" s="43" t="str">
        <f>IF(OR($B153="", W137=""), "", IF(COUNTIFS('Leave Request Form'!$T$8:$T$507, W137, 'Leave Request Form'!$C$8:$C$507, $B153), "A2", IF(COUNTIFS('Leave Request Form'!$G$8:$G$507, W137, 'Leave Request Form'!$C$8:$C$507, $B153), "R2", IF(COUNTIFS('Leave Request Form'!$P$8:$P$569, $B153, 'Leave Request Form'!$Q$8:$Q$569, "&lt;="&amp;W137, 'Leave Request Form'!$R$8:$R$569, "&gt;="&amp;W137)&gt;0, "A", IF(COUNTIFS('Leave Request Form'!$C$8:$C$507, $B153, 'Leave Request Form'!$D$8:$D$507, "&lt;="&amp;W137, 'Leave Request Form'!$E$8:$E$507, "&gt;="&amp;W137)&gt;0, "R", "")))))</f>
        <v/>
      </c>
      <c r="X153" s="43" t="str">
        <f>IF(OR($B153="", X137=""), "", IF(COUNTIFS('Leave Request Form'!$T$8:$T$507, X137, 'Leave Request Form'!$C$8:$C$507, $B153), "A2", IF(COUNTIFS('Leave Request Form'!$G$8:$G$507, X137, 'Leave Request Form'!$C$8:$C$507, $B153), "R2", IF(COUNTIFS('Leave Request Form'!$P$8:$P$569, $B153, 'Leave Request Form'!$Q$8:$Q$569, "&lt;="&amp;X137, 'Leave Request Form'!$R$8:$R$569, "&gt;="&amp;X137)&gt;0, "A", IF(COUNTIFS('Leave Request Form'!$C$8:$C$507, $B153, 'Leave Request Form'!$D$8:$D$507, "&lt;="&amp;X137, 'Leave Request Form'!$E$8:$E$507, "&gt;="&amp;X137)&gt;0, "R", "")))))</f>
        <v/>
      </c>
      <c r="Y153" s="43" t="str">
        <f>IF(OR($B153="", Y137=""), "", IF(COUNTIFS('Leave Request Form'!$T$8:$T$507, Y137, 'Leave Request Form'!$C$8:$C$507, $B153), "A2", IF(COUNTIFS('Leave Request Form'!$G$8:$G$507, Y137, 'Leave Request Form'!$C$8:$C$507, $B153), "R2", IF(COUNTIFS('Leave Request Form'!$P$8:$P$569, $B153, 'Leave Request Form'!$Q$8:$Q$569, "&lt;="&amp;Y137, 'Leave Request Form'!$R$8:$R$569, "&gt;="&amp;Y137)&gt;0, "A", IF(COUNTIFS('Leave Request Form'!$C$8:$C$507, $B153, 'Leave Request Form'!$D$8:$D$507, "&lt;="&amp;Y137, 'Leave Request Form'!$E$8:$E$507, "&gt;="&amp;Y137)&gt;0, "R", "")))))</f>
        <v/>
      </c>
      <c r="Z153" s="43" t="str">
        <f>IF(OR($B153="", Z137=""), "", IF(COUNTIFS('Leave Request Form'!$T$8:$T$507, Z137, 'Leave Request Form'!$C$8:$C$507, $B153), "A2", IF(COUNTIFS('Leave Request Form'!$G$8:$G$507, Z137, 'Leave Request Form'!$C$8:$C$507, $B153), "R2", IF(COUNTIFS('Leave Request Form'!$P$8:$P$569, $B153, 'Leave Request Form'!$Q$8:$Q$569, "&lt;="&amp;Z137, 'Leave Request Form'!$R$8:$R$569, "&gt;="&amp;Z137)&gt;0, "A", IF(COUNTIFS('Leave Request Form'!$C$8:$C$507, $B153, 'Leave Request Form'!$D$8:$D$507, "&lt;="&amp;Z137, 'Leave Request Form'!$E$8:$E$507, "&gt;="&amp;Z137)&gt;0, "R", "")))))</f>
        <v/>
      </c>
      <c r="AA153" s="43" t="str">
        <f>IF(OR($B153="", AA137=""), "", IF(COUNTIFS('Leave Request Form'!$T$8:$T$507, AA137, 'Leave Request Form'!$C$8:$C$507, $B153), "A2", IF(COUNTIFS('Leave Request Form'!$G$8:$G$507, AA137, 'Leave Request Form'!$C$8:$C$507, $B153), "R2", IF(COUNTIFS('Leave Request Form'!$P$8:$P$569, $B153, 'Leave Request Form'!$Q$8:$Q$569, "&lt;="&amp;AA137, 'Leave Request Form'!$R$8:$R$569, "&gt;="&amp;AA137)&gt;0, "A", IF(COUNTIFS('Leave Request Form'!$C$8:$C$507, $B153, 'Leave Request Form'!$D$8:$D$507, "&lt;="&amp;AA137, 'Leave Request Form'!$E$8:$E$507, "&gt;="&amp;AA137)&gt;0, "R", "")))))</f>
        <v/>
      </c>
      <c r="AB153" s="43" t="str">
        <f>IF(OR($B153="", AB137=""), "", IF(COUNTIFS('Leave Request Form'!$T$8:$T$507, AB137, 'Leave Request Form'!$C$8:$C$507, $B153), "A2", IF(COUNTIFS('Leave Request Form'!$G$8:$G$507, AB137, 'Leave Request Form'!$C$8:$C$507, $B153), "R2", IF(COUNTIFS('Leave Request Form'!$P$8:$P$569, $B153, 'Leave Request Form'!$Q$8:$Q$569, "&lt;="&amp;AB137, 'Leave Request Form'!$R$8:$R$569, "&gt;="&amp;AB137)&gt;0, "A", IF(COUNTIFS('Leave Request Form'!$C$8:$C$507, $B153, 'Leave Request Form'!$D$8:$D$507, "&lt;="&amp;AB137, 'Leave Request Form'!$E$8:$E$507, "&gt;="&amp;AB137)&gt;0, "R", "")))))</f>
        <v/>
      </c>
      <c r="AC153" s="43" t="str">
        <f>IF(OR($B153="", AC137=""), "", IF(COUNTIFS('Leave Request Form'!$T$8:$T$507, AC137, 'Leave Request Form'!$C$8:$C$507, $B153), "A2", IF(COUNTIFS('Leave Request Form'!$G$8:$G$507, AC137, 'Leave Request Form'!$C$8:$C$507, $B153), "R2", IF(COUNTIFS('Leave Request Form'!$P$8:$P$569, $B153, 'Leave Request Form'!$Q$8:$Q$569, "&lt;="&amp;AC137, 'Leave Request Form'!$R$8:$R$569, "&gt;="&amp;AC137)&gt;0, "A", IF(COUNTIFS('Leave Request Form'!$C$8:$C$507, $B153, 'Leave Request Form'!$D$8:$D$507, "&lt;="&amp;AC137, 'Leave Request Form'!$E$8:$E$507, "&gt;="&amp;AC137)&gt;0, "R", "")))))</f>
        <v/>
      </c>
      <c r="AD153" s="43" t="str">
        <f>IF(OR($B153="", AD137=""), "", IF(COUNTIFS('Leave Request Form'!$T$8:$T$507, AD137, 'Leave Request Form'!$C$8:$C$507, $B153), "A2", IF(COUNTIFS('Leave Request Form'!$G$8:$G$507, AD137, 'Leave Request Form'!$C$8:$C$507, $B153), "R2", IF(COUNTIFS('Leave Request Form'!$P$8:$P$569, $B153, 'Leave Request Form'!$Q$8:$Q$569, "&lt;="&amp;AD137, 'Leave Request Form'!$R$8:$R$569, "&gt;="&amp;AD137)&gt;0, "A", IF(COUNTIFS('Leave Request Form'!$C$8:$C$507, $B153, 'Leave Request Form'!$D$8:$D$507, "&lt;="&amp;AD137, 'Leave Request Form'!$E$8:$E$507, "&gt;="&amp;AD137)&gt;0, "R", "")))))</f>
        <v/>
      </c>
      <c r="AE153" s="43" t="str">
        <f>IF(OR($B153="", AE137=""), "", IF(COUNTIFS('Leave Request Form'!$T$8:$T$507, AE137, 'Leave Request Form'!$C$8:$C$507, $B153), "A2", IF(COUNTIFS('Leave Request Form'!$G$8:$G$507, AE137, 'Leave Request Form'!$C$8:$C$507, $B153), "R2", IF(COUNTIFS('Leave Request Form'!$P$8:$P$569, $B153, 'Leave Request Form'!$Q$8:$Q$569, "&lt;="&amp;AE137, 'Leave Request Form'!$R$8:$R$569, "&gt;="&amp;AE137)&gt;0, "A", IF(COUNTIFS('Leave Request Form'!$C$8:$C$507, $B153, 'Leave Request Form'!$D$8:$D$507, "&lt;="&amp;AE137, 'Leave Request Form'!$E$8:$E$507, "&gt;="&amp;AE137)&gt;0, "R", "")))))</f>
        <v/>
      </c>
      <c r="AF153" s="43" t="str">
        <f>IF(OR($B153="", AF137=""), "", IF(COUNTIFS('Leave Request Form'!$T$8:$T$507, AF137, 'Leave Request Form'!$C$8:$C$507, $B153), "A2", IF(COUNTIFS('Leave Request Form'!$G$8:$G$507, AF137, 'Leave Request Form'!$C$8:$C$507, $B153), "R2", IF(COUNTIFS('Leave Request Form'!$P$8:$P$569, $B153, 'Leave Request Form'!$Q$8:$Q$569, "&lt;="&amp;AF137, 'Leave Request Form'!$R$8:$R$569, "&gt;="&amp;AF137)&gt;0, "A", IF(COUNTIFS('Leave Request Form'!$C$8:$C$507, $B153, 'Leave Request Form'!$D$8:$D$507, "&lt;="&amp;AF137, 'Leave Request Form'!$E$8:$E$507, "&gt;="&amp;AF137)&gt;0, "R", "")))))</f>
        <v/>
      </c>
      <c r="AG153" s="44" t="str">
        <f>IF(OR($B153="", AG137=""), "", IF(COUNTIFS('Leave Request Form'!$T$8:$T$507, AG137, 'Leave Request Form'!$C$8:$C$507, $B153), "A2", IF(COUNTIFS('Leave Request Form'!$G$8:$G$507, AG137, 'Leave Request Form'!$C$8:$C$507, $B153), "R2", IF(COUNTIFS('Leave Request Form'!$P$8:$P$569, $B153, 'Leave Request Form'!$Q$8:$Q$569, "&lt;="&amp;AG137, 'Leave Request Form'!$R$8:$R$569, "&gt;="&amp;AG137)&gt;0, "A", IF(COUNTIFS('Leave Request Form'!$C$8:$C$507, $B153, 'Leave Request Form'!$D$8:$D$507, "&lt;="&amp;AG137, 'Leave Request Form'!$E$8:$E$507, "&gt;="&amp;AG137)&gt;0, "R", "")))))</f>
        <v/>
      </c>
      <c r="AH153" s="75"/>
    </row>
    <row r="154" spans="1:34" x14ac:dyDescent="0.25">
      <c r="A154" s="75"/>
      <c r="B154" s="10" t="str">
        <f>IF('Intro &amp; Setup'!$BC$20="", "", 'Intro &amp; Setup'!$BC$20)</f>
        <v/>
      </c>
      <c r="C154" s="42" t="str">
        <f>IF(OR($B154="", C137=""), "", IF(COUNTIFS('Leave Request Form'!$T$8:$T$507, C137, 'Leave Request Form'!$C$8:$C$507, $B154), "A2", IF(COUNTIFS('Leave Request Form'!$G$8:$G$507, C137, 'Leave Request Form'!$C$8:$C$507, $B154), "R2", IF(COUNTIFS('Leave Request Form'!$P$8:$P$569, $B154, 'Leave Request Form'!$Q$8:$Q$569, "&lt;="&amp;C137, 'Leave Request Form'!$R$8:$R$569, "&gt;="&amp;C137)&gt;0, "A", IF(COUNTIFS('Leave Request Form'!$C$8:$C$507, $B154, 'Leave Request Form'!$D$8:$D$507, "&lt;="&amp;C137, 'Leave Request Form'!$E$8:$E$507, "&gt;="&amp;C137)&gt;0, "R", "")))))</f>
        <v/>
      </c>
      <c r="D154" s="43" t="str">
        <f>IF(OR($B154="", D137=""), "", IF(COUNTIFS('Leave Request Form'!$T$8:$T$507, D137, 'Leave Request Form'!$C$8:$C$507, $B154), "A2", IF(COUNTIFS('Leave Request Form'!$G$8:$G$507, D137, 'Leave Request Form'!$C$8:$C$507, $B154), "R2", IF(COUNTIFS('Leave Request Form'!$P$8:$P$569, $B154, 'Leave Request Form'!$Q$8:$Q$569, "&lt;="&amp;D137, 'Leave Request Form'!$R$8:$R$569, "&gt;="&amp;D137)&gt;0, "A", IF(COUNTIFS('Leave Request Form'!$C$8:$C$507, $B154, 'Leave Request Form'!$D$8:$D$507, "&lt;="&amp;D137, 'Leave Request Form'!$E$8:$E$507, "&gt;="&amp;D137)&gt;0, "R", "")))))</f>
        <v/>
      </c>
      <c r="E154" s="43" t="str">
        <f>IF(OR($B154="", E137=""), "", IF(COUNTIFS('Leave Request Form'!$T$8:$T$507, E137, 'Leave Request Form'!$C$8:$C$507, $B154), "A2", IF(COUNTIFS('Leave Request Form'!$G$8:$G$507, E137, 'Leave Request Form'!$C$8:$C$507, $B154), "R2", IF(COUNTIFS('Leave Request Form'!$P$8:$P$569, $B154, 'Leave Request Form'!$Q$8:$Q$569, "&lt;="&amp;E137, 'Leave Request Form'!$R$8:$R$569, "&gt;="&amp;E137)&gt;0, "A", IF(COUNTIFS('Leave Request Form'!$C$8:$C$507, $B154, 'Leave Request Form'!$D$8:$D$507, "&lt;="&amp;E137, 'Leave Request Form'!$E$8:$E$507, "&gt;="&amp;E137)&gt;0, "R", "")))))</f>
        <v/>
      </c>
      <c r="F154" s="43" t="str">
        <f>IF(OR($B154="", F137=""), "", IF(COUNTIFS('Leave Request Form'!$T$8:$T$507, F137, 'Leave Request Form'!$C$8:$C$507, $B154), "A2", IF(COUNTIFS('Leave Request Form'!$G$8:$G$507, F137, 'Leave Request Form'!$C$8:$C$507, $B154), "R2", IF(COUNTIFS('Leave Request Form'!$P$8:$P$569, $B154, 'Leave Request Form'!$Q$8:$Q$569, "&lt;="&amp;F137, 'Leave Request Form'!$R$8:$R$569, "&gt;="&amp;F137)&gt;0, "A", IF(COUNTIFS('Leave Request Form'!$C$8:$C$507, $B154, 'Leave Request Form'!$D$8:$D$507, "&lt;="&amp;F137, 'Leave Request Form'!$E$8:$E$507, "&gt;="&amp;F137)&gt;0, "R", "")))))</f>
        <v/>
      </c>
      <c r="G154" s="43" t="str">
        <f>IF(OR($B154="", G137=""), "", IF(COUNTIFS('Leave Request Form'!$T$8:$T$507, G137, 'Leave Request Form'!$C$8:$C$507, $B154), "A2", IF(COUNTIFS('Leave Request Form'!$G$8:$G$507, G137, 'Leave Request Form'!$C$8:$C$507, $B154), "R2", IF(COUNTIFS('Leave Request Form'!$P$8:$P$569, $B154, 'Leave Request Form'!$Q$8:$Q$569, "&lt;="&amp;G137, 'Leave Request Form'!$R$8:$R$569, "&gt;="&amp;G137)&gt;0, "A", IF(COUNTIFS('Leave Request Form'!$C$8:$C$507, $B154, 'Leave Request Form'!$D$8:$D$507, "&lt;="&amp;G137, 'Leave Request Form'!$E$8:$E$507, "&gt;="&amp;G137)&gt;0, "R", "")))))</f>
        <v/>
      </c>
      <c r="H154" s="43" t="str">
        <f>IF(OR($B154="", H137=""), "", IF(COUNTIFS('Leave Request Form'!$T$8:$T$507, H137, 'Leave Request Form'!$C$8:$C$507, $B154), "A2", IF(COUNTIFS('Leave Request Form'!$G$8:$G$507, H137, 'Leave Request Form'!$C$8:$C$507, $B154), "R2", IF(COUNTIFS('Leave Request Form'!$P$8:$P$569, $B154, 'Leave Request Form'!$Q$8:$Q$569, "&lt;="&amp;H137, 'Leave Request Form'!$R$8:$R$569, "&gt;="&amp;H137)&gt;0, "A", IF(COUNTIFS('Leave Request Form'!$C$8:$C$507, $B154, 'Leave Request Form'!$D$8:$D$507, "&lt;="&amp;H137, 'Leave Request Form'!$E$8:$E$507, "&gt;="&amp;H137)&gt;0, "R", "")))))</f>
        <v/>
      </c>
      <c r="I154" s="43" t="str">
        <f>IF(OR($B154="", I137=""), "", IF(COUNTIFS('Leave Request Form'!$T$8:$T$507, I137, 'Leave Request Form'!$C$8:$C$507, $B154), "A2", IF(COUNTIFS('Leave Request Form'!$G$8:$G$507, I137, 'Leave Request Form'!$C$8:$C$507, $B154), "R2", IF(COUNTIFS('Leave Request Form'!$P$8:$P$569, $B154, 'Leave Request Form'!$Q$8:$Q$569, "&lt;="&amp;I137, 'Leave Request Form'!$R$8:$R$569, "&gt;="&amp;I137)&gt;0, "A", IF(COUNTIFS('Leave Request Form'!$C$8:$C$507, $B154, 'Leave Request Form'!$D$8:$D$507, "&lt;="&amp;I137, 'Leave Request Form'!$E$8:$E$507, "&gt;="&amp;I137)&gt;0, "R", "")))))</f>
        <v/>
      </c>
      <c r="J154" s="43" t="str">
        <f>IF(OR($B154="", J137=""), "", IF(COUNTIFS('Leave Request Form'!$T$8:$T$507, J137, 'Leave Request Form'!$C$8:$C$507, $B154), "A2", IF(COUNTIFS('Leave Request Form'!$G$8:$G$507, J137, 'Leave Request Form'!$C$8:$C$507, $B154), "R2", IF(COUNTIFS('Leave Request Form'!$P$8:$P$569, $B154, 'Leave Request Form'!$Q$8:$Q$569, "&lt;="&amp;J137, 'Leave Request Form'!$R$8:$R$569, "&gt;="&amp;J137)&gt;0, "A", IF(COUNTIFS('Leave Request Form'!$C$8:$C$507, $B154, 'Leave Request Form'!$D$8:$D$507, "&lt;="&amp;J137, 'Leave Request Form'!$E$8:$E$507, "&gt;="&amp;J137)&gt;0, "R", "")))))</f>
        <v/>
      </c>
      <c r="K154" s="43" t="str">
        <f>IF(OR($B154="", K137=""), "", IF(COUNTIFS('Leave Request Form'!$T$8:$T$507, K137, 'Leave Request Form'!$C$8:$C$507, $B154), "A2", IF(COUNTIFS('Leave Request Form'!$G$8:$G$507, K137, 'Leave Request Form'!$C$8:$C$507, $B154), "R2", IF(COUNTIFS('Leave Request Form'!$P$8:$P$569, $B154, 'Leave Request Form'!$Q$8:$Q$569, "&lt;="&amp;K137, 'Leave Request Form'!$R$8:$R$569, "&gt;="&amp;K137)&gt;0, "A", IF(COUNTIFS('Leave Request Form'!$C$8:$C$507, $B154, 'Leave Request Form'!$D$8:$D$507, "&lt;="&amp;K137, 'Leave Request Form'!$E$8:$E$507, "&gt;="&amp;K137)&gt;0, "R", "")))))</f>
        <v/>
      </c>
      <c r="L154" s="43" t="str">
        <f>IF(OR($B154="", L137=""), "", IF(COUNTIFS('Leave Request Form'!$T$8:$T$507, L137, 'Leave Request Form'!$C$8:$C$507, $B154), "A2", IF(COUNTIFS('Leave Request Form'!$G$8:$G$507, L137, 'Leave Request Form'!$C$8:$C$507, $B154), "R2", IF(COUNTIFS('Leave Request Form'!$P$8:$P$569, $B154, 'Leave Request Form'!$Q$8:$Q$569, "&lt;="&amp;L137, 'Leave Request Form'!$R$8:$R$569, "&gt;="&amp;L137)&gt;0, "A", IF(COUNTIFS('Leave Request Form'!$C$8:$C$507, $B154, 'Leave Request Form'!$D$8:$D$507, "&lt;="&amp;L137, 'Leave Request Form'!$E$8:$E$507, "&gt;="&amp;L137)&gt;0, "R", "")))))</f>
        <v/>
      </c>
      <c r="M154" s="43" t="str">
        <f>IF(OR($B154="", M137=""), "", IF(COUNTIFS('Leave Request Form'!$T$8:$T$507, M137, 'Leave Request Form'!$C$8:$C$507, $B154), "A2", IF(COUNTIFS('Leave Request Form'!$G$8:$G$507, M137, 'Leave Request Form'!$C$8:$C$507, $B154), "R2", IF(COUNTIFS('Leave Request Form'!$P$8:$P$569, $B154, 'Leave Request Form'!$Q$8:$Q$569, "&lt;="&amp;M137, 'Leave Request Form'!$R$8:$R$569, "&gt;="&amp;M137)&gt;0, "A", IF(COUNTIFS('Leave Request Form'!$C$8:$C$507, $B154, 'Leave Request Form'!$D$8:$D$507, "&lt;="&amp;M137, 'Leave Request Form'!$E$8:$E$507, "&gt;="&amp;M137)&gt;0, "R", "")))))</f>
        <v/>
      </c>
      <c r="N154" s="43" t="str">
        <f>IF(OR($B154="", N137=""), "", IF(COUNTIFS('Leave Request Form'!$T$8:$T$507, N137, 'Leave Request Form'!$C$8:$C$507, $B154), "A2", IF(COUNTIFS('Leave Request Form'!$G$8:$G$507, N137, 'Leave Request Form'!$C$8:$C$507, $B154), "R2", IF(COUNTIFS('Leave Request Form'!$P$8:$P$569, $B154, 'Leave Request Form'!$Q$8:$Q$569, "&lt;="&amp;N137, 'Leave Request Form'!$R$8:$R$569, "&gt;="&amp;N137)&gt;0, "A", IF(COUNTIFS('Leave Request Form'!$C$8:$C$507, $B154, 'Leave Request Form'!$D$8:$D$507, "&lt;="&amp;N137, 'Leave Request Form'!$E$8:$E$507, "&gt;="&amp;N137)&gt;0, "R", "")))))</f>
        <v/>
      </c>
      <c r="O154" s="43" t="str">
        <f>IF(OR($B154="", O137=""), "", IF(COUNTIFS('Leave Request Form'!$T$8:$T$507, O137, 'Leave Request Form'!$C$8:$C$507, $B154), "A2", IF(COUNTIFS('Leave Request Form'!$G$8:$G$507, O137, 'Leave Request Form'!$C$8:$C$507, $B154), "R2", IF(COUNTIFS('Leave Request Form'!$P$8:$P$569, $B154, 'Leave Request Form'!$Q$8:$Q$569, "&lt;="&amp;O137, 'Leave Request Form'!$R$8:$R$569, "&gt;="&amp;O137)&gt;0, "A", IF(COUNTIFS('Leave Request Form'!$C$8:$C$507, $B154, 'Leave Request Form'!$D$8:$D$507, "&lt;="&amp;O137, 'Leave Request Form'!$E$8:$E$507, "&gt;="&amp;O137)&gt;0, "R", "")))))</f>
        <v/>
      </c>
      <c r="P154" s="43" t="str">
        <f>IF(OR($B154="", P137=""), "", IF(COUNTIFS('Leave Request Form'!$T$8:$T$507, P137, 'Leave Request Form'!$C$8:$C$507, $B154), "A2", IF(COUNTIFS('Leave Request Form'!$G$8:$G$507, P137, 'Leave Request Form'!$C$8:$C$507, $B154), "R2", IF(COUNTIFS('Leave Request Form'!$P$8:$P$569, $B154, 'Leave Request Form'!$Q$8:$Q$569, "&lt;="&amp;P137, 'Leave Request Form'!$R$8:$R$569, "&gt;="&amp;P137)&gt;0, "A", IF(COUNTIFS('Leave Request Form'!$C$8:$C$507, $B154, 'Leave Request Form'!$D$8:$D$507, "&lt;="&amp;P137, 'Leave Request Form'!$E$8:$E$507, "&gt;="&amp;P137)&gt;0, "R", "")))))</f>
        <v/>
      </c>
      <c r="Q154" s="43" t="str">
        <f>IF(OR($B154="", Q137=""), "", IF(COUNTIFS('Leave Request Form'!$T$8:$T$507, Q137, 'Leave Request Form'!$C$8:$C$507, $B154), "A2", IF(COUNTIFS('Leave Request Form'!$G$8:$G$507, Q137, 'Leave Request Form'!$C$8:$C$507, $B154), "R2", IF(COUNTIFS('Leave Request Form'!$P$8:$P$569, $B154, 'Leave Request Form'!$Q$8:$Q$569, "&lt;="&amp;Q137, 'Leave Request Form'!$R$8:$R$569, "&gt;="&amp;Q137)&gt;0, "A", IF(COUNTIFS('Leave Request Form'!$C$8:$C$507, $B154, 'Leave Request Form'!$D$8:$D$507, "&lt;="&amp;Q137, 'Leave Request Form'!$E$8:$E$507, "&gt;="&amp;Q137)&gt;0, "R", "")))))</f>
        <v/>
      </c>
      <c r="R154" s="43" t="str">
        <f>IF(OR($B154="", R137=""), "", IF(COUNTIFS('Leave Request Form'!$T$8:$T$507, R137, 'Leave Request Form'!$C$8:$C$507, $B154), "A2", IF(COUNTIFS('Leave Request Form'!$G$8:$G$507, R137, 'Leave Request Form'!$C$8:$C$507, $B154), "R2", IF(COUNTIFS('Leave Request Form'!$P$8:$P$569, $B154, 'Leave Request Form'!$Q$8:$Q$569, "&lt;="&amp;R137, 'Leave Request Form'!$R$8:$R$569, "&gt;="&amp;R137)&gt;0, "A", IF(COUNTIFS('Leave Request Form'!$C$8:$C$507, $B154, 'Leave Request Form'!$D$8:$D$507, "&lt;="&amp;R137, 'Leave Request Form'!$E$8:$E$507, "&gt;="&amp;R137)&gt;0, "R", "")))))</f>
        <v/>
      </c>
      <c r="S154" s="43" t="str">
        <f>IF(OR($B154="", S137=""), "", IF(COUNTIFS('Leave Request Form'!$T$8:$T$507, S137, 'Leave Request Form'!$C$8:$C$507, $B154), "A2", IF(COUNTIFS('Leave Request Form'!$G$8:$G$507, S137, 'Leave Request Form'!$C$8:$C$507, $B154), "R2", IF(COUNTIFS('Leave Request Form'!$P$8:$P$569, $B154, 'Leave Request Form'!$Q$8:$Q$569, "&lt;="&amp;S137, 'Leave Request Form'!$R$8:$R$569, "&gt;="&amp;S137)&gt;0, "A", IF(COUNTIFS('Leave Request Form'!$C$8:$C$507, $B154, 'Leave Request Form'!$D$8:$D$507, "&lt;="&amp;S137, 'Leave Request Form'!$E$8:$E$507, "&gt;="&amp;S137)&gt;0, "R", "")))))</f>
        <v/>
      </c>
      <c r="T154" s="43" t="str">
        <f>IF(OR($B154="", T137=""), "", IF(COUNTIFS('Leave Request Form'!$T$8:$T$507, T137, 'Leave Request Form'!$C$8:$C$507, $B154), "A2", IF(COUNTIFS('Leave Request Form'!$G$8:$G$507, T137, 'Leave Request Form'!$C$8:$C$507, $B154), "R2", IF(COUNTIFS('Leave Request Form'!$P$8:$P$569, $B154, 'Leave Request Form'!$Q$8:$Q$569, "&lt;="&amp;T137, 'Leave Request Form'!$R$8:$R$569, "&gt;="&amp;T137)&gt;0, "A", IF(COUNTIFS('Leave Request Form'!$C$8:$C$507, $B154, 'Leave Request Form'!$D$8:$D$507, "&lt;="&amp;T137, 'Leave Request Form'!$E$8:$E$507, "&gt;="&amp;T137)&gt;0, "R", "")))))</f>
        <v/>
      </c>
      <c r="U154" s="43" t="str">
        <f>IF(OR($B154="", U137=""), "", IF(COUNTIFS('Leave Request Form'!$T$8:$T$507, U137, 'Leave Request Form'!$C$8:$C$507, $B154), "A2", IF(COUNTIFS('Leave Request Form'!$G$8:$G$507, U137, 'Leave Request Form'!$C$8:$C$507, $B154), "R2", IF(COUNTIFS('Leave Request Form'!$P$8:$P$569, $B154, 'Leave Request Form'!$Q$8:$Q$569, "&lt;="&amp;U137, 'Leave Request Form'!$R$8:$R$569, "&gt;="&amp;U137)&gt;0, "A", IF(COUNTIFS('Leave Request Form'!$C$8:$C$507, $B154, 'Leave Request Form'!$D$8:$D$507, "&lt;="&amp;U137, 'Leave Request Form'!$E$8:$E$507, "&gt;="&amp;U137)&gt;0, "R", "")))))</f>
        <v/>
      </c>
      <c r="V154" s="43" t="str">
        <f>IF(OR($B154="", V137=""), "", IF(COUNTIFS('Leave Request Form'!$T$8:$T$507, V137, 'Leave Request Form'!$C$8:$C$507, $B154), "A2", IF(COUNTIFS('Leave Request Form'!$G$8:$G$507, V137, 'Leave Request Form'!$C$8:$C$507, $B154), "R2", IF(COUNTIFS('Leave Request Form'!$P$8:$P$569, $B154, 'Leave Request Form'!$Q$8:$Q$569, "&lt;="&amp;V137, 'Leave Request Form'!$R$8:$R$569, "&gt;="&amp;V137)&gt;0, "A", IF(COUNTIFS('Leave Request Form'!$C$8:$C$507, $B154, 'Leave Request Form'!$D$8:$D$507, "&lt;="&amp;V137, 'Leave Request Form'!$E$8:$E$507, "&gt;="&amp;V137)&gt;0, "R", "")))))</f>
        <v/>
      </c>
      <c r="W154" s="43" t="str">
        <f>IF(OR($B154="", W137=""), "", IF(COUNTIFS('Leave Request Form'!$T$8:$T$507, W137, 'Leave Request Form'!$C$8:$C$507, $B154), "A2", IF(COUNTIFS('Leave Request Form'!$G$8:$G$507, W137, 'Leave Request Form'!$C$8:$C$507, $B154), "R2", IF(COUNTIFS('Leave Request Form'!$P$8:$P$569, $B154, 'Leave Request Form'!$Q$8:$Q$569, "&lt;="&amp;W137, 'Leave Request Form'!$R$8:$R$569, "&gt;="&amp;W137)&gt;0, "A", IF(COUNTIFS('Leave Request Form'!$C$8:$C$507, $B154, 'Leave Request Form'!$D$8:$D$507, "&lt;="&amp;W137, 'Leave Request Form'!$E$8:$E$507, "&gt;="&amp;W137)&gt;0, "R", "")))))</f>
        <v/>
      </c>
      <c r="X154" s="43" t="str">
        <f>IF(OR($B154="", X137=""), "", IF(COUNTIFS('Leave Request Form'!$T$8:$T$507, X137, 'Leave Request Form'!$C$8:$C$507, $B154), "A2", IF(COUNTIFS('Leave Request Form'!$G$8:$G$507, X137, 'Leave Request Form'!$C$8:$C$507, $B154), "R2", IF(COUNTIFS('Leave Request Form'!$P$8:$P$569, $B154, 'Leave Request Form'!$Q$8:$Q$569, "&lt;="&amp;X137, 'Leave Request Form'!$R$8:$R$569, "&gt;="&amp;X137)&gt;0, "A", IF(COUNTIFS('Leave Request Form'!$C$8:$C$507, $B154, 'Leave Request Form'!$D$8:$D$507, "&lt;="&amp;X137, 'Leave Request Form'!$E$8:$E$507, "&gt;="&amp;X137)&gt;0, "R", "")))))</f>
        <v/>
      </c>
      <c r="Y154" s="43" t="str">
        <f>IF(OR($B154="", Y137=""), "", IF(COUNTIFS('Leave Request Form'!$T$8:$T$507, Y137, 'Leave Request Form'!$C$8:$C$507, $B154), "A2", IF(COUNTIFS('Leave Request Form'!$G$8:$G$507, Y137, 'Leave Request Form'!$C$8:$C$507, $B154), "R2", IF(COUNTIFS('Leave Request Form'!$P$8:$P$569, $B154, 'Leave Request Form'!$Q$8:$Q$569, "&lt;="&amp;Y137, 'Leave Request Form'!$R$8:$R$569, "&gt;="&amp;Y137)&gt;0, "A", IF(COUNTIFS('Leave Request Form'!$C$8:$C$507, $B154, 'Leave Request Form'!$D$8:$D$507, "&lt;="&amp;Y137, 'Leave Request Form'!$E$8:$E$507, "&gt;="&amp;Y137)&gt;0, "R", "")))))</f>
        <v/>
      </c>
      <c r="Z154" s="43" t="str">
        <f>IF(OR($B154="", Z137=""), "", IF(COUNTIFS('Leave Request Form'!$T$8:$T$507, Z137, 'Leave Request Form'!$C$8:$C$507, $B154), "A2", IF(COUNTIFS('Leave Request Form'!$G$8:$G$507, Z137, 'Leave Request Form'!$C$8:$C$507, $B154), "R2", IF(COUNTIFS('Leave Request Form'!$P$8:$P$569, $B154, 'Leave Request Form'!$Q$8:$Q$569, "&lt;="&amp;Z137, 'Leave Request Form'!$R$8:$R$569, "&gt;="&amp;Z137)&gt;0, "A", IF(COUNTIFS('Leave Request Form'!$C$8:$C$507, $B154, 'Leave Request Form'!$D$8:$D$507, "&lt;="&amp;Z137, 'Leave Request Form'!$E$8:$E$507, "&gt;="&amp;Z137)&gt;0, "R", "")))))</f>
        <v/>
      </c>
      <c r="AA154" s="43" t="str">
        <f>IF(OR($B154="", AA137=""), "", IF(COUNTIFS('Leave Request Form'!$T$8:$T$507, AA137, 'Leave Request Form'!$C$8:$C$507, $B154), "A2", IF(COUNTIFS('Leave Request Form'!$G$8:$G$507, AA137, 'Leave Request Form'!$C$8:$C$507, $B154), "R2", IF(COUNTIFS('Leave Request Form'!$P$8:$P$569, $B154, 'Leave Request Form'!$Q$8:$Q$569, "&lt;="&amp;AA137, 'Leave Request Form'!$R$8:$R$569, "&gt;="&amp;AA137)&gt;0, "A", IF(COUNTIFS('Leave Request Form'!$C$8:$C$507, $B154, 'Leave Request Form'!$D$8:$D$507, "&lt;="&amp;AA137, 'Leave Request Form'!$E$8:$E$507, "&gt;="&amp;AA137)&gt;0, "R", "")))))</f>
        <v/>
      </c>
      <c r="AB154" s="43" t="str">
        <f>IF(OR($B154="", AB137=""), "", IF(COUNTIFS('Leave Request Form'!$T$8:$T$507, AB137, 'Leave Request Form'!$C$8:$C$507, $B154), "A2", IF(COUNTIFS('Leave Request Form'!$G$8:$G$507, AB137, 'Leave Request Form'!$C$8:$C$507, $B154), "R2", IF(COUNTIFS('Leave Request Form'!$P$8:$P$569, $B154, 'Leave Request Form'!$Q$8:$Q$569, "&lt;="&amp;AB137, 'Leave Request Form'!$R$8:$R$569, "&gt;="&amp;AB137)&gt;0, "A", IF(COUNTIFS('Leave Request Form'!$C$8:$C$507, $B154, 'Leave Request Form'!$D$8:$D$507, "&lt;="&amp;AB137, 'Leave Request Form'!$E$8:$E$507, "&gt;="&amp;AB137)&gt;0, "R", "")))))</f>
        <v/>
      </c>
      <c r="AC154" s="43" t="str">
        <f>IF(OR($B154="", AC137=""), "", IF(COUNTIFS('Leave Request Form'!$T$8:$T$507, AC137, 'Leave Request Form'!$C$8:$C$507, $B154), "A2", IF(COUNTIFS('Leave Request Form'!$G$8:$G$507, AC137, 'Leave Request Form'!$C$8:$C$507, $B154), "R2", IF(COUNTIFS('Leave Request Form'!$P$8:$P$569, $B154, 'Leave Request Form'!$Q$8:$Q$569, "&lt;="&amp;AC137, 'Leave Request Form'!$R$8:$R$569, "&gt;="&amp;AC137)&gt;0, "A", IF(COUNTIFS('Leave Request Form'!$C$8:$C$507, $B154, 'Leave Request Form'!$D$8:$D$507, "&lt;="&amp;AC137, 'Leave Request Form'!$E$8:$E$507, "&gt;="&amp;AC137)&gt;0, "R", "")))))</f>
        <v/>
      </c>
      <c r="AD154" s="43" t="str">
        <f>IF(OR($B154="", AD137=""), "", IF(COUNTIFS('Leave Request Form'!$T$8:$T$507, AD137, 'Leave Request Form'!$C$8:$C$507, $B154), "A2", IF(COUNTIFS('Leave Request Form'!$G$8:$G$507, AD137, 'Leave Request Form'!$C$8:$C$507, $B154), "R2", IF(COUNTIFS('Leave Request Form'!$P$8:$P$569, $B154, 'Leave Request Form'!$Q$8:$Q$569, "&lt;="&amp;AD137, 'Leave Request Form'!$R$8:$R$569, "&gt;="&amp;AD137)&gt;0, "A", IF(COUNTIFS('Leave Request Form'!$C$8:$C$507, $B154, 'Leave Request Form'!$D$8:$D$507, "&lt;="&amp;AD137, 'Leave Request Form'!$E$8:$E$507, "&gt;="&amp;AD137)&gt;0, "R", "")))))</f>
        <v/>
      </c>
      <c r="AE154" s="43" t="str">
        <f>IF(OR($B154="", AE137=""), "", IF(COUNTIFS('Leave Request Form'!$T$8:$T$507, AE137, 'Leave Request Form'!$C$8:$C$507, $B154), "A2", IF(COUNTIFS('Leave Request Form'!$G$8:$G$507, AE137, 'Leave Request Form'!$C$8:$C$507, $B154), "R2", IF(COUNTIFS('Leave Request Form'!$P$8:$P$569, $B154, 'Leave Request Form'!$Q$8:$Q$569, "&lt;="&amp;AE137, 'Leave Request Form'!$R$8:$R$569, "&gt;="&amp;AE137)&gt;0, "A", IF(COUNTIFS('Leave Request Form'!$C$8:$C$507, $B154, 'Leave Request Form'!$D$8:$D$507, "&lt;="&amp;AE137, 'Leave Request Form'!$E$8:$E$507, "&gt;="&amp;AE137)&gt;0, "R", "")))))</f>
        <v/>
      </c>
      <c r="AF154" s="43" t="str">
        <f>IF(OR($B154="", AF137=""), "", IF(COUNTIFS('Leave Request Form'!$T$8:$T$507, AF137, 'Leave Request Form'!$C$8:$C$507, $B154), "A2", IF(COUNTIFS('Leave Request Form'!$G$8:$G$507, AF137, 'Leave Request Form'!$C$8:$C$507, $B154), "R2", IF(COUNTIFS('Leave Request Form'!$P$8:$P$569, $B154, 'Leave Request Form'!$Q$8:$Q$569, "&lt;="&amp;AF137, 'Leave Request Form'!$R$8:$R$569, "&gt;="&amp;AF137)&gt;0, "A", IF(COUNTIFS('Leave Request Form'!$C$8:$C$507, $B154, 'Leave Request Form'!$D$8:$D$507, "&lt;="&amp;AF137, 'Leave Request Form'!$E$8:$E$507, "&gt;="&amp;AF137)&gt;0, "R", "")))))</f>
        <v/>
      </c>
      <c r="AG154" s="44" t="str">
        <f>IF(OR($B154="", AG137=""), "", IF(COUNTIFS('Leave Request Form'!$T$8:$T$507, AG137, 'Leave Request Form'!$C$8:$C$507, $B154), "A2", IF(COUNTIFS('Leave Request Form'!$G$8:$G$507, AG137, 'Leave Request Form'!$C$8:$C$507, $B154), "R2", IF(COUNTIFS('Leave Request Form'!$P$8:$P$569, $B154, 'Leave Request Form'!$Q$8:$Q$569, "&lt;="&amp;AG137, 'Leave Request Form'!$R$8:$R$569, "&gt;="&amp;AG137)&gt;0, "A", IF(COUNTIFS('Leave Request Form'!$C$8:$C$507, $B154, 'Leave Request Form'!$D$8:$D$507, "&lt;="&amp;AG137, 'Leave Request Form'!$E$8:$E$507, "&gt;="&amp;AG137)&gt;0, "R", "")))))</f>
        <v/>
      </c>
      <c r="AH154" s="75"/>
    </row>
    <row r="155" spans="1:34" x14ac:dyDescent="0.25">
      <c r="A155" s="75"/>
      <c r="B155" s="10" t="str">
        <f>IF('Intro &amp; Setup'!$BC$21="", "", 'Intro &amp; Setup'!$BC$21)</f>
        <v/>
      </c>
      <c r="C155" s="42" t="str">
        <f>IF(OR($B155="", C137=""), "", IF(COUNTIFS('Leave Request Form'!$T$8:$T$507, C137, 'Leave Request Form'!$C$8:$C$507, $B155), "A2", IF(COUNTIFS('Leave Request Form'!$G$8:$G$507, C137, 'Leave Request Form'!$C$8:$C$507, $B155), "R2", IF(COUNTIFS('Leave Request Form'!$P$8:$P$569, $B155, 'Leave Request Form'!$Q$8:$Q$569, "&lt;="&amp;C137, 'Leave Request Form'!$R$8:$R$569, "&gt;="&amp;C137)&gt;0, "A", IF(COUNTIFS('Leave Request Form'!$C$8:$C$507, $B155, 'Leave Request Form'!$D$8:$D$507, "&lt;="&amp;C137, 'Leave Request Form'!$E$8:$E$507, "&gt;="&amp;C137)&gt;0, "R", "")))))</f>
        <v/>
      </c>
      <c r="D155" s="43" t="str">
        <f>IF(OR($B155="", D137=""), "", IF(COUNTIFS('Leave Request Form'!$T$8:$T$507, D137, 'Leave Request Form'!$C$8:$C$507, $B155), "A2", IF(COUNTIFS('Leave Request Form'!$G$8:$G$507, D137, 'Leave Request Form'!$C$8:$C$507, $B155), "R2", IF(COUNTIFS('Leave Request Form'!$P$8:$P$569, $B155, 'Leave Request Form'!$Q$8:$Q$569, "&lt;="&amp;D137, 'Leave Request Form'!$R$8:$R$569, "&gt;="&amp;D137)&gt;0, "A", IF(COUNTIFS('Leave Request Form'!$C$8:$C$507, $B155, 'Leave Request Form'!$D$8:$D$507, "&lt;="&amp;D137, 'Leave Request Form'!$E$8:$E$507, "&gt;="&amp;D137)&gt;0, "R", "")))))</f>
        <v/>
      </c>
      <c r="E155" s="43" t="str">
        <f>IF(OR($B155="", E137=""), "", IF(COUNTIFS('Leave Request Form'!$T$8:$T$507, E137, 'Leave Request Form'!$C$8:$C$507, $B155), "A2", IF(COUNTIFS('Leave Request Form'!$G$8:$G$507, E137, 'Leave Request Form'!$C$8:$C$507, $B155), "R2", IF(COUNTIFS('Leave Request Form'!$P$8:$P$569, $B155, 'Leave Request Form'!$Q$8:$Q$569, "&lt;="&amp;E137, 'Leave Request Form'!$R$8:$R$569, "&gt;="&amp;E137)&gt;0, "A", IF(COUNTIFS('Leave Request Form'!$C$8:$C$507, $B155, 'Leave Request Form'!$D$8:$D$507, "&lt;="&amp;E137, 'Leave Request Form'!$E$8:$E$507, "&gt;="&amp;E137)&gt;0, "R", "")))))</f>
        <v/>
      </c>
      <c r="F155" s="43" t="str">
        <f>IF(OR($B155="", F137=""), "", IF(COUNTIFS('Leave Request Form'!$T$8:$T$507, F137, 'Leave Request Form'!$C$8:$C$507, $B155), "A2", IF(COUNTIFS('Leave Request Form'!$G$8:$G$507, F137, 'Leave Request Form'!$C$8:$C$507, $B155), "R2", IF(COUNTIFS('Leave Request Form'!$P$8:$P$569, $B155, 'Leave Request Form'!$Q$8:$Q$569, "&lt;="&amp;F137, 'Leave Request Form'!$R$8:$R$569, "&gt;="&amp;F137)&gt;0, "A", IF(COUNTIFS('Leave Request Form'!$C$8:$C$507, $B155, 'Leave Request Form'!$D$8:$D$507, "&lt;="&amp;F137, 'Leave Request Form'!$E$8:$E$507, "&gt;="&amp;F137)&gt;0, "R", "")))))</f>
        <v/>
      </c>
      <c r="G155" s="43" t="str">
        <f>IF(OR($B155="", G137=""), "", IF(COUNTIFS('Leave Request Form'!$T$8:$T$507, G137, 'Leave Request Form'!$C$8:$C$507, $B155), "A2", IF(COUNTIFS('Leave Request Form'!$G$8:$G$507, G137, 'Leave Request Form'!$C$8:$C$507, $B155), "R2", IF(COUNTIFS('Leave Request Form'!$P$8:$P$569, $B155, 'Leave Request Form'!$Q$8:$Q$569, "&lt;="&amp;G137, 'Leave Request Form'!$R$8:$R$569, "&gt;="&amp;G137)&gt;0, "A", IF(COUNTIFS('Leave Request Form'!$C$8:$C$507, $B155, 'Leave Request Form'!$D$8:$D$507, "&lt;="&amp;G137, 'Leave Request Form'!$E$8:$E$507, "&gt;="&amp;G137)&gt;0, "R", "")))))</f>
        <v/>
      </c>
      <c r="H155" s="43" t="str">
        <f>IF(OR($B155="", H137=""), "", IF(COUNTIFS('Leave Request Form'!$T$8:$T$507, H137, 'Leave Request Form'!$C$8:$C$507, $B155), "A2", IF(COUNTIFS('Leave Request Form'!$G$8:$G$507, H137, 'Leave Request Form'!$C$8:$C$507, $B155), "R2", IF(COUNTIFS('Leave Request Form'!$P$8:$P$569, $B155, 'Leave Request Form'!$Q$8:$Q$569, "&lt;="&amp;H137, 'Leave Request Form'!$R$8:$R$569, "&gt;="&amp;H137)&gt;0, "A", IF(COUNTIFS('Leave Request Form'!$C$8:$C$507, $B155, 'Leave Request Form'!$D$8:$D$507, "&lt;="&amp;H137, 'Leave Request Form'!$E$8:$E$507, "&gt;="&amp;H137)&gt;0, "R", "")))))</f>
        <v/>
      </c>
      <c r="I155" s="43" t="str">
        <f>IF(OR($B155="", I137=""), "", IF(COUNTIFS('Leave Request Form'!$T$8:$T$507, I137, 'Leave Request Form'!$C$8:$C$507, $B155), "A2", IF(COUNTIFS('Leave Request Form'!$G$8:$G$507, I137, 'Leave Request Form'!$C$8:$C$507, $B155), "R2", IF(COUNTIFS('Leave Request Form'!$P$8:$P$569, $B155, 'Leave Request Form'!$Q$8:$Q$569, "&lt;="&amp;I137, 'Leave Request Form'!$R$8:$R$569, "&gt;="&amp;I137)&gt;0, "A", IF(COUNTIFS('Leave Request Form'!$C$8:$C$507, $B155, 'Leave Request Form'!$D$8:$D$507, "&lt;="&amp;I137, 'Leave Request Form'!$E$8:$E$507, "&gt;="&amp;I137)&gt;0, "R", "")))))</f>
        <v/>
      </c>
      <c r="J155" s="43" t="str">
        <f>IF(OR($B155="", J137=""), "", IF(COUNTIFS('Leave Request Form'!$T$8:$T$507, J137, 'Leave Request Form'!$C$8:$C$507, $B155), "A2", IF(COUNTIFS('Leave Request Form'!$G$8:$G$507, J137, 'Leave Request Form'!$C$8:$C$507, $B155), "R2", IF(COUNTIFS('Leave Request Form'!$P$8:$P$569, $B155, 'Leave Request Form'!$Q$8:$Q$569, "&lt;="&amp;J137, 'Leave Request Form'!$R$8:$R$569, "&gt;="&amp;J137)&gt;0, "A", IF(COUNTIFS('Leave Request Form'!$C$8:$C$507, $B155, 'Leave Request Form'!$D$8:$D$507, "&lt;="&amp;J137, 'Leave Request Form'!$E$8:$E$507, "&gt;="&amp;J137)&gt;0, "R", "")))))</f>
        <v/>
      </c>
      <c r="K155" s="43" t="str">
        <f>IF(OR($B155="", K137=""), "", IF(COUNTIFS('Leave Request Form'!$T$8:$T$507, K137, 'Leave Request Form'!$C$8:$C$507, $B155), "A2", IF(COUNTIFS('Leave Request Form'!$G$8:$G$507, K137, 'Leave Request Form'!$C$8:$C$507, $B155), "R2", IF(COUNTIFS('Leave Request Form'!$P$8:$P$569, $B155, 'Leave Request Form'!$Q$8:$Q$569, "&lt;="&amp;K137, 'Leave Request Form'!$R$8:$R$569, "&gt;="&amp;K137)&gt;0, "A", IF(COUNTIFS('Leave Request Form'!$C$8:$C$507, $B155, 'Leave Request Form'!$D$8:$D$507, "&lt;="&amp;K137, 'Leave Request Form'!$E$8:$E$507, "&gt;="&amp;K137)&gt;0, "R", "")))))</f>
        <v/>
      </c>
      <c r="L155" s="43" t="str">
        <f>IF(OR($B155="", L137=""), "", IF(COUNTIFS('Leave Request Form'!$T$8:$T$507, L137, 'Leave Request Form'!$C$8:$C$507, $B155), "A2", IF(COUNTIFS('Leave Request Form'!$G$8:$G$507, L137, 'Leave Request Form'!$C$8:$C$507, $B155), "R2", IF(COUNTIFS('Leave Request Form'!$P$8:$P$569, $B155, 'Leave Request Form'!$Q$8:$Q$569, "&lt;="&amp;L137, 'Leave Request Form'!$R$8:$R$569, "&gt;="&amp;L137)&gt;0, "A", IF(COUNTIFS('Leave Request Form'!$C$8:$C$507, $B155, 'Leave Request Form'!$D$8:$D$507, "&lt;="&amp;L137, 'Leave Request Form'!$E$8:$E$507, "&gt;="&amp;L137)&gt;0, "R", "")))))</f>
        <v/>
      </c>
      <c r="M155" s="43" t="str">
        <f>IF(OR($B155="", M137=""), "", IF(COUNTIFS('Leave Request Form'!$T$8:$T$507, M137, 'Leave Request Form'!$C$8:$C$507, $B155), "A2", IF(COUNTIFS('Leave Request Form'!$G$8:$G$507, M137, 'Leave Request Form'!$C$8:$C$507, $B155), "R2", IF(COUNTIFS('Leave Request Form'!$P$8:$P$569, $B155, 'Leave Request Form'!$Q$8:$Q$569, "&lt;="&amp;M137, 'Leave Request Form'!$R$8:$R$569, "&gt;="&amp;M137)&gt;0, "A", IF(COUNTIFS('Leave Request Form'!$C$8:$C$507, $B155, 'Leave Request Form'!$D$8:$D$507, "&lt;="&amp;M137, 'Leave Request Form'!$E$8:$E$507, "&gt;="&amp;M137)&gt;0, "R", "")))))</f>
        <v/>
      </c>
      <c r="N155" s="43" t="str">
        <f>IF(OR($B155="", N137=""), "", IF(COUNTIFS('Leave Request Form'!$T$8:$T$507, N137, 'Leave Request Form'!$C$8:$C$507, $B155), "A2", IF(COUNTIFS('Leave Request Form'!$G$8:$G$507, N137, 'Leave Request Form'!$C$8:$C$507, $B155), "R2", IF(COUNTIFS('Leave Request Form'!$P$8:$P$569, $B155, 'Leave Request Form'!$Q$8:$Q$569, "&lt;="&amp;N137, 'Leave Request Form'!$R$8:$R$569, "&gt;="&amp;N137)&gt;0, "A", IF(COUNTIFS('Leave Request Form'!$C$8:$C$507, $B155, 'Leave Request Form'!$D$8:$D$507, "&lt;="&amp;N137, 'Leave Request Form'!$E$8:$E$507, "&gt;="&amp;N137)&gt;0, "R", "")))))</f>
        <v/>
      </c>
      <c r="O155" s="43" t="str">
        <f>IF(OR($B155="", O137=""), "", IF(COUNTIFS('Leave Request Form'!$T$8:$T$507, O137, 'Leave Request Form'!$C$8:$C$507, $B155), "A2", IF(COUNTIFS('Leave Request Form'!$G$8:$G$507, O137, 'Leave Request Form'!$C$8:$C$507, $B155), "R2", IF(COUNTIFS('Leave Request Form'!$P$8:$P$569, $B155, 'Leave Request Form'!$Q$8:$Q$569, "&lt;="&amp;O137, 'Leave Request Form'!$R$8:$R$569, "&gt;="&amp;O137)&gt;0, "A", IF(COUNTIFS('Leave Request Form'!$C$8:$C$507, $B155, 'Leave Request Form'!$D$8:$D$507, "&lt;="&amp;O137, 'Leave Request Form'!$E$8:$E$507, "&gt;="&amp;O137)&gt;0, "R", "")))))</f>
        <v/>
      </c>
      <c r="P155" s="43" t="str">
        <f>IF(OR($B155="", P137=""), "", IF(COUNTIFS('Leave Request Form'!$T$8:$T$507, P137, 'Leave Request Form'!$C$8:$C$507, $B155), "A2", IF(COUNTIFS('Leave Request Form'!$G$8:$G$507, P137, 'Leave Request Form'!$C$8:$C$507, $B155), "R2", IF(COUNTIFS('Leave Request Form'!$P$8:$P$569, $B155, 'Leave Request Form'!$Q$8:$Q$569, "&lt;="&amp;P137, 'Leave Request Form'!$R$8:$R$569, "&gt;="&amp;P137)&gt;0, "A", IF(COUNTIFS('Leave Request Form'!$C$8:$C$507, $B155, 'Leave Request Form'!$D$8:$D$507, "&lt;="&amp;P137, 'Leave Request Form'!$E$8:$E$507, "&gt;="&amp;P137)&gt;0, "R", "")))))</f>
        <v/>
      </c>
      <c r="Q155" s="43" t="str">
        <f>IF(OR($B155="", Q137=""), "", IF(COUNTIFS('Leave Request Form'!$T$8:$T$507, Q137, 'Leave Request Form'!$C$8:$C$507, $B155), "A2", IF(COUNTIFS('Leave Request Form'!$G$8:$G$507, Q137, 'Leave Request Form'!$C$8:$C$507, $B155), "R2", IF(COUNTIFS('Leave Request Form'!$P$8:$P$569, $B155, 'Leave Request Form'!$Q$8:$Q$569, "&lt;="&amp;Q137, 'Leave Request Form'!$R$8:$R$569, "&gt;="&amp;Q137)&gt;0, "A", IF(COUNTIFS('Leave Request Form'!$C$8:$C$507, $B155, 'Leave Request Form'!$D$8:$D$507, "&lt;="&amp;Q137, 'Leave Request Form'!$E$8:$E$507, "&gt;="&amp;Q137)&gt;0, "R", "")))))</f>
        <v/>
      </c>
      <c r="R155" s="43" t="str">
        <f>IF(OR($B155="", R137=""), "", IF(COUNTIFS('Leave Request Form'!$T$8:$T$507, R137, 'Leave Request Form'!$C$8:$C$507, $B155), "A2", IF(COUNTIFS('Leave Request Form'!$G$8:$G$507, R137, 'Leave Request Form'!$C$8:$C$507, $B155), "R2", IF(COUNTIFS('Leave Request Form'!$P$8:$P$569, $B155, 'Leave Request Form'!$Q$8:$Q$569, "&lt;="&amp;R137, 'Leave Request Form'!$R$8:$R$569, "&gt;="&amp;R137)&gt;0, "A", IF(COUNTIFS('Leave Request Form'!$C$8:$C$507, $B155, 'Leave Request Form'!$D$8:$D$507, "&lt;="&amp;R137, 'Leave Request Form'!$E$8:$E$507, "&gt;="&amp;R137)&gt;0, "R", "")))))</f>
        <v/>
      </c>
      <c r="S155" s="43" t="str">
        <f>IF(OR($B155="", S137=""), "", IF(COUNTIFS('Leave Request Form'!$T$8:$T$507, S137, 'Leave Request Form'!$C$8:$C$507, $B155), "A2", IF(COUNTIFS('Leave Request Form'!$G$8:$G$507, S137, 'Leave Request Form'!$C$8:$C$507, $B155), "R2", IF(COUNTIFS('Leave Request Form'!$P$8:$P$569, $B155, 'Leave Request Form'!$Q$8:$Q$569, "&lt;="&amp;S137, 'Leave Request Form'!$R$8:$R$569, "&gt;="&amp;S137)&gt;0, "A", IF(COUNTIFS('Leave Request Form'!$C$8:$C$507, $B155, 'Leave Request Form'!$D$8:$D$507, "&lt;="&amp;S137, 'Leave Request Form'!$E$8:$E$507, "&gt;="&amp;S137)&gt;0, "R", "")))))</f>
        <v/>
      </c>
      <c r="T155" s="43" t="str">
        <f>IF(OR($B155="", T137=""), "", IF(COUNTIFS('Leave Request Form'!$T$8:$T$507, T137, 'Leave Request Form'!$C$8:$C$507, $B155), "A2", IF(COUNTIFS('Leave Request Form'!$G$8:$G$507, T137, 'Leave Request Form'!$C$8:$C$507, $B155), "R2", IF(COUNTIFS('Leave Request Form'!$P$8:$P$569, $B155, 'Leave Request Form'!$Q$8:$Q$569, "&lt;="&amp;T137, 'Leave Request Form'!$R$8:$R$569, "&gt;="&amp;T137)&gt;0, "A", IF(COUNTIFS('Leave Request Form'!$C$8:$C$507, $B155, 'Leave Request Form'!$D$8:$D$507, "&lt;="&amp;T137, 'Leave Request Form'!$E$8:$E$507, "&gt;="&amp;T137)&gt;0, "R", "")))))</f>
        <v/>
      </c>
      <c r="U155" s="43" t="str">
        <f>IF(OR($B155="", U137=""), "", IF(COUNTIFS('Leave Request Form'!$T$8:$T$507, U137, 'Leave Request Form'!$C$8:$C$507, $B155), "A2", IF(COUNTIFS('Leave Request Form'!$G$8:$G$507, U137, 'Leave Request Form'!$C$8:$C$507, $B155), "R2", IF(COUNTIFS('Leave Request Form'!$P$8:$P$569, $B155, 'Leave Request Form'!$Q$8:$Q$569, "&lt;="&amp;U137, 'Leave Request Form'!$R$8:$R$569, "&gt;="&amp;U137)&gt;0, "A", IF(COUNTIFS('Leave Request Form'!$C$8:$C$507, $B155, 'Leave Request Form'!$D$8:$D$507, "&lt;="&amp;U137, 'Leave Request Form'!$E$8:$E$507, "&gt;="&amp;U137)&gt;0, "R", "")))))</f>
        <v/>
      </c>
      <c r="V155" s="43" t="str">
        <f>IF(OR($B155="", V137=""), "", IF(COUNTIFS('Leave Request Form'!$T$8:$T$507, V137, 'Leave Request Form'!$C$8:$C$507, $B155), "A2", IF(COUNTIFS('Leave Request Form'!$G$8:$G$507, V137, 'Leave Request Form'!$C$8:$C$507, $B155), "R2", IF(COUNTIFS('Leave Request Form'!$P$8:$P$569, $B155, 'Leave Request Form'!$Q$8:$Q$569, "&lt;="&amp;V137, 'Leave Request Form'!$R$8:$R$569, "&gt;="&amp;V137)&gt;0, "A", IF(COUNTIFS('Leave Request Form'!$C$8:$C$507, $B155, 'Leave Request Form'!$D$8:$D$507, "&lt;="&amp;V137, 'Leave Request Form'!$E$8:$E$507, "&gt;="&amp;V137)&gt;0, "R", "")))))</f>
        <v/>
      </c>
      <c r="W155" s="43" t="str">
        <f>IF(OR($B155="", W137=""), "", IF(COUNTIFS('Leave Request Form'!$T$8:$T$507, W137, 'Leave Request Form'!$C$8:$C$507, $B155), "A2", IF(COUNTIFS('Leave Request Form'!$G$8:$G$507, W137, 'Leave Request Form'!$C$8:$C$507, $B155), "R2", IF(COUNTIFS('Leave Request Form'!$P$8:$P$569, $B155, 'Leave Request Form'!$Q$8:$Q$569, "&lt;="&amp;W137, 'Leave Request Form'!$R$8:$R$569, "&gt;="&amp;W137)&gt;0, "A", IF(COUNTIFS('Leave Request Form'!$C$8:$C$507, $B155, 'Leave Request Form'!$D$8:$D$507, "&lt;="&amp;W137, 'Leave Request Form'!$E$8:$E$507, "&gt;="&amp;W137)&gt;0, "R", "")))))</f>
        <v/>
      </c>
      <c r="X155" s="43" t="str">
        <f>IF(OR($B155="", X137=""), "", IF(COUNTIFS('Leave Request Form'!$T$8:$T$507, X137, 'Leave Request Form'!$C$8:$C$507, $B155), "A2", IF(COUNTIFS('Leave Request Form'!$G$8:$G$507, X137, 'Leave Request Form'!$C$8:$C$507, $B155), "R2", IF(COUNTIFS('Leave Request Form'!$P$8:$P$569, $B155, 'Leave Request Form'!$Q$8:$Q$569, "&lt;="&amp;X137, 'Leave Request Form'!$R$8:$R$569, "&gt;="&amp;X137)&gt;0, "A", IF(COUNTIFS('Leave Request Form'!$C$8:$C$507, $B155, 'Leave Request Form'!$D$8:$D$507, "&lt;="&amp;X137, 'Leave Request Form'!$E$8:$E$507, "&gt;="&amp;X137)&gt;0, "R", "")))))</f>
        <v/>
      </c>
      <c r="Y155" s="43" t="str">
        <f>IF(OR($B155="", Y137=""), "", IF(COUNTIFS('Leave Request Form'!$T$8:$T$507, Y137, 'Leave Request Form'!$C$8:$C$507, $B155), "A2", IF(COUNTIFS('Leave Request Form'!$G$8:$G$507, Y137, 'Leave Request Form'!$C$8:$C$507, $B155), "R2", IF(COUNTIFS('Leave Request Form'!$P$8:$P$569, $B155, 'Leave Request Form'!$Q$8:$Q$569, "&lt;="&amp;Y137, 'Leave Request Form'!$R$8:$R$569, "&gt;="&amp;Y137)&gt;0, "A", IF(COUNTIFS('Leave Request Form'!$C$8:$C$507, $B155, 'Leave Request Form'!$D$8:$D$507, "&lt;="&amp;Y137, 'Leave Request Form'!$E$8:$E$507, "&gt;="&amp;Y137)&gt;0, "R", "")))))</f>
        <v/>
      </c>
      <c r="Z155" s="43" t="str">
        <f>IF(OR($B155="", Z137=""), "", IF(COUNTIFS('Leave Request Form'!$T$8:$T$507, Z137, 'Leave Request Form'!$C$8:$C$507, $B155), "A2", IF(COUNTIFS('Leave Request Form'!$G$8:$G$507, Z137, 'Leave Request Form'!$C$8:$C$507, $B155), "R2", IF(COUNTIFS('Leave Request Form'!$P$8:$P$569, $B155, 'Leave Request Form'!$Q$8:$Q$569, "&lt;="&amp;Z137, 'Leave Request Form'!$R$8:$R$569, "&gt;="&amp;Z137)&gt;0, "A", IF(COUNTIFS('Leave Request Form'!$C$8:$C$507, $B155, 'Leave Request Form'!$D$8:$D$507, "&lt;="&amp;Z137, 'Leave Request Form'!$E$8:$E$507, "&gt;="&amp;Z137)&gt;0, "R", "")))))</f>
        <v/>
      </c>
      <c r="AA155" s="43" t="str">
        <f>IF(OR($B155="", AA137=""), "", IF(COUNTIFS('Leave Request Form'!$T$8:$T$507, AA137, 'Leave Request Form'!$C$8:$C$507, $B155), "A2", IF(COUNTIFS('Leave Request Form'!$G$8:$G$507, AA137, 'Leave Request Form'!$C$8:$C$507, $B155), "R2", IF(COUNTIFS('Leave Request Form'!$P$8:$P$569, $B155, 'Leave Request Form'!$Q$8:$Q$569, "&lt;="&amp;AA137, 'Leave Request Form'!$R$8:$R$569, "&gt;="&amp;AA137)&gt;0, "A", IF(COUNTIFS('Leave Request Form'!$C$8:$C$507, $B155, 'Leave Request Form'!$D$8:$D$507, "&lt;="&amp;AA137, 'Leave Request Form'!$E$8:$E$507, "&gt;="&amp;AA137)&gt;0, "R", "")))))</f>
        <v/>
      </c>
      <c r="AB155" s="43" t="str">
        <f>IF(OR($B155="", AB137=""), "", IF(COUNTIFS('Leave Request Form'!$T$8:$T$507, AB137, 'Leave Request Form'!$C$8:$C$507, $B155), "A2", IF(COUNTIFS('Leave Request Form'!$G$8:$G$507, AB137, 'Leave Request Form'!$C$8:$C$507, $B155), "R2", IF(COUNTIFS('Leave Request Form'!$P$8:$P$569, $B155, 'Leave Request Form'!$Q$8:$Q$569, "&lt;="&amp;AB137, 'Leave Request Form'!$R$8:$R$569, "&gt;="&amp;AB137)&gt;0, "A", IF(COUNTIFS('Leave Request Form'!$C$8:$C$507, $B155, 'Leave Request Form'!$D$8:$D$507, "&lt;="&amp;AB137, 'Leave Request Form'!$E$8:$E$507, "&gt;="&amp;AB137)&gt;0, "R", "")))))</f>
        <v/>
      </c>
      <c r="AC155" s="43" t="str">
        <f>IF(OR($B155="", AC137=""), "", IF(COUNTIFS('Leave Request Form'!$T$8:$T$507, AC137, 'Leave Request Form'!$C$8:$C$507, $B155), "A2", IF(COUNTIFS('Leave Request Form'!$G$8:$G$507, AC137, 'Leave Request Form'!$C$8:$C$507, $B155), "R2", IF(COUNTIFS('Leave Request Form'!$P$8:$P$569, $B155, 'Leave Request Form'!$Q$8:$Q$569, "&lt;="&amp;AC137, 'Leave Request Form'!$R$8:$R$569, "&gt;="&amp;AC137)&gt;0, "A", IF(COUNTIFS('Leave Request Form'!$C$8:$C$507, $B155, 'Leave Request Form'!$D$8:$D$507, "&lt;="&amp;AC137, 'Leave Request Form'!$E$8:$E$507, "&gt;="&amp;AC137)&gt;0, "R", "")))))</f>
        <v/>
      </c>
      <c r="AD155" s="43" t="str">
        <f>IF(OR($B155="", AD137=""), "", IF(COUNTIFS('Leave Request Form'!$T$8:$T$507, AD137, 'Leave Request Form'!$C$8:$C$507, $B155), "A2", IF(COUNTIFS('Leave Request Form'!$G$8:$G$507, AD137, 'Leave Request Form'!$C$8:$C$507, $B155), "R2", IF(COUNTIFS('Leave Request Form'!$P$8:$P$569, $B155, 'Leave Request Form'!$Q$8:$Q$569, "&lt;="&amp;AD137, 'Leave Request Form'!$R$8:$R$569, "&gt;="&amp;AD137)&gt;0, "A", IF(COUNTIFS('Leave Request Form'!$C$8:$C$507, $B155, 'Leave Request Form'!$D$8:$D$507, "&lt;="&amp;AD137, 'Leave Request Form'!$E$8:$E$507, "&gt;="&amp;AD137)&gt;0, "R", "")))))</f>
        <v/>
      </c>
      <c r="AE155" s="43" t="str">
        <f>IF(OR($B155="", AE137=""), "", IF(COUNTIFS('Leave Request Form'!$T$8:$T$507, AE137, 'Leave Request Form'!$C$8:$C$507, $B155), "A2", IF(COUNTIFS('Leave Request Form'!$G$8:$G$507, AE137, 'Leave Request Form'!$C$8:$C$507, $B155), "R2", IF(COUNTIFS('Leave Request Form'!$P$8:$P$569, $B155, 'Leave Request Form'!$Q$8:$Q$569, "&lt;="&amp;AE137, 'Leave Request Form'!$R$8:$R$569, "&gt;="&amp;AE137)&gt;0, "A", IF(COUNTIFS('Leave Request Form'!$C$8:$C$507, $B155, 'Leave Request Form'!$D$8:$D$507, "&lt;="&amp;AE137, 'Leave Request Form'!$E$8:$E$507, "&gt;="&amp;AE137)&gt;0, "R", "")))))</f>
        <v/>
      </c>
      <c r="AF155" s="43" t="str">
        <f>IF(OR($B155="", AF137=""), "", IF(COUNTIFS('Leave Request Form'!$T$8:$T$507, AF137, 'Leave Request Form'!$C$8:$C$507, $B155), "A2", IF(COUNTIFS('Leave Request Form'!$G$8:$G$507, AF137, 'Leave Request Form'!$C$8:$C$507, $B155), "R2", IF(COUNTIFS('Leave Request Form'!$P$8:$P$569, $B155, 'Leave Request Form'!$Q$8:$Q$569, "&lt;="&amp;AF137, 'Leave Request Form'!$R$8:$R$569, "&gt;="&amp;AF137)&gt;0, "A", IF(COUNTIFS('Leave Request Form'!$C$8:$C$507, $B155, 'Leave Request Form'!$D$8:$D$507, "&lt;="&amp;AF137, 'Leave Request Form'!$E$8:$E$507, "&gt;="&amp;AF137)&gt;0, "R", "")))))</f>
        <v/>
      </c>
      <c r="AG155" s="44" t="str">
        <f>IF(OR($B155="", AG137=""), "", IF(COUNTIFS('Leave Request Form'!$T$8:$T$507, AG137, 'Leave Request Form'!$C$8:$C$507, $B155), "A2", IF(COUNTIFS('Leave Request Form'!$G$8:$G$507, AG137, 'Leave Request Form'!$C$8:$C$507, $B155), "R2", IF(COUNTIFS('Leave Request Form'!$P$8:$P$569, $B155, 'Leave Request Form'!$Q$8:$Q$569, "&lt;="&amp;AG137, 'Leave Request Form'!$R$8:$R$569, "&gt;="&amp;AG137)&gt;0, "A", IF(COUNTIFS('Leave Request Form'!$C$8:$C$507, $B155, 'Leave Request Form'!$D$8:$D$507, "&lt;="&amp;AG137, 'Leave Request Form'!$E$8:$E$507, "&gt;="&amp;AG137)&gt;0, "R", "")))))</f>
        <v/>
      </c>
      <c r="AH155" s="75"/>
    </row>
    <row r="156" spans="1:34" x14ac:dyDescent="0.25">
      <c r="A156" s="75"/>
      <c r="B156" s="10" t="str">
        <f>IF('Intro &amp; Setup'!$BC$22="", "", 'Intro &amp; Setup'!$BC$22)</f>
        <v/>
      </c>
      <c r="C156" s="42" t="str">
        <f>IF(OR($B156="", C137=""), "", IF(COUNTIFS('Leave Request Form'!$T$8:$T$507, C137, 'Leave Request Form'!$C$8:$C$507, $B156), "A2", IF(COUNTIFS('Leave Request Form'!$G$8:$G$507, C137, 'Leave Request Form'!$C$8:$C$507, $B156), "R2", IF(COUNTIFS('Leave Request Form'!$P$8:$P$569, $B156, 'Leave Request Form'!$Q$8:$Q$569, "&lt;="&amp;C137, 'Leave Request Form'!$R$8:$R$569, "&gt;="&amp;C137)&gt;0, "A", IF(COUNTIFS('Leave Request Form'!$C$8:$C$507, $B156, 'Leave Request Form'!$D$8:$D$507, "&lt;="&amp;C137, 'Leave Request Form'!$E$8:$E$507, "&gt;="&amp;C137)&gt;0, "R", "")))))</f>
        <v/>
      </c>
      <c r="D156" s="43" t="str">
        <f>IF(OR($B156="", D137=""), "", IF(COUNTIFS('Leave Request Form'!$T$8:$T$507, D137, 'Leave Request Form'!$C$8:$C$507, $B156), "A2", IF(COUNTIFS('Leave Request Form'!$G$8:$G$507, D137, 'Leave Request Form'!$C$8:$C$507, $B156), "R2", IF(COUNTIFS('Leave Request Form'!$P$8:$P$569, $B156, 'Leave Request Form'!$Q$8:$Q$569, "&lt;="&amp;D137, 'Leave Request Form'!$R$8:$R$569, "&gt;="&amp;D137)&gt;0, "A", IF(COUNTIFS('Leave Request Form'!$C$8:$C$507, $B156, 'Leave Request Form'!$D$8:$D$507, "&lt;="&amp;D137, 'Leave Request Form'!$E$8:$E$507, "&gt;="&amp;D137)&gt;0, "R", "")))))</f>
        <v/>
      </c>
      <c r="E156" s="43" t="str">
        <f>IF(OR($B156="", E137=""), "", IF(COUNTIFS('Leave Request Form'!$T$8:$T$507, E137, 'Leave Request Form'!$C$8:$C$507, $B156), "A2", IF(COUNTIFS('Leave Request Form'!$G$8:$G$507, E137, 'Leave Request Form'!$C$8:$C$507, $B156), "R2", IF(COUNTIFS('Leave Request Form'!$P$8:$P$569, $B156, 'Leave Request Form'!$Q$8:$Q$569, "&lt;="&amp;E137, 'Leave Request Form'!$R$8:$R$569, "&gt;="&amp;E137)&gt;0, "A", IF(COUNTIFS('Leave Request Form'!$C$8:$C$507, $B156, 'Leave Request Form'!$D$8:$D$507, "&lt;="&amp;E137, 'Leave Request Form'!$E$8:$E$507, "&gt;="&amp;E137)&gt;0, "R", "")))))</f>
        <v/>
      </c>
      <c r="F156" s="43" t="str">
        <f>IF(OR($B156="", F137=""), "", IF(COUNTIFS('Leave Request Form'!$T$8:$T$507, F137, 'Leave Request Form'!$C$8:$C$507, $B156), "A2", IF(COUNTIFS('Leave Request Form'!$G$8:$G$507, F137, 'Leave Request Form'!$C$8:$C$507, $B156), "R2", IF(COUNTIFS('Leave Request Form'!$P$8:$P$569, $B156, 'Leave Request Form'!$Q$8:$Q$569, "&lt;="&amp;F137, 'Leave Request Form'!$R$8:$R$569, "&gt;="&amp;F137)&gt;0, "A", IF(COUNTIFS('Leave Request Form'!$C$8:$C$507, $B156, 'Leave Request Form'!$D$8:$D$507, "&lt;="&amp;F137, 'Leave Request Form'!$E$8:$E$507, "&gt;="&amp;F137)&gt;0, "R", "")))))</f>
        <v/>
      </c>
      <c r="G156" s="43" t="str">
        <f>IF(OR($B156="", G137=""), "", IF(COUNTIFS('Leave Request Form'!$T$8:$T$507, G137, 'Leave Request Form'!$C$8:$C$507, $B156), "A2", IF(COUNTIFS('Leave Request Form'!$G$8:$G$507, G137, 'Leave Request Form'!$C$8:$C$507, $B156), "R2", IF(COUNTIFS('Leave Request Form'!$P$8:$P$569, $B156, 'Leave Request Form'!$Q$8:$Q$569, "&lt;="&amp;G137, 'Leave Request Form'!$R$8:$R$569, "&gt;="&amp;G137)&gt;0, "A", IF(COUNTIFS('Leave Request Form'!$C$8:$C$507, $B156, 'Leave Request Form'!$D$8:$D$507, "&lt;="&amp;G137, 'Leave Request Form'!$E$8:$E$507, "&gt;="&amp;G137)&gt;0, "R", "")))))</f>
        <v/>
      </c>
      <c r="H156" s="43" t="str">
        <f>IF(OR($B156="", H137=""), "", IF(COUNTIFS('Leave Request Form'!$T$8:$T$507, H137, 'Leave Request Form'!$C$8:$C$507, $B156), "A2", IF(COUNTIFS('Leave Request Form'!$G$8:$G$507, H137, 'Leave Request Form'!$C$8:$C$507, $B156), "R2", IF(COUNTIFS('Leave Request Form'!$P$8:$P$569, $B156, 'Leave Request Form'!$Q$8:$Q$569, "&lt;="&amp;H137, 'Leave Request Form'!$R$8:$R$569, "&gt;="&amp;H137)&gt;0, "A", IF(COUNTIFS('Leave Request Form'!$C$8:$C$507, $B156, 'Leave Request Form'!$D$8:$D$507, "&lt;="&amp;H137, 'Leave Request Form'!$E$8:$E$507, "&gt;="&amp;H137)&gt;0, "R", "")))))</f>
        <v/>
      </c>
      <c r="I156" s="43" t="str">
        <f>IF(OR($B156="", I137=""), "", IF(COUNTIFS('Leave Request Form'!$T$8:$T$507, I137, 'Leave Request Form'!$C$8:$C$507, $B156), "A2", IF(COUNTIFS('Leave Request Form'!$G$8:$G$507, I137, 'Leave Request Form'!$C$8:$C$507, $B156), "R2", IF(COUNTIFS('Leave Request Form'!$P$8:$P$569, $B156, 'Leave Request Form'!$Q$8:$Q$569, "&lt;="&amp;I137, 'Leave Request Form'!$R$8:$R$569, "&gt;="&amp;I137)&gt;0, "A", IF(COUNTIFS('Leave Request Form'!$C$8:$C$507, $B156, 'Leave Request Form'!$D$8:$D$507, "&lt;="&amp;I137, 'Leave Request Form'!$E$8:$E$507, "&gt;="&amp;I137)&gt;0, "R", "")))))</f>
        <v/>
      </c>
      <c r="J156" s="43" t="str">
        <f>IF(OR($B156="", J137=""), "", IF(COUNTIFS('Leave Request Form'!$T$8:$T$507, J137, 'Leave Request Form'!$C$8:$C$507, $B156), "A2", IF(COUNTIFS('Leave Request Form'!$G$8:$G$507, J137, 'Leave Request Form'!$C$8:$C$507, $B156), "R2", IF(COUNTIFS('Leave Request Form'!$P$8:$P$569, $B156, 'Leave Request Form'!$Q$8:$Q$569, "&lt;="&amp;J137, 'Leave Request Form'!$R$8:$R$569, "&gt;="&amp;J137)&gt;0, "A", IF(COUNTIFS('Leave Request Form'!$C$8:$C$507, $B156, 'Leave Request Form'!$D$8:$D$507, "&lt;="&amp;J137, 'Leave Request Form'!$E$8:$E$507, "&gt;="&amp;J137)&gt;0, "R", "")))))</f>
        <v/>
      </c>
      <c r="K156" s="43" t="str">
        <f>IF(OR($B156="", K137=""), "", IF(COUNTIFS('Leave Request Form'!$T$8:$T$507, K137, 'Leave Request Form'!$C$8:$C$507, $B156), "A2", IF(COUNTIFS('Leave Request Form'!$G$8:$G$507, K137, 'Leave Request Form'!$C$8:$C$507, $B156), "R2", IF(COUNTIFS('Leave Request Form'!$P$8:$P$569, $B156, 'Leave Request Form'!$Q$8:$Q$569, "&lt;="&amp;K137, 'Leave Request Form'!$R$8:$R$569, "&gt;="&amp;K137)&gt;0, "A", IF(COUNTIFS('Leave Request Form'!$C$8:$C$507, $B156, 'Leave Request Form'!$D$8:$D$507, "&lt;="&amp;K137, 'Leave Request Form'!$E$8:$E$507, "&gt;="&amp;K137)&gt;0, "R", "")))))</f>
        <v/>
      </c>
      <c r="L156" s="43" t="str">
        <f>IF(OR($B156="", L137=""), "", IF(COUNTIFS('Leave Request Form'!$T$8:$T$507, L137, 'Leave Request Form'!$C$8:$C$507, $B156), "A2", IF(COUNTIFS('Leave Request Form'!$G$8:$G$507, L137, 'Leave Request Form'!$C$8:$C$507, $B156), "R2", IF(COUNTIFS('Leave Request Form'!$P$8:$P$569, $B156, 'Leave Request Form'!$Q$8:$Q$569, "&lt;="&amp;L137, 'Leave Request Form'!$R$8:$R$569, "&gt;="&amp;L137)&gt;0, "A", IF(COUNTIFS('Leave Request Form'!$C$8:$C$507, $B156, 'Leave Request Form'!$D$8:$D$507, "&lt;="&amp;L137, 'Leave Request Form'!$E$8:$E$507, "&gt;="&amp;L137)&gt;0, "R", "")))))</f>
        <v/>
      </c>
      <c r="M156" s="43" t="str">
        <f>IF(OR($B156="", M137=""), "", IF(COUNTIFS('Leave Request Form'!$T$8:$T$507, M137, 'Leave Request Form'!$C$8:$C$507, $B156), "A2", IF(COUNTIFS('Leave Request Form'!$G$8:$G$507, M137, 'Leave Request Form'!$C$8:$C$507, $B156), "R2", IF(COUNTIFS('Leave Request Form'!$P$8:$P$569, $B156, 'Leave Request Form'!$Q$8:$Q$569, "&lt;="&amp;M137, 'Leave Request Form'!$R$8:$R$569, "&gt;="&amp;M137)&gt;0, "A", IF(COUNTIFS('Leave Request Form'!$C$8:$C$507, $B156, 'Leave Request Form'!$D$8:$D$507, "&lt;="&amp;M137, 'Leave Request Form'!$E$8:$E$507, "&gt;="&amp;M137)&gt;0, "R", "")))))</f>
        <v/>
      </c>
      <c r="N156" s="43" t="str">
        <f>IF(OR($B156="", N137=""), "", IF(COUNTIFS('Leave Request Form'!$T$8:$T$507, N137, 'Leave Request Form'!$C$8:$C$507, $B156), "A2", IF(COUNTIFS('Leave Request Form'!$G$8:$G$507, N137, 'Leave Request Form'!$C$8:$C$507, $B156), "R2", IF(COUNTIFS('Leave Request Form'!$P$8:$P$569, $B156, 'Leave Request Form'!$Q$8:$Q$569, "&lt;="&amp;N137, 'Leave Request Form'!$R$8:$R$569, "&gt;="&amp;N137)&gt;0, "A", IF(COUNTIFS('Leave Request Form'!$C$8:$C$507, $B156, 'Leave Request Form'!$D$8:$D$507, "&lt;="&amp;N137, 'Leave Request Form'!$E$8:$E$507, "&gt;="&amp;N137)&gt;0, "R", "")))))</f>
        <v/>
      </c>
      <c r="O156" s="43" t="str">
        <f>IF(OR($B156="", O137=""), "", IF(COUNTIFS('Leave Request Form'!$T$8:$T$507, O137, 'Leave Request Form'!$C$8:$C$507, $B156), "A2", IF(COUNTIFS('Leave Request Form'!$G$8:$G$507, O137, 'Leave Request Form'!$C$8:$C$507, $B156), "R2", IF(COUNTIFS('Leave Request Form'!$P$8:$P$569, $B156, 'Leave Request Form'!$Q$8:$Q$569, "&lt;="&amp;O137, 'Leave Request Form'!$R$8:$R$569, "&gt;="&amp;O137)&gt;0, "A", IF(COUNTIFS('Leave Request Form'!$C$8:$C$507, $B156, 'Leave Request Form'!$D$8:$D$507, "&lt;="&amp;O137, 'Leave Request Form'!$E$8:$E$507, "&gt;="&amp;O137)&gt;0, "R", "")))))</f>
        <v/>
      </c>
      <c r="P156" s="43" t="str">
        <f>IF(OR($B156="", P137=""), "", IF(COUNTIFS('Leave Request Form'!$T$8:$T$507, P137, 'Leave Request Form'!$C$8:$C$507, $B156), "A2", IF(COUNTIFS('Leave Request Form'!$G$8:$G$507, P137, 'Leave Request Form'!$C$8:$C$507, $B156), "R2", IF(COUNTIFS('Leave Request Form'!$P$8:$P$569, $B156, 'Leave Request Form'!$Q$8:$Q$569, "&lt;="&amp;P137, 'Leave Request Form'!$R$8:$R$569, "&gt;="&amp;P137)&gt;0, "A", IF(COUNTIFS('Leave Request Form'!$C$8:$C$507, $B156, 'Leave Request Form'!$D$8:$D$507, "&lt;="&amp;P137, 'Leave Request Form'!$E$8:$E$507, "&gt;="&amp;P137)&gt;0, "R", "")))))</f>
        <v/>
      </c>
      <c r="Q156" s="43" t="str">
        <f>IF(OR($B156="", Q137=""), "", IF(COUNTIFS('Leave Request Form'!$T$8:$T$507, Q137, 'Leave Request Form'!$C$8:$C$507, $B156), "A2", IF(COUNTIFS('Leave Request Form'!$G$8:$G$507, Q137, 'Leave Request Form'!$C$8:$C$507, $B156), "R2", IF(COUNTIFS('Leave Request Form'!$P$8:$P$569, $B156, 'Leave Request Form'!$Q$8:$Q$569, "&lt;="&amp;Q137, 'Leave Request Form'!$R$8:$R$569, "&gt;="&amp;Q137)&gt;0, "A", IF(COUNTIFS('Leave Request Form'!$C$8:$C$507, $B156, 'Leave Request Form'!$D$8:$D$507, "&lt;="&amp;Q137, 'Leave Request Form'!$E$8:$E$507, "&gt;="&amp;Q137)&gt;0, "R", "")))))</f>
        <v/>
      </c>
      <c r="R156" s="43" t="str">
        <f>IF(OR($B156="", R137=""), "", IF(COUNTIFS('Leave Request Form'!$T$8:$T$507, R137, 'Leave Request Form'!$C$8:$C$507, $B156), "A2", IF(COUNTIFS('Leave Request Form'!$G$8:$G$507, R137, 'Leave Request Form'!$C$8:$C$507, $B156), "R2", IF(COUNTIFS('Leave Request Form'!$P$8:$P$569, $B156, 'Leave Request Form'!$Q$8:$Q$569, "&lt;="&amp;R137, 'Leave Request Form'!$R$8:$R$569, "&gt;="&amp;R137)&gt;0, "A", IF(COUNTIFS('Leave Request Form'!$C$8:$C$507, $B156, 'Leave Request Form'!$D$8:$D$507, "&lt;="&amp;R137, 'Leave Request Form'!$E$8:$E$507, "&gt;="&amp;R137)&gt;0, "R", "")))))</f>
        <v/>
      </c>
      <c r="S156" s="43" t="str">
        <f>IF(OR($B156="", S137=""), "", IF(COUNTIFS('Leave Request Form'!$T$8:$T$507, S137, 'Leave Request Form'!$C$8:$C$507, $B156), "A2", IF(COUNTIFS('Leave Request Form'!$G$8:$G$507, S137, 'Leave Request Form'!$C$8:$C$507, $B156), "R2", IF(COUNTIFS('Leave Request Form'!$P$8:$P$569, $B156, 'Leave Request Form'!$Q$8:$Q$569, "&lt;="&amp;S137, 'Leave Request Form'!$R$8:$R$569, "&gt;="&amp;S137)&gt;0, "A", IF(COUNTIFS('Leave Request Form'!$C$8:$C$507, $B156, 'Leave Request Form'!$D$8:$D$507, "&lt;="&amp;S137, 'Leave Request Form'!$E$8:$E$507, "&gt;="&amp;S137)&gt;0, "R", "")))))</f>
        <v/>
      </c>
      <c r="T156" s="43" t="str">
        <f>IF(OR($B156="", T137=""), "", IF(COUNTIFS('Leave Request Form'!$T$8:$T$507, T137, 'Leave Request Form'!$C$8:$C$507, $B156), "A2", IF(COUNTIFS('Leave Request Form'!$G$8:$G$507, T137, 'Leave Request Form'!$C$8:$C$507, $B156), "R2", IF(COUNTIFS('Leave Request Form'!$P$8:$P$569, $B156, 'Leave Request Form'!$Q$8:$Q$569, "&lt;="&amp;T137, 'Leave Request Form'!$R$8:$R$569, "&gt;="&amp;T137)&gt;0, "A", IF(COUNTIFS('Leave Request Form'!$C$8:$C$507, $B156, 'Leave Request Form'!$D$8:$D$507, "&lt;="&amp;T137, 'Leave Request Form'!$E$8:$E$507, "&gt;="&amp;T137)&gt;0, "R", "")))))</f>
        <v/>
      </c>
      <c r="U156" s="43" t="str">
        <f>IF(OR($B156="", U137=""), "", IF(COUNTIFS('Leave Request Form'!$T$8:$T$507, U137, 'Leave Request Form'!$C$8:$C$507, $B156), "A2", IF(COUNTIFS('Leave Request Form'!$G$8:$G$507, U137, 'Leave Request Form'!$C$8:$C$507, $B156), "R2", IF(COUNTIFS('Leave Request Form'!$P$8:$P$569, $B156, 'Leave Request Form'!$Q$8:$Q$569, "&lt;="&amp;U137, 'Leave Request Form'!$R$8:$R$569, "&gt;="&amp;U137)&gt;0, "A", IF(COUNTIFS('Leave Request Form'!$C$8:$C$507, $B156, 'Leave Request Form'!$D$8:$D$507, "&lt;="&amp;U137, 'Leave Request Form'!$E$8:$E$507, "&gt;="&amp;U137)&gt;0, "R", "")))))</f>
        <v/>
      </c>
      <c r="V156" s="43" t="str">
        <f>IF(OR($B156="", V137=""), "", IF(COUNTIFS('Leave Request Form'!$T$8:$T$507, V137, 'Leave Request Form'!$C$8:$C$507, $B156), "A2", IF(COUNTIFS('Leave Request Form'!$G$8:$G$507, V137, 'Leave Request Form'!$C$8:$C$507, $B156), "R2", IF(COUNTIFS('Leave Request Form'!$P$8:$P$569, $B156, 'Leave Request Form'!$Q$8:$Q$569, "&lt;="&amp;V137, 'Leave Request Form'!$R$8:$R$569, "&gt;="&amp;V137)&gt;0, "A", IF(COUNTIFS('Leave Request Form'!$C$8:$C$507, $B156, 'Leave Request Form'!$D$8:$D$507, "&lt;="&amp;V137, 'Leave Request Form'!$E$8:$E$507, "&gt;="&amp;V137)&gt;0, "R", "")))))</f>
        <v/>
      </c>
      <c r="W156" s="43" t="str">
        <f>IF(OR($B156="", W137=""), "", IF(COUNTIFS('Leave Request Form'!$T$8:$T$507, W137, 'Leave Request Form'!$C$8:$C$507, $B156), "A2", IF(COUNTIFS('Leave Request Form'!$G$8:$G$507, W137, 'Leave Request Form'!$C$8:$C$507, $B156), "R2", IF(COUNTIFS('Leave Request Form'!$P$8:$P$569, $B156, 'Leave Request Form'!$Q$8:$Q$569, "&lt;="&amp;W137, 'Leave Request Form'!$R$8:$R$569, "&gt;="&amp;W137)&gt;0, "A", IF(COUNTIFS('Leave Request Form'!$C$8:$C$507, $B156, 'Leave Request Form'!$D$8:$D$507, "&lt;="&amp;W137, 'Leave Request Form'!$E$8:$E$507, "&gt;="&amp;W137)&gt;0, "R", "")))))</f>
        <v/>
      </c>
      <c r="X156" s="43" t="str">
        <f>IF(OR($B156="", X137=""), "", IF(COUNTIFS('Leave Request Form'!$T$8:$T$507, X137, 'Leave Request Form'!$C$8:$C$507, $B156), "A2", IF(COUNTIFS('Leave Request Form'!$G$8:$G$507, X137, 'Leave Request Form'!$C$8:$C$507, $B156), "R2", IF(COUNTIFS('Leave Request Form'!$P$8:$P$569, $B156, 'Leave Request Form'!$Q$8:$Q$569, "&lt;="&amp;X137, 'Leave Request Form'!$R$8:$R$569, "&gt;="&amp;X137)&gt;0, "A", IF(COUNTIFS('Leave Request Form'!$C$8:$C$507, $B156, 'Leave Request Form'!$D$8:$D$507, "&lt;="&amp;X137, 'Leave Request Form'!$E$8:$E$507, "&gt;="&amp;X137)&gt;0, "R", "")))))</f>
        <v/>
      </c>
      <c r="Y156" s="43" t="str">
        <f>IF(OR($B156="", Y137=""), "", IF(COUNTIFS('Leave Request Form'!$T$8:$T$507, Y137, 'Leave Request Form'!$C$8:$C$507, $B156), "A2", IF(COUNTIFS('Leave Request Form'!$G$8:$G$507, Y137, 'Leave Request Form'!$C$8:$C$507, $B156), "R2", IF(COUNTIFS('Leave Request Form'!$P$8:$P$569, $B156, 'Leave Request Form'!$Q$8:$Q$569, "&lt;="&amp;Y137, 'Leave Request Form'!$R$8:$R$569, "&gt;="&amp;Y137)&gt;0, "A", IF(COUNTIFS('Leave Request Form'!$C$8:$C$507, $B156, 'Leave Request Form'!$D$8:$D$507, "&lt;="&amp;Y137, 'Leave Request Form'!$E$8:$E$507, "&gt;="&amp;Y137)&gt;0, "R", "")))))</f>
        <v/>
      </c>
      <c r="Z156" s="43" t="str">
        <f>IF(OR($B156="", Z137=""), "", IF(COUNTIFS('Leave Request Form'!$T$8:$T$507, Z137, 'Leave Request Form'!$C$8:$C$507, $B156), "A2", IF(COUNTIFS('Leave Request Form'!$G$8:$G$507, Z137, 'Leave Request Form'!$C$8:$C$507, $B156), "R2", IF(COUNTIFS('Leave Request Form'!$P$8:$P$569, $B156, 'Leave Request Form'!$Q$8:$Q$569, "&lt;="&amp;Z137, 'Leave Request Form'!$R$8:$R$569, "&gt;="&amp;Z137)&gt;0, "A", IF(COUNTIFS('Leave Request Form'!$C$8:$C$507, $B156, 'Leave Request Form'!$D$8:$D$507, "&lt;="&amp;Z137, 'Leave Request Form'!$E$8:$E$507, "&gt;="&amp;Z137)&gt;0, "R", "")))))</f>
        <v/>
      </c>
      <c r="AA156" s="43" t="str">
        <f>IF(OR($B156="", AA137=""), "", IF(COUNTIFS('Leave Request Form'!$T$8:$T$507, AA137, 'Leave Request Form'!$C$8:$C$507, $B156), "A2", IF(COUNTIFS('Leave Request Form'!$G$8:$G$507, AA137, 'Leave Request Form'!$C$8:$C$507, $B156), "R2", IF(COUNTIFS('Leave Request Form'!$P$8:$P$569, $B156, 'Leave Request Form'!$Q$8:$Q$569, "&lt;="&amp;AA137, 'Leave Request Form'!$R$8:$R$569, "&gt;="&amp;AA137)&gt;0, "A", IF(COUNTIFS('Leave Request Form'!$C$8:$C$507, $B156, 'Leave Request Form'!$D$8:$D$507, "&lt;="&amp;AA137, 'Leave Request Form'!$E$8:$E$507, "&gt;="&amp;AA137)&gt;0, "R", "")))))</f>
        <v/>
      </c>
      <c r="AB156" s="43" t="str">
        <f>IF(OR($B156="", AB137=""), "", IF(COUNTIFS('Leave Request Form'!$T$8:$T$507, AB137, 'Leave Request Form'!$C$8:$C$507, $B156), "A2", IF(COUNTIFS('Leave Request Form'!$G$8:$G$507, AB137, 'Leave Request Form'!$C$8:$C$507, $B156), "R2", IF(COUNTIFS('Leave Request Form'!$P$8:$P$569, $B156, 'Leave Request Form'!$Q$8:$Q$569, "&lt;="&amp;AB137, 'Leave Request Form'!$R$8:$R$569, "&gt;="&amp;AB137)&gt;0, "A", IF(COUNTIFS('Leave Request Form'!$C$8:$C$507, $B156, 'Leave Request Form'!$D$8:$D$507, "&lt;="&amp;AB137, 'Leave Request Form'!$E$8:$E$507, "&gt;="&amp;AB137)&gt;0, "R", "")))))</f>
        <v/>
      </c>
      <c r="AC156" s="43" t="str">
        <f>IF(OR($B156="", AC137=""), "", IF(COUNTIFS('Leave Request Form'!$T$8:$T$507, AC137, 'Leave Request Form'!$C$8:$C$507, $B156), "A2", IF(COUNTIFS('Leave Request Form'!$G$8:$G$507, AC137, 'Leave Request Form'!$C$8:$C$507, $B156), "R2", IF(COUNTIFS('Leave Request Form'!$P$8:$P$569, $B156, 'Leave Request Form'!$Q$8:$Q$569, "&lt;="&amp;AC137, 'Leave Request Form'!$R$8:$R$569, "&gt;="&amp;AC137)&gt;0, "A", IF(COUNTIFS('Leave Request Form'!$C$8:$C$507, $B156, 'Leave Request Form'!$D$8:$D$507, "&lt;="&amp;AC137, 'Leave Request Form'!$E$8:$E$507, "&gt;="&amp;AC137)&gt;0, "R", "")))))</f>
        <v/>
      </c>
      <c r="AD156" s="43" t="str">
        <f>IF(OR($B156="", AD137=""), "", IF(COUNTIFS('Leave Request Form'!$T$8:$T$507, AD137, 'Leave Request Form'!$C$8:$C$507, $B156), "A2", IF(COUNTIFS('Leave Request Form'!$G$8:$G$507, AD137, 'Leave Request Form'!$C$8:$C$507, $B156), "R2", IF(COUNTIFS('Leave Request Form'!$P$8:$P$569, $B156, 'Leave Request Form'!$Q$8:$Q$569, "&lt;="&amp;AD137, 'Leave Request Form'!$R$8:$R$569, "&gt;="&amp;AD137)&gt;0, "A", IF(COUNTIFS('Leave Request Form'!$C$8:$C$507, $B156, 'Leave Request Form'!$D$8:$D$507, "&lt;="&amp;AD137, 'Leave Request Form'!$E$8:$E$507, "&gt;="&amp;AD137)&gt;0, "R", "")))))</f>
        <v/>
      </c>
      <c r="AE156" s="43" t="str">
        <f>IF(OR($B156="", AE137=""), "", IF(COUNTIFS('Leave Request Form'!$T$8:$T$507, AE137, 'Leave Request Form'!$C$8:$C$507, $B156), "A2", IF(COUNTIFS('Leave Request Form'!$G$8:$G$507, AE137, 'Leave Request Form'!$C$8:$C$507, $B156), "R2", IF(COUNTIFS('Leave Request Form'!$P$8:$P$569, $B156, 'Leave Request Form'!$Q$8:$Q$569, "&lt;="&amp;AE137, 'Leave Request Form'!$R$8:$R$569, "&gt;="&amp;AE137)&gt;0, "A", IF(COUNTIFS('Leave Request Form'!$C$8:$C$507, $B156, 'Leave Request Form'!$D$8:$D$507, "&lt;="&amp;AE137, 'Leave Request Form'!$E$8:$E$507, "&gt;="&amp;AE137)&gt;0, "R", "")))))</f>
        <v/>
      </c>
      <c r="AF156" s="43" t="str">
        <f>IF(OR($B156="", AF137=""), "", IF(COUNTIFS('Leave Request Form'!$T$8:$T$507, AF137, 'Leave Request Form'!$C$8:$C$507, $B156), "A2", IF(COUNTIFS('Leave Request Form'!$G$8:$G$507, AF137, 'Leave Request Form'!$C$8:$C$507, $B156), "R2", IF(COUNTIFS('Leave Request Form'!$P$8:$P$569, $B156, 'Leave Request Form'!$Q$8:$Q$569, "&lt;="&amp;AF137, 'Leave Request Form'!$R$8:$R$569, "&gt;="&amp;AF137)&gt;0, "A", IF(COUNTIFS('Leave Request Form'!$C$8:$C$507, $B156, 'Leave Request Form'!$D$8:$D$507, "&lt;="&amp;AF137, 'Leave Request Form'!$E$8:$E$507, "&gt;="&amp;AF137)&gt;0, "R", "")))))</f>
        <v/>
      </c>
      <c r="AG156" s="44" t="str">
        <f>IF(OR($B156="", AG137=""), "", IF(COUNTIFS('Leave Request Form'!$T$8:$T$507, AG137, 'Leave Request Form'!$C$8:$C$507, $B156), "A2", IF(COUNTIFS('Leave Request Form'!$G$8:$G$507, AG137, 'Leave Request Form'!$C$8:$C$507, $B156), "R2", IF(COUNTIFS('Leave Request Form'!$P$8:$P$569, $B156, 'Leave Request Form'!$Q$8:$Q$569, "&lt;="&amp;AG137, 'Leave Request Form'!$R$8:$R$569, "&gt;="&amp;AG137)&gt;0, "A", IF(COUNTIFS('Leave Request Form'!$C$8:$C$507, $B156, 'Leave Request Form'!$D$8:$D$507, "&lt;="&amp;AG137, 'Leave Request Form'!$E$8:$E$507, "&gt;="&amp;AG137)&gt;0, "R", "")))))</f>
        <v/>
      </c>
      <c r="AH156" s="75"/>
    </row>
    <row r="157" spans="1:34" x14ac:dyDescent="0.25">
      <c r="A157" s="75"/>
      <c r="B157" s="6" t="str">
        <f>IF('Intro &amp; Setup'!$BC$23="", "", 'Intro &amp; Setup'!$BC$23)</f>
        <v/>
      </c>
      <c r="C157" s="27" t="str">
        <f>IF(OR($B157="", C137=""), "", IF(COUNTIFS('Leave Request Form'!$T$8:$T$507, C137, 'Leave Request Form'!$C$8:$C$507, $B157), "A2", IF(COUNTIFS('Leave Request Form'!$G$8:$G$507, C137, 'Leave Request Form'!$C$8:$C$507, $B157), "R2", IF(COUNTIFS('Leave Request Form'!$P$8:$P$569, $B157, 'Leave Request Form'!$Q$8:$Q$569, "&lt;="&amp;C137, 'Leave Request Form'!$R$8:$R$569, "&gt;="&amp;C137)&gt;0, "A", IF(COUNTIFS('Leave Request Form'!$C$8:$C$507, $B157, 'Leave Request Form'!$D$8:$D$507, "&lt;="&amp;C137, 'Leave Request Form'!$E$8:$E$507, "&gt;="&amp;C137)&gt;0, "R", "")))))</f>
        <v/>
      </c>
      <c r="D157" s="34" t="str">
        <f>IF(OR($B157="", D137=""), "", IF(COUNTIFS('Leave Request Form'!$T$8:$T$507, D137, 'Leave Request Form'!$C$8:$C$507, $B157), "A2", IF(COUNTIFS('Leave Request Form'!$G$8:$G$507, D137, 'Leave Request Form'!$C$8:$C$507, $B157), "R2", IF(COUNTIFS('Leave Request Form'!$P$8:$P$569, $B157, 'Leave Request Form'!$Q$8:$Q$569, "&lt;="&amp;D137, 'Leave Request Form'!$R$8:$R$569, "&gt;="&amp;D137)&gt;0, "A", IF(COUNTIFS('Leave Request Form'!$C$8:$C$507, $B157, 'Leave Request Form'!$D$8:$D$507, "&lt;="&amp;D137, 'Leave Request Form'!$E$8:$E$507, "&gt;="&amp;D137)&gt;0, "R", "")))))</f>
        <v/>
      </c>
      <c r="E157" s="34" t="str">
        <f>IF(OR($B157="", E137=""), "", IF(COUNTIFS('Leave Request Form'!$T$8:$T$507, E137, 'Leave Request Form'!$C$8:$C$507, $B157), "A2", IF(COUNTIFS('Leave Request Form'!$G$8:$G$507, E137, 'Leave Request Form'!$C$8:$C$507, $B157), "R2", IF(COUNTIFS('Leave Request Form'!$P$8:$P$569, $B157, 'Leave Request Form'!$Q$8:$Q$569, "&lt;="&amp;E137, 'Leave Request Form'!$R$8:$R$569, "&gt;="&amp;E137)&gt;0, "A", IF(COUNTIFS('Leave Request Form'!$C$8:$C$507, $B157, 'Leave Request Form'!$D$8:$D$507, "&lt;="&amp;E137, 'Leave Request Form'!$E$8:$E$507, "&gt;="&amp;E137)&gt;0, "R", "")))))</f>
        <v/>
      </c>
      <c r="F157" s="34" t="str">
        <f>IF(OR($B157="", F137=""), "", IF(COUNTIFS('Leave Request Form'!$T$8:$T$507, F137, 'Leave Request Form'!$C$8:$C$507, $B157), "A2", IF(COUNTIFS('Leave Request Form'!$G$8:$G$507, F137, 'Leave Request Form'!$C$8:$C$507, $B157), "R2", IF(COUNTIFS('Leave Request Form'!$P$8:$P$569, $B157, 'Leave Request Form'!$Q$8:$Q$569, "&lt;="&amp;F137, 'Leave Request Form'!$R$8:$R$569, "&gt;="&amp;F137)&gt;0, "A", IF(COUNTIFS('Leave Request Form'!$C$8:$C$507, $B157, 'Leave Request Form'!$D$8:$D$507, "&lt;="&amp;F137, 'Leave Request Form'!$E$8:$E$507, "&gt;="&amp;F137)&gt;0, "R", "")))))</f>
        <v/>
      </c>
      <c r="G157" s="34" t="str">
        <f>IF(OR($B157="", G137=""), "", IF(COUNTIFS('Leave Request Form'!$T$8:$T$507, G137, 'Leave Request Form'!$C$8:$C$507, $B157), "A2", IF(COUNTIFS('Leave Request Form'!$G$8:$G$507, G137, 'Leave Request Form'!$C$8:$C$507, $B157), "R2", IF(COUNTIFS('Leave Request Form'!$P$8:$P$569, $B157, 'Leave Request Form'!$Q$8:$Q$569, "&lt;="&amp;G137, 'Leave Request Form'!$R$8:$R$569, "&gt;="&amp;G137)&gt;0, "A", IF(COUNTIFS('Leave Request Form'!$C$8:$C$507, $B157, 'Leave Request Form'!$D$8:$D$507, "&lt;="&amp;G137, 'Leave Request Form'!$E$8:$E$507, "&gt;="&amp;G137)&gt;0, "R", "")))))</f>
        <v/>
      </c>
      <c r="H157" s="34" t="str">
        <f>IF(OR($B157="", H137=""), "", IF(COUNTIFS('Leave Request Form'!$T$8:$T$507, H137, 'Leave Request Form'!$C$8:$C$507, $B157), "A2", IF(COUNTIFS('Leave Request Form'!$G$8:$G$507, H137, 'Leave Request Form'!$C$8:$C$507, $B157), "R2", IF(COUNTIFS('Leave Request Form'!$P$8:$P$569, $B157, 'Leave Request Form'!$Q$8:$Q$569, "&lt;="&amp;H137, 'Leave Request Form'!$R$8:$R$569, "&gt;="&amp;H137)&gt;0, "A", IF(COUNTIFS('Leave Request Form'!$C$8:$C$507, $B157, 'Leave Request Form'!$D$8:$D$507, "&lt;="&amp;H137, 'Leave Request Form'!$E$8:$E$507, "&gt;="&amp;H137)&gt;0, "R", "")))))</f>
        <v/>
      </c>
      <c r="I157" s="34" t="str">
        <f>IF(OR($B157="", I137=""), "", IF(COUNTIFS('Leave Request Form'!$T$8:$T$507, I137, 'Leave Request Form'!$C$8:$C$507, $B157), "A2", IF(COUNTIFS('Leave Request Form'!$G$8:$G$507, I137, 'Leave Request Form'!$C$8:$C$507, $B157), "R2", IF(COUNTIFS('Leave Request Form'!$P$8:$P$569, $B157, 'Leave Request Form'!$Q$8:$Q$569, "&lt;="&amp;I137, 'Leave Request Form'!$R$8:$R$569, "&gt;="&amp;I137)&gt;0, "A", IF(COUNTIFS('Leave Request Form'!$C$8:$C$507, $B157, 'Leave Request Form'!$D$8:$D$507, "&lt;="&amp;I137, 'Leave Request Form'!$E$8:$E$507, "&gt;="&amp;I137)&gt;0, "R", "")))))</f>
        <v/>
      </c>
      <c r="J157" s="34" t="str">
        <f>IF(OR($B157="", J137=""), "", IF(COUNTIFS('Leave Request Form'!$T$8:$T$507, J137, 'Leave Request Form'!$C$8:$C$507, $B157), "A2", IF(COUNTIFS('Leave Request Form'!$G$8:$G$507, J137, 'Leave Request Form'!$C$8:$C$507, $B157), "R2", IF(COUNTIFS('Leave Request Form'!$P$8:$P$569, $B157, 'Leave Request Form'!$Q$8:$Q$569, "&lt;="&amp;J137, 'Leave Request Form'!$R$8:$R$569, "&gt;="&amp;J137)&gt;0, "A", IF(COUNTIFS('Leave Request Form'!$C$8:$C$507, $B157, 'Leave Request Form'!$D$8:$D$507, "&lt;="&amp;J137, 'Leave Request Form'!$E$8:$E$507, "&gt;="&amp;J137)&gt;0, "R", "")))))</f>
        <v/>
      </c>
      <c r="K157" s="34" t="str">
        <f>IF(OR($B157="", K137=""), "", IF(COUNTIFS('Leave Request Form'!$T$8:$T$507, K137, 'Leave Request Form'!$C$8:$C$507, $B157), "A2", IF(COUNTIFS('Leave Request Form'!$G$8:$G$507, K137, 'Leave Request Form'!$C$8:$C$507, $B157), "R2", IF(COUNTIFS('Leave Request Form'!$P$8:$P$569, $B157, 'Leave Request Form'!$Q$8:$Q$569, "&lt;="&amp;K137, 'Leave Request Form'!$R$8:$R$569, "&gt;="&amp;K137)&gt;0, "A", IF(COUNTIFS('Leave Request Form'!$C$8:$C$507, $B157, 'Leave Request Form'!$D$8:$D$507, "&lt;="&amp;K137, 'Leave Request Form'!$E$8:$E$507, "&gt;="&amp;K137)&gt;0, "R", "")))))</f>
        <v/>
      </c>
      <c r="L157" s="34" t="str">
        <f>IF(OR($B157="", L137=""), "", IF(COUNTIFS('Leave Request Form'!$T$8:$T$507, L137, 'Leave Request Form'!$C$8:$C$507, $B157), "A2", IF(COUNTIFS('Leave Request Form'!$G$8:$G$507, L137, 'Leave Request Form'!$C$8:$C$507, $B157), "R2", IF(COUNTIFS('Leave Request Form'!$P$8:$P$569, $B157, 'Leave Request Form'!$Q$8:$Q$569, "&lt;="&amp;L137, 'Leave Request Form'!$R$8:$R$569, "&gt;="&amp;L137)&gt;0, "A", IF(COUNTIFS('Leave Request Form'!$C$8:$C$507, $B157, 'Leave Request Form'!$D$8:$D$507, "&lt;="&amp;L137, 'Leave Request Form'!$E$8:$E$507, "&gt;="&amp;L137)&gt;0, "R", "")))))</f>
        <v/>
      </c>
      <c r="M157" s="34" t="str">
        <f>IF(OR($B157="", M137=""), "", IF(COUNTIFS('Leave Request Form'!$T$8:$T$507, M137, 'Leave Request Form'!$C$8:$C$507, $B157), "A2", IF(COUNTIFS('Leave Request Form'!$G$8:$G$507, M137, 'Leave Request Form'!$C$8:$C$507, $B157), "R2", IF(COUNTIFS('Leave Request Form'!$P$8:$P$569, $B157, 'Leave Request Form'!$Q$8:$Q$569, "&lt;="&amp;M137, 'Leave Request Form'!$R$8:$R$569, "&gt;="&amp;M137)&gt;0, "A", IF(COUNTIFS('Leave Request Form'!$C$8:$C$507, $B157, 'Leave Request Form'!$D$8:$D$507, "&lt;="&amp;M137, 'Leave Request Form'!$E$8:$E$507, "&gt;="&amp;M137)&gt;0, "R", "")))))</f>
        <v/>
      </c>
      <c r="N157" s="34" t="str">
        <f>IF(OR($B157="", N137=""), "", IF(COUNTIFS('Leave Request Form'!$T$8:$T$507, N137, 'Leave Request Form'!$C$8:$C$507, $B157), "A2", IF(COUNTIFS('Leave Request Form'!$G$8:$G$507, N137, 'Leave Request Form'!$C$8:$C$507, $B157), "R2", IF(COUNTIFS('Leave Request Form'!$P$8:$P$569, $B157, 'Leave Request Form'!$Q$8:$Q$569, "&lt;="&amp;N137, 'Leave Request Form'!$R$8:$R$569, "&gt;="&amp;N137)&gt;0, "A", IF(COUNTIFS('Leave Request Form'!$C$8:$C$507, $B157, 'Leave Request Form'!$D$8:$D$507, "&lt;="&amp;N137, 'Leave Request Form'!$E$8:$E$507, "&gt;="&amp;N137)&gt;0, "R", "")))))</f>
        <v/>
      </c>
      <c r="O157" s="34" t="str">
        <f>IF(OR($B157="", O137=""), "", IF(COUNTIFS('Leave Request Form'!$T$8:$T$507, O137, 'Leave Request Form'!$C$8:$C$507, $B157), "A2", IF(COUNTIFS('Leave Request Form'!$G$8:$G$507, O137, 'Leave Request Form'!$C$8:$C$507, $B157), "R2", IF(COUNTIFS('Leave Request Form'!$P$8:$P$569, $B157, 'Leave Request Form'!$Q$8:$Q$569, "&lt;="&amp;O137, 'Leave Request Form'!$R$8:$R$569, "&gt;="&amp;O137)&gt;0, "A", IF(COUNTIFS('Leave Request Form'!$C$8:$C$507, $B157, 'Leave Request Form'!$D$8:$D$507, "&lt;="&amp;O137, 'Leave Request Form'!$E$8:$E$507, "&gt;="&amp;O137)&gt;0, "R", "")))))</f>
        <v/>
      </c>
      <c r="P157" s="34" t="str">
        <f>IF(OR($B157="", P137=""), "", IF(COUNTIFS('Leave Request Form'!$T$8:$T$507, P137, 'Leave Request Form'!$C$8:$C$507, $B157), "A2", IF(COUNTIFS('Leave Request Form'!$G$8:$G$507, P137, 'Leave Request Form'!$C$8:$C$507, $B157), "R2", IF(COUNTIFS('Leave Request Form'!$P$8:$P$569, $B157, 'Leave Request Form'!$Q$8:$Q$569, "&lt;="&amp;P137, 'Leave Request Form'!$R$8:$R$569, "&gt;="&amp;P137)&gt;0, "A", IF(COUNTIFS('Leave Request Form'!$C$8:$C$507, $B157, 'Leave Request Form'!$D$8:$D$507, "&lt;="&amp;P137, 'Leave Request Form'!$E$8:$E$507, "&gt;="&amp;P137)&gt;0, "R", "")))))</f>
        <v/>
      </c>
      <c r="Q157" s="34" t="str">
        <f>IF(OR($B157="", Q137=""), "", IF(COUNTIFS('Leave Request Form'!$T$8:$T$507, Q137, 'Leave Request Form'!$C$8:$C$507, $B157), "A2", IF(COUNTIFS('Leave Request Form'!$G$8:$G$507, Q137, 'Leave Request Form'!$C$8:$C$507, $B157), "R2", IF(COUNTIFS('Leave Request Form'!$P$8:$P$569, $B157, 'Leave Request Form'!$Q$8:$Q$569, "&lt;="&amp;Q137, 'Leave Request Form'!$R$8:$R$569, "&gt;="&amp;Q137)&gt;0, "A", IF(COUNTIFS('Leave Request Form'!$C$8:$C$507, $B157, 'Leave Request Form'!$D$8:$D$507, "&lt;="&amp;Q137, 'Leave Request Form'!$E$8:$E$507, "&gt;="&amp;Q137)&gt;0, "R", "")))))</f>
        <v/>
      </c>
      <c r="R157" s="34" t="str">
        <f>IF(OR($B157="", R137=""), "", IF(COUNTIFS('Leave Request Form'!$T$8:$T$507, R137, 'Leave Request Form'!$C$8:$C$507, $B157), "A2", IF(COUNTIFS('Leave Request Form'!$G$8:$G$507, R137, 'Leave Request Form'!$C$8:$C$507, $B157), "R2", IF(COUNTIFS('Leave Request Form'!$P$8:$P$569, $B157, 'Leave Request Form'!$Q$8:$Q$569, "&lt;="&amp;R137, 'Leave Request Form'!$R$8:$R$569, "&gt;="&amp;R137)&gt;0, "A", IF(COUNTIFS('Leave Request Form'!$C$8:$C$507, $B157, 'Leave Request Form'!$D$8:$D$507, "&lt;="&amp;R137, 'Leave Request Form'!$E$8:$E$507, "&gt;="&amp;R137)&gt;0, "R", "")))))</f>
        <v/>
      </c>
      <c r="S157" s="34" t="str">
        <f>IF(OR($B157="", S137=""), "", IF(COUNTIFS('Leave Request Form'!$T$8:$T$507, S137, 'Leave Request Form'!$C$8:$C$507, $B157), "A2", IF(COUNTIFS('Leave Request Form'!$G$8:$G$507, S137, 'Leave Request Form'!$C$8:$C$507, $B157), "R2", IF(COUNTIFS('Leave Request Form'!$P$8:$P$569, $B157, 'Leave Request Form'!$Q$8:$Q$569, "&lt;="&amp;S137, 'Leave Request Form'!$R$8:$R$569, "&gt;="&amp;S137)&gt;0, "A", IF(COUNTIFS('Leave Request Form'!$C$8:$C$507, $B157, 'Leave Request Form'!$D$8:$D$507, "&lt;="&amp;S137, 'Leave Request Form'!$E$8:$E$507, "&gt;="&amp;S137)&gt;0, "R", "")))))</f>
        <v/>
      </c>
      <c r="T157" s="34" t="str">
        <f>IF(OR($B157="", T137=""), "", IF(COUNTIFS('Leave Request Form'!$T$8:$T$507, T137, 'Leave Request Form'!$C$8:$C$507, $B157), "A2", IF(COUNTIFS('Leave Request Form'!$G$8:$G$507, T137, 'Leave Request Form'!$C$8:$C$507, $B157), "R2", IF(COUNTIFS('Leave Request Form'!$P$8:$P$569, $B157, 'Leave Request Form'!$Q$8:$Q$569, "&lt;="&amp;T137, 'Leave Request Form'!$R$8:$R$569, "&gt;="&amp;T137)&gt;0, "A", IF(COUNTIFS('Leave Request Form'!$C$8:$C$507, $B157, 'Leave Request Form'!$D$8:$D$507, "&lt;="&amp;T137, 'Leave Request Form'!$E$8:$E$507, "&gt;="&amp;T137)&gt;0, "R", "")))))</f>
        <v/>
      </c>
      <c r="U157" s="34" t="str">
        <f>IF(OR($B157="", U137=""), "", IF(COUNTIFS('Leave Request Form'!$T$8:$T$507, U137, 'Leave Request Form'!$C$8:$C$507, $B157), "A2", IF(COUNTIFS('Leave Request Form'!$G$8:$G$507, U137, 'Leave Request Form'!$C$8:$C$507, $B157), "R2", IF(COUNTIFS('Leave Request Form'!$P$8:$P$569, $B157, 'Leave Request Form'!$Q$8:$Q$569, "&lt;="&amp;U137, 'Leave Request Form'!$R$8:$R$569, "&gt;="&amp;U137)&gt;0, "A", IF(COUNTIFS('Leave Request Form'!$C$8:$C$507, $B157, 'Leave Request Form'!$D$8:$D$507, "&lt;="&amp;U137, 'Leave Request Form'!$E$8:$E$507, "&gt;="&amp;U137)&gt;0, "R", "")))))</f>
        <v/>
      </c>
      <c r="V157" s="34" t="str">
        <f>IF(OR($B157="", V137=""), "", IF(COUNTIFS('Leave Request Form'!$T$8:$T$507, V137, 'Leave Request Form'!$C$8:$C$507, $B157), "A2", IF(COUNTIFS('Leave Request Form'!$G$8:$G$507, V137, 'Leave Request Form'!$C$8:$C$507, $B157), "R2", IF(COUNTIFS('Leave Request Form'!$P$8:$P$569, $B157, 'Leave Request Form'!$Q$8:$Q$569, "&lt;="&amp;V137, 'Leave Request Form'!$R$8:$R$569, "&gt;="&amp;V137)&gt;0, "A", IF(COUNTIFS('Leave Request Form'!$C$8:$C$507, $B157, 'Leave Request Form'!$D$8:$D$507, "&lt;="&amp;V137, 'Leave Request Form'!$E$8:$E$507, "&gt;="&amp;V137)&gt;0, "R", "")))))</f>
        <v/>
      </c>
      <c r="W157" s="34" t="str">
        <f>IF(OR($B157="", W137=""), "", IF(COUNTIFS('Leave Request Form'!$T$8:$T$507, W137, 'Leave Request Form'!$C$8:$C$507, $B157), "A2", IF(COUNTIFS('Leave Request Form'!$G$8:$G$507, W137, 'Leave Request Form'!$C$8:$C$507, $B157), "R2", IF(COUNTIFS('Leave Request Form'!$P$8:$P$569, $B157, 'Leave Request Form'!$Q$8:$Q$569, "&lt;="&amp;W137, 'Leave Request Form'!$R$8:$R$569, "&gt;="&amp;W137)&gt;0, "A", IF(COUNTIFS('Leave Request Form'!$C$8:$C$507, $B157, 'Leave Request Form'!$D$8:$D$507, "&lt;="&amp;W137, 'Leave Request Form'!$E$8:$E$507, "&gt;="&amp;W137)&gt;0, "R", "")))))</f>
        <v/>
      </c>
      <c r="X157" s="34" t="str">
        <f>IF(OR($B157="", X137=""), "", IF(COUNTIFS('Leave Request Form'!$T$8:$T$507, X137, 'Leave Request Form'!$C$8:$C$507, $B157), "A2", IF(COUNTIFS('Leave Request Form'!$G$8:$G$507, X137, 'Leave Request Form'!$C$8:$C$507, $B157), "R2", IF(COUNTIFS('Leave Request Form'!$P$8:$P$569, $B157, 'Leave Request Form'!$Q$8:$Q$569, "&lt;="&amp;X137, 'Leave Request Form'!$R$8:$R$569, "&gt;="&amp;X137)&gt;0, "A", IF(COUNTIFS('Leave Request Form'!$C$8:$C$507, $B157, 'Leave Request Form'!$D$8:$D$507, "&lt;="&amp;X137, 'Leave Request Form'!$E$8:$E$507, "&gt;="&amp;X137)&gt;0, "R", "")))))</f>
        <v/>
      </c>
      <c r="Y157" s="34" t="str">
        <f>IF(OR($B157="", Y137=""), "", IF(COUNTIFS('Leave Request Form'!$T$8:$T$507, Y137, 'Leave Request Form'!$C$8:$C$507, $B157), "A2", IF(COUNTIFS('Leave Request Form'!$G$8:$G$507, Y137, 'Leave Request Form'!$C$8:$C$507, $B157), "R2", IF(COUNTIFS('Leave Request Form'!$P$8:$P$569, $B157, 'Leave Request Form'!$Q$8:$Q$569, "&lt;="&amp;Y137, 'Leave Request Form'!$R$8:$R$569, "&gt;="&amp;Y137)&gt;0, "A", IF(COUNTIFS('Leave Request Form'!$C$8:$C$507, $B157, 'Leave Request Form'!$D$8:$D$507, "&lt;="&amp;Y137, 'Leave Request Form'!$E$8:$E$507, "&gt;="&amp;Y137)&gt;0, "R", "")))))</f>
        <v/>
      </c>
      <c r="Z157" s="34" t="str">
        <f>IF(OR($B157="", Z137=""), "", IF(COUNTIFS('Leave Request Form'!$T$8:$T$507, Z137, 'Leave Request Form'!$C$8:$C$507, $B157), "A2", IF(COUNTIFS('Leave Request Form'!$G$8:$G$507, Z137, 'Leave Request Form'!$C$8:$C$507, $B157), "R2", IF(COUNTIFS('Leave Request Form'!$P$8:$P$569, $B157, 'Leave Request Form'!$Q$8:$Q$569, "&lt;="&amp;Z137, 'Leave Request Form'!$R$8:$R$569, "&gt;="&amp;Z137)&gt;0, "A", IF(COUNTIFS('Leave Request Form'!$C$8:$C$507, $B157, 'Leave Request Form'!$D$8:$D$507, "&lt;="&amp;Z137, 'Leave Request Form'!$E$8:$E$507, "&gt;="&amp;Z137)&gt;0, "R", "")))))</f>
        <v/>
      </c>
      <c r="AA157" s="34" t="str">
        <f>IF(OR($B157="", AA137=""), "", IF(COUNTIFS('Leave Request Form'!$T$8:$T$507, AA137, 'Leave Request Form'!$C$8:$C$507, $B157), "A2", IF(COUNTIFS('Leave Request Form'!$G$8:$G$507, AA137, 'Leave Request Form'!$C$8:$C$507, $B157), "R2", IF(COUNTIFS('Leave Request Form'!$P$8:$P$569, $B157, 'Leave Request Form'!$Q$8:$Q$569, "&lt;="&amp;AA137, 'Leave Request Form'!$R$8:$R$569, "&gt;="&amp;AA137)&gt;0, "A", IF(COUNTIFS('Leave Request Form'!$C$8:$C$507, $B157, 'Leave Request Form'!$D$8:$D$507, "&lt;="&amp;AA137, 'Leave Request Form'!$E$8:$E$507, "&gt;="&amp;AA137)&gt;0, "R", "")))))</f>
        <v/>
      </c>
      <c r="AB157" s="34" t="str">
        <f>IF(OR($B157="", AB137=""), "", IF(COUNTIFS('Leave Request Form'!$T$8:$T$507, AB137, 'Leave Request Form'!$C$8:$C$507, $B157), "A2", IF(COUNTIFS('Leave Request Form'!$G$8:$G$507, AB137, 'Leave Request Form'!$C$8:$C$507, $B157), "R2", IF(COUNTIFS('Leave Request Form'!$P$8:$P$569, $B157, 'Leave Request Form'!$Q$8:$Q$569, "&lt;="&amp;AB137, 'Leave Request Form'!$R$8:$R$569, "&gt;="&amp;AB137)&gt;0, "A", IF(COUNTIFS('Leave Request Form'!$C$8:$C$507, $B157, 'Leave Request Form'!$D$8:$D$507, "&lt;="&amp;AB137, 'Leave Request Form'!$E$8:$E$507, "&gt;="&amp;AB137)&gt;0, "R", "")))))</f>
        <v/>
      </c>
      <c r="AC157" s="34" t="str">
        <f>IF(OR($B157="", AC137=""), "", IF(COUNTIFS('Leave Request Form'!$T$8:$T$507, AC137, 'Leave Request Form'!$C$8:$C$507, $B157), "A2", IF(COUNTIFS('Leave Request Form'!$G$8:$G$507, AC137, 'Leave Request Form'!$C$8:$C$507, $B157), "R2", IF(COUNTIFS('Leave Request Form'!$P$8:$P$569, $B157, 'Leave Request Form'!$Q$8:$Q$569, "&lt;="&amp;AC137, 'Leave Request Form'!$R$8:$R$569, "&gt;="&amp;AC137)&gt;0, "A", IF(COUNTIFS('Leave Request Form'!$C$8:$C$507, $B157, 'Leave Request Form'!$D$8:$D$507, "&lt;="&amp;AC137, 'Leave Request Form'!$E$8:$E$507, "&gt;="&amp;AC137)&gt;0, "R", "")))))</f>
        <v/>
      </c>
      <c r="AD157" s="34" t="str">
        <f>IF(OR($B157="", AD137=""), "", IF(COUNTIFS('Leave Request Form'!$T$8:$T$507, AD137, 'Leave Request Form'!$C$8:$C$507, $B157), "A2", IF(COUNTIFS('Leave Request Form'!$G$8:$G$507, AD137, 'Leave Request Form'!$C$8:$C$507, $B157), "R2", IF(COUNTIFS('Leave Request Form'!$P$8:$P$569, $B157, 'Leave Request Form'!$Q$8:$Q$569, "&lt;="&amp;AD137, 'Leave Request Form'!$R$8:$R$569, "&gt;="&amp;AD137)&gt;0, "A", IF(COUNTIFS('Leave Request Form'!$C$8:$C$507, $B157, 'Leave Request Form'!$D$8:$D$507, "&lt;="&amp;AD137, 'Leave Request Form'!$E$8:$E$507, "&gt;="&amp;AD137)&gt;0, "R", "")))))</f>
        <v/>
      </c>
      <c r="AE157" s="34" t="str">
        <f>IF(OR($B157="", AE137=""), "", IF(COUNTIFS('Leave Request Form'!$T$8:$T$507, AE137, 'Leave Request Form'!$C$8:$C$507, $B157), "A2", IF(COUNTIFS('Leave Request Form'!$G$8:$G$507, AE137, 'Leave Request Form'!$C$8:$C$507, $B157), "R2", IF(COUNTIFS('Leave Request Form'!$P$8:$P$569, $B157, 'Leave Request Form'!$Q$8:$Q$569, "&lt;="&amp;AE137, 'Leave Request Form'!$R$8:$R$569, "&gt;="&amp;AE137)&gt;0, "A", IF(COUNTIFS('Leave Request Form'!$C$8:$C$507, $B157, 'Leave Request Form'!$D$8:$D$507, "&lt;="&amp;AE137, 'Leave Request Form'!$E$8:$E$507, "&gt;="&amp;AE137)&gt;0, "R", "")))))</f>
        <v/>
      </c>
      <c r="AF157" s="34" t="str">
        <f>IF(OR($B157="", AF137=""), "", IF(COUNTIFS('Leave Request Form'!$T$8:$T$507, AF137, 'Leave Request Form'!$C$8:$C$507, $B157), "A2", IF(COUNTIFS('Leave Request Form'!$G$8:$G$507, AF137, 'Leave Request Form'!$C$8:$C$507, $B157), "R2", IF(COUNTIFS('Leave Request Form'!$P$8:$P$569, $B157, 'Leave Request Form'!$Q$8:$Q$569, "&lt;="&amp;AF137, 'Leave Request Form'!$R$8:$R$569, "&gt;="&amp;AF137)&gt;0, "A", IF(COUNTIFS('Leave Request Form'!$C$8:$C$507, $B157, 'Leave Request Form'!$D$8:$D$507, "&lt;="&amp;AF137, 'Leave Request Form'!$E$8:$E$507, "&gt;="&amp;AF137)&gt;0, "R", "")))))</f>
        <v/>
      </c>
      <c r="AG157" s="28" t="str">
        <f>IF(OR($B157="", AG137=""), "", IF(COUNTIFS('Leave Request Form'!$T$8:$T$507, AG137, 'Leave Request Form'!$C$8:$C$507, $B157), "A2", IF(COUNTIFS('Leave Request Form'!$G$8:$G$507, AG137, 'Leave Request Form'!$C$8:$C$507, $B157), "R2", IF(COUNTIFS('Leave Request Form'!$P$8:$P$569, $B157, 'Leave Request Form'!$Q$8:$Q$569, "&lt;="&amp;AG137, 'Leave Request Form'!$R$8:$R$569, "&gt;="&amp;AG137)&gt;0, "A", IF(COUNTIFS('Leave Request Form'!$C$8:$C$507, $B157, 'Leave Request Form'!$D$8:$D$507, "&lt;="&amp;AG137, 'Leave Request Form'!$E$8:$E$507, "&gt;="&amp;AG137)&gt;0, "R", "")))))</f>
        <v/>
      </c>
      <c r="AH157" s="75"/>
    </row>
    <row r="158" spans="1:34" x14ac:dyDescent="0.25">
      <c r="A158" s="75"/>
      <c r="B158" s="75"/>
      <c r="C158" s="75"/>
      <c r="D158" s="75"/>
      <c r="E158" s="75"/>
      <c r="F158" s="75"/>
      <c r="G158" s="75"/>
      <c r="H158" s="75"/>
      <c r="I158" s="75"/>
      <c r="J158" s="75"/>
      <c r="K158" s="75"/>
      <c r="L158" s="75"/>
      <c r="M158" s="75"/>
      <c r="N158" s="75"/>
      <c r="O158" s="75"/>
      <c r="P158" s="75"/>
      <c r="Q158" s="75"/>
      <c r="R158" s="75"/>
      <c r="S158" s="75"/>
      <c r="T158" s="75"/>
      <c r="U158" s="75"/>
      <c r="V158" s="75"/>
      <c r="W158" s="75"/>
      <c r="X158" s="75"/>
      <c r="Y158" s="75"/>
      <c r="Z158" s="75"/>
      <c r="AA158" s="75"/>
      <c r="AB158" s="75"/>
      <c r="AC158" s="75"/>
      <c r="AD158" s="75"/>
      <c r="AE158" s="75"/>
      <c r="AF158" s="75"/>
      <c r="AG158" s="75"/>
      <c r="AH158" s="75"/>
    </row>
    <row r="159" spans="1:34" x14ac:dyDescent="0.25">
      <c r="A159" s="75"/>
      <c r="B159" s="75"/>
      <c r="C159" s="117" t="str">
        <f>IF(IF(COUNTIF('Intro &amp; Setup'!$CA$4:$CA$23, C160)&gt;0, 1, 0)+IF(COUNTIF('Intro &amp; Setup'!$CB$4:$CB$23, C160)&gt;0, 2, 0)=0, "", IF(IF(COUNTIF('Intro &amp; Setup'!$CA$4:$CA$23, C160)&gt;0, 1, 0)+IF(COUNTIF('Intro &amp; Setup'!$CB$4:$CB$23, C160)&gt;0, 2, 0)=1, "UK", IF(IF(COUNTIF('Intro &amp; Setup'!$CA$4:$CA$23, C160)&gt;0, 1, 0)+IF(COUNTIF('Intro &amp; Setup'!$CB$4:$CB$23, C160)&gt;0, 2, 0)=2, LEFT('Intro &amp; Setup'!$BA$9, 3), IF(IF(COUNTIF('Intro &amp; Setup'!$CA$4:$CA$23, C160)&gt;0, 1, 0)+IF(COUNTIF('Intro &amp; Setup'!$CB$4:$CB$23, C160)&gt;0, 2, 0)=3, "Both", ""))))</f>
        <v/>
      </c>
      <c r="D159" s="117" t="str">
        <f>IF(IF(COUNTIF('Intro &amp; Setup'!$CA$4:$CA$23, D160)&gt;0, 1, 0)+IF(COUNTIF('Intro &amp; Setup'!$CB$4:$CB$23, D160)&gt;0, 2, 0)=0, "", IF(IF(COUNTIF('Intro &amp; Setup'!$CA$4:$CA$23, D160)&gt;0, 1, 0)+IF(COUNTIF('Intro &amp; Setup'!$CB$4:$CB$23, D160)&gt;0, 2, 0)=1, "UK", IF(IF(COUNTIF('Intro &amp; Setup'!$CA$4:$CA$23, D160)&gt;0, 1, 0)+IF(COUNTIF('Intro &amp; Setup'!$CB$4:$CB$23, D160)&gt;0, 2, 0)=2, LEFT('Intro &amp; Setup'!$BA$9, 3), IF(IF(COUNTIF('Intro &amp; Setup'!$CA$4:$CA$23, D160)&gt;0, 1, 0)+IF(COUNTIF('Intro &amp; Setup'!$CB$4:$CB$23, D160)&gt;0, 2, 0)=3, "Both", ""))))</f>
        <v/>
      </c>
      <c r="E159" s="117" t="str">
        <f>IF(IF(COUNTIF('Intro &amp; Setup'!$CA$4:$CA$23, E160)&gt;0, 1, 0)+IF(COUNTIF('Intro &amp; Setup'!$CB$4:$CB$23, E160)&gt;0, 2, 0)=0, "", IF(IF(COUNTIF('Intro &amp; Setup'!$CA$4:$CA$23, E160)&gt;0, 1, 0)+IF(COUNTIF('Intro &amp; Setup'!$CB$4:$CB$23, E160)&gt;0, 2, 0)=1, "UK", IF(IF(COUNTIF('Intro &amp; Setup'!$CA$4:$CA$23, E160)&gt;0, 1, 0)+IF(COUNTIF('Intro &amp; Setup'!$CB$4:$CB$23, E160)&gt;0, 2, 0)=2, LEFT('Intro &amp; Setup'!$BA$9, 3), IF(IF(COUNTIF('Intro &amp; Setup'!$CA$4:$CA$23, E160)&gt;0, 1, 0)+IF(COUNTIF('Intro &amp; Setup'!$CB$4:$CB$23, E160)&gt;0, 2, 0)=3, "Both", ""))))</f>
        <v/>
      </c>
      <c r="F159" s="117" t="str">
        <f>IF(IF(COUNTIF('Intro &amp; Setup'!$CA$4:$CA$23, F160)&gt;0, 1, 0)+IF(COUNTIF('Intro &amp; Setup'!$CB$4:$CB$23, F160)&gt;0, 2, 0)=0, "", IF(IF(COUNTIF('Intro &amp; Setup'!$CA$4:$CA$23, F160)&gt;0, 1, 0)+IF(COUNTIF('Intro &amp; Setup'!$CB$4:$CB$23, F160)&gt;0, 2, 0)=1, "UK", IF(IF(COUNTIF('Intro &amp; Setup'!$CA$4:$CA$23, F160)&gt;0, 1, 0)+IF(COUNTIF('Intro &amp; Setup'!$CB$4:$CB$23, F160)&gt;0, 2, 0)=2, LEFT('Intro &amp; Setup'!$BA$9, 3), IF(IF(COUNTIF('Intro &amp; Setup'!$CA$4:$CA$23, F160)&gt;0, 1, 0)+IF(COUNTIF('Intro &amp; Setup'!$CB$4:$CB$23, F160)&gt;0, 2, 0)=3, "Both", ""))))</f>
        <v/>
      </c>
      <c r="G159" s="117" t="str">
        <f>IF(IF(COUNTIF('Intro &amp; Setup'!$CA$4:$CA$23, G160)&gt;0, 1, 0)+IF(COUNTIF('Intro &amp; Setup'!$CB$4:$CB$23, G160)&gt;0, 2, 0)=0, "", IF(IF(COUNTIF('Intro &amp; Setup'!$CA$4:$CA$23, G160)&gt;0, 1, 0)+IF(COUNTIF('Intro &amp; Setup'!$CB$4:$CB$23, G160)&gt;0, 2, 0)=1, "UK", IF(IF(COUNTIF('Intro &amp; Setup'!$CA$4:$CA$23, G160)&gt;0, 1, 0)+IF(COUNTIF('Intro &amp; Setup'!$CB$4:$CB$23, G160)&gt;0, 2, 0)=2, LEFT('Intro &amp; Setup'!$BA$9, 3), IF(IF(COUNTIF('Intro &amp; Setup'!$CA$4:$CA$23, G160)&gt;0, 1, 0)+IF(COUNTIF('Intro &amp; Setup'!$CB$4:$CB$23, G160)&gt;0, 2, 0)=3, "Both", ""))))</f>
        <v/>
      </c>
      <c r="H159" s="117" t="str">
        <f>IF(IF(COUNTIF('Intro &amp; Setup'!$CA$4:$CA$23, H160)&gt;0, 1, 0)+IF(COUNTIF('Intro &amp; Setup'!$CB$4:$CB$23, H160)&gt;0, 2, 0)=0, "", IF(IF(COUNTIF('Intro &amp; Setup'!$CA$4:$CA$23, H160)&gt;0, 1, 0)+IF(COUNTIF('Intro &amp; Setup'!$CB$4:$CB$23, H160)&gt;0, 2, 0)=1, "UK", IF(IF(COUNTIF('Intro &amp; Setup'!$CA$4:$CA$23, H160)&gt;0, 1, 0)+IF(COUNTIF('Intro &amp; Setup'!$CB$4:$CB$23, H160)&gt;0, 2, 0)=2, LEFT('Intro &amp; Setup'!$BA$9, 3), IF(IF(COUNTIF('Intro &amp; Setup'!$CA$4:$CA$23, H160)&gt;0, 1, 0)+IF(COUNTIF('Intro &amp; Setup'!$CB$4:$CB$23, H160)&gt;0, 2, 0)=3, "Both", ""))))</f>
        <v/>
      </c>
      <c r="I159" s="117" t="str">
        <f>IF(IF(COUNTIF('Intro &amp; Setup'!$CA$4:$CA$23, I160)&gt;0, 1, 0)+IF(COUNTIF('Intro &amp; Setup'!$CB$4:$CB$23, I160)&gt;0, 2, 0)=0, "", IF(IF(COUNTIF('Intro &amp; Setup'!$CA$4:$CA$23, I160)&gt;0, 1, 0)+IF(COUNTIF('Intro &amp; Setup'!$CB$4:$CB$23, I160)&gt;0, 2, 0)=1, "UK", IF(IF(COUNTIF('Intro &amp; Setup'!$CA$4:$CA$23, I160)&gt;0, 1, 0)+IF(COUNTIF('Intro &amp; Setup'!$CB$4:$CB$23, I160)&gt;0, 2, 0)=2, LEFT('Intro &amp; Setup'!$BA$9, 3), IF(IF(COUNTIF('Intro &amp; Setup'!$CA$4:$CA$23, I160)&gt;0, 1, 0)+IF(COUNTIF('Intro &amp; Setup'!$CB$4:$CB$23, I160)&gt;0, 2, 0)=3, "Both", ""))))</f>
        <v/>
      </c>
      <c r="J159" s="117" t="str">
        <f>IF(IF(COUNTIF('Intro &amp; Setup'!$CA$4:$CA$23, J160)&gt;0, 1, 0)+IF(COUNTIF('Intro &amp; Setup'!$CB$4:$CB$23, J160)&gt;0, 2, 0)=0, "", IF(IF(COUNTIF('Intro &amp; Setup'!$CA$4:$CA$23, J160)&gt;0, 1, 0)+IF(COUNTIF('Intro &amp; Setup'!$CB$4:$CB$23, J160)&gt;0, 2, 0)=1, "UK", IF(IF(COUNTIF('Intro &amp; Setup'!$CA$4:$CA$23, J160)&gt;0, 1, 0)+IF(COUNTIF('Intro &amp; Setup'!$CB$4:$CB$23, J160)&gt;0, 2, 0)=2, LEFT('Intro &amp; Setup'!$BA$9, 3), IF(IF(COUNTIF('Intro &amp; Setup'!$CA$4:$CA$23, J160)&gt;0, 1, 0)+IF(COUNTIF('Intro &amp; Setup'!$CB$4:$CB$23, J160)&gt;0, 2, 0)=3, "Both", ""))))</f>
        <v/>
      </c>
      <c r="K159" s="117" t="str">
        <f>IF(IF(COUNTIF('Intro &amp; Setup'!$CA$4:$CA$23, K160)&gt;0, 1, 0)+IF(COUNTIF('Intro &amp; Setup'!$CB$4:$CB$23, K160)&gt;0, 2, 0)=0, "", IF(IF(COUNTIF('Intro &amp; Setup'!$CA$4:$CA$23, K160)&gt;0, 1, 0)+IF(COUNTIF('Intro &amp; Setup'!$CB$4:$CB$23, K160)&gt;0, 2, 0)=1, "UK", IF(IF(COUNTIF('Intro &amp; Setup'!$CA$4:$CA$23, K160)&gt;0, 1, 0)+IF(COUNTIF('Intro &amp; Setup'!$CB$4:$CB$23, K160)&gt;0, 2, 0)=2, LEFT('Intro &amp; Setup'!$BA$9, 3), IF(IF(COUNTIF('Intro &amp; Setup'!$CA$4:$CA$23, K160)&gt;0, 1, 0)+IF(COUNTIF('Intro &amp; Setup'!$CB$4:$CB$23, K160)&gt;0, 2, 0)=3, "Both", ""))))</f>
        <v/>
      </c>
      <c r="L159" s="117" t="str">
        <f>IF(IF(COUNTIF('Intro &amp; Setup'!$CA$4:$CA$23, L160)&gt;0, 1, 0)+IF(COUNTIF('Intro &amp; Setup'!$CB$4:$CB$23, L160)&gt;0, 2, 0)=0, "", IF(IF(COUNTIF('Intro &amp; Setup'!$CA$4:$CA$23, L160)&gt;0, 1, 0)+IF(COUNTIF('Intro &amp; Setup'!$CB$4:$CB$23, L160)&gt;0, 2, 0)=1, "UK", IF(IF(COUNTIF('Intro &amp; Setup'!$CA$4:$CA$23, L160)&gt;0, 1, 0)+IF(COUNTIF('Intro &amp; Setup'!$CB$4:$CB$23, L160)&gt;0, 2, 0)=2, LEFT('Intro &amp; Setup'!$BA$9, 3), IF(IF(COUNTIF('Intro &amp; Setup'!$CA$4:$CA$23, L160)&gt;0, 1, 0)+IF(COUNTIF('Intro &amp; Setup'!$CB$4:$CB$23, L160)&gt;0, 2, 0)=3, "Both", ""))))</f>
        <v/>
      </c>
      <c r="M159" s="117" t="str">
        <f>IF(IF(COUNTIF('Intro &amp; Setup'!$CA$4:$CA$23, M160)&gt;0, 1, 0)+IF(COUNTIF('Intro &amp; Setup'!$CB$4:$CB$23, M160)&gt;0, 2, 0)=0, "", IF(IF(COUNTIF('Intro &amp; Setup'!$CA$4:$CA$23, M160)&gt;0, 1, 0)+IF(COUNTIF('Intro &amp; Setup'!$CB$4:$CB$23, M160)&gt;0, 2, 0)=1, "UK", IF(IF(COUNTIF('Intro &amp; Setup'!$CA$4:$CA$23, M160)&gt;0, 1, 0)+IF(COUNTIF('Intro &amp; Setup'!$CB$4:$CB$23, M160)&gt;0, 2, 0)=2, LEFT('Intro &amp; Setup'!$BA$9, 3), IF(IF(COUNTIF('Intro &amp; Setup'!$CA$4:$CA$23, M160)&gt;0, 1, 0)+IF(COUNTIF('Intro &amp; Setup'!$CB$4:$CB$23, M160)&gt;0, 2, 0)=3, "Both", ""))))</f>
        <v/>
      </c>
      <c r="N159" s="117" t="str">
        <f>IF(IF(COUNTIF('Intro &amp; Setup'!$CA$4:$CA$23, N160)&gt;0, 1, 0)+IF(COUNTIF('Intro &amp; Setup'!$CB$4:$CB$23, N160)&gt;0, 2, 0)=0, "", IF(IF(COUNTIF('Intro &amp; Setup'!$CA$4:$CA$23, N160)&gt;0, 1, 0)+IF(COUNTIF('Intro &amp; Setup'!$CB$4:$CB$23, N160)&gt;0, 2, 0)=1, "UK", IF(IF(COUNTIF('Intro &amp; Setup'!$CA$4:$CA$23, N160)&gt;0, 1, 0)+IF(COUNTIF('Intro &amp; Setup'!$CB$4:$CB$23, N160)&gt;0, 2, 0)=2, LEFT('Intro &amp; Setup'!$BA$9, 3), IF(IF(COUNTIF('Intro &amp; Setup'!$CA$4:$CA$23, N160)&gt;0, 1, 0)+IF(COUNTIF('Intro &amp; Setup'!$CB$4:$CB$23, N160)&gt;0, 2, 0)=3, "Both", ""))))</f>
        <v/>
      </c>
      <c r="O159" s="117" t="str">
        <f>IF(IF(COUNTIF('Intro &amp; Setup'!$CA$4:$CA$23, O160)&gt;0, 1, 0)+IF(COUNTIF('Intro &amp; Setup'!$CB$4:$CB$23, O160)&gt;0, 2, 0)=0, "", IF(IF(COUNTIF('Intro &amp; Setup'!$CA$4:$CA$23, O160)&gt;0, 1, 0)+IF(COUNTIF('Intro &amp; Setup'!$CB$4:$CB$23, O160)&gt;0, 2, 0)=1, "UK", IF(IF(COUNTIF('Intro &amp; Setup'!$CA$4:$CA$23, O160)&gt;0, 1, 0)+IF(COUNTIF('Intro &amp; Setup'!$CB$4:$CB$23, O160)&gt;0, 2, 0)=2, LEFT('Intro &amp; Setup'!$BA$9, 3), IF(IF(COUNTIF('Intro &amp; Setup'!$CA$4:$CA$23, O160)&gt;0, 1, 0)+IF(COUNTIF('Intro &amp; Setup'!$CB$4:$CB$23, O160)&gt;0, 2, 0)=3, "Both", ""))))</f>
        <v/>
      </c>
      <c r="P159" s="117" t="str">
        <f>IF(IF(COUNTIF('Intro &amp; Setup'!$CA$4:$CA$23, P160)&gt;0, 1, 0)+IF(COUNTIF('Intro &amp; Setup'!$CB$4:$CB$23, P160)&gt;0, 2, 0)=0, "", IF(IF(COUNTIF('Intro &amp; Setup'!$CA$4:$CA$23, P160)&gt;0, 1, 0)+IF(COUNTIF('Intro &amp; Setup'!$CB$4:$CB$23, P160)&gt;0, 2, 0)=1, "UK", IF(IF(COUNTIF('Intro &amp; Setup'!$CA$4:$CA$23, P160)&gt;0, 1, 0)+IF(COUNTIF('Intro &amp; Setup'!$CB$4:$CB$23, P160)&gt;0, 2, 0)=2, LEFT('Intro &amp; Setup'!$BA$9, 3), IF(IF(COUNTIF('Intro &amp; Setup'!$CA$4:$CA$23, P160)&gt;0, 1, 0)+IF(COUNTIF('Intro &amp; Setup'!$CB$4:$CB$23, P160)&gt;0, 2, 0)=3, "Both", ""))))</f>
        <v/>
      </c>
      <c r="Q159" s="117" t="str">
        <f>IF(IF(COUNTIF('Intro &amp; Setup'!$CA$4:$CA$23, Q160)&gt;0, 1, 0)+IF(COUNTIF('Intro &amp; Setup'!$CB$4:$CB$23, Q160)&gt;0, 2, 0)=0, "", IF(IF(COUNTIF('Intro &amp; Setup'!$CA$4:$CA$23, Q160)&gt;0, 1, 0)+IF(COUNTIF('Intro &amp; Setup'!$CB$4:$CB$23, Q160)&gt;0, 2, 0)=1, "UK", IF(IF(COUNTIF('Intro &amp; Setup'!$CA$4:$CA$23, Q160)&gt;0, 1, 0)+IF(COUNTIF('Intro &amp; Setup'!$CB$4:$CB$23, Q160)&gt;0, 2, 0)=2, LEFT('Intro &amp; Setup'!$BA$9, 3), IF(IF(COUNTIF('Intro &amp; Setup'!$CA$4:$CA$23, Q160)&gt;0, 1, 0)+IF(COUNTIF('Intro &amp; Setup'!$CB$4:$CB$23, Q160)&gt;0, 2, 0)=3, "Both", ""))))</f>
        <v/>
      </c>
      <c r="R159" s="117" t="str">
        <f>IF(IF(COUNTIF('Intro &amp; Setup'!$CA$4:$CA$23, R160)&gt;0, 1, 0)+IF(COUNTIF('Intro &amp; Setup'!$CB$4:$CB$23, R160)&gt;0, 2, 0)=0, "", IF(IF(COUNTIF('Intro &amp; Setup'!$CA$4:$CA$23, R160)&gt;0, 1, 0)+IF(COUNTIF('Intro &amp; Setup'!$CB$4:$CB$23, R160)&gt;0, 2, 0)=1, "UK", IF(IF(COUNTIF('Intro &amp; Setup'!$CA$4:$CA$23, R160)&gt;0, 1, 0)+IF(COUNTIF('Intro &amp; Setup'!$CB$4:$CB$23, R160)&gt;0, 2, 0)=2, LEFT('Intro &amp; Setup'!$BA$9, 3), IF(IF(COUNTIF('Intro &amp; Setup'!$CA$4:$CA$23, R160)&gt;0, 1, 0)+IF(COUNTIF('Intro &amp; Setup'!$CB$4:$CB$23, R160)&gt;0, 2, 0)=3, "Both", ""))))</f>
        <v/>
      </c>
      <c r="S159" s="117" t="str">
        <f>IF(IF(COUNTIF('Intro &amp; Setup'!$CA$4:$CA$23, S160)&gt;0, 1, 0)+IF(COUNTIF('Intro &amp; Setup'!$CB$4:$CB$23, S160)&gt;0, 2, 0)=0, "", IF(IF(COUNTIF('Intro &amp; Setup'!$CA$4:$CA$23, S160)&gt;0, 1, 0)+IF(COUNTIF('Intro &amp; Setup'!$CB$4:$CB$23, S160)&gt;0, 2, 0)=1, "UK", IF(IF(COUNTIF('Intro &amp; Setup'!$CA$4:$CA$23, S160)&gt;0, 1, 0)+IF(COUNTIF('Intro &amp; Setup'!$CB$4:$CB$23, S160)&gt;0, 2, 0)=2, LEFT('Intro &amp; Setup'!$BA$9, 3), IF(IF(COUNTIF('Intro &amp; Setup'!$CA$4:$CA$23, S160)&gt;0, 1, 0)+IF(COUNTIF('Intro &amp; Setup'!$CB$4:$CB$23, S160)&gt;0, 2, 0)=3, "Both", ""))))</f>
        <v/>
      </c>
      <c r="T159" s="117" t="str">
        <f>IF(IF(COUNTIF('Intro &amp; Setup'!$CA$4:$CA$23, T160)&gt;0, 1, 0)+IF(COUNTIF('Intro &amp; Setup'!$CB$4:$CB$23, T160)&gt;0, 2, 0)=0, "", IF(IF(COUNTIF('Intro &amp; Setup'!$CA$4:$CA$23, T160)&gt;0, 1, 0)+IF(COUNTIF('Intro &amp; Setup'!$CB$4:$CB$23, T160)&gt;0, 2, 0)=1, "UK", IF(IF(COUNTIF('Intro &amp; Setup'!$CA$4:$CA$23, T160)&gt;0, 1, 0)+IF(COUNTIF('Intro &amp; Setup'!$CB$4:$CB$23, T160)&gt;0, 2, 0)=2, LEFT('Intro &amp; Setup'!$BA$9, 3), IF(IF(COUNTIF('Intro &amp; Setup'!$CA$4:$CA$23, T160)&gt;0, 1, 0)+IF(COUNTIF('Intro &amp; Setup'!$CB$4:$CB$23, T160)&gt;0, 2, 0)=3, "Both", ""))))</f>
        <v/>
      </c>
      <c r="U159" s="117" t="str">
        <f>IF(IF(COUNTIF('Intro &amp; Setup'!$CA$4:$CA$23, U160)&gt;0, 1, 0)+IF(COUNTIF('Intro &amp; Setup'!$CB$4:$CB$23, U160)&gt;0, 2, 0)=0, "", IF(IF(COUNTIF('Intro &amp; Setup'!$CA$4:$CA$23, U160)&gt;0, 1, 0)+IF(COUNTIF('Intro &amp; Setup'!$CB$4:$CB$23, U160)&gt;0, 2, 0)=1, "UK", IF(IF(COUNTIF('Intro &amp; Setup'!$CA$4:$CA$23, U160)&gt;0, 1, 0)+IF(COUNTIF('Intro &amp; Setup'!$CB$4:$CB$23, U160)&gt;0, 2, 0)=2, LEFT('Intro &amp; Setup'!$BA$9, 3), IF(IF(COUNTIF('Intro &amp; Setup'!$CA$4:$CA$23, U160)&gt;0, 1, 0)+IF(COUNTIF('Intro &amp; Setup'!$CB$4:$CB$23, U160)&gt;0, 2, 0)=3, "Both", ""))))</f>
        <v/>
      </c>
      <c r="V159" s="117" t="str">
        <f>IF(IF(COUNTIF('Intro &amp; Setup'!$CA$4:$CA$23, V160)&gt;0, 1, 0)+IF(COUNTIF('Intro &amp; Setup'!$CB$4:$CB$23, V160)&gt;0, 2, 0)=0, "", IF(IF(COUNTIF('Intro &amp; Setup'!$CA$4:$CA$23, V160)&gt;0, 1, 0)+IF(COUNTIF('Intro &amp; Setup'!$CB$4:$CB$23, V160)&gt;0, 2, 0)=1, "UK", IF(IF(COUNTIF('Intro &amp; Setup'!$CA$4:$CA$23, V160)&gt;0, 1, 0)+IF(COUNTIF('Intro &amp; Setup'!$CB$4:$CB$23, V160)&gt;0, 2, 0)=2, LEFT('Intro &amp; Setup'!$BA$9, 3), IF(IF(COUNTIF('Intro &amp; Setup'!$CA$4:$CA$23, V160)&gt;0, 1, 0)+IF(COUNTIF('Intro &amp; Setup'!$CB$4:$CB$23, V160)&gt;0, 2, 0)=3, "Both", ""))))</f>
        <v/>
      </c>
      <c r="W159" s="117" t="str">
        <f>IF(IF(COUNTIF('Intro &amp; Setup'!$CA$4:$CA$23, W160)&gt;0, 1, 0)+IF(COUNTIF('Intro &amp; Setup'!$CB$4:$CB$23, W160)&gt;0, 2, 0)=0, "", IF(IF(COUNTIF('Intro &amp; Setup'!$CA$4:$CA$23, W160)&gt;0, 1, 0)+IF(COUNTIF('Intro &amp; Setup'!$CB$4:$CB$23, W160)&gt;0, 2, 0)=1, "UK", IF(IF(COUNTIF('Intro &amp; Setup'!$CA$4:$CA$23, W160)&gt;0, 1, 0)+IF(COUNTIF('Intro &amp; Setup'!$CB$4:$CB$23, W160)&gt;0, 2, 0)=2, LEFT('Intro &amp; Setup'!$BA$9, 3), IF(IF(COUNTIF('Intro &amp; Setup'!$CA$4:$CA$23, W160)&gt;0, 1, 0)+IF(COUNTIF('Intro &amp; Setup'!$CB$4:$CB$23, W160)&gt;0, 2, 0)=3, "Both", ""))))</f>
        <v/>
      </c>
      <c r="X159" s="117" t="str">
        <f>IF(IF(COUNTIF('Intro &amp; Setup'!$CA$4:$CA$23, X160)&gt;0, 1, 0)+IF(COUNTIF('Intro &amp; Setup'!$CB$4:$CB$23, X160)&gt;0, 2, 0)=0, "", IF(IF(COUNTIF('Intro &amp; Setup'!$CA$4:$CA$23, X160)&gt;0, 1, 0)+IF(COUNTIF('Intro &amp; Setup'!$CB$4:$CB$23, X160)&gt;0, 2, 0)=1, "UK", IF(IF(COUNTIF('Intro &amp; Setup'!$CA$4:$CA$23, X160)&gt;0, 1, 0)+IF(COUNTIF('Intro &amp; Setup'!$CB$4:$CB$23, X160)&gt;0, 2, 0)=2, LEFT('Intro &amp; Setup'!$BA$9, 3), IF(IF(COUNTIF('Intro &amp; Setup'!$CA$4:$CA$23, X160)&gt;0, 1, 0)+IF(COUNTIF('Intro &amp; Setup'!$CB$4:$CB$23, X160)&gt;0, 2, 0)=3, "Both", ""))))</f>
        <v/>
      </c>
      <c r="Y159" s="117" t="str">
        <f>IF(IF(COUNTIF('Intro &amp; Setup'!$CA$4:$CA$23, Y160)&gt;0, 1, 0)+IF(COUNTIF('Intro &amp; Setup'!$CB$4:$CB$23, Y160)&gt;0, 2, 0)=0, "", IF(IF(COUNTIF('Intro &amp; Setup'!$CA$4:$CA$23, Y160)&gt;0, 1, 0)+IF(COUNTIF('Intro &amp; Setup'!$CB$4:$CB$23, Y160)&gt;0, 2, 0)=1, "UK", IF(IF(COUNTIF('Intro &amp; Setup'!$CA$4:$CA$23, Y160)&gt;0, 1, 0)+IF(COUNTIF('Intro &amp; Setup'!$CB$4:$CB$23, Y160)&gt;0, 2, 0)=2, LEFT('Intro &amp; Setup'!$BA$9, 3), IF(IF(COUNTIF('Intro &amp; Setup'!$CA$4:$CA$23, Y160)&gt;0, 1, 0)+IF(COUNTIF('Intro &amp; Setup'!$CB$4:$CB$23, Y160)&gt;0, 2, 0)=3, "Both", ""))))</f>
        <v/>
      </c>
      <c r="Z159" s="117" t="str">
        <f>IF(IF(COUNTIF('Intro &amp; Setup'!$CA$4:$CA$23, Z160)&gt;0, 1, 0)+IF(COUNTIF('Intro &amp; Setup'!$CB$4:$CB$23, Z160)&gt;0, 2, 0)=0, "", IF(IF(COUNTIF('Intro &amp; Setup'!$CA$4:$CA$23, Z160)&gt;0, 1, 0)+IF(COUNTIF('Intro &amp; Setup'!$CB$4:$CB$23, Z160)&gt;0, 2, 0)=1, "UK", IF(IF(COUNTIF('Intro &amp; Setup'!$CA$4:$CA$23, Z160)&gt;0, 1, 0)+IF(COUNTIF('Intro &amp; Setup'!$CB$4:$CB$23, Z160)&gt;0, 2, 0)=2, LEFT('Intro &amp; Setup'!$BA$9, 3), IF(IF(COUNTIF('Intro &amp; Setup'!$CA$4:$CA$23, Z160)&gt;0, 1, 0)+IF(COUNTIF('Intro &amp; Setup'!$CB$4:$CB$23, Z160)&gt;0, 2, 0)=3, "Both", ""))))</f>
        <v/>
      </c>
      <c r="AA159" s="117" t="str">
        <f>IF(IF(COUNTIF('Intro &amp; Setup'!$CA$4:$CA$23, AA160)&gt;0, 1, 0)+IF(COUNTIF('Intro &amp; Setup'!$CB$4:$CB$23, AA160)&gt;0, 2, 0)=0, "", IF(IF(COUNTIF('Intro &amp; Setup'!$CA$4:$CA$23, AA160)&gt;0, 1, 0)+IF(COUNTIF('Intro &amp; Setup'!$CB$4:$CB$23, AA160)&gt;0, 2, 0)=1, "UK", IF(IF(COUNTIF('Intro &amp; Setup'!$CA$4:$CA$23, AA160)&gt;0, 1, 0)+IF(COUNTIF('Intro &amp; Setup'!$CB$4:$CB$23, AA160)&gt;0, 2, 0)=2, LEFT('Intro &amp; Setup'!$BA$9, 3), IF(IF(COUNTIF('Intro &amp; Setup'!$CA$4:$CA$23, AA160)&gt;0, 1, 0)+IF(COUNTIF('Intro &amp; Setup'!$CB$4:$CB$23, AA160)&gt;0, 2, 0)=3, "Both", ""))))</f>
        <v/>
      </c>
      <c r="AB159" s="117" t="str">
        <f>IF(IF(COUNTIF('Intro &amp; Setup'!$CA$4:$CA$23, AB160)&gt;0, 1, 0)+IF(COUNTIF('Intro &amp; Setup'!$CB$4:$CB$23, AB160)&gt;0, 2, 0)=0, "", IF(IF(COUNTIF('Intro &amp; Setup'!$CA$4:$CA$23, AB160)&gt;0, 1, 0)+IF(COUNTIF('Intro &amp; Setup'!$CB$4:$CB$23, AB160)&gt;0, 2, 0)=1, "UK", IF(IF(COUNTIF('Intro &amp; Setup'!$CA$4:$CA$23, AB160)&gt;0, 1, 0)+IF(COUNTIF('Intro &amp; Setup'!$CB$4:$CB$23, AB160)&gt;0, 2, 0)=2, LEFT('Intro &amp; Setup'!$BA$9, 3), IF(IF(COUNTIF('Intro &amp; Setup'!$CA$4:$CA$23, AB160)&gt;0, 1, 0)+IF(COUNTIF('Intro &amp; Setup'!$CB$4:$CB$23, AB160)&gt;0, 2, 0)=3, "Both", ""))))</f>
        <v/>
      </c>
      <c r="AC159" s="117" t="str">
        <f>IF(IF(COUNTIF('Intro &amp; Setup'!$CA$4:$CA$23, AC160)&gt;0, 1, 0)+IF(COUNTIF('Intro &amp; Setup'!$CB$4:$CB$23, AC160)&gt;0, 2, 0)=0, "", IF(IF(COUNTIF('Intro &amp; Setup'!$CA$4:$CA$23, AC160)&gt;0, 1, 0)+IF(COUNTIF('Intro &amp; Setup'!$CB$4:$CB$23, AC160)&gt;0, 2, 0)=1, "UK", IF(IF(COUNTIF('Intro &amp; Setup'!$CA$4:$CA$23, AC160)&gt;0, 1, 0)+IF(COUNTIF('Intro &amp; Setup'!$CB$4:$CB$23, AC160)&gt;0, 2, 0)=2, LEFT('Intro &amp; Setup'!$BA$9, 3), IF(IF(COUNTIF('Intro &amp; Setup'!$CA$4:$CA$23, AC160)&gt;0, 1, 0)+IF(COUNTIF('Intro &amp; Setup'!$CB$4:$CB$23, AC160)&gt;0, 2, 0)=3, "Both", ""))))</f>
        <v/>
      </c>
      <c r="AD159" s="117" t="str">
        <f>IF(IF(COUNTIF('Intro &amp; Setup'!$CA$4:$CA$23, AD160)&gt;0, 1, 0)+IF(COUNTIF('Intro &amp; Setup'!$CB$4:$CB$23, AD160)&gt;0, 2, 0)=0, "", IF(IF(COUNTIF('Intro &amp; Setup'!$CA$4:$CA$23, AD160)&gt;0, 1, 0)+IF(COUNTIF('Intro &amp; Setup'!$CB$4:$CB$23, AD160)&gt;0, 2, 0)=1, "UK", IF(IF(COUNTIF('Intro &amp; Setup'!$CA$4:$CA$23, AD160)&gt;0, 1, 0)+IF(COUNTIF('Intro &amp; Setup'!$CB$4:$CB$23, AD160)&gt;0, 2, 0)=2, LEFT('Intro &amp; Setup'!$BA$9, 3), IF(IF(COUNTIF('Intro &amp; Setup'!$CA$4:$CA$23, AD160)&gt;0, 1, 0)+IF(COUNTIF('Intro &amp; Setup'!$CB$4:$CB$23, AD160)&gt;0, 2, 0)=3, "Both", ""))))</f>
        <v/>
      </c>
      <c r="AE159" s="117" t="str">
        <f>IF(IF(COUNTIF('Intro &amp; Setup'!$CA$4:$CA$23, AE160)&gt;0, 1, 0)+IF(COUNTIF('Intro &amp; Setup'!$CB$4:$CB$23, AE160)&gt;0, 2, 0)=0, "", IF(IF(COUNTIF('Intro &amp; Setup'!$CA$4:$CA$23, AE160)&gt;0, 1, 0)+IF(COUNTIF('Intro &amp; Setup'!$CB$4:$CB$23, AE160)&gt;0, 2, 0)=1, "UK", IF(IF(COUNTIF('Intro &amp; Setup'!$CA$4:$CA$23, AE160)&gt;0, 1, 0)+IF(COUNTIF('Intro &amp; Setup'!$CB$4:$CB$23, AE160)&gt;0, 2, 0)=2, LEFT('Intro &amp; Setup'!$BA$9, 3), IF(IF(COUNTIF('Intro &amp; Setup'!$CA$4:$CA$23, AE160)&gt;0, 1, 0)+IF(COUNTIF('Intro &amp; Setup'!$CB$4:$CB$23, AE160)&gt;0, 2, 0)=3, "Both", ""))))</f>
        <v/>
      </c>
      <c r="AF159" s="117" t="str">
        <f>IF(IF(COUNTIF('Intro &amp; Setup'!$CA$4:$CA$23, AF160)&gt;0, 1, 0)+IF(COUNTIF('Intro &amp; Setup'!$CB$4:$CB$23, AF160)&gt;0, 2, 0)=0, "", IF(IF(COUNTIF('Intro &amp; Setup'!$CA$4:$CA$23, AF160)&gt;0, 1, 0)+IF(COUNTIF('Intro &amp; Setup'!$CB$4:$CB$23, AF160)&gt;0, 2, 0)=1, "UK", IF(IF(COUNTIF('Intro &amp; Setup'!$CA$4:$CA$23, AF160)&gt;0, 1, 0)+IF(COUNTIF('Intro &amp; Setup'!$CB$4:$CB$23, AF160)&gt;0, 2, 0)=2, LEFT('Intro &amp; Setup'!$BA$9, 3), IF(IF(COUNTIF('Intro &amp; Setup'!$CA$4:$CA$23, AF160)&gt;0, 1, 0)+IF(COUNTIF('Intro &amp; Setup'!$CB$4:$CB$23, AF160)&gt;0, 2, 0)=3, "Both", ""))))</f>
        <v/>
      </c>
      <c r="AG159" s="117" t="str">
        <f>IF(IF(COUNTIF('Intro &amp; Setup'!$CA$4:$CA$23, AG160)&gt;0, 1, 0)+IF(COUNTIF('Intro &amp; Setup'!$CB$4:$CB$23, AG160)&gt;0, 2, 0)=0, "", IF(IF(COUNTIF('Intro &amp; Setup'!$CA$4:$CA$23, AG160)&gt;0, 1, 0)+IF(COUNTIF('Intro &amp; Setup'!$CB$4:$CB$23, AG160)&gt;0, 2, 0)=1, "UK", IF(IF(COUNTIF('Intro &amp; Setup'!$CA$4:$CA$23, AG160)&gt;0, 1, 0)+IF(COUNTIF('Intro &amp; Setup'!$CB$4:$CB$23, AG160)&gt;0, 2, 0)=2, LEFT('Intro &amp; Setup'!$BA$9, 3), IF(IF(COUNTIF('Intro &amp; Setup'!$CA$4:$CA$23, AG160)&gt;0, 1, 0)+IF(COUNTIF('Intro &amp; Setup'!$CB$4:$CB$23, AG160)&gt;0, 2, 0)=3, "Both", ""))))</f>
        <v/>
      </c>
      <c r="AH159" s="75"/>
    </row>
    <row r="160" spans="1:34" x14ac:dyDescent="0.25">
      <c r="A160" s="75"/>
      <c r="B160" s="370" t="str">
        <f>CONCATENATE(TEXT(C160, "mmmm"), " ", TEXT(C160, "yyyy"))</f>
        <v>July 2020</v>
      </c>
      <c r="C160" s="71">
        <f>DATE(YEAR(C134), MONTH(C134)+1, DAY(C134))</f>
        <v>44013</v>
      </c>
      <c r="D160" s="66">
        <f>IFERROR(IF(TEXT(C160, "mmm")=TEXT(C160+1, "mmm"), C160+1, ""), "")</f>
        <v>44014</v>
      </c>
      <c r="E160" s="66">
        <f t="shared" ref="E160:AG160" si="27">IFERROR(IF(TEXT(D160, "mmm")=TEXT(D160+1, "mmm"), D160+1, ""), "")</f>
        <v>44015</v>
      </c>
      <c r="F160" s="66">
        <f t="shared" si="27"/>
        <v>44016</v>
      </c>
      <c r="G160" s="66">
        <f t="shared" si="27"/>
        <v>44017</v>
      </c>
      <c r="H160" s="66">
        <f t="shared" si="27"/>
        <v>44018</v>
      </c>
      <c r="I160" s="66">
        <f t="shared" si="27"/>
        <v>44019</v>
      </c>
      <c r="J160" s="66">
        <f t="shared" si="27"/>
        <v>44020</v>
      </c>
      <c r="K160" s="66">
        <f t="shared" si="27"/>
        <v>44021</v>
      </c>
      <c r="L160" s="66">
        <f t="shared" si="27"/>
        <v>44022</v>
      </c>
      <c r="M160" s="66">
        <f t="shared" si="27"/>
        <v>44023</v>
      </c>
      <c r="N160" s="66">
        <f t="shared" si="27"/>
        <v>44024</v>
      </c>
      <c r="O160" s="66">
        <f t="shared" si="27"/>
        <v>44025</v>
      </c>
      <c r="P160" s="66">
        <f t="shared" si="27"/>
        <v>44026</v>
      </c>
      <c r="Q160" s="66">
        <f t="shared" si="27"/>
        <v>44027</v>
      </c>
      <c r="R160" s="66">
        <f t="shared" si="27"/>
        <v>44028</v>
      </c>
      <c r="S160" s="66">
        <f t="shared" si="27"/>
        <v>44029</v>
      </c>
      <c r="T160" s="66">
        <f t="shared" si="27"/>
        <v>44030</v>
      </c>
      <c r="U160" s="66">
        <f t="shared" si="27"/>
        <v>44031</v>
      </c>
      <c r="V160" s="66">
        <f t="shared" si="27"/>
        <v>44032</v>
      </c>
      <c r="W160" s="66">
        <f t="shared" si="27"/>
        <v>44033</v>
      </c>
      <c r="X160" s="66">
        <f t="shared" si="27"/>
        <v>44034</v>
      </c>
      <c r="Y160" s="66">
        <f t="shared" si="27"/>
        <v>44035</v>
      </c>
      <c r="Z160" s="66">
        <f t="shared" si="27"/>
        <v>44036</v>
      </c>
      <c r="AA160" s="66">
        <f t="shared" si="27"/>
        <v>44037</v>
      </c>
      <c r="AB160" s="66">
        <f t="shared" si="27"/>
        <v>44038</v>
      </c>
      <c r="AC160" s="66">
        <f t="shared" si="27"/>
        <v>44039</v>
      </c>
      <c r="AD160" s="66">
        <f t="shared" si="27"/>
        <v>44040</v>
      </c>
      <c r="AE160" s="66">
        <f t="shared" si="27"/>
        <v>44041</v>
      </c>
      <c r="AF160" s="66">
        <f t="shared" si="27"/>
        <v>44042</v>
      </c>
      <c r="AG160" s="66">
        <f t="shared" si="27"/>
        <v>44043</v>
      </c>
      <c r="AH160" s="75"/>
    </row>
    <row r="161" spans="1:34" x14ac:dyDescent="0.25">
      <c r="A161" s="75"/>
      <c r="B161" s="371"/>
      <c r="C161" s="72">
        <f t="shared" ref="C161:C163" si="28">DATE(YEAR(C135), MONTH(C135)+1, DAY(C135))</f>
        <v>44013</v>
      </c>
      <c r="D161" s="67">
        <f t="shared" ref="D161:AG161" si="29">IFERROR(IF(TEXT(C161, "mmm")=TEXT(C161+1, "mmm"), C161+1, ""), "")</f>
        <v>44014</v>
      </c>
      <c r="E161" s="67">
        <f t="shared" si="29"/>
        <v>44015</v>
      </c>
      <c r="F161" s="67">
        <f t="shared" si="29"/>
        <v>44016</v>
      </c>
      <c r="G161" s="67">
        <f t="shared" si="29"/>
        <v>44017</v>
      </c>
      <c r="H161" s="67">
        <f t="shared" si="29"/>
        <v>44018</v>
      </c>
      <c r="I161" s="67">
        <f t="shared" si="29"/>
        <v>44019</v>
      </c>
      <c r="J161" s="67">
        <f t="shared" si="29"/>
        <v>44020</v>
      </c>
      <c r="K161" s="67">
        <f t="shared" si="29"/>
        <v>44021</v>
      </c>
      <c r="L161" s="67">
        <f t="shared" si="29"/>
        <v>44022</v>
      </c>
      <c r="M161" s="67">
        <f t="shared" si="29"/>
        <v>44023</v>
      </c>
      <c r="N161" s="67">
        <f t="shared" si="29"/>
        <v>44024</v>
      </c>
      <c r="O161" s="67">
        <f t="shared" si="29"/>
        <v>44025</v>
      </c>
      <c r="P161" s="67">
        <f t="shared" si="29"/>
        <v>44026</v>
      </c>
      <c r="Q161" s="67">
        <f t="shared" si="29"/>
        <v>44027</v>
      </c>
      <c r="R161" s="67">
        <f t="shared" si="29"/>
        <v>44028</v>
      </c>
      <c r="S161" s="67">
        <f t="shared" si="29"/>
        <v>44029</v>
      </c>
      <c r="T161" s="67">
        <f t="shared" si="29"/>
        <v>44030</v>
      </c>
      <c r="U161" s="67">
        <f t="shared" si="29"/>
        <v>44031</v>
      </c>
      <c r="V161" s="67">
        <f t="shared" si="29"/>
        <v>44032</v>
      </c>
      <c r="W161" s="67">
        <f t="shared" si="29"/>
        <v>44033</v>
      </c>
      <c r="X161" s="67">
        <f t="shared" si="29"/>
        <v>44034</v>
      </c>
      <c r="Y161" s="67">
        <f t="shared" si="29"/>
        <v>44035</v>
      </c>
      <c r="Z161" s="67">
        <f t="shared" si="29"/>
        <v>44036</v>
      </c>
      <c r="AA161" s="67">
        <f t="shared" si="29"/>
        <v>44037</v>
      </c>
      <c r="AB161" s="67">
        <f t="shared" si="29"/>
        <v>44038</v>
      </c>
      <c r="AC161" s="67">
        <f t="shared" si="29"/>
        <v>44039</v>
      </c>
      <c r="AD161" s="67">
        <f t="shared" si="29"/>
        <v>44040</v>
      </c>
      <c r="AE161" s="67">
        <f t="shared" si="29"/>
        <v>44041</v>
      </c>
      <c r="AF161" s="67">
        <f t="shared" si="29"/>
        <v>44042</v>
      </c>
      <c r="AG161" s="67">
        <f t="shared" si="29"/>
        <v>44043</v>
      </c>
      <c r="AH161" s="75"/>
    </row>
    <row r="162" spans="1:34" x14ac:dyDescent="0.25">
      <c r="A162" s="75"/>
      <c r="B162" s="118" t="str">
        <f>IF('Intro &amp; Setup'!$P$51="", "", 'Intro &amp; Setup'!$P$51)</f>
        <v>Your Company</v>
      </c>
      <c r="C162" s="73">
        <f t="shared" si="28"/>
        <v>44013</v>
      </c>
      <c r="D162" s="68">
        <f t="shared" ref="D162:AG162" si="30">IFERROR(IF(TEXT(C162, "mmm")=TEXT(C162+1, "mmm"), C162+1, ""), "")</f>
        <v>44014</v>
      </c>
      <c r="E162" s="68">
        <f t="shared" si="30"/>
        <v>44015</v>
      </c>
      <c r="F162" s="68">
        <f t="shared" si="30"/>
        <v>44016</v>
      </c>
      <c r="G162" s="68">
        <f t="shared" si="30"/>
        <v>44017</v>
      </c>
      <c r="H162" s="68">
        <f t="shared" si="30"/>
        <v>44018</v>
      </c>
      <c r="I162" s="68">
        <f t="shared" si="30"/>
        <v>44019</v>
      </c>
      <c r="J162" s="68">
        <f t="shared" si="30"/>
        <v>44020</v>
      </c>
      <c r="K162" s="68">
        <f t="shared" si="30"/>
        <v>44021</v>
      </c>
      <c r="L162" s="68">
        <f t="shared" si="30"/>
        <v>44022</v>
      </c>
      <c r="M162" s="68">
        <f t="shared" si="30"/>
        <v>44023</v>
      </c>
      <c r="N162" s="68">
        <f t="shared" si="30"/>
        <v>44024</v>
      </c>
      <c r="O162" s="68">
        <f t="shared" si="30"/>
        <v>44025</v>
      </c>
      <c r="P162" s="68">
        <f t="shared" si="30"/>
        <v>44026</v>
      </c>
      <c r="Q162" s="68">
        <f t="shared" si="30"/>
        <v>44027</v>
      </c>
      <c r="R162" s="68">
        <f t="shared" si="30"/>
        <v>44028</v>
      </c>
      <c r="S162" s="68">
        <f t="shared" si="30"/>
        <v>44029</v>
      </c>
      <c r="T162" s="68">
        <f t="shared" si="30"/>
        <v>44030</v>
      </c>
      <c r="U162" s="68">
        <f t="shared" si="30"/>
        <v>44031</v>
      </c>
      <c r="V162" s="68">
        <f t="shared" si="30"/>
        <v>44032</v>
      </c>
      <c r="W162" s="68">
        <f t="shared" si="30"/>
        <v>44033</v>
      </c>
      <c r="X162" s="68">
        <f t="shared" si="30"/>
        <v>44034</v>
      </c>
      <c r="Y162" s="68">
        <f t="shared" si="30"/>
        <v>44035</v>
      </c>
      <c r="Z162" s="68">
        <f t="shared" si="30"/>
        <v>44036</v>
      </c>
      <c r="AA162" s="68">
        <f t="shared" si="30"/>
        <v>44037</v>
      </c>
      <c r="AB162" s="68">
        <f t="shared" si="30"/>
        <v>44038</v>
      </c>
      <c r="AC162" s="68">
        <f t="shared" si="30"/>
        <v>44039</v>
      </c>
      <c r="AD162" s="68">
        <f t="shared" si="30"/>
        <v>44040</v>
      </c>
      <c r="AE162" s="68">
        <f t="shared" si="30"/>
        <v>44041</v>
      </c>
      <c r="AF162" s="68">
        <f t="shared" si="30"/>
        <v>44042</v>
      </c>
      <c r="AG162" s="68">
        <f t="shared" si="30"/>
        <v>44043</v>
      </c>
      <c r="AH162" s="75"/>
    </row>
    <row r="163" spans="1:34" x14ac:dyDescent="0.25">
      <c r="A163" s="75"/>
      <c r="B163" s="36" t="s">
        <v>27</v>
      </c>
      <c r="C163" s="74">
        <f t="shared" si="28"/>
        <v>44013</v>
      </c>
      <c r="D163" s="69">
        <f t="shared" ref="D163:AG163" si="31">IFERROR(IF(TEXT(C163, "mmm")=TEXT(C163+1, "mmm"), C163+1, ""), "")</f>
        <v>44014</v>
      </c>
      <c r="E163" s="69">
        <f t="shared" si="31"/>
        <v>44015</v>
      </c>
      <c r="F163" s="69">
        <f t="shared" si="31"/>
        <v>44016</v>
      </c>
      <c r="G163" s="69">
        <f t="shared" si="31"/>
        <v>44017</v>
      </c>
      <c r="H163" s="69">
        <f t="shared" si="31"/>
        <v>44018</v>
      </c>
      <c r="I163" s="69">
        <f t="shared" si="31"/>
        <v>44019</v>
      </c>
      <c r="J163" s="69">
        <f t="shared" si="31"/>
        <v>44020</v>
      </c>
      <c r="K163" s="69">
        <f t="shared" si="31"/>
        <v>44021</v>
      </c>
      <c r="L163" s="69">
        <f t="shared" si="31"/>
        <v>44022</v>
      </c>
      <c r="M163" s="69">
        <f t="shared" si="31"/>
        <v>44023</v>
      </c>
      <c r="N163" s="69">
        <f t="shared" si="31"/>
        <v>44024</v>
      </c>
      <c r="O163" s="69">
        <f t="shared" si="31"/>
        <v>44025</v>
      </c>
      <c r="P163" s="69">
        <f t="shared" si="31"/>
        <v>44026</v>
      </c>
      <c r="Q163" s="69">
        <f t="shared" si="31"/>
        <v>44027</v>
      </c>
      <c r="R163" s="69">
        <f t="shared" si="31"/>
        <v>44028</v>
      </c>
      <c r="S163" s="69">
        <f t="shared" si="31"/>
        <v>44029</v>
      </c>
      <c r="T163" s="69">
        <f t="shared" si="31"/>
        <v>44030</v>
      </c>
      <c r="U163" s="69">
        <f t="shared" si="31"/>
        <v>44031</v>
      </c>
      <c r="V163" s="69">
        <f t="shared" si="31"/>
        <v>44032</v>
      </c>
      <c r="W163" s="69">
        <f t="shared" si="31"/>
        <v>44033</v>
      </c>
      <c r="X163" s="69">
        <f t="shared" si="31"/>
        <v>44034</v>
      </c>
      <c r="Y163" s="69">
        <f t="shared" si="31"/>
        <v>44035</v>
      </c>
      <c r="Z163" s="69">
        <f t="shared" si="31"/>
        <v>44036</v>
      </c>
      <c r="AA163" s="69">
        <f t="shared" si="31"/>
        <v>44037</v>
      </c>
      <c r="AB163" s="69">
        <f t="shared" si="31"/>
        <v>44038</v>
      </c>
      <c r="AC163" s="69">
        <f t="shared" si="31"/>
        <v>44039</v>
      </c>
      <c r="AD163" s="69">
        <f t="shared" si="31"/>
        <v>44040</v>
      </c>
      <c r="AE163" s="69">
        <f t="shared" si="31"/>
        <v>44041</v>
      </c>
      <c r="AF163" s="69">
        <f t="shared" si="31"/>
        <v>44042</v>
      </c>
      <c r="AG163" s="69">
        <f t="shared" si="31"/>
        <v>44043</v>
      </c>
      <c r="AH163" s="75"/>
    </row>
    <row r="164" spans="1:34" x14ac:dyDescent="0.25">
      <c r="A164" s="75"/>
      <c r="B164" s="10" t="str">
        <f>IF('Intro &amp; Setup'!$BC$4="", "", 'Intro &amp; Setup'!$BC$4)</f>
        <v>Richard</v>
      </c>
      <c r="C164" s="25" t="str">
        <f>IF(OR($B164="", C163=""), "", IF(COUNTIFS('Leave Request Form'!$T$8:$T$507, C163, 'Leave Request Form'!$C$8:$C$507, $B164), "A2", IF(COUNTIFS('Leave Request Form'!$G$8:$G$507, C163, 'Leave Request Form'!$C$8:$C$507, $B164), "R2", IF(COUNTIFS('Leave Request Form'!$P$8:$P$569, $B164, 'Leave Request Form'!$Q$8:$Q$569, "&lt;="&amp;C163, 'Leave Request Form'!$R$8:$R$569, "&gt;="&amp;C163)&gt;0, "A", IF(COUNTIFS('Leave Request Form'!$C$8:$C$507, $B164, 'Leave Request Form'!$D$8:$D$507, "&lt;="&amp;C163, 'Leave Request Form'!$E$8:$E$507, "&gt;="&amp;C163)&gt;0, "R", "")))))</f>
        <v/>
      </c>
      <c r="D164" s="41" t="str">
        <f>IF(OR($B164="", D163=""), "", IF(COUNTIFS('Leave Request Form'!$T$8:$T$507, D163, 'Leave Request Form'!$C$8:$C$507, $B164), "A2", IF(COUNTIFS('Leave Request Form'!$G$8:$G$507, D163, 'Leave Request Form'!$C$8:$C$507, $B164), "R2", IF(COUNTIFS('Leave Request Form'!$P$8:$P$569, $B164, 'Leave Request Form'!$Q$8:$Q$569, "&lt;="&amp;D163, 'Leave Request Form'!$R$8:$R$569, "&gt;="&amp;D163)&gt;0, "A", IF(COUNTIFS('Leave Request Form'!$C$8:$C$507, $B164, 'Leave Request Form'!$D$8:$D$507, "&lt;="&amp;D163, 'Leave Request Form'!$E$8:$E$507, "&gt;="&amp;D163)&gt;0, "R", "")))))</f>
        <v/>
      </c>
      <c r="E164" s="41" t="str">
        <f>IF(OR($B164="", E163=""), "", IF(COUNTIFS('Leave Request Form'!$T$8:$T$507, E163, 'Leave Request Form'!$C$8:$C$507, $B164), "A2", IF(COUNTIFS('Leave Request Form'!$G$8:$G$507, E163, 'Leave Request Form'!$C$8:$C$507, $B164), "R2", IF(COUNTIFS('Leave Request Form'!$P$8:$P$569, $B164, 'Leave Request Form'!$Q$8:$Q$569, "&lt;="&amp;E163, 'Leave Request Form'!$R$8:$R$569, "&gt;="&amp;E163)&gt;0, "A", IF(COUNTIFS('Leave Request Form'!$C$8:$C$507, $B164, 'Leave Request Form'!$D$8:$D$507, "&lt;="&amp;E163, 'Leave Request Form'!$E$8:$E$507, "&gt;="&amp;E163)&gt;0, "R", "")))))</f>
        <v/>
      </c>
      <c r="F164" s="41" t="str">
        <f>IF(OR($B164="", F163=""), "", IF(COUNTIFS('Leave Request Form'!$T$8:$T$507, F163, 'Leave Request Form'!$C$8:$C$507, $B164), "A2", IF(COUNTIFS('Leave Request Form'!$G$8:$G$507, F163, 'Leave Request Form'!$C$8:$C$507, $B164), "R2", IF(COUNTIFS('Leave Request Form'!$P$8:$P$569, $B164, 'Leave Request Form'!$Q$8:$Q$569, "&lt;="&amp;F163, 'Leave Request Form'!$R$8:$R$569, "&gt;="&amp;F163)&gt;0, "A", IF(COUNTIFS('Leave Request Form'!$C$8:$C$507, $B164, 'Leave Request Form'!$D$8:$D$507, "&lt;="&amp;F163, 'Leave Request Form'!$E$8:$E$507, "&gt;="&amp;F163)&gt;0, "R", "")))))</f>
        <v/>
      </c>
      <c r="G164" s="41" t="str">
        <f>IF(OR($B164="", G163=""), "", IF(COUNTIFS('Leave Request Form'!$T$8:$T$507, G163, 'Leave Request Form'!$C$8:$C$507, $B164), "A2", IF(COUNTIFS('Leave Request Form'!$G$8:$G$507, G163, 'Leave Request Form'!$C$8:$C$507, $B164), "R2", IF(COUNTIFS('Leave Request Form'!$P$8:$P$569, $B164, 'Leave Request Form'!$Q$8:$Q$569, "&lt;="&amp;G163, 'Leave Request Form'!$R$8:$R$569, "&gt;="&amp;G163)&gt;0, "A", IF(COUNTIFS('Leave Request Form'!$C$8:$C$507, $B164, 'Leave Request Form'!$D$8:$D$507, "&lt;="&amp;G163, 'Leave Request Form'!$E$8:$E$507, "&gt;="&amp;G163)&gt;0, "R", "")))))</f>
        <v/>
      </c>
      <c r="H164" s="41" t="str">
        <f>IF(OR($B164="", H163=""), "", IF(COUNTIFS('Leave Request Form'!$T$8:$T$507, H163, 'Leave Request Form'!$C$8:$C$507, $B164), "A2", IF(COUNTIFS('Leave Request Form'!$G$8:$G$507, H163, 'Leave Request Form'!$C$8:$C$507, $B164), "R2", IF(COUNTIFS('Leave Request Form'!$P$8:$P$569, $B164, 'Leave Request Form'!$Q$8:$Q$569, "&lt;="&amp;H163, 'Leave Request Form'!$R$8:$R$569, "&gt;="&amp;H163)&gt;0, "A", IF(COUNTIFS('Leave Request Form'!$C$8:$C$507, $B164, 'Leave Request Form'!$D$8:$D$507, "&lt;="&amp;H163, 'Leave Request Form'!$E$8:$E$507, "&gt;="&amp;H163)&gt;0, "R", "")))))</f>
        <v/>
      </c>
      <c r="I164" s="41" t="str">
        <f>IF(OR($B164="", I163=""), "", IF(COUNTIFS('Leave Request Form'!$T$8:$T$507, I163, 'Leave Request Form'!$C$8:$C$507, $B164), "A2", IF(COUNTIFS('Leave Request Form'!$G$8:$G$507, I163, 'Leave Request Form'!$C$8:$C$507, $B164), "R2", IF(COUNTIFS('Leave Request Form'!$P$8:$P$569, $B164, 'Leave Request Form'!$Q$8:$Q$569, "&lt;="&amp;I163, 'Leave Request Form'!$R$8:$R$569, "&gt;="&amp;I163)&gt;0, "A", IF(COUNTIFS('Leave Request Form'!$C$8:$C$507, $B164, 'Leave Request Form'!$D$8:$D$507, "&lt;="&amp;I163, 'Leave Request Form'!$E$8:$E$507, "&gt;="&amp;I163)&gt;0, "R", "")))))</f>
        <v/>
      </c>
      <c r="J164" s="41" t="str">
        <f>IF(OR($B164="", J163=""), "", IF(COUNTIFS('Leave Request Form'!$T$8:$T$507, J163, 'Leave Request Form'!$C$8:$C$507, $B164), "A2", IF(COUNTIFS('Leave Request Form'!$G$8:$G$507, J163, 'Leave Request Form'!$C$8:$C$507, $B164), "R2", IF(COUNTIFS('Leave Request Form'!$P$8:$P$569, $B164, 'Leave Request Form'!$Q$8:$Q$569, "&lt;="&amp;J163, 'Leave Request Form'!$R$8:$R$569, "&gt;="&amp;J163)&gt;0, "A", IF(COUNTIFS('Leave Request Form'!$C$8:$C$507, $B164, 'Leave Request Form'!$D$8:$D$507, "&lt;="&amp;J163, 'Leave Request Form'!$E$8:$E$507, "&gt;="&amp;J163)&gt;0, "R", "")))))</f>
        <v/>
      </c>
      <c r="K164" s="41" t="str">
        <f>IF(OR($B164="", K163=""), "", IF(COUNTIFS('Leave Request Form'!$T$8:$T$507, K163, 'Leave Request Form'!$C$8:$C$507, $B164), "A2", IF(COUNTIFS('Leave Request Form'!$G$8:$G$507, K163, 'Leave Request Form'!$C$8:$C$507, $B164), "R2", IF(COUNTIFS('Leave Request Form'!$P$8:$P$569, $B164, 'Leave Request Form'!$Q$8:$Q$569, "&lt;="&amp;K163, 'Leave Request Form'!$R$8:$R$569, "&gt;="&amp;K163)&gt;0, "A", IF(COUNTIFS('Leave Request Form'!$C$8:$C$507, $B164, 'Leave Request Form'!$D$8:$D$507, "&lt;="&amp;K163, 'Leave Request Form'!$E$8:$E$507, "&gt;="&amp;K163)&gt;0, "R", "")))))</f>
        <v/>
      </c>
      <c r="L164" s="41" t="str">
        <f>IF(OR($B164="", L163=""), "", IF(COUNTIFS('Leave Request Form'!$T$8:$T$507, L163, 'Leave Request Form'!$C$8:$C$507, $B164), "A2", IF(COUNTIFS('Leave Request Form'!$G$8:$G$507, L163, 'Leave Request Form'!$C$8:$C$507, $B164), "R2", IF(COUNTIFS('Leave Request Form'!$P$8:$P$569, $B164, 'Leave Request Form'!$Q$8:$Q$569, "&lt;="&amp;L163, 'Leave Request Form'!$R$8:$R$569, "&gt;="&amp;L163)&gt;0, "A", IF(COUNTIFS('Leave Request Form'!$C$8:$C$507, $B164, 'Leave Request Form'!$D$8:$D$507, "&lt;="&amp;L163, 'Leave Request Form'!$E$8:$E$507, "&gt;="&amp;L163)&gt;0, "R", "")))))</f>
        <v/>
      </c>
      <c r="M164" s="41" t="str">
        <f>IF(OR($B164="", M163=""), "", IF(COUNTIFS('Leave Request Form'!$T$8:$T$507, M163, 'Leave Request Form'!$C$8:$C$507, $B164), "A2", IF(COUNTIFS('Leave Request Form'!$G$8:$G$507, M163, 'Leave Request Form'!$C$8:$C$507, $B164), "R2", IF(COUNTIFS('Leave Request Form'!$P$8:$P$569, $B164, 'Leave Request Form'!$Q$8:$Q$569, "&lt;="&amp;M163, 'Leave Request Form'!$R$8:$R$569, "&gt;="&amp;M163)&gt;0, "A", IF(COUNTIFS('Leave Request Form'!$C$8:$C$507, $B164, 'Leave Request Form'!$D$8:$D$507, "&lt;="&amp;M163, 'Leave Request Form'!$E$8:$E$507, "&gt;="&amp;M163)&gt;0, "R", "")))))</f>
        <v/>
      </c>
      <c r="N164" s="41" t="str">
        <f>IF(OR($B164="", N163=""), "", IF(COUNTIFS('Leave Request Form'!$T$8:$T$507, N163, 'Leave Request Form'!$C$8:$C$507, $B164), "A2", IF(COUNTIFS('Leave Request Form'!$G$8:$G$507, N163, 'Leave Request Form'!$C$8:$C$507, $B164), "R2", IF(COUNTIFS('Leave Request Form'!$P$8:$P$569, $B164, 'Leave Request Form'!$Q$8:$Q$569, "&lt;="&amp;N163, 'Leave Request Form'!$R$8:$R$569, "&gt;="&amp;N163)&gt;0, "A", IF(COUNTIFS('Leave Request Form'!$C$8:$C$507, $B164, 'Leave Request Form'!$D$8:$D$507, "&lt;="&amp;N163, 'Leave Request Form'!$E$8:$E$507, "&gt;="&amp;N163)&gt;0, "R", "")))))</f>
        <v/>
      </c>
      <c r="O164" s="41" t="str">
        <f>IF(OR($B164="", O163=""), "", IF(COUNTIFS('Leave Request Form'!$T$8:$T$507, O163, 'Leave Request Form'!$C$8:$C$507, $B164), "A2", IF(COUNTIFS('Leave Request Form'!$G$8:$G$507, O163, 'Leave Request Form'!$C$8:$C$507, $B164), "R2", IF(COUNTIFS('Leave Request Form'!$P$8:$P$569, $B164, 'Leave Request Form'!$Q$8:$Q$569, "&lt;="&amp;O163, 'Leave Request Form'!$R$8:$R$569, "&gt;="&amp;O163)&gt;0, "A", IF(COUNTIFS('Leave Request Form'!$C$8:$C$507, $B164, 'Leave Request Form'!$D$8:$D$507, "&lt;="&amp;O163, 'Leave Request Form'!$E$8:$E$507, "&gt;="&amp;O163)&gt;0, "R", "")))))</f>
        <v>A</v>
      </c>
      <c r="P164" s="41" t="str">
        <f>IF(OR($B164="", P163=""), "", IF(COUNTIFS('Leave Request Form'!$T$8:$T$507, P163, 'Leave Request Form'!$C$8:$C$507, $B164), "A2", IF(COUNTIFS('Leave Request Form'!$G$8:$G$507, P163, 'Leave Request Form'!$C$8:$C$507, $B164), "R2", IF(COUNTIFS('Leave Request Form'!$P$8:$P$569, $B164, 'Leave Request Form'!$Q$8:$Q$569, "&lt;="&amp;P163, 'Leave Request Form'!$R$8:$R$569, "&gt;="&amp;P163)&gt;0, "A", IF(COUNTIFS('Leave Request Form'!$C$8:$C$507, $B164, 'Leave Request Form'!$D$8:$D$507, "&lt;="&amp;P163, 'Leave Request Form'!$E$8:$E$507, "&gt;="&amp;P163)&gt;0, "R", "")))))</f>
        <v>A</v>
      </c>
      <c r="Q164" s="41" t="str">
        <f>IF(OR($B164="", Q163=""), "", IF(COUNTIFS('Leave Request Form'!$T$8:$T$507, Q163, 'Leave Request Form'!$C$8:$C$507, $B164), "A2", IF(COUNTIFS('Leave Request Form'!$G$8:$G$507, Q163, 'Leave Request Form'!$C$8:$C$507, $B164), "R2", IF(COUNTIFS('Leave Request Form'!$P$8:$P$569, $B164, 'Leave Request Form'!$Q$8:$Q$569, "&lt;="&amp;Q163, 'Leave Request Form'!$R$8:$R$569, "&gt;="&amp;Q163)&gt;0, "A", IF(COUNTIFS('Leave Request Form'!$C$8:$C$507, $B164, 'Leave Request Form'!$D$8:$D$507, "&lt;="&amp;Q163, 'Leave Request Form'!$E$8:$E$507, "&gt;="&amp;Q163)&gt;0, "R", "")))))</f>
        <v>A</v>
      </c>
      <c r="R164" s="41" t="str">
        <f>IF(OR($B164="", R163=""), "", IF(COUNTIFS('Leave Request Form'!$T$8:$T$507, R163, 'Leave Request Form'!$C$8:$C$507, $B164), "A2", IF(COUNTIFS('Leave Request Form'!$G$8:$G$507, R163, 'Leave Request Form'!$C$8:$C$507, $B164), "R2", IF(COUNTIFS('Leave Request Form'!$P$8:$P$569, $B164, 'Leave Request Form'!$Q$8:$Q$569, "&lt;="&amp;R163, 'Leave Request Form'!$R$8:$R$569, "&gt;="&amp;R163)&gt;0, "A", IF(COUNTIFS('Leave Request Form'!$C$8:$C$507, $B164, 'Leave Request Form'!$D$8:$D$507, "&lt;="&amp;R163, 'Leave Request Form'!$E$8:$E$507, "&gt;="&amp;R163)&gt;0, "R", "")))))</f>
        <v>A</v>
      </c>
      <c r="S164" s="41" t="str">
        <f>IF(OR($B164="", S163=""), "", IF(COUNTIFS('Leave Request Form'!$T$8:$T$507, S163, 'Leave Request Form'!$C$8:$C$507, $B164), "A2", IF(COUNTIFS('Leave Request Form'!$G$8:$G$507, S163, 'Leave Request Form'!$C$8:$C$507, $B164), "R2", IF(COUNTIFS('Leave Request Form'!$P$8:$P$569, $B164, 'Leave Request Form'!$Q$8:$Q$569, "&lt;="&amp;S163, 'Leave Request Form'!$R$8:$R$569, "&gt;="&amp;S163)&gt;0, "A", IF(COUNTIFS('Leave Request Form'!$C$8:$C$507, $B164, 'Leave Request Form'!$D$8:$D$507, "&lt;="&amp;S163, 'Leave Request Form'!$E$8:$E$507, "&gt;="&amp;S163)&gt;0, "R", "")))))</f>
        <v>A</v>
      </c>
      <c r="T164" s="41" t="str">
        <f>IF(OR($B164="", T163=""), "", IF(COUNTIFS('Leave Request Form'!$T$8:$T$507, T163, 'Leave Request Form'!$C$8:$C$507, $B164), "A2", IF(COUNTIFS('Leave Request Form'!$G$8:$G$507, T163, 'Leave Request Form'!$C$8:$C$507, $B164), "R2", IF(COUNTIFS('Leave Request Form'!$P$8:$P$569, $B164, 'Leave Request Form'!$Q$8:$Q$569, "&lt;="&amp;T163, 'Leave Request Form'!$R$8:$R$569, "&gt;="&amp;T163)&gt;0, "A", IF(COUNTIFS('Leave Request Form'!$C$8:$C$507, $B164, 'Leave Request Form'!$D$8:$D$507, "&lt;="&amp;T163, 'Leave Request Form'!$E$8:$E$507, "&gt;="&amp;T163)&gt;0, "R", "")))))</f>
        <v/>
      </c>
      <c r="U164" s="41" t="str">
        <f>IF(OR($B164="", U163=""), "", IF(COUNTIFS('Leave Request Form'!$T$8:$T$507, U163, 'Leave Request Form'!$C$8:$C$507, $B164), "A2", IF(COUNTIFS('Leave Request Form'!$G$8:$G$507, U163, 'Leave Request Form'!$C$8:$C$507, $B164), "R2", IF(COUNTIFS('Leave Request Form'!$P$8:$P$569, $B164, 'Leave Request Form'!$Q$8:$Q$569, "&lt;="&amp;U163, 'Leave Request Form'!$R$8:$R$569, "&gt;="&amp;U163)&gt;0, "A", IF(COUNTIFS('Leave Request Form'!$C$8:$C$507, $B164, 'Leave Request Form'!$D$8:$D$507, "&lt;="&amp;U163, 'Leave Request Form'!$E$8:$E$507, "&gt;="&amp;U163)&gt;0, "R", "")))))</f>
        <v/>
      </c>
      <c r="V164" s="41" t="str">
        <f>IF(OR($B164="", V163=""), "", IF(COUNTIFS('Leave Request Form'!$T$8:$T$507, V163, 'Leave Request Form'!$C$8:$C$507, $B164), "A2", IF(COUNTIFS('Leave Request Form'!$G$8:$G$507, V163, 'Leave Request Form'!$C$8:$C$507, $B164), "R2", IF(COUNTIFS('Leave Request Form'!$P$8:$P$569, $B164, 'Leave Request Form'!$Q$8:$Q$569, "&lt;="&amp;V163, 'Leave Request Form'!$R$8:$R$569, "&gt;="&amp;V163)&gt;0, "A", IF(COUNTIFS('Leave Request Form'!$C$8:$C$507, $B164, 'Leave Request Form'!$D$8:$D$507, "&lt;="&amp;V163, 'Leave Request Form'!$E$8:$E$507, "&gt;="&amp;V163)&gt;0, "R", "")))))</f>
        <v/>
      </c>
      <c r="W164" s="41" t="str">
        <f>IF(OR($B164="", W163=""), "", IF(COUNTIFS('Leave Request Form'!$T$8:$T$507, W163, 'Leave Request Form'!$C$8:$C$507, $B164), "A2", IF(COUNTIFS('Leave Request Form'!$G$8:$G$507, W163, 'Leave Request Form'!$C$8:$C$507, $B164), "R2", IF(COUNTIFS('Leave Request Form'!$P$8:$P$569, $B164, 'Leave Request Form'!$Q$8:$Q$569, "&lt;="&amp;W163, 'Leave Request Form'!$R$8:$R$569, "&gt;="&amp;W163)&gt;0, "A", IF(COUNTIFS('Leave Request Form'!$C$8:$C$507, $B164, 'Leave Request Form'!$D$8:$D$507, "&lt;="&amp;W163, 'Leave Request Form'!$E$8:$E$507, "&gt;="&amp;W163)&gt;0, "R", "")))))</f>
        <v/>
      </c>
      <c r="X164" s="41" t="str">
        <f>IF(OR($B164="", X163=""), "", IF(COUNTIFS('Leave Request Form'!$T$8:$T$507, X163, 'Leave Request Form'!$C$8:$C$507, $B164), "A2", IF(COUNTIFS('Leave Request Form'!$G$8:$G$507, X163, 'Leave Request Form'!$C$8:$C$507, $B164), "R2", IF(COUNTIFS('Leave Request Form'!$P$8:$P$569, $B164, 'Leave Request Form'!$Q$8:$Q$569, "&lt;="&amp;X163, 'Leave Request Form'!$R$8:$R$569, "&gt;="&amp;X163)&gt;0, "A", IF(COUNTIFS('Leave Request Form'!$C$8:$C$507, $B164, 'Leave Request Form'!$D$8:$D$507, "&lt;="&amp;X163, 'Leave Request Form'!$E$8:$E$507, "&gt;="&amp;X163)&gt;0, "R", "")))))</f>
        <v/>
      </c>
      <c r="Y164" s="41" t="str">
        <f>IF(OR($B164="", Y163=""), "", IF(COUNTIFS('Leave Request Form'!$T$8:$T$507, Y163, 'Leave Request Form'!$C$8:$C$507, $B164), "A2", IF(COUNTIFS('Leave Request Form'!$G$8:$G$507, Y163, 'Leave Request Form'!$C$8:$C$507, $B164), "R2", IF(COUNTIFS('Leave Request Form'!$P$8:$P$569, $B164, 'Leave Request Form'!$Q$8:$Q$569, "&lt;="&amp;Y163, 'Leave Request Form'!$R$8:$R$569, "&gt;="&amp;Y163)&gt;0, "A", IF(COUNTIFS('Leave Request Form'!$C$8:$C$507, $B164, 'Leave Request Form'!$D$8:$D$507, "&lt;="&amp;Y163, 'Leave Request Form'!$E$8:$E$507, "&gt;="&amp;Y163)&gt;0, "R", "")))))</f>
        <v/>
      </c>
      <c r="Z164" s="41" t="str">
        <f>IF(OR($B164="", Z163=""), "", IF(COUNTIFS('Leave Request Form'!$T$8:$T$507, Z163, 'Leave Request Form'!$C$8:$C$507, $B164), "A2", IF(COUNTIFS('Leave Request Form'!$G$8:$G$507, Z163, 'Leave Request Form'!$C$8:$C$507, $B164), "R2", IF(COUNTIFS('Leave Request Form'!$P$8:$P$569, $B164, 'Leave Request Form'!$Q$8:$Q$569, "&lt;="&amp;Z163, 'Leave Request Form'!$R$8:$R$569, "&gt;="&amp;Z163)&gt;0, "A", IF(COUNTIFS('Leave Request Form'!$C$8:$C$507, $B164, 'Leave Request Form'!$D$8:$D$507, "&lt;="&amp;Z163, 'Leave Request Form'!$E$8:$E$507, "&gt;="&amp;Z163)&gt;0, "R", "")))))</f>
        <v/>
      </c>
      <c r="AA164" s="41" t="str">
        <f>IF(OR($B164="", AA163=""), "", IF(COUNTIFS('Leave Request Form'!$T$8:$T$507, AA163, 'Leave Request Form'!$C$8:$C$507, $B164), "A2", IF(COUNTIFS('Leave Request Form'!$G$8:$G$507, AA163, 'Leave Request Form'!$C$8:$C$507, $B164), "R2", IF(COUNTIFS('Leave Request Form'!$P$8:$P$569, $B164, 'Leave Request Form'!$Q$8:$Q$569, "&lt;="&amp;AA163, 'Leave Request Form'!$R$8:$R$569, "&gt;="&amp;AA163)&gt;0, "A", IF(COUNTIFS('Leave Request Form'!$C$8:$C$507, $B164, 'Leave Request Form'!$D$8:$D$507, "&lt;="&amp;AA163, 'Leave Request Form'!$E$8:$E$507, "&gt;="&amp;AA163)&gt;0, "R", "")))))</f>
        <v/>
      </c>
      <c r="AB164" s="41" t="str">
        <f>IF(OR($B164="", AB163=""), "", IF(COUNTIFS('Leave Request Form'!$T$8:$T$507, AB163, 'Leave Request Form'!$C$8:$C$507, $B164), "A2", IF(COUNTIFS('Leave Request Form'!$G$8:$G$507, AB163, 'Leave Request Form'!$C$8:$C$507, $B164), "R2", IF(COUNTIFS('Leave Request Form'!$P$8:$P$569, $B164, 'Leave Request Form'!$Q$8:$Q$569, "&lt;="&amp;AB163, 'Leave Request Form'!$R$8:$R$569, "&gt;="&amp;AB163)&gt;0, "A", IF(COUNTIFS('Leave Request Form'!$C$8:$C$507, $B164, 'Leave Request Form'!$D$8:$D$507, "&lt;="&amp;AB163, 'Leave Request Form'!$E$8:$E$507, "&gt;="&amp;AB163)&gt;0, "R", "")))))</f>
        <v/>
      </c>
      <c r="AC164" s="41" t="str">
        <f>IF(OR($B164="", AC163=""), "", IF(COUNTIFS('Leave Request Form'!$T$8:$T$507, AC163, 'Leave Request Form'!$C$8:$C$507, $B164), "A2", IF(COUNTIFS('Leave Request Form'!$G$8:$G$507, AC163, 'Leave Request Form'!$C$8:$C$507, $B164), "R2", IF(COUNTIFS('Leave Request Form'!$P$8:$P$569, $B164, 'Leave Request Form'!$Q$8:$Q$569, "&lt;="&amp;AC163, 'Leave Request Form'!$R$8:$R$569, "&gt;="&amp;AC163)&gt;0, "A", IF(COUNTIFS('Leave Request Form'!$C$8:$C$507, $B164, 'Leave Request Form'!$D$8:$D$507, "&lt;="&amp;AC163, 'Leave Request Form'!$E$8:$E$507, "&gt;="&amp;AC163)&gt;0, "R", "")))))</f>
        <v/>
      </c>
      <c r="AD164" s="41" t="str">
        <f>IF(OR($B164="", AD163=""), "", IF(COUNTIFS('Leave Request Form'!$T$8:$T$507, AD163, 'Leave Request Form'!$C$8:$C$507, $B164), "A2", IF(COUNTIFS('Leave Request Form'!$G$8:$G$507, AD163, 'Leave Request Form'!$C$8:$C$507, $B164), "R2", IF(COUNTIFS('Leave Request Form'!$P$8:$P$569, $B164, 'Leave Request Form'!$Q$8:$Q$569, "&lt;="&amp;AD163, 'Leave Request Form'!$R$8:$R$569, "&gt;="&amp;AD163)&gt;0, "A", IF(COUNTIFS('Leave Request Form'!$C$8:$C$507, $B164, 'Leave Request Form'!$D$8:$D$507, "&lt;="&amp;AD163, 'Leave Request Form'!$E$8:$E$507, "&gt;="&amp;AD163)&gt;0, "R", "")))))</f>
        <v/>
      </c>
      <c r="AE164" s="41" t="str">
        <f>IF(OR($B164="", AE163=""), "", IF(COUNTIFS('Leave Request Form'!$T$8:$T$507, AE163, 'Leave Request Form'!$C$8:$C$507, $B164), "A2", IF(COUNTIFS('Leave Request Form'!$G$8:$G$507, AE163, 'Leave Request Form'!$C$8:$C$507, $B164), "R2", IF(COUNTIFS('Leave Request Form'!$P$8:$P$569, $B164, 'Leave Request Form'!$Q$8:$Q$569, "&lt;="&amp;AE163, 'Leave Request Form'!$R$8:$R$569, "&gt;="&amp;AE163)&gt;0, "A", IF(COUNTIFS('Leave Request Form'!$C$8:$C$507, $B164, 'Leave Request Form'!$D$8:$D$507, "&lt;="&amp;AE163, 'Leave Request Form'!$E$8:$E$507, "&gt;="&amp;AE163)&gt;0, "R", "")))))</f>
        <v/>
      </c>
      <c r="AF164" s="41" t="str">
        <f>IF(OR($B164="", AF163=""), "", IF(COUNTIFS('Leave Request Form'!$T$8:$T$507, AF163, 'Leave Request Form'!$C$8:$C$507, $B164), "A2", IF(COUNTIFS('Leave Request Form'!$G$8:$G$507, AF163, 'Leave Request Form'!$C$8:$C$507, $B164), "R2", IF(COUNTIFS('Leave Request Form'!$P$8:$P$569, $B164, 'Leave Request Form'!$Q$8:$Q$569, "&lt;="&amp;AF163, 'Leave Request Form'!$R$8:$R$569, "&gt;="&amp;AF163)&gt;0, "A", IF(COUNTIFS('Leave Request Form'!$C$8:$C$507, $B164, 'Leave Request Form'!$D$8:$D$507, "&lt;="&amp;AF163, 'Leave Request Form'!$E$8:$E$507, "&gt;="&amp;AF163)&gt;0, "R", "")))))</f>
        <v/>
      </c>
      <c r="AG164" s="26" t="str">
        <f>IF(OR($B164="", AG163=""), "", IF(COUNTIFS('Leave Request Form'!$T$8:$T$507, AG163, 'Leave Request Form'!$C$8:$C$507, $B164), "A2", IF(COUNTIFS('Leave Request Form'!$G$8:$G$507, AG163, 'Leave Request Form'!$C$8:$C$507, $B164), "R2", IF(COUNTIFS('Leave Request Form'!$P$8:$P$569, $B164, 'Leave Request Form'!$Q$8:$Q$569, "&lt;="&amp;AG163, 'Leave Request Form'!$R$8:$R$569, "&gt;="&amp;AG163)&gt;0, "A", IF(COUNTIFS('Leave Request Form'!$C$8:$C$507, $B164, 'Leave Request Form'!$D$8:$D$507, "&lt;="&amp;AG163, 'Leave Request Form'!$E$8:$E$507, "&gt;="&amp;AG163)&gt;0, "R", "")))))</f>
        <v/>
      </c>
      <c r="AH164" s="75"/>
    </row>
    <row r="165" spans="1:34" x14ac:dyDescent="0.25">
      <c r="A165" s="75"/>
      <c r="B165" s="10" t="str">
        <f>IF('Intro &amp; Setup'!$BC$5="", "", 'Intro &amp; Setup'!$BC$5)</f>
        <v>Mary</v>
      </c>
      <c r="C165" s="42" t="str">
        <f>IF(OR($B165="", C163=""), "", IF(COUNTIFS('Leave Request Form'!$T$8:$T$507, C163, 'Leave Request Form'!$C$8:$C$507, $B165), "A2", IF(COUNTIFS('Leave Request Form'!$G$8:$G$507, C163, 'Leave Request Form'!$C$8:$C$507, $B165), "R2", IF(COUNTIFS('Leave Request Form'!$P$8:$P$569, $B165, 'Leave Request Form'!$Q$8:$Q$569, "&lt;="&amp;C163, 'Leave Request Form'!$R$8:$R$569, "&gt;="&amp;C163)&gt;0, "A", IF(COUNTIFS('Leave Request Form'!$C$8:$C$507, $B165, 'Leave Request Form'!$D$8:$D$507, "&lt;="&amp;C163, 'Leave Request Form'!$E$8:$E$507, "&gt;="&amp;C163)&gt;0, "R", "")))))</f>
        <v/>
      </c>
      <c r="D165" s="43" t="str">
        <f>IF(OR($B165="", D163=""), "", IF(COUNTIFS('Leave Request Form'!$T$8:$T$507, D163, 'Leave Request Form'!$C$8:$C$507, $B165), "A2", IF(COUNTIFS('Leave Request Form'!$G$8:$G$507, D163, 'Leave Request Form'!$C$8:$C$507, $B165), "R2", IF(COUNTIFS('Leave Request Form'!$P$8:$P$569, $B165, 'Leave Request Form'!$Q$8:$Q$569, "&lt;="&amp;D163, 'Leave Request Form'!$R$8:$R$569, "&gt;="&amp;D163)&gt;0, "A", IF(COUNTIFS('Leave Request Form'!$C$8:$C$507, $B165, 'Leave Request Form'!$D$8:$D$507, "&lt;="&amp;D163, 'Leave Request Form'!$E$8:$E$507, "&gt;="&amp;D163)&gt;0, "R", "")))))</f>
        <v/>
      </c>
      <c r="E165" s="43" t="str">
        <f>IF(OR($B165="", E163=""), "", IF(COUNTIFS('Leave Request Form'!$T$8:$T$507, E163, 'Leave Request Form'!$C$8:$C$507, $B165), "A2", IF(COUNTIFS('Leave Request Form'!$G$8:$G$507, E163, 'Leave Request Form'!$C$8:$C$507, $B165), "R2", IF(COUNTIFS('Leave Request Form'!$P$8:$P$569, $B165, 'Leave Request Form'!$Q$8:$Q$569, "&lt;="&amp;E163, 'Leave Request Form'!$R$8:$R$569, "&gt;="&amp;E163)&gt;0, "A", IF(COUNTIFS('Leave Request Form'!$C$8:$C$507, $B165, 'Leave Request Form'!$D$8:$D$507, "&lt;="&amp;E163, 'Leave Request Form'!$E$8:$E$507, "&gt;="&amp;E163)&gt;0, "R", "")))))</f>
        <v/>
      </c>
      <c r="F165" s="43" t="str">
        <f>IF(OR($B165="", F163=""), "", IF(COUNTIFS('Leave Request Form'!$T$8:$T$507, F163, 'Leave Request Form'!$C$8:$C$507, $B165), "A2", IF(COUNTIFS('Leave Request Form'!$G$8:$G$507, F163, 'Leave Request Form'!$C$8:$C$507, $B165), "R2", IF(COUNTIFS('Leave Request Form'!$P$8:$P$569, $B165, 'Leave Request Form'!$Q$8:$Q$569, "&lt;="&amp;F163, 'Leave Request Form'!$R$8:$R$569, "&gt;="&amp;F163)&gt;0, "A", IF(COUNTIFS('Leave Request Form'!$C$8:$C$507, $B165, 'Leave Request Form'!$D$8:$D$507, "&lt;="&amp;F163, 'Leave Request Form'!$E$8:$E$507, "&gt;="&amp;F163)&gt;0, "R", "")))))</f>
        <v/>
      </c>
      <c r="G165" s="43" t="str">
        <f>IF(OR($B165="", G163=""), "", IF(COUNTIFS('Leave Request Form'!$T$8:$T$507, G163, 'Leave Request Form'!$C$8:$C$507, $B165), "A2", IF(COUNTIFS('Leave Request Form'!$G$8:$G$507, G163, 'Leave Request Form'!$C$8:$C$507, $B165), "R2", IF(COUNTIFS('Leave Request Form'!$P$8:$P$569, $B165, 'Leave Request Form'!$Q$8:$Q$569, "&lt;="&amp;G163, 'Leave Request Form'!$R$8:$R$569, "&gt;="&amp;G163)&gt;0, "A", IF(COUNTIFS('Leave Request Form'!$C$8:$C$507, $B165, 'Leave Request Form'!$D$8:$D$507, "&lt;="&amp;G163, 'Leave Request Form'!$E$8:$E$507, "&gt;="&amp;G163)&gt;0, "R", "")))))</f>
        <v/>
      </c>
      <c r="H165" s="43" t="str">
        <f>IF(OR($B165="", H163=""), "", IF(COUNTIFS('Leave Request Form'!$T$8:$T$507, H163, 'Leave Request Form'!$C$8:$C$507, $B165), "A2", IF(COUNTIFS('Leave Request Form'!$G$8:$G$507, H163, 'Leave Request Form'!$C$8:$C$507, $B165), "R2", IF(COUNTIFS('Leave Request Form'!$P$8:$P$569, $B165, 'Leave Request Form'!$Q$8:$Q$569, "&lt;="&amp;H163, 'Leave Request Form'!$R$8:$R$569, "&gt;="&amp;H163)&gt;0, "A", IF(COUNTIFS('Leave Request Form'!$C$8:$C$507, $B165, 'Leave Request Form'!$D$8:$D$507, "&lt;="&amp;H163, 'Leave Request Form'!$E$8:$E$507, "&gt;="&amp;H163)&gt;0, "R", "")))))</f>
        <v/>
      </c>
      <c r="I165" s="43" t="str">
        <f>IF(OR($B165="", I163=""), "", IF(COUNTIFS('Leave Request Form'!$T$8:$T$507, I163, 'Leave Request Form'!$C$8:$C$507, $B165), "A2", IF(COUNTIFS('Leave Request Form'!$G$8:$G$507, I163, 'Leave Request Form'!$C$8:$C$507, $B165), "R2", IF(COUNTIFS('Leave Request Form'!$P$8:$P$569, $B165, 'Leave Request Form'!$Q$8:$Q$569, "&lt;="&amp;I163, 'Leave Request Form'!$R$8:$R$569, "&gt;="&amp;I163)&gt;0, "A", IF(COUNTIFS('Leave Request Form'!$C$8:$C$507, $B165, 'Leave Request Form'!$D$8:$D$507, "&lt;="&amp;I163, 'Leave Request Form'!$E$8:$E$507, "&gt;="&amp;I163)&gt;0, "R", "")))))</f>
        <v/>
      </c>
      <c r="J165" s="43" t="str">
        <f>IF(OR($B165="", J163=""), "", IF(COUNTIFS('Leave Request Form'!$T$8:$T$507, J163, 'Leave Request Form'!$C$8:$C$507, $B165), "A2", IF(COUNTIFS('Leave Request Form'!$G$8:$G$507, J163, 'Leave Request Form'!$C$8:$C$507, $B165), "R2", IF(COUNTIFS('Leave Request Form'!$P$8:$P$569, $B165, 'Leave Request Form'!$Q$8:$Q$569, "&lt;="&amp;J163, 'Leave Request Form'!$R$8:$R$569, "&gt;="&amp;J163)&gt;0, "A", IF(COUNTIFS('Leave Request Form'!$C$8:$C$507, $B165, 'Leave Request Form'!$D$8:$D$507, "&lt;="&amp;J163, 'Leave Request Form'!$E$8:$E$507, "&gt;="&amp;J163)&gt;0, "R", "")))))</f>
        <v/>
      </c>
      <c r="K165" s="43" t="str">
        <f>IF(OR($B165="", K163=""), "", IF(COUNTIFS('Leave Request Form'!$T$8:$T$507, K163, 'Leave Request Form'!$C$8:$C$507, $B165), "A2", IF(COUNTIFS('Leave Request Form'!$G$8:$G$507, K163, 'Leave Request Form'!$C$8:$C$507, $B165), "R2", IF(COUNTIFS('Leave Request Form'!$P$8:$P$569, $B165, 'Leave Request Form'!$Q$8:$Q$569, "&lt;="&amp;K163, 'Leave Request Form'!$R$8:$R$569, "&gt;="&amp;K163)&gt;0, "A", IF(COUNTIFS('Leave Request Form'!$C$8:$C$507, $B165, 'Leave Request Form'!$D$8:$D$507, "&lt;="&amp;K163, 'Leave Request Form'!$E$8:$E$507, "&gt;="&amp;K163)&gt;0, "R", "")))))</f>
        <v/>
      </c>
      <c r="L165" s="43" t="str">
        <f>IF(OR($B165="", L163=""), "", IF(COUNTIFS('Leave Request Form'!$T$8:$T$507, L163, 'Leave Request Form'!$C$8:$C$507, $B165), "A2", IF(COUNTIFS('Leave Request Form'!$G$8:$G$507, L163, 'Leave Request Form'!$C$8:$C$507, $B165), "R2", IF(COUNTIFS('Leave Request Form'!$P$8:$P$569, $B165, 'Leave Request Form'!$Q$8:$Q$569, "&lt;="&amp;L163, 'Leave Request Form'!$R$8:$R$569, "&gt;="&amp;L163)&gt;0, "A", IF(COUNTIFS('Leave Request Form'!$C$8:$C$507, $B165, 'Leave Request Form'!$D$8:$D$507, "&lt;="&amp;L163, 'Leave Request Form'!$E$8:$E$507, "&gt;="&amp;L163)&gt;0, "R", "")))))</f>
        <v/>
      </c>
      <c r="M165" s="43" t="str">
        <f>IF(OR($B165="", M163=""), "", IF(COUNTIFS('Leave Request Form'!$T$8:$T$507, M163, 'Leave Request Form'!$C$8:$C$507, $B165), "A2", IF(COUNTIFS('Leave Request Form'!$G$8:$G$507, M163, 'Leave Request Form'!$C$8:$C$507, $B165), "R2", IF(COUNTIFS('Leave Request Form'!$P$8:$P$569, $B165, 'Leave Request Form'!$Q$8:$Q$569, "&lt;="&amp;M163, 'Leave Request Form'!$R$8:$R$569, "&gt;="&amp;M163)&gt;0, "A", IF(COUNTIFS('Leave Request Form'!$C$8:$C$507, $B165, 'Leave Request Form'!$D$8:$D$507, "&lt;="&amp;M163, 'Leave Request Form'!$E$8:$E$507, "&gt;="&amp;M163)&gt;0, "R", "")))))</f>
        <v/>
      </c>
      <c r="N165" s="43" t="str">
        <f>IF(OR($B165="", N163=""), "", IF(COUNTIFS('Leave Request Form'!$T$8:$T$507, N163, 'Leave Request Form'!$C$8:$C$507, $B165), "A2", IF(COUNTIFS('Leave Request Form'!$G$8:$G$507, N163, 'Leave Request Form'!$C$8:$C$507, $B165), "R2", IF(COUNTIFS('Leave Request Form'!$P$8:$P$569, $B165, 'Leave Request Form'!$Q$8:$Q$569, "&lt;="&amp;N163, 'Leave Request Form'!$R$8:$R$569, "&gt;="&amp;N163)&gt;0, "A", IF(COUNTIFS('Leave Request Form'!$C$8:$C$507, $B165, 'Leave Request Form'!$D$8:$D$507, "&lt;="&amp;N163, 'Leave Request Form'!$E$8:$E$507, "&gt;="&amp;N163)&gt;0, "R", "")))))</f>
        <v/>
      </c>
      <c r="O165" s="43" t="str">
        <f>IF(OR($B165="", O163=""), "", IF(COUNTIFS('Leave Request Form'!$T$8:$T$507, O163, 'Leave Request Form'!$C$8:$C$507, $B165), "A2", IF(COUNTIFS('Leave Request Form'!$G$8:$G$507, O163, 'Leave Request Form'!$C$8:$C$507, $B165), "R2", IF(COUNTIFS('Leave Request Form'!$P$8:$P$569, $B165, 'Leave Request Form'!$Q$8:$Q$569, "&lt;="&amp;O163, 'Leave Request Form'!$R$8:$R$569, "&gt;="&amp;O163)&gt;0, "A", IF(COUNTIFS('Leave Request Form'!$C$8:$C$507, $B165, 'Leave Request Form'!$D$8:$D$507, "&lt;="&amp;O163, 'Leave Request Form'!$E$8:$E$507, "&gt;="&amp;O163)&gt;0, "R", "")))))</f>
        <v>A</v>
      </c>
      <c r="P165" s="43" t="str">
        <f>IF(OR($B165="", P163=""), "", IF(COUNTIFS('Leave Request Form'!$T$8:$T$507, P163, 'Leave Request Form'!$C$8:$C$507, $B165), "A2", IF(COUNTIFS('Leave Request Form'!$G$8:$G$507, P163, 'Leave Request Form'!$C$8:$C$507, $B165), "R2", IF(COUNTIFS('Leave Request Form'!$P$8:$P$569, $B165, 'Leave Request Form'!$Q$8:$Q$569, "&lt;="&amp;P163, 'Leave Request Form'!$R$8:$R$569, "&gt;="&amp;P163)&gt;0, "A", IF(COUNTIFS('Leave Request Form'!$C$8:$C$507, $B165, 'Leave Request Form'!$D$8:$D$507, "&lt;="&amp;P163, 'Leave Request Form'!$E$8:$E$507, "&gt;="&amp;P163)&gt;0, "R", "")))))</f>
        <v>A</v>
      </c>
      <c r="Q165" s="43" t="str">
        <f>IF(OR($B165="", Q163=""), "", IF(COUNTIFS('Leave Request Form'!$T$8:$T$507, Q163, 'Leave Request Form'!$C$8:$C$507, $B165), "A2", IF(COUNTIFS('Leave Request Form'!$G$8:$G$507, Q163, 'Leave Request Form'!$C$8:$C$507, $B165), "R2", IF(COUNTIFS('Leave Request Form'!$P$8:$P$569, $B165, 'Leave Request Form'!$Q$8:$Q$569, "&lt;="&amp;Q163, 'Leave Request Form'!$R$8:$R$569, "&gt;="&amp;Q163)&gt;0, "A", IF(COUNTIFS('Leave Request Form'!$C$8:$C$507, $B165, 'Leave Request Form'!$D$8:$D$507, "&lt;="&amp;Q163, 'Leave Request Form'!$E$8:$E$507, "&gt;="&amp;Q163)&gt;0, "R", "")))))</f>
        <v>A</v>
      </c>
      <c r="R165" s="43" t="str">
        <f>IF(OR($B165="", R163=""), "", IF(COUNTIFS('Leave Request Form'!$T$8:$T$507, R163, 'Leave Request Form'!$C$8:$C$507, $B165), "A2", IF(COUNTIFS('Leave Request Form'!$G$8:$G$507, R163, 'Leave Request Form'!$C$8:$C$507, $B165), "R2", IF(COUNTIFS('Leave Request Form'!$P$8:$P$569, $B165, 'Leave Request Form'!$Q$8:$Q$569, "&lt;="&amp;R163, 'Leave Request Form'!$R$8:$R$569, "&gt;="&amp;R163)&gt;0, "A", IF(COUNTIFS('Leave Request Form'!$C$8:$C$507, $B165, 'Leave Request Form'!$D$8:$D$507, "&lt;="&amp;R163, 'Leave Request Form'!$E$8:$E$507, "&gt;="&amp;R163)&gt;0, "R", "")))))</f>
        <v>A</v>
      </c>
      <c r="S165" s="43" t="str">
        <f>IF(OR($B165="", S163=""), "", IF(COUNTIFS('Leave Request Form'!$T$8:$T$507, S163, 'Leave Request Form'!$C$8:$C$507, $B165), "A2", IF(COUNTIFS('Leave Request Form'!$G$8:$G$507, S163, 'Leave Request Form'!$C$8:$C$507, $B165), "R2", IF(COUNTIFS('Leave Request Form'!$P$8:$P$569, $B165, 'Leave Request Form'!$Q$8:$Q$569, "&lt;="&amp;S163, 'Leave Request Form'!$R$8:$R$569, "&gt;="&amp;S163)&gt;0, "A", IF(COUNTIFS('Leave Request Form'!$C$8:$C$507, $B165, 'Leave Request Form'!$D$8:$D$507, "&lt;="&amp;S163, 'Leave Request Form'!$E$8:$E$507, "&gt;="&amp;S163)&gt;0, "R", "")))))</f>
        <v>A</v>
      </c>
      <c r="T165" s="43" t="str">
        <f>IF(OR($B165="", T163=""), "", IF(COUNTIFS('Leave Request Form'!$T$8:$T$507, T163, 'Leave Request Form'!$C$8:$C$507, $B165), "A2", IF(COUNTIFS('Leave Request Form'!$G$8:$G$507, T163, 'Leave Request Form'!$C$8:$C$507, $B165), "R2", IF(COUNTIFS('Leave Request Form'!$P$8:$P$569, $B165, 'Leave Request Form'!$Q$8:$Q$569, "&lt;="&amp;T163, 'Leave Request Form'!$R$8:$R$569, "&gt;="&amp;T163)&gt;0, "A", IF(COUNTIFS('Leave Request Form'!$C$8:$C$507, $B165, 'Leave Request Form'!$D$8:$D$507, "&lt;="&amp;T163, 'Leave Request Form'!$E$8:$E$507, "&gt;="&amp;T163)&gt;0, "R", "")))))</f>
        <v/>
      </c>
      <c r="U165" s="43" t="str">
        <f>IF(OR($B165="", U163=""), "", IF(COUNTIFS('Leave Request Form'!$T$8:$T$507, U163, 'Leave Request Form'!$C$8:$C$507, $B165), "A2", IF(COUNTIFS('Leave Request Form'!$G$8:$G$507, U163, 'Leave Request Form'!$C$8:$C$507, $B165), "R2", IF(COUNTIFS('Leave Request Form'!$P$8:$P$569, $B165, 'Leave Request Form'!$Q$8:$Q$569, "&lt;="&amp;U163, 'Leave Request Form'!$R$8:$R$569, "&gt;="&amp;U163)&gt;0, "A", IF(COUNTIFS('Leave Request Form'!$C$8:$C$507, $B165, 'Leave Request Form'!$D$8:$D$507, "&lt;="&amp;U163, 'Leave Request Form'!$E$8:$E$507, "&gt;="&amp;U163)&gt;0, "R", "")))))</f>
        <v/>
      </c>
      <c r="V165" s="43" t="str">
        <f>IF(OR($B165="", V163=""), "", IF(COUNTIFS('Leave Request Form'!$T$8:$T$507, V163, 'Leave Request Form'!$C$8:$C$507, $B165), "A2", IF(COUNTIFS('Leave Request Form'!$G$8:$G$507, V163, 'Leave Request Form'!$C$8:$C$507, $B165), "R2", IF(COUNTIFS('Leave Request Form'!$P$8:$P$569, $B165, 'Leave Request Form'!$Q$8:$Q$569, "&lt;="&amp;V163, 'Leave Request Form'!$R$8:$R$569, "&gt;="&amp;V163)&gt;0, "A", IF(COUNTIFS('Leave Request Form'!$C$8:$C$507, $B165, 'Leave Request Form'!$D$8:$D$507, "&lt;="&amp;V163, 'Leave Request Form'!$E$8:$E$507, "&gt;="&amp;V163)&gt;0, "R", "")))))</f>
        <v/>
      </c>
      <c r="W165" s="43" t="str">
        <f>IF(OR($B165="", W163=""), "", IF(COUNTIFS('Leave Request Form'!$T$8:$T$507, W163, 'Leave Request Form'!$C$8:$C$507, $B165), "A2", IF(COUNTIFS('Leave Request Form'!$G$8:$G$507, W163, 'Leave Request Form'!$C$8:$C$507, $B165), "R2", IF(COUNTIFS('Leave Request Form'!$P$8:$P$569, $B165, 'Leave Request Form'!$Q$8:$Q$569, "&lt;="&amp;W163, 'Leave Request Form'!$R$8:$R$569, "&gt;="&amp;W163)&gt;0, "A", IF(COUNTIFS('Leave Request Form'!$C$8:$C$507, $B165, 'Leave Request Form'!$D$8:$D$507, "&lt;="&amp;W163, 'Leave Request Form'!$E$8:$E$507, "&gt;="&amp;W163)&gt;0, "R", "")))))</f>
        <v/>
      </c>
      <c r="X165" s="43" t="str">
        <f>IF(OR($B165="", X163=""), "", IF(COUNTIFS('Leave Request Form'!$T$8:$T$507, X163, 'Leave Request Form'!$C$8:$C$507, $B165), "A2", IF(COUNTIFS('Leave Request Form'!$G$8:$G$507, X163, 'Leave Request Form'!$C$8:$C$507, $B165), "R2", IF(COUNTIFS('Leave Request Form'!$P$8:$P$569, $B165, 'Leave Request Form'!$Q$8:$Q$569, "&lt;="&amp;X163, 'Leave Request Form'!$R$8:$R$569, "&gt;="&amp;X163)&gt;0, "A", IF(COUNTIFS('Leave Request Form'!$C$8:$C$507, $B165, 'Leave Request Form'!$D$8:$D$507, "&lt;="&amp;X163, 'Leave Request Form'!$E$8:$E$507, "&gt;="&amp;X163)&gt;0, "R", "")))))</f>
        <v/>
      </c>
      <c r="Y165" s="43" t="str">
        <f>IF(OR($B165="", Y163=""), "", IF(COUNTIFS('Leave Request Form'!$T$8:$T$507, Y163, 'Leave Request Form'!$C$8:$C$507, $B165), "A2", IF(COUNTIFS('Leave Request Form'!$G$8:$G$507, Y163, 'Leave Request Form'!$C$8:$C$507, $B165), "R2", IF(COUNTIFS('Leave Request Form'!$P$8:$P$569, $B165, 'Leave Request Form'!$Q$8:$Q$569, "&lt;="&amp;Y163, 'Leave Request Form'!$R$8:$R$569, "&gt;="&amp;Y163)&gt;0, "A", IF(COUNTIFS('Leave Request Form'!$C$8:$C$507, $B165, 'Leave Request Form'!$D$8:$D$507, "&lt;="&amp;Y163, 'Leave Request Form'!$E$8:$E$507, "&gt;="&amp;Y163)&gt;0, "R", "")))))</f>
        <v/>
      </c>
      <c r="Z165" s="43" t="str">
        <f>IF(OR($B165="", Z163=""), "", IF(COUNTIFS('Leave Request Form'!$T$8:$T$507, Z163, 'Leave Request Form'!$C$8:$C$507, $B165), "A2", IF(COUNTIFS('Leave Request Form'!$G$8:$G$507, Z163, 'Leave Request Form'!$C$8:$C$507, $B165), "R2", IF(COUNTIFS('Leave Request Form'!$P$8:$P$569, $B165, 'Leave Request Form'!$Q$8:$Q$569, "&lt;="&amp;Z163, 'Leave Request Form'!$R$8:$R$569, "&gt;="&amp;Z163)&gt;0, "A", IF(COUNTIFS('Leave Request Form'!$C$8:$C$507, $B165, 'Leave Request Form'!$D$8:$D$507, "&lt;="&amp;Z163, 'Leave Request Form'!$E$8:$E$507, "&gt;="&amp;Z163)&gt;0, "R", "")))))</f>
        <v/>
      </c>
      <c r="AA165" s="43" t="str">
        <f>IF(OR($B165="", AA163=""), "", IF(COUNTIFS('Leave Request Form'!$T$8:$T$507, AA163, 'Leave Request Form'!$C$8:$C$507, $B165), "A2", IF(COUNTIFS('Leave Request Form'!$G$8:$G$507, AA163, 'Leave Request Form'!$C$8:$C$507, $B165), "R2", IF(COUNTIFS('Leave Request Form'!$P$8:$P$569, $B165, 'Leave Request Form'!$Q$8:$Q$569, "&lt;="&amp;AA163, 'Leave Request Form'!$R$8:$R$569, "&gt;="&amp;AA163)&gt;0, "A", IF(COUNTIFS('Leave Request Form'!$C$8:$C$507, $B165, 'Leave Request Form'!$D$8:$D$507, "&lt;="&amp;AA163, 'Leave Request Form'!$E$8:$E$507, "&gt;="&amp;AA163)&gt;0, "R", "")))))</f>
        <v/>
      </c>
      <c r="AB165" s="43" t="str">
        <f>IF(OR($B165="", AB163=""), "", IF(COUNTIFS('Leave Request Form'!$T$8:$T$507, AB163, 'Leave Request Form'!$C$8:$C$507, $B165), "A2", IF(COUNTIFS('Leave Request Form'!$G$8:$G$507, AB163, 'Leave Request Form'!$C$8:$C$507, $B165), "R2", IF(COUNTIFS('Leave Request Form'!$P$8:$P$569, $B165, 'Leave Request Form'!$Q$8:$Q$569, "&lt;="&amp;AB163, 'Leave Request Form'!$R$8:$R$569, "&gt;="&amp;AB163)&gt;0, "A", IF(COUNTIFS('Leave Request Form'!$C$8:$C$507, $B165, 'Leave Request Form'!$D$8:$D$507, "&lt;="&amp;AB163, 'Leave Request Form'!$E$8:$E$507, "&gt;="&amp;AB163)&gt;0, "R", "")))))</f>
        <v/>
      </c>
      <c r="AC165" s="43" t="str">
        <f>IF(OR($B165="", AC163=""), "", IF(COUNTIFS('Leave Request Form'!$T$8:$T$507, AC163, 'Leave Request Form'!$C$8:$C$507, $B165), "A2", IF(COUNTIFS('Leave Request Form'!$G$8:$G$507, AC163, 'Leave Request Form'!$C$8:$C$507, $B165), "R2", IF(COUNTIFS('Leave Request Form'!$P$8:$P$569, $B165, 'Leave Request Form'!$Q$8:$Q$569, "&lt;="&amp;AC163, 'Leave Request Form'!$R$8:$R$569, "&gt;="&amp;AC163)&gt;0, "A", IF(COUNTIFS('Leave Request Form'!$C$8:$C$507, $B165, 'Leave Request Form'!$D$8:$D$507, "&lt;="&amp;AC163, 'Leave Request Form'!$E$8:$E$507, "&gt;="&amp;AC163)&gt;0, "R", "")))))</f>
        <v/>
      </c>
      <c r="AD165" s="43" t="str">
        <f>IF(OR($B165="", AD163=""), "", IF(COUNTIFS('Leave Request Form'!$T$8:$T$507, AD163, 'Leave Request Form'!$C$8:$C$507, $B165), "A2", IF(COUNTIFS('Leave Request Form'!$G$8:$G$507, AD163, 'Leave Request Form'!$C$8:$C$507, $B165), "R2", IF(COUNTIFS('Leave Request Form'!$P$8:$P$569, $B165, 'Leave Request Form'!$Q$8:$Q$569, "&lt;="&amp;AD163, 'Leave Request Form'!$R$8:$R$569, "&gt;="&amp;AD163)&gt;0, "A", IF(COUNTIFS('Leave Request Form'!$C$8:$C$507, $B165, 'Leave Request Form'!$D$8:$D$507, "&lt;="&amp;AD163, 'Leave Request Form'!$E$8:$E$507, "&gt;="&amp;AD163)&gt;0, "R", "")))))</f>
        <v/>
      </c>
      <c r="AE165" s="43" t="str">
        <f>IF(OR($B165="", AE163=""), "", IF(COUNTIFS('Leave Request Form'!$T$8:$T$507, AE163, 'Leave Request Form'!$C$8:$C$507, $B165), "A2", IF(COUNTIFS('Leave Request Form'!$G$8:$G$507, AE163, 'Leave Request Form'!$C$8:$C$507, $B165), "R2", IF(COUNTIFS('Leave Request Form'!$P$8:$P$569, $B165, 'Leave Request Form'!$Q$8:$Q$569, "&lt;="&amp;AE163, 'Leave Request Form'!$R$8:$R$569, "&gt;="&amp;AE163)&gt;0, "A", IF(COUNTIFS('Leave Request Form'!$C$8:$C$507, $B165, 'Leave Request Form'!$D$8:$D$507, "&lt;="&amp;AE163, 'Leave Request Form'!$E$8:$E$507, "&gt;="&amp;AE163)&gt;0, "R", "")))))</f>
        <v/>
      </c>
      <c r="AF165" s="43" t="str">
        <f>IF(OR($B165="", AF163=""), "", IF(COUNTIFS('Leave Request Form'!$T$8:$T$507, AF163, 'Leave Request Form'!$C$8:$C$507, $B165), "A2", IF(COUNTIFS('Leave Request Form'!$G$8:$G$507, AF163, 'Leave Request Form'!$C$8:$C$507, $B165), "R2", IF(COUNTIFS('Leave Request Form'!$P$8:$P$569, $B165, 'Leave Request Form'!$Q$8:$Q$569, "&lt;="&amp;AF163, 'Leave Request Form'!$R$8:$R$569, "&gt;="&amp;AF163)&gt;0, "A", IF(COUNTIFS('Leave Request Form'!$C$8:$C$507, $B165, 'Leave Request Form'!$D$8:$D$507, "&lt;="&amp;AF163, 'Leave Request Form'!$E$8:$E$507, "&gt;="&amp;AF163)&gt;0, "R", "")))))</f>
        <v/>
      </c>
      <c r="AG165" s="44" t="str">
        <f>IF(OR($B165="", AG163=""), "", IF(COUNTIFS('Leave Request Form'!$T$8:$T$507, AG163, 'Leave Request Form'!$C$8:$C$507, $B165), "A2", IF(COUNTIFS('Leave Request Form'!$G$8:$G$507, AG163, 'Leave Request Form'!$C$8:$C$507, $B165), "R2", IF(COUNTIFS('Leave Request Form'!$P$8:$P$569, $B165, 'Leave Request Form'!$Q$8:$Q$569, "&lt;="&amp;AG163, 'Leave Request Form'!$R$8:$R$569, "&gt;="&amp;AG163)&gt;0, "A", IF(COUNTIFS('Leave Request Form'!$C$8:$C$507, $B165, 'Leave Request Form'!$D$8:$D$507, "&lt;="&amp;AG163, 'Leave Request Form'!$E$8:$E$507, "&gt;="&amp;AG163)&gt;0, "R", "")))))</f>
        <v/>
      </c>
      <c r="AH165" s="75"/>
    </row>
    <row r="166" spans="1:34" x14ac:dyDescent="0.25">
      <c r="A166" s="75"/>
      <c r="B166" s="10" t="str">
        <f>IF('Intro &amp; Setup'!$BC$6="", "", 'Intro &amp; Setup'!$BC$6)</f>
        <v>Sean</v>
      </c>
      <c r="C166" s="42" t="str">
        <f>IF(OR($B166="", C163=""), "", IF(COUNTIFS('Leave Request Form'!$T$8:$T$507, C163, 'Leave Request Form'!$C$8:$C$507, $B166), "A2", IF(COUNTIFS('Leave Request Form'!$G$8:$G$507, C163, 'Leave Request Form'!$C$8:$C$507, $B166), "R2", IF(COUNTIFS('Leave Request Form'!$P$8:$P$569, $B166, 'Leave Request Form'!$Q$8:$Q$569, "&lt;="&amp;C163, 'Leave Request Form'!$R$8:$R$569, "&gt;="&amp;C163)&gt;0, "A", IF(COUNTIFS('Leave Request Form'!$C$8:$C$507, $B166, 'Leave Request Form'!$D$8:$D$507, "&lt;="&amp;C163, 'Leave Request Form'!$E$8:$E$507, "&gt;="&amp;C163)&gt;0, "R", "")))))</f>
        <v/>
      </c>
      <c r="D166" s="43" t="str">
        <f>IF(OR($B166="", D163=""), "", IF(COUNTIFS('Leave Request Form'!$T$8:$T$507, D163, 'Leave Request Form'!$C$8:$C$507, $B166), "A2", IF(COUNTIFS('Leave Request Form'!$G$8:$G$507, D163, 'Leave Request Form'!$C$8:$C$507, $B166), "R2", IF(COUNTIFS('Leave Request Form'!$P$8:$P$569, $B166, 'Leave Request Form'!$Q$8:$Q$569, "&lt;="&amp;D163, 'Leave Request Form'!$R$8:$R$569, "&gt;="&amp;D163)&gt;0, "A", IF(COUNTIFS('Leave Request Form'!$C$8:$C$507, $B166, 'Leave Request Form'!$D$8:$D$507, "&lt;="&amp;D163, 'Leave Request Form'!$E$8:$E$507, "&gt;="&amp;D163)&gt;0, "R", "")))))</f>
        <v/>
      </c>
      <c r="E166" s="43" t="str">
        <f>IF(OR($B166="", E163=""), "", IF(COUNTIFS('Leave Request Form'!$T$8:$T$507, E163, 'Leave Request Form'!$C$8:$C$507, $B166), "A2", IF(COUNTIFS('Leave Request Form'!$G$8:$G$507, E163, 'Leave Request Form'!$C$8:$C$507, $B166), "R2", IF(COUNTIFS('Leave Request Form'!$P$8:$P$569, $B166, 'Leave Request Form'!$Q$8:$Q$569, "&lt;="&amp;E163, 'Leave Request Form'!$R$8:$R$569, "&gt;="&amp;E163)&gt;0, "A", IF(COUNTIFS('Leave Request Form'!$C$8:$C$507, $B166, 'Leave Request Form'!$D$8:$D$507, "&lt;="&amp;E163, 'Leave Request Form'!$E$8:$E$507, "&gt;="&amp;E163)&gt;0, "R", "")))))</f>
        <v/>
      </c>
      <c r="F166" s="43" t="str">
        <f>IF(OR($B166="", F163=""), "", IF(COUNTIFS('Leave Request Form'!$T$8:$T$507, F163, 'Leave Request Form'!$C$8:$C$507, $B166), "A2", IF(COUNTIFS('Leave Request Form'!$G$8:$G$507, F163, 'Leave Request Form'!$C$8:$C$507, $B166), "R2", IF(COUNTIFS('Leave Request Form'!$P$8:$P$569, $B166, 'Leave Request Form'!$Q$8:$Q$569, "&lt;="&amp;F163, 'Leave Request Form'!$R$8:$R$569, "&gt;="&amp;F163)&gt;0, "A", IF(COUNTIFS('Leave Request Form'!$C$8:$C$507, $B166, 'Leave Request Form'!$D$8:$D$507, "&lt;="&amp;F163, 'Leave Request Form'!$E$8:$E$507, "&gt;="&amp;F163)&gt;0, "R", "")))))</f>
        <v/>
      </c>
      <c r="G166" s="43" t="str">
        <f>IF(OR($B166="", G163=""), "", IF(COUNTIFS('Leave Request Form'!$T$8:$T$507, G163, 'Leave Request Form'!$C$8:$C$507, $B166), "A2", IF(COUNTIFS('Leave Request Form'!$G$8:$G$507, G163, 'Leave Request Form'!$C$8:$C$507, $B166), "R2", IF(COUNTIFS('Leave Request Form'!$P$8:$P$569, $B166, 'Leave Request Form'!$Q$8:$Q$569, "&lt;="&amp;G163, 'Leave Request Form'!$R$8:$R$569, "&gt;="&amp;G163)&gt;0, "A", IF(COUNTIFS('Leave Request Form'!$C$8:$C$507, $B166, 'Leave Request Form'!$D$8:$D$507, "&lt;="&amp;G163, 'Leave Request Form'!$E$8:$E$507, "&gt;="&amp;G163)&gt;0, "R", "")))))</f>
        <v/>
      </c>
      <c r="H166" s="43" t="str">
        <f>IF(OR($B166="", H163=""), "", IF(COUNTIFS('Leave Request Form'!$T$8:$T$507, H163, 'Leave Request Form'!$C$8:$C$507, $B166), "A2", IF(COUNTIFS('Leave Request Form'!$G$8:$G$507, H163, 'Leave Request Form'!$C$8:$C$507, $B166), "R2", IF(COUNTIFS('Leave Request Form'!$P$8:$P$569, $B166, 'Leave Request Form'!$Q$8:$Q$569, "&lt;="&amp;H163, 'Leave Request Form'!$R$8:$R$569, "&gt;="&amp;H163)&gt;0, "A", IF(COUNTIFS('Leave Request Form'!$C$8:$C$507, $B166, 'Leave Request Form'!$D$8:$D$507, "&lt;="&amp;H163, 'Leave Request Form'!$E$8:$E$507, "&gt;="&amp;H163)&gt;0, "R", "")))))</f>
        <v/>
      </c>
      <c r="I166" s="43" t="str">
        <f>IF(OR($B166="", I163=""), "", IF(COUNTIFS('Leave Request Form'!$T$8:$T$507, I163, 'Leave Request Form'!$C$8:$C$507, $B166), "A2", IF(COUNTIFS('Leave Request Form'!$G$8:$G$507, I163, 'Leave Request Form'!$C$8:$C$507, $B166), "R2", IF(COUNTIFS('Leave Request Form'!$P$8:$P$569, $B166, 'Leave Request Form'!$Q$8:$Q$569, "&lt;="&amp;I163, 'Leave Request Form'!$R$8:$R$569, "&gt;="&amp;I163)&gt;0, "A", IF(COUNTIFS('Leave Request Form'!$C$8:$C$507, $B166, 'Leave Request Form'!$D$8:$D$507, "&lt;="&amp;I163, 'Leave Request Form'!$E$8:$E$507, "&gt;="&amp;I163)&gt;0, "R", "")))))</f>
        <v/>
      </c>
      <c r="J166" s="43" t="str">
        <f>IF(OR($B166="", J163=""), "", IF(COUNTIFS('Leave Request Form'!$T$8:$T$507, J163, 'Leave Request Form'!$C$8:$C$507, $B166), "A2", IF(COUNTIFS('Leave Request Form'!$G$8:$G$507, J163, 'Leave Request Form'!$C$8:$C$507, $B166), "R2", IF(COUNTIFS('Leave Request Form'!$P$8:$P$569, $B166, 'Leave Request Form'!$Q$8:$Q$569, "&lt;="&amp;J163, 'Leave Request Form'!$R$8:$R$569, "&gt;="&amp;J163)&gt;0, "A", IF(COUNTIFS('Leave Request Form'!$C$8:$C$507, $B166, 'Leave Request Form'!$D$8:$D$507, "&lt;="&amp;J163, 'Leave Request Form'!$E$8:$E$507, "&gt;="&amp;J163)&gt;0, "R", "")))))</f>
        <v/>
      </c>
      <c r="K166" s="43" t="str">
        <f>IF(OR($B166="", K163=""), "", IF(COUNTIFS('Leave Request Form'!$T$8:$T$507, K163, 'Leave Request Form'!$C$8:$C$507, $B166), "A2", IF(COUNTIFS('Leave Request Form'!$G$8:$G$507, K163, 'Leave Request Form'!$C$8:$C$507, $B166), "R2", IF(COUNTIFS('Leave Request Form'!$P$8:$P$569, $B166, 'Leave Request Form'!$Q$8:$Q$569, "&lt;="&amp;K163, 'Leave Request Form'!$R$8:$R$569, "&gt;="&amp;K163)&gt;0, "A", IF(COUNTIFS('Leave Request Form'!$C$8:$C$507, $B166, 'Leave Request Form'!$D$8:$D$507, "&lt;="&amp;K163, 'Leave Request Form'!$E$8:$E$507, "&gt;="&amp;K163)&gt;0, "R", "")))))</f>
        <v/>
      </c>
      <c r="L166" s="43" t="str">
        <f>IF(OR($B166="", L163=""), "", IF(COUNTIFS('Leave Request Form'!$T$8:$T$507, L163, 'Leave Request Form'!$C$8:$C$507, $B166), "A2", IF(COUNTIFS('Leave Request Form'!$G$8:$G$507, L163, 'Leave Request Form'!$C$8:$C$507, $B166), "R2", IF(COUNTIFS('Leave Request Form'!$P$8:$P$569, $B166, 'Leave Request Form'!$Q$8:$Q$569, "&lt;="&amp;L163, 'Leave Request Form'!$R$8:$R$569, "&gt;="&amp;L163)&gt;0, "A", IF(COUNTIFS('Leave Request Form'!$C$8:$C$507, $B166, 'Leave Request Form'!$D$8:$D$507, "&lt;="&amp;L163, 'Leave Request Form'!$E$8:$E$507, "&gt;="&amp;L163)&gt;0, "R", "")))))</f>
        <v/>
      </c>
      <c r="M166" s="43" t="str">
        <f>IF(OR($B166="", M163=""), "", IF(COUNTIFS('Leave Request Form'!$T$8:$T$507, M163, 'Leave Request Form'!$C$8:$C$507, $B166), "A2", IF(COUNTIFS('Leave Request Form'!$G$8:$G$507, M163, 'Leave Request Form'!$C$8:$C$507, $B166), "R2", IF(COUNTIFS('Leave Request Form'!$P$8:$P$569, $B166, 'Leave Request Form'!$Q$8:$Q$569, "&lt;="&amp;M163, 'Leave Request Form'!$R$8:$R$569, "&gt;="&amp;M163)&gt;0, "A", IF(COUNTIFS('Leave Request Form'!$C$8:$C$507, $B166, 'Leave Request Form'!$D$8:$D$507, "&lt;="&amp;M163, 'Leave Request Form'!$E$8:$E$507, "&gt;="&amp;M163)&gt;0, "R", "")))))</f>
        <v/>
      </c>
      <c r="N166" s="43" t="str">
        <f>IF(OR($B166="", N163=""), "", IF(COUNTIFS('Leave Request Form'!$T$8:$T$507, N163, 'Leave Request Form'!$C$8:$C$507, $B166), "A2", IF(COUNTIFS('Leave Request Form'!$G$8:$G$507, N163, 'Leave Request Form'!$C$8:$C$507, $B166), "R2", IF(COUNTIFS('Leave Request Form'!$P$8:$P$569, $B166, 'Leave Request Form'!$Q$8:$Q$569, "&lt;="&amp;N163, 'Leave Request Form'!$R$8:$R$569, "&gt;="&amp;N163)&gt;0, "A", IF(COUNTIFS('Leave Request Form'!$C$8:$C$507, $B166, 'Leave Request Form'!$D$8:$D$507, "&lt;="&amp;N163, 'Leave Request Form'!$E$8:$E$507, "&gt;="&amp;N163)&gt;0, "R", "")))))</f>
        <v/>
      </c>
      <c r="O166" s="43" t="str">
        <f>IF(OR($B166="", O163=""), "", IF(COUNTIFS('Leave Request Form'!$T$8:$T$507, O163, 'Leave Request Form'!$C$8:$C$507, $B166), "A2", IF(COUNTIFS('Leave Request Form'!$G$8:$G$507, O163, 'Leave Request Form'!$C$8:$C$507, $B166), "R2", IF(COUNTIFS('Leave Request Form'!$P$8:$P$569, $B166, 'Leave Request Form'!$Q$8:$Q$569, "&lt;="&amp;O163, 'Leave Request Form'!$R$8:$R$569, "&gt;="&amp;O163)&gt;0, "A", IF(COUNTIFS('Leave Request Form'!$C$8:$C$507, $B166, 'Leave Request Form'!$D$8:$D$507, "&lt;="&amp;O163, 'Leave Request Form'!$E$8:$E$507, "&gt;="&amp;O163)&gt;0, "R", "")))))</f>
        <v>A</v>
      </c>
      <c r="P166" s="43" t="str">
        <f>IF(OR($B166="", P163=""), "", IF(COUNTIFS('Leave Request Form'!$T$8:$T$507, P163, 'Leave Request Form'!$C$8:$C$507, $B166), "A2", IF(COUNTIFS('Leave Request Form'!$G$8:$G$507, P163, 'Leave Request Form'!$C$8:$C$507, $B166), "R2", IF(COUNTIFS('Leave Request Form'!$P$8:$P$569, $B166, 'Leave Request Form'!$Q$8:$Q$569, "&lt;="&amp;P163, 'Leave Request Form'!$R$8:$R$569, "&gt;="&amp;P163)&gt;0, "A", IF(COUNTIFS('Leave Request Form'!$C$8:$C$507, $B166, 'Leave Request Form'!$D$8:$D$507, "&lt;="&amp;P163, 'Leave Request Form'!$E$8:$E$507, "&gt;="&amp;P163)&gt;0, "R", "")))))</f>
        <v>A</v>
      </c>
      <c r="Q166" s="43" t="str">
        <f>IF(OR($B166="", Q163=""), "", IF(COUNTIFS('Leave Request Form'!$T$8:$T$507, Q163, 'Leave Request Form'!$C$8:$C$507, $B166), "A2", IF(COUNTIFS('Leave Request Form'!$G$8:$G$507, Q163, 'Leave Request Form'!$C$8:$C$507, $B166), "R2", IF(COUNTIFS('Leave Request Form'!$P$8:$P$569, $B166, 'Leave Request Form'!$Q$8:$Q$569, "&lt;="&amp;Q163, 'Leave Request Form'!$R$8:$R$569, "&gt;="&amp;Q163)&gt;0, "A", IF(COUNTIFS('Leave Request Form'!$C$8:$C$507, $B166, 'Leave Request Form'!$D$8:$D$507, "&lt;="&amp;Q163, 'Leave Request Form'!$E$8:$E$507, "&gt;="&amp;Q163)&gt;0, "R", "")))))</f>
        <v>A</v>
      </c>
      <c r="R166" s="43" t="str">
        <f>IF(OR($B166="", R163=""), "", IF(COUNTIFS('Leave Request Form'!$T$8:$T$507, R163, 'Leave Request Form'!$C$8:$C$507, $B166), "A2", IF(COUNTIFS('Leave Request Form'!$G$8:$G$507, R163, 'Leave Request Form'!$C$8:$C$507, $B166), "R2", IF(COUNTIFS('Leave Request Form'!$P$8:$P$569, $B166, 'Leave Request Form'!$Q$8:$Q$569, "&lt;="&amp;R163, 'Leave Request Form'!$R$8:$R$569, "&gt;="&amp;R163)&gt;0, "A", IF(COUNTIFS('Leave Request Form'!$C$8:$C$507, $B166, 'Leave Request Form'!$D$8:$D$507, "&lt;="&amp;R163, 'Leave Request Form'!$E$8:$E$507, "&gt;="&amp;R163)&gt;0, "R", "")))))</f>
        <v>A</v>
      </c>
      <c r="S166" s="43" t="str">
        <f>IF(OR($B166="", S163=""), "", IF(COUNTIFS('Leave Request Form'!$T$8:$T$507, S163, 'Leave Request Form'!$C$8:$C$507, $B166), "A2", IF(COUNTIFS('Leave Request Form'!$G$8:$G$507, S163, 'Leave Request Form'!$C$8:$C$507, $B166), "R2", IF(COUNTIFS('Leave Request Form'!$P$8:$P$569, $B166, 'Leave Request Form'!$Q$8:$Q$569, "&lt;="&amp;S163, 'Leave Request Form'!$R$8:$R$569, "&gt;="&amp;S163)&gt;0, "A", IF(COUNTIFS('Leave Request Form'!$C$8:$C$507, $B166, 'Leave Request Form'!$D$8:$D$507, "&lt;="&amp;S163, 'Leave Request Form'!$E$8:$E$507, "&gt;="&amp;S163)&gt;0, "R", "")))))</f>
        <v>A</v>
      </c>
      <c r="T166" s="43" t="str">
        <f>IF(OR($B166="", T163=""), "", IF(COUNTIFS('Leave Request Form'!$T$8:$T$507, T163, 'Leave Request Form'!$C$8:$C$507, $B166), "A2", IF(COUNTIFS('Leave Request Form'!$G$8:$G$507, T163, 'Leave Request Form'!$C$8:$C$507, $B166), "R2", IF(COUNTIFS('Leave Request Form'!$P$8:$P$569, $B166, 'Leave Request Form'!$Q$8:$Q$569, "&lt;="&amp;T163, 'Leave Request Form'!$R$8:$R$569, "&gt;="&amp;T163)&gt;0, "A", IF(COUNTIFS('Leave Request Form'!$C$8:$C$507, $B166, 'Leave Request Form'!$D$8:$D$507, "&lt;="&amp;T163, 'Leave Request Form'!$E$8:$E$507, "&gt;="&amp;T163)&gt;0, "R", "")))))</f>
        <v/>
      </c>
      <c r="U166" s="43" t="str">
        <f>IF(OR($B166="", U163=""), "", IF(COUNTIFS('Leave Request Form'!$T$8:$T$507, U163, 'Leave Request Form'!$C$8:$C$507, $B166), "A2", IF(COUNTIFS('Leave Request Form'!$G$8:$G$507, U163, 'Leave Request Form'!$C$8:$C$507, $B166), "R2", IF(COUNTIFS('Leave Request Form'!$P$8:$P$569, $B166, 'Leave Request Form'!$Q$8:$Q$569, "&lt;="&amp;U163, 'Leave Request Form'!$R$8:$R$569, "&gt;="&amp;U163)&gt;0, "A", IF(COUNTIFS('Leave Request Form'!$C$8:$C$507, $B166, 'Leave Request Form'!$D$8:$D$507, "&lt;="&amp;U163, 'Leave Request Form'!$E$8:$E$507, "&gt;="&amp;U163)&gt;0, "R", "")))))</f>
        <v/>
      </c>
      <c r="V166" s="43" t="str">
        <f>IF(OR($B166="", V163=""), "", IF(COUNTIFS('Leave Request Form'!$T$8:$T$507, V163, 'Leave Request Form'!$C$8:$C$507, $B166), "A2", IF(COUNTIFS('Leave Request Form'!$G$8:$G$507, V163, 'Leave Request Form'!$C$8:$C$507, $B166), "R2", IF(COUNTIFS('Leave Request Form'!$P$8:$P$569, $B166, 'Leave Request Form'!$Q$8:$Q$569, "&lt;="&amp;V163, 'Leave Request Form'!$R$8:$R$569, "&gt;="&amp;V163)&gt;0, "A", IF(COUNTIFS('Leave Request Form'!$C$8:$C$507, $B166, 'Leave Request Form'!$D$8:$D$507, "&lt;="&amp;V163, 'Leave Request Form'!$E$8:$E$507, "&gt;="&amp;V163)&gt;0, "R", "")))))</f>
        <v/>
      </c>
      <c r="W166" s="43" t="str">
        <f>IF(OR($B166="", W163=""), "", IF(COUNTIFS('Leave Request Form'!$T$8:$T$507, W163, 'Leave Request Form'!$C$8:$C$507, $B166), "A2", IF(COUNTIFS('Leave Request Form'!$G$8:$G$507, W163, 'Leave Request Form'!$C$8:$C$507, $B166), "R2", IF(COUNTIFS('Leave Request Form'!$P$8:$P$569, $B166, 'Leave Request Form'!$Q$8:$Q$569, "&lt;="&amp;W163, 'Leave Request Form'!$R$8:$R$569, "&gt;="&amp;W163)&gt;0, "A", IF(COUNTIFS('Leave Request Form'!$C$8:$C$507, $B166, 'Leave Request Form'!$D$8:$D$507, "&lt;="&amp;W163, 'Leave Request Form'!$E$8:$E$507, "&gt;="&amp;W163)&gt;0, "R", "")))))</f>
        <v/>
      </c>
      <c r="X166" s="43" t="str">
        <f>IF(OR($B166="", X163=""), "", IF(COUNTIFS('Leave Request Form'!$T$8:$T$507, X163, 'Leave Request Form'!$C$8:$C$507, $B166), "A2", IF(COUNTIFS('Leave Request Form'!$G$8:$G$507, X163, 'Leave Request Form'!$C$8:$C$507, $B166), "R2", IF(COUNTIFS('Leave Request Form'!$P$8:$P$569, $B166, 'Leave Request Form'!$Q$8:$Q$569, "&lt;="&amp;X163, 'Leave Request Form'!$R$8:$R$569, "&gt;="&amp;X163)&gt;0, "A", IF(COUNTIFS('Leave Request Form'!$C$8:$C$507, $B166, 'Leave Request Form'!$D$8:$D$507, "&lt;="&amp;X163, 'Leave Request Form'!$E$8:$E$507, "&gt;="&amp;X163)&gt;0, "R", "")))))</f>
        <v/>
      </c>
      <c r="Y166" s="43" t="str">
        <f>IF(OR($B166="", Y163=""), "", IF(COUNTIFS('Leave Request Form'!$T$8:$T$507, Y163, 'Leave Request Form'!$C$8:$C$507, $B166), "A2", IF(COUNTIFS('Leave Request Form'!$G$8:$G$507, Y163, 'Leave Request Form'!$C$8:$C$507, $B166), "R2", IF(COUNTIFS('Leave Request Form'!$P$8:$P$569, $B166, 'Leave Request Form'!$Q$8:$Q$569, "&lt;="&amp;Y163, 'Leave Request Form'!$R$8:$R$569, "&gt;="&amp;Y163)&gt;0, "A", IF(COUNTIFS('Leave Request Form'!$C$8:$C$507, $B166, 'Leave Request Form'!$D$8:$D$507, "&lt;="&amp;Y163, 'Leave Request Form'!$E$8:$E$507, "&gt;="&amp;Y163)&gt;0, "R", "")))))</f>
        <v/>
      </c>
      <c r="Z166" s="43" t="str">
        <f>IF(OR($B166="", Z163=""), "", IF(COUNTIFS('Leave Request Form'!$T$8:$T$507, Z163, 'Leave Request Form'!$C$8:$C$507, $B166), "A2", IF(COUNTIFS('Leave Request Form'!$G$8:$G$507, Z163, 'Leave Request Form'!$C$8:$C$507, $B166), "R2", IF(COUNTIFS('Leave Request Form'!$P$8:$P$569, $B166, 'Leave Request Form'!$Q$8:$Q$569, "&lt;="&amp;Z163, 'Leave Request Form'!$R$8:$R$569, "&gt;="&amp;Z163)&gt;0, "A", IF(COUNTIFS('Leave Request Form'!$C$8:$C$507, $B166, 'Leave Request Form'!$D$8:$D$507, "&lt;="&amp;Z163, 'Leave Request Form'!$E$8:$E$507, "&gt;="&amp;Z163)&gt;0, "R", "")))))</f>
        <v/>
      </c>
      <c r="AA166" s="43" t="str">
        <f>IF(OR($B166="", AA163=""), "", IF(COUNTIFS('Leave Request Form'!$T$8:$T$507, AA163, 'Leave Request Form'!$C$8:$C$507, $B166), "A2", IF(COUNTIFS('Leave Request Form'!$G$8:$G$507, AA163, 'Leave Request Form'!$C$8:$C$507, $B166), "R2", IF(COUNTIFS('Leave Request Form'!$P$8:$P$569, $B166, 'Leave Request Form'!$Q$8:$Q$569, "&lt;="&amp;AA163, 'Leave Request Form'!$R$8:$R$569, "&gt;="&amp;AA163)&gt;0, "A", IF(COUNTIFS('Leave Request Form'!$C$8:$C$507, $B166, 'Leave Request Form'!$D$8:$D$507, "&lt;="&amp;AA163, 'Leave Request Form'!$E$8:$E$507, "&gt;="&amp;AA163)&gt;0, "R", "")))))</f>
        <v/>
      </c>
      <c r="AB166" s="43" t="str">
        <f>IF(OR($B166="", AB163=""), "", IF(COUNTIFS('Leave Request Form'!$T$8:$T$507, AB163, 'Leave Request Form'!$C$8:$C$507, $B166), "A2", IF(COUNTIFS('Leave Request Form'!$G$8:$G$507, AB163, 'Leave Request Form'!$C$8:$C$507, $B166), "R2", IF(COUNTIFS('Leave Request Form'!$P$8:$P$569, $B166, 'Leave Request Form'!$Q$8:$Q$569, "&lt;="&amp;AB163, 'Leave Request Form'!$R$8:$R$569, "&gt;="&amp;AB163)&gt;0, "A", IF(COUNTIFS('Leave Request Form'!$C$8:$C$507, $B166, 'Leave Request Form'!$D$8:$D$507, "&lt;="&amp;AB163, 'Leave Request Form'!$E$8:$E$507, "&gt;="&amp;AB163)&gt;0, "R", "")))))</f>
        <v/>
      </c>
      <c r="AC166" s="43" t="str">
        <f>IF(OR($B166="", AC163=""), "", IF(COUNTIFS('Leave Request Form'!$T$8:$T$507, AC163, 'Leave Request Form'!$C$8:$C$507, $B166), "A2", IF(COUNTIFS('Leave Request Form'!$G$8:$G$507, AC163, 'Leave Request Form'!$C$8:$C$507, $B166), "R2", IF(COUNTIFS('Leave Request Form'!$P$8:$P$569, $B166, 'Leave Request Form'!$Q$8:$Q$569, "&lt;="&amp;AC163, 'Leave Request Form'!$R$8:$R$569, "&gt;="&amp;AC163)&gt;0, "A", IF(COUNTIFS('Leave Request Form'!$C$8:$C$507, $B166, 'Leave Request Form'!$D$8:$D$507, "&lt;="&amp;AC163, 'Leave Request Form'!$E$8:$E$507, "&gt;="&amp;AC163)&gt;0, "R", "")))))</f>
        <v/>
      </c>
      <c r="AD166" s="43" t="str">
        <f>IF(OR($B166="", AD163=""), "", IF(COUNTIFS('Leave Request Form'!$T$8:$T$507, AD163, 'Leave Request Form'!$C$8:$C$507, $B166), "A2", IF(COUNTIFS('Leave Request Form'!$G$8:$G$507, AD163, 'Leave Request Form'!$C$8:$C$507, $B166), "R2", IF(COUNTIFS('Leave Request Form'!$P$8:$P$569, $B166, 'Leave Request Form'!$Q$8:$Q$569, "&lt;="&amp;AD163, 'Leave Request Form'!$R$8:$R$569, "&gt;="&amp;AD163)&gt;0, "A", IF(COUNTIFS('Leave Request Form'!$C$8:$C$507, $B166, 'Leave Request Form'!$D$8:$D$507, "&lt;="&amp;AD163, 'Leave Request Form'!$E$8:$E$507, "&gt;="&amp;AD163)&gt;0, "R", "")))))</f>
        <v/>
      </c>
      <c r="AE166" s="43" t="str">
        <f>IF(OR($B166="", AE163=""), "", IF(COUNTIFS('Leave Request Form'!$T$8:$T$507, AE163, 'Leave Request Form'!$C$8:$C$507, $B166), "A2", IF(COUNTIFS('Leave Request Form'!$G$8:$G$507, AE163, 'Leave Request Form'!$C$8:$C$507, $B166), "R2", IF(COUNTIFS('Leave Request Form'!$P$8:$P$569, $B166, 'Leave Request Form'!$Q$8:$Q$569, "&lt;="&amp;AE163, 'Leave Request Form'!$R$8:$R$569, "&gt;="&amp;AE163)&gt;0, "A", IF(COUNTIFS('Leave Request Form'!$C$8:$C$507, $B166, 'Leave Request Form'!$D$8:$D$507, "&lt;="&amp;AE163, 'Leave Request Form'!$E$8:$E$507, "&gt;="&amp;AE163)&gt;0, "R", "")))))</f>
        <v/>
      </c>
      <c r="AF166" s="43" t="str">
        <f>IF(OR($B166="", AF163=""), "", IF(COUNTIFS('Leave Request Form'!$T$8:$T$507, AF163, 'Leave Request Form'!$C$8:$C$507, $B166), "A2", IF(COUNTIFS('Leave Request Form'!$G$8:$G$507, AF163, 'Leave Request Form'!$C$8:$C$507, $B166), "R2", IF(COUNTIFS('Leave Request Form'!$P$8:$P$569, $B166, 'Leave Request Form'!$Q$8:$Q$569, "&lt;="&amp;AF163, 'Leave Request Form'!$R$8:$R$569, "&gt;="&amp;AF163)&gt;0, "A", IF(COUNTIFS('Leave Request Form'!$C$8:$C$507, $B166, 'Leave Request Form'!$D$8:$D$507, "&lt;="&amp;AF163, 'Leave Request Form'!$E$8:$E$507, "&gt;="&amp;AF163)&gt;0, "R", "")))))</f>
        <v/>
      </c>
      <c r="AG166" s="44" t="str">
        <f>IF(OR($B166="", AG163=""), "", IF(COUNTIFS('Leave Request Form'!$T$8:$T$507, AG163, 'Leave Request Form'!$C$8:$C$507, $B166), "A2", IF(COUNTIFS('Leave Request Form'!$G$8:$G$507, AG163, 'Leave Request Form'!$C$8:$C$507, $B166), "R2", IF(COUNTIFS('Leave Request Form'!$P$8:$P$569, $B166, 'Leave Request Form'!$Q$8:$Q$569, "&lt;="&amp;AG163, 'Leave Request Form'!$R$8:$R$569, "&gt;="&amp;AG163)&gt;0, "A", IF(COUNTIFS('Leave Request Form'!$C$8:$C$507, $B166, 'Leave Request Form'!$D$8:$D$507, "&lt;="&amp;AG163, 'Leave Request Form'!$E$8:$E$507, "&gt;="&amp;AG163)&gt;0, "R", "")))))</f>
        <v/>
      </c>
      <c r="AH166" s="75"/>
    </row>
    <row r="167" spans="1:34" x14ac:dyDescent="0.25">
      <c r="A167" s="75"/>
      <c r="B167" s="10" t="str">
        <f>IF('Intro &amp; Setup'!$BC$7="", "", 'Intro &amp; Setup'!$BC$7)</f>
        <v>Colin</v>
      </c>
      <c r="C167" s="42" t="str">
        <f>IF(OR($B167="", C163=""), "", IF(COUNTIFS('Leave Request Form'!$T$8:$T$507, C163, 'Leave Request Form'!$C$8:$C$507, $B167), "A2", IF(COUNTIFS('Leave Request Form'!$G$8:$G$507, C163, 'Leave Request Form'!$C$8:$C$507, $B167), "R2", IF(COUNTIFS('Leave Request Form'!$P$8:$P$569, $B167, 'Leave Request Form'!$Q$8:$Q$569, "&lt;="&amp;C163, 'Leave Request Form'!$R$8:$R$569, "&gt;="&amp;C163)&gt;0, "A", IF(COUNTIFS('Leave Request Form'!$C$8:$C$507, $B167, 'Leave Request Form'!$D$8:$D$507, "&lt;="&amp;C163, 'Leave Request Form'!$E$8:$E$507, "&gt;="&amp;C163)&gt;0, "R", "")))))</f>
        <v/>
      </c>
      <c r="D167" s="43" t="str">
        <f>IF(OR($B167="", D163=""), "", IF(COUNTIFS('Leave Request Form'!$T$8:$T$507, D163, 'Leave Request Form'!$C$8:$C$507, $B167), "A2", IF(COUNTIFS('Leave Request Form'!$G$8:$G$507, D163, 'Leave Request Form'!$C$8:$C$507, $B167), "R2", IF(COUNTIFS('Leave Request Form'!$P$8:$P$569, $B167, 'Leave Request Form'!$Q$8:$Q$569, "&lt;="&amp;D163, 'Leave Request Form'!$R$8:$R$569, "&gt;="&amp;D163)&gt;0, "A", IF(COUNTIFS('Leave Request Form'!$C$8:$C$507, $B167, 'Leave Request Form'!$D$8:$D$507, "&lt;="&amp;D163, 'Leave Request Form'!$E$8:$E$507, "&gt;="&amp;D163)&gt;0, "R", "")))))</f>
        <v/>
      </c>
      <c r="E167" s="43" t="str">
        <f>IF(OR($B167="", E163=""), "", IF(COUNTIFS('Leave Request Form'!$T$8:$T$507, E163, 'Leave Request Form'!$C$8:$C$507, $B167), "A2", IF(COUNTIFS('Leave Request Form'!$G$8:$G$507, E163, 'Leave Request Form'!$C$8:$C$507, $B167), "R2", IF(COUNTIFS('Leave Request Form'!$P$8:$P$569, $B167, 'Leave Request Form'!$Q$8:$Q$569, "&lt;="&amp;E163, 'Leave Request Form'!$R$8:$R$569, "&gt;="&amp;E163)&gt;0, "A", IF(COUNTIFS('Leave Request Form'!$C$8:$C$507, $B167, 'Leave Request Form'!$D$8:$D$507, "&lt;="&amp;E163, 'Leave Request Form'!$E$8:$E$507, "&gt;="&amp;E163)&gt;0, "R", "")))))</f>
        <v/>
      </c>
      <c r="F167" s="43" t="str">
        <f>IF(OR($B167="", F163=""), "", IF(COUNTIFS('Leave Request Form'!$T$8:$T$507, F163, 'Leave Request Form'!$C$8:$C$507, $B167), "A2", IF(COUNTIFS('Leave Request Form'!$G$8:$G$507, F163, 'Leave Request Form'!$C$8:$C$507, $B167), "R2", IF(COUNTIFS('Leave Request Form'!$P$8:$P$569, $B167, 'Leave Request Form'!$Q$8:$Q$569, "&lt;="&amp;F163, 'Leave Request Form'!$R$8:$R$569, "&gt;="&amp;F163)&gt;0, "A", IF(COUNTIFS('Leave Request Form'!$C$8:$C$507, $B167, 'Leave Request Form'!$D$8:$D$507, "&lt;="&amp;F163, 'Leave Request Form'!$E$8:$E$507, "&gt;="&amp;F163)&gt;0, "R", "")))))</f>
        <v/>
      </c>
      <c r="G167" s="43" t="str">
        <f>IF(OR($B167="", G163=""), "", IF(COUNTIFS('Leave Request Form'!$T$8:$T$507, G163, 'Leave Request Form'!$C$8:$C$507, $B167), "A2", IF(COUNTIFS('Leave Request Form'!$G$8:$G$507, G163, 'Leave Request Form'!$C$8:$C$507, $B167), "R2", IF(COUNTIFS('Leave Request Form'!$P$8:$P$569, $B167, 'Leave Request Form'!$Q$8:$Q$569, "&lt;="&amp;G163, 'Leave Request Form'!$R$8:$R$569, "&gt;="&amp;G163)&gt;0, "A", IF(COUNTIFS('Leave Request Form'!$C$8:$C$507, $B167, 'Leave Request Form'!$D$8:$D$507, "&lt;="&amp;G163, 'Leave Request Form'!$E$8:$E$507, "&gt;="&amp;G163)&gt;0, "R", "")))))</f>
        <v/>
      </c>
      <c r="H167" s="43" t="str">
        <f>IF(OR($B167="", H163=""), "", IF(COUNTIFS('Leave Request Form'!$T$8:$T$507, H163, 'Leave Request Form'!$C$8:$C$507, $B167), "A2", IF(COUNTIFS('Leave Request Form'!$G$8:$G$507, H163, 'Leave Request Form'!$C$8:$C$507, $B167), "R2", IF(COUNTIFS('Leave Request Form'!$P$8:$P$569, $B167, 'Leave Request Form'!$Q$8:$Q$569, "&lt;="&amp;H163, 'Leave Request Form'!$R$8:$R$569, "&gt;="&amp;H163)&gt;0, "A", IF(COUNTIFS('Leave Request Form'!$C$8:$C$507, $B167, 'Leave Request Form'!$D$8:$D$507, "&lt;="&amp;H163, 'Leave Request Form'!$E$8:$E$507, "&gt;="&amp;H163)&gt;0, "R", "")))))</f>
        <v/>
      </c>
      <c r="I167" s="43" t="str">
        <f>IF(OR($B167="", I163=""), "", IF(COUNTIFS('Leave Request Form'!$T$8:$T$507, I163, 'Leave Request Form'!$C$8:$C$507, $B167), "A2", IF(COUNTIFS('Leave Request Form'!$G$8:$G$507, I163, 'Leave Request Form'!$C$8:$C$507, $B167), "R2", IF(COUNTIFS('Leave Request Form'!$P$8:$P$569, $B167, 'Leave Request Form'!$Q$8:$Q$569, "&lt;="&amp;I163, 'Leave Request Form'!$R$8:$R$569, "&gt;="&amp;I163)&gt;0, "A", IF(COUNTIFS('Leave Request Form'!$C$8:$C$507, $B167, 'Leave Request Form'!$D$8:$D$507, "&lt;="&amp;I163, 'Leave Request Form'!$E$8:$E$507, "&gt;="&amp;I163)&gt;0, "R", "")))))</f>
        <v/>
      </c>
      <c r="J167" s="43" t="str">
        <f>IF(OR($B167="", J163=""), "", IF(COUNTIFS('Leave Request Form'!$T$8:$T$507, J163, 'Leave Request Form'!$C$8:$C$507, $B167), "A2", IF(COUNTIFS('Leave Request Form'!$G$8:$G$507, J163, 'Leave Request Form'!$C$8:$C$507, $B167), "R2", IF(COUNTIFS('Leave Request Form'!$P$8:$P$569, $B167, 'Leave Request Form'!$Q$8:$Q$569, "&lt;="&amp;J163, 'Leave Request Form'!$R$8:$R$569, "&gt;="&amp;J163)&gt;0, "A", IF(COUNTIFS('Leave Request Form'!$C$8:$C$507, $B167, 'Leave Request Form'!$D$8:$D$507, "&lt;="&amp;J163, 'Leave Request Form'!$E$8:$E$507, "&gt;="&amp;J163)&gt;0, "R", "")))))</f>
        <v/>
      </c>
      <c r="K167" s="43" t="str">
        <f>IF(OR($B167="", K163=""), "", IF(COUNTIFS('Leave Request Form'!$T$8:$T$507, K163, 'Leave Request Form'!$C$8:$C$507, $B167), "A2", IF(COUNTIFS('Leave Request Form'!$G$8:$G$507, K163, 'Leave Request Form'!$C$8:$C$507, $B167), "R2", IF(COUNTIFS('Leave Request Form'!$P$8:$P$569, $B167, 'Leave Request Form'!$Q$8:$Q$569, "&lt;="&amp;K163, 'Leave Request Form'!$R$8:$R$569, "&gt;="&amp;K163)&gt;0, "A", IF(COUNTIFS('Leave Request Form'!$C$8:$C$507, $B167, 'Leave Request Form'!$D$8:$D$507, "&lt;="&amp;K163, 'Leave Request Form'!$E$8:$E$507, "&gt;="&amp;K163)&gt;0, "R", "")))))</f>
        <v/>
      </c>
      <c r="L167" s="43" t="str">
        <f>IF(OR($B167="", L163=""), "", IF(COUNTIFS('Leave Request Form'!$T$8:$T$507, L163, 'Leave Request Form'!$C$8:$C$507, $B167), "A2", IF(COUNTIFS('Leave Request Form'!$G$8:$G$507, L163, 'Leave Request Form'!$C$8:$C$507, $B167), "R2", IF(COUNTIFS('Leave Request Form'!$P$8:$P$569, $B167, 'Leave Request Form'!$Q$8:$Q$569, "&lt;="&amp;L163, 'Leave Request Form'!$R$8:$R$569, "&gt;="&amp;L163)&gt;0, "A", IF(COUNTIFS('Leave Request Form'!$C$8:$C$507, $B167, 'Leave Request Form'!$D$8:$D$507, "&lt;="&amp;L163, 'Leave Request Form'!$E$8:$E$507, "&gt;="&amp;L163)&gt;0, "R", "")))))</f>
        <v/>
      </c>
      <c r="M167" s="43" t="str">
        <f>IF(OR($B167="", M163=""), "", IF(COUNTIFS('Leave Request Form'!$T$8:$T$507, M163, 'Leave Request Form'!$C$8:$C$507, $B167), "A2", IF(COUNTIFS('Leave Request Form'!$G$8:$G$507, M163, 'Leave Request Form'!$C$8:$C$507, $B167), "R2", IF(COUNTIFS('Leave Request Form'!$P$8:$P$569, $B167, 'Leave Request Form'!$Q$8:$Q$569, "&lt;="&amp;M163, 'Leave Request Form'!$R$8:$R$569, "&gt;="&amp;M163)&gt;0, "A", IF(COUNTIFS('Leave Request Form'!$C$8:$C$507, $B167, 'Leave Request Form'!$D$8:$D$507, "&lt;="&amp;M163, 'Leave Request Form'!$E$8:$E$507, "&gt;="&amp;M163)&gt;0, "R", "")))))</f>
        <v/>
      </c>
      <c r="N167" s="43" t="str">
        <f>IF(OR($B167="", N163=""), "", IF(COUNTIFS('Leave Request Form'!$T$8:$T$507, N163, 'Leave Request Form'!$C$8:$C$507, $B167), "A2", IF(COUNTIFS('Leave Request Form'!$G$8:$G$507, N163, 'Leave Request Form'!$C$8:$C$507, $B167), "R2", IF(COUNTIFS('Leave Request Form'!$P$8:$P$569, $B167, 'Leave Request Form'!$Q$8:$Q$569, "&lt;="&amp;N163, 'Leave Request Form'!$R$8:$R$569, "&gt;="&amp;N163)&gt;0, "A", IF(COUNTIFS('Leave Request Form'!$C$8:$C$507, $B167, 'Leave Request Form'!$D$8:$D$507, "&lt;="&amp;N163, 'Leave Request Form'!$E$8:$E$507, "&gt;="&amp;N163)&gt;0, "R", "")))))</f>
        <v/>
      </c>
      <c r="O167" s="43" t="str">
        <f>IF(OR($B167="", O163=""), "", IF(COUNTIFS('Leave Request Form'!$T$8:$T$507, O163, 'Leave Request Form'!$C$8:$C$507, $B167), "A2", IF(COUNTIFS('Leave Request Form'!$G$8:$G$507, O163, 'Leave Request Form'!$C$8:$C$507, $B167), "R2", IF(COUNTIFS('Leave Request Form'!$P$8:$P$569, $B167, 'Leave Request Form'!$Q$8:$Q$569, "&lt;="&amp;O163, 'Leave Request Form'!$R$8:$R$569, "&gt;="&amp;O163)&gt;0, "A", IF(COUNTIFS('Leave Request Form'!$C$8:$C$507, $B167, 'Leave Request Form'!$D$8:$D$507, "&lt;="&amp;O163, 'Leave Request Form'!$E$8:$E$507, "&gt;="&amp;O163)&gt;0, "R", "")))))</f>
        <v>A</v>
      </c>
      <c r="P167" s="43" t="str">
        <f>IF(OR($B167="", P163=""), "", IF(COUNTIFS('Leave Request Form'!$T$8:$T$507, P163, 'Leave Request Form'!$C$8:$C$507, $B167), "A2", IF(COUNTIFS('Leave Request Form'!$G$8:$G$507, P163, 'Leave Request Form'!$C$8:$C$507, $B167), "R2", IF(COUNTIFS('Leave Request Form'!$P$8:$P$569, $B167, 'Leave Request Form'!$Q$8:$Q$569, "&lt;="&amp;P163, 'Leave Request Form'!$R$8:$R$569, "&gt;="&amp;P163)&gt;0, "A", IF(COUNTIFS('Leave Request Form'!$C$8:$C$507, $B167, 'Leave Request Form'!$D$8:$D$507, "&lt;="&amp;P163, 'Leave Request Form'!$E$8:$E$507, "&gt;="&amp;P163)&gt;0, "R", "")))))</f>
        <v>A</v>
      </c>
      <c r="Q167" s="43" t="str">
        <f>IF(OR($B167="", Q163=""), "", IF(COUNTIFS('Leave Request Form'!$T$8:$T$507, Q163, 'Leave Request Form'!$C$8:$C$507, $B167), "A2", IF(COUNTIFS('Leave Request Form'!$G$8:$G$507, Q163, 'Leave Request Form'!$C$8:$C$507, $B167), "R2", IF(COUNTIFS('Leave Request Form'!$P$8:$P$569, $B167, 'Leave Request Form'!$Q$8:$Q$569, "&lt;="&amp;Q163, 'Leave Request Form'!$R$8:$R$569, "&gt;="&amp;Q163)&gt;0, "A", IF(COUNTIFS('Leave Request Form'!$C$8:$C$507, $B167, 'Leave Request Form'!$D$8:$D$507, "&lt;="&amp;Q163, 'Leave Request Form'!$E$8:$E$507, "&gt;="&amp;Q163)&gt;0, "R", "")))))</f>
        <v>A</v>
      </c>
      <c r="R167" s="43" t="str">
        <f>IF(OR($B167="", R163=""), "", IF(COUNTIFS('Leave Request Form'!$T$8:$T$507, R163, 'Leave Request Form'!$C$8:$C$507, $B167), "A2", IF(COUNTIFS('Leave Request Form'!$G$8:$G$507, R163, 'Leave Request Form'!$C$8:$C$507, $B167), "R2", IF(COUNTIFS('Leave Request Form'!$P$8:$P$569, $B167, 'Leave Request Form'!$Q$8:$Q$569, "&lt;="&amp;R163, 'Leave Request Form'!$R$8:$R$569, "&gt;="&amp;R163)&gt;0, "A", IF(COUNTIFS('Leave Request Form'!$C$8:$C$507, $B167, 'Leave Request Form'!$D$8:$D$507, "&lt;="&amp;R163, 'Leave Request Form'!$E$8:$E$507, "&gt;="&amp;R163)&gt;0, "R", "")))))</f>
        <v>A</v>
      </c>
      <c r="S167" s="43" t="str">
        <f>IF(OR($B167="", S163=""), "", IF(COUNTIFS('Leave Request Form'!$T$8:$T$507, S163, 'Leave Request Form'!$C$8:$C$507, $B167), "A2", IF(COUNTIFS('Leave Request Form'!$G$8:$G$507, S163, 'Leave Request Form'!$C$8:$C$507, $B167), "R2", IF(COUNTIFS('Leave Request Form'!$P$8:$P$569, $B167, 'Leave Request Form'!$Q$8:$Q$569, "&lt;="&amp;S163, 'Leave Request Form'!$R$8:$R$569, "&gt;="&amp;S163)&gt;0, "A", IF(COUNTIFS('Leave Request Form'!$C$8:$C$507, $B167, 'Leave Request Form'!$D$8:$D$507, "&lt;="&amp;S163, 'Leave Request Form'!$E$8:$E$507, "&gt;="&amp;S163)&gt;0, "R", "")))))</f>
        <v>A</v>
      </c>
      <c r="T167" s="43" t="str">
        <f>IF(OR($B167="", T163=""), "", IF(COUNTIFS('Leave Request Form'!$T$8:$T$507, T163, 'Leave Request Form'!$C$8:$C$507, $B167), "A2", IF(COUNTIFS('Leave Request Form'!$G$8:$G$507, T163, 'Leave Request Form'!$C$8:$C$507, $B167), "R2", IF(COUNTIFS('Leave Request Form'!$P$8:$P$569, $B167, 'Leave Request Form'!$Q$8:$Q$569, "&lt;="&amp;T163, 'Leave Request Form'!$R$8:$R$569, "&gt;="&amp;T163)&gt;0, "A", IF(COUNTIFS('Leave Request Form'!$C$8:$C$507, $B167, 'Leave Request Form'!$D$8:$D$507, "&lt;="&amp;T163, 'Leave Request Form'!$E$8:$E$507, "&gt;="&amp;T163)&gt;0, "R", "")))))</f>
        <v/>
      </c>
      <c r="U167" s="43" t="str">
        <f>IF(OR($B167="", U163=""), "", IF(COUNTIFS('Leave Request Form'!$T$8:$T$507, U163, 'Leave Request Form'!$C$8:$C$507, $B167), "A2", IF(COUNTIFS('Leave Request Form'!$G$8:$G$507, U163, 'Leave Request Form'!$C$8:$C$507, $B167), "R2", IF(COUNTIFS('Leave Request Form'!$P$8:$P$569, $B167, 'Leave Request Form'!$Q$8:$Q$569, "&lt;="&amp;U163, 'Leave Request Form'!$R$8:$R$569, "&gt;="&amp;U163)&gt;0, "A", IF(COUNTIFS('Leave Request Form'!$C$8:$C$507, $B167, 'Leave Request Form'!$D$8:$D$507, "&lt;="&amp;U163, 'Leave Request Form'!$E$8:$E$507, "&gt;="&amp;U163)&gt;0, "R", "")))))</f>
        <v/>
      </c>
      <c r="V167" s="43" t="str">
        <f>IF(OR($B167="", V163=""), "", IF(COUNTIFS('Leave Request Form'!$T$8:$T$507, V163, 'Leave Request Form'!$C$8:$C$507, $B167), "A2", IF(COUNTIFS('Leave Request Form'!$G$8:$G$507, V163, 'Leave Request Form'!$C$8:$C$507, $B167), "R2", IF(COUNTIFS('Leave Request Form'!$P$8:$P$569, $B167, 'Leave Request Form'!$Q$8:$Q$569, "&lt;="&amp;V163, 'Leave Request Form'!$R$8:$R$569, "&gt;="&amp;V163)&gt;0, "A", IF(COUNTIFS('Leave Request Form'!$C$8:$C$507, $B167, 'Leave Request Form'!$D$8:$D$507, "&lt;="&amp;V163, 'Leave Request Form'!$E$8:$E$507, "&gt;="&amp;V163)&gt;0, "R", "")))))</f>
        <v/>
      </c>
      <c r="W167" s="43" t="str">
        <f>IF(OR($B167="", W163=""), "", IF(COUNTIFS('Leave Request Form'!$T$8:$T$507, W163, 'Leave Request Form'!$C$8:$C$507, $B167), "A2", IF(COUNTIFS('Leave Request Form'!$G$8:$G$507, W163, 'Leave Request Form'!$C$8:$C$507, $B167), "R2", IF(COUNTIFS('Leave Request Form'!$P$8:$P$569, $B167, 'Leave Request Form'!$Q$8:$Q$569, "&lt;="&amp;W163, 'Leave Request Form'!$R$8:$R$569, "&gt;="&amp;W163)&gt;0, "A", IF(COUNTIFS('Leave Request Form'!$C$8:$C$507, $B167, 'Leave Request Form'!$D$8:$D$507, "&lt;="&amp;W163, 'Leave Request Form'!$E$8:$E$507, "&gt;="&amp;W163)&gt;0, "R", "")))))</f>
        <v/>
      </c>
      <c r="X167" s="43" t="str">
        <f>IF(OR($B167="", X163=""), "", IF(COUNTIFS('Leave Request Form'!$T$8:$T$507, X163, 'Leave Request Form'!$C$8:$C$507, $B167), "A2", IF(COUNTIFS('Leave Request Form'!$G$8:$G$507, X163, 'Leave Request Form'!$C$8:$C$507, $B167), "R2", IF(COUNTIFS('Leave Request Form'!$P$8:$P$569, $B167, 'Leave Request Form'!$Q$8:$Q$569, "&lt;="&amp;X163, 'Leave Request Form'!$R$8:$R$569, "&gt;="&amp;X163)&gt;0, "A", IF(COUNTIFS('Leave Request Form'!$C$8:$C$507, $B167, 'Leave Request Form'!$D$8:$D$507, "&lt;="&amp;X163, 'Leave Request Form'!$E$8:$E$507, "&gt;="&amp;X163)&gt;0, "R", "")))))</f>
        <v/>
      </c>
      <c r="Y167" s="43" t="str">
        <f>IF(OR($B167="", Y163=""), "", IF(COUNTIFS('Leave Request Form'!$T$8:$T$507, Y163, 'Leave Request Form'!$C$8:$C$507, $B167), "A2", IF(COUNTIFS('Leave Request Form'!$G$8:$G$507, Y163, 'Leave Request Form'!$C$8:$C$507, $B167), "R2", IF(COUNTIFS('Leave Request Form'!$P$8:$P$569, $B167, 'Leave Request Form'!$Q$8:$Q$569, "&lt;="&amp;Y163, 'Leave Request Form'!$R$8:$R$569, "&gt;="&amp;Y163)&gt;0, "A", IF(COUNTIFS('Leave Request Form'!$C$8:$C$507, $B167, 'Leave Request Form'!$D$8:$D$507, "&lt;="&amp;Y163, 'Leave Request Form'!$E$8:$E$507, "&gt;="&amp;Y163)&gt;0, "R", "")))))</f>
        <v/>
      </c>
      <c r="Z167" s="43" t="str">
        <f>IF(OR($B167="", Z163=""), "", IF(COUNTIFS('Leave Request Form'!$T$8:$T$507, Z163, 'Leave Request Form'!$C$8:$C$507, $B167), "A2", IF(COUNTIFS('Leave Request Form'!$G$8:$G$507, Z163, 'Leave Request Form'!$C$8:$C$507, $B167), "R2", IF(COUNTIFS('Leave Request Form'!$P$8:$P$569, $B167, 'Leave Request Form'!$Q$8:$Q$569, "&lt;="&amp;Z163, 'Leave Request Form'!$R$8:$R$569, "&gt;="&amp;Z163)&gt;0, "A", IF(COUNTIFS('Leave Request Form'!$C$8:$C$507, $B167, 'Leave Request Form'!$D$8:$D$507, "&lt;="&amp;Z163, 'Leave Request Form'!$E$8:$E$507, "&gt;="&amp;Z163)&gt;0, "R", "")))))</f>
        <v/>
      </c>
      <c r="AA167" s="43" t="str">
        <f>IF(OR($B167="", AA163=""), "", IF(COUNTIFS('Leave Request Form'!$T$8:$T$507, AA163, 'Leave Request Form'!$C$8:$C$507, $B167), "A2", IF(COUNTIFS('Leave Request Form'!$G$8:$G$507, AA163, 'Leave Request Form'!$C$8:$C$507, $B167), "R2", IF(COUNTIFS('Leave Request Form'!$P$8:$P$569, $B167, 'Leave Request Form'!$Q$8:$Q$569, "&lt;="&amp;AA163, 'Leave Request Form'!$R$8:$R$569, "&gt;="&amp;AA163)&gt;0, "A", IF(COUNTIFS('Leave Request Form'!$C$8:$C$507, $B167, 'Leave Request Form'!$D$8:$D$507, "&lt;="&amp;AA163, 'Leave Request Form'!$E$8:$E$507, "&gt;="&amp;AA163)&gt;0, "R", "")))))</f>
        <v/>
      </c>
      <c r="AB167" s="43" t="str">
        <f>IF(OR($B167="", AB163=""), "", IF(COUNTIFS('Leave Request Form'!$T$8:$T$507, AB163, 'Leave Request Form'!$C$8:$C$507, $B167), "A2", IF(COUNTIFS('Leave Request Form'!$G$8:$G$507, AB163, 'Leave Request Form'!$C$8:$C$507, $B167), "R2", IF(COUNTIFS('Leave Request Form'!$P$8:$P$569, $B167, 'Leave Request Form'!$Q$8:$Q$569, "&lt;="&amp;AB163, 'Leave Request Form'!$R$8:$R$569, "&gt;="&amp;AB163)&gt;0, "A", IF(COUNTIFS('Leave Request Form'!$C$8:$C$507, $B167, 'Leave Request Form'!$D$8:$D$507, "&lt;="&amp;AB163, 'Leave Request Form'!$E$8:$E$507, "&gt;="&amp;AB163)&gt;0, "R", "")))))</f>
        <v/>
      </c>
      <c r="AC167" s="43" t="str">
        <f>IF(OR($B167="", AC163=""), "", IF(COUNTIFS('Leave Request Form'!$T$8:$T$507, AC163, 'Leave Request Form'!$C$8:$C$507, $B167), "A2", IF(COUNTIFS('Leave Request Form'!$G$8:$G$507, AC163, 'Leave Request Form'!$C$8:$C$507, $B167), "R2", IF(COUNTIFS('Leave Request Form'!$P$8:$P$569, $B167, 'Leave Request Form'!$Q$8:$Q$569, "&lt;="&amp;AC163, 'Leave Request Form'!$R$8:$R$569, "&gt;="&amp;AC163)&gt;0, "A", IF(COUNTIFS('Leave Request Form'!$C$8:$C$507, $B167, 'Leave Request Form'!$D$8:$D$507, "&lt;="&amp;AC163, 'Leave Request Form'!$E$8:$E$507, "&gt;="&amp;AC163)&gt;0, "R", "")))))</f>
        <v/>
      </c>
      <c r="AD167" s="43" t="str">
        <f>IF(OR($B167="", AD163=""), "", IF(COUNTIFS('Leave Request Form'!$T$8:$T$507, AD163, 'Leave Request Form'!$C$8:$C$507, $B167), "A2", IF(COUNTIFS('Leave Request Form'!$G$8:$G$507, AD163, 'Leave Request Form'!$C$8:$C$507, $B167), "R2", IF(COUNTIFS('Leave Request Form'!$P$8:$P$569, $B167, 'Leave Request Form'!$Q$8:$Q$569, "&lt;="&amp;AD163, 'Leave Request Form'!$R$8:$R$569, "&gt;="&amp;AD163)&gt;0, "A", IF(COUNTIFS('Leave Request Form'!$C$8:$C$507, $B167, 'Leave Request Form'!$D$8:$D$507, "&lt;="&amp;AD163, 'Leave Request Form'!$E$8:$E$507, "&gt;="&amp;AD163)&gt;0, "R", "")))))</f>
        <v/>
      </c>
      <c r="AE167" s="43" t="str">
        <f>IF(OR($B167="", AE163=""), "", IF(COUNTIFS('Leave Request Form'!$T$8:$T$507, AE163, 'Leave Request Form'!$C$8:$C$507, $B167), "A2", IF(COUNTIFS('Leave Request Form'!$G$8:$G$507, AE163, 'Leave Request Form'!$C$8:$C$507, $B167), "R2", IF(COUNTIFS('Leave Request Form'!$P$8:$P$569, $B167, 'Leave Request Form'!$Q$8:$Q$569, "&lt;="&amp;AE163, 'Leave Request Form'!$R$8:$R$569, "&gt;="&amp;AE163)&gt;0, "A", IF(COUNTIFS('Leave Request Form'!$C$8:$C$507, $B167, 'Leave Request Form'!$D$8:$D$507, "&lt;="&amp;AE163, 'Leave Request Form'!$E$8:$E$507, "&gt;="&amp;AE163)&gt;0, "R", "")))))</f>
        <v/>
      </c>
      <c r="AF167" s="43" t="str">
        <f>IF(OR($B167="", AF163=""), "", IF(COUNTIFS('Leave Request Form'!$T$8:$T$507, AF163, 'Leave Request Form'!$C$8:$C$507, $B167), "A2", IF(COUNTIFS('Leave Request Form'!$G$8:$G$507, AF163, 'Leave Request Form'!$C$8:$C$507, $B167), "R2", IF(COUNTIFS('Leave Request Form'!$P$8:$P$569, $B167, 'Leave Request Form'!$Q$8:$Q$569, "&lt;="&amp;AF163, 'Leave Request Form'!$R$8:$R$569, "&gt;="&amp;AF163)&gt;0, "A", IF(COUNTIFS('Leave Request Form'!$C$8:$C$507, $B167, 'Leave Request Form'!$D$8:$D$507, "&lt;="&amp;AF163, 'Leave Request Form'!$E$8:$E$507, "&gt;="&amp;AF163)&gt;0, "R", "")))))</f>
        <v/>
      </c>
      <c r="AG167" s="44" t="str">
        <f>IF(OR($B167="", AG163=""), "", IF(COUNTIFS('Leave Request Form'!$T$8:$T$507, AG163, 'Leave Request Form'!$C$8:$C$507, $B167), "A2", IF(COUNTIFS('Leave Request Form'!$G$8:$G$507, AG163, 'Leave Request Form'!$C$8:$C$507, $B167), "R2", IF(COUNTIFS('Leave Request Form'!$P$8:$P$569, $B167, 'Leave Request Form'!$Q$8:$Q$569, "&lt;="&amp;AG163, 'Leave Request Form'!$R$8:$R$569, "&gt;="&amp;AG163)&gt;0, "A", IF(COUNTIFS('Leave Request Form'!$C$8:$C$507, $B167, 'Leave Request Form'!$D$8:$D$507, "&lt;="&amp;AG163, 'Leave Request Form'!$E$8:$E$507, "&gt;="&amp;AG163)&gt;0, "R", "")))))</f>
        <v/>
      </c>
      <c r="AH167" s="75"/>
    </row>
    <row r="168" spans="1:34" x14ac:dyDescent="0.25">
      <c r="A168" s="75"/>
      <c r="B168" s="10" t="str">
        <f>IF('Intro &amp; Setup'!$BC$8="", "", 'Intro &amp; Setup'!$BC$8)</f>
        <v>Sarah</v>
      </c>
      <c r="C168" s="42" t="str">
        <f>IF(OR($B168="", C163=""), "", IF(COUNTIFS('Leave Request Form'!$T$8:$T$507, C163, 'Leave Request Form'!$C$8:$C$507, $B168), "A2", IF(COUNTIFS('Leave Request Form'!$G$8:$G$507, C163, 'Leave Request Form'!$C$8:$C$507, $B168), "R2", IF(COUNTIFS('Leave Request Form'!$P$8:$P$569, $B168, 'Leave Request Form'!$Q$8:$Q$569, "&lt;="&amp;C163, 'Leave Request Form'!$R$8:$R$569, "&gt;="&amp;C163)&gt;0, "A", IF(COUNTIFS('Leave Request Form'!$C$8:$C$507, $B168, 'Leave Request Form'!$D$8:$D$507, "&lt;="&amp;C163, 'Leave Request Form'!$E$8:$E$507, "&gt;="&amp;C163)&gt;0, "R", "")))))</f>
        <v/>
      </c>
      <c r="D168" s="43" t="str">
        <f>IF(OR($B168="", D163=""), "", IF(COUNTIFS('Leave Request Form'!$T$8:$T$507, D163, 'Leave Request Form'!$C$8:$C$507, $B168), "A2", IF(COUNTIFS('Leave Request Form'!$G$8:$G$507, D163, 'Leave Request Form'!$C$8:$C$507, $B168), "R2", IF(COUNTIFS('Leave Request Form'!$P$8:$P$569, $B168, 'Leave Request Form'!$Q$8:$Q$569, "&lt;="&amp;D163, 'Leave Request Form'!$R$8:$R$569, "&gt;="&amp;D163)&gt;0, "A", IF(COUNTIFS('Leave Request Form'!$C$8:$C$507, $B168, 'Leave Request Form'!$D$8:$D$507, "&lt;="&amp;D163, 'Leave Request Form'!$E$8:$E$507, "&gt;="&amp;D163)&gt;0, "R", "")))))</f>
        <v/>
      </c>
      <c r="E168" s="43" t="str">
        <f>IF(OR($B168="", E163=""), "", IF(COUNTIFS('Leave Request Form'!$T$8:$T$507, E163, 'Leave Request Form'!$C$8:$C$507, $B168), "A2", IF(COUNTIFS('Leave Request Form'!$G$8:$G$507, E163, 'Leave Request Form'!$C$8:$C$507, $B168), "R2", IF(COUNTIFS('Leave Request Form'!$P$8:$P$569, $B168, 'Leave Request Form'!$Q$8:$Q$569, "&lt;="&amp;E163, 'Leave Request Form'!$R$8:$R$569, "&gt;="&amp;E163)&gt;0, "A", IF(COUNTIFS('Leave Request Form'!$C$8:$C$507, $B168, 'Leave Request Form'!$D$8:$D$507, "&lt;="&amp;E163, 'Leave Request Form'!$E$8:$E$507, "&gt;="&amp;E163)&gt;0, "R", "")))))</f>
        <v/>
      </c>
      <c r="F168" s="43" t="str">
        <f>IF(OR($B168="", F163=""), "", IF(COUNTIFS('Leave Request Form'!$T$8:$T$507, F163, 'Leave Request Form'!$C$8:$C$507, $B168), "A2", IF(COUNTIFS('Leave Request Form'!$G$8:$G$507, F163, 'Leave Request Form'!$C$8:$C$507, $B168), "R2", IF(COUNTIFS('Leave Request Form'!$P$8:$P$569, $B168, 'Leave Request Form'!$Q$8:$Q$569, "&lt;="&amp;F163, 'Leave Request Form'!$R$8:$R$569, "&gt;="&amp;F163)&gt;0, "A", IF(COUNTIFS('Leave Request Form'!$C$8:$C$507, $B168, 'Leave Request Form'!$D$8:$D$507, "&lt;="&amp;F163, 'Leave Request Form'!$E$8:$E$507, "&gt;="&amp;F163)&gt;0, "R", "")))))</f>
        <v/>
      </c>
      <c r="G168" s="43" t="str">
        <f>IF(OR($B168="", G163=""), "", IF(COUNTIFS('Leave Request Form'!$T$8:$T$507, G163, 'Leave Request Form'!$C$8:$C$507, $B168), "A2", IF(COUNTIFS('Leave Request Form'!$G$8:$G$507, G163, 'Leave Request Form'!$C$8:$C$507, $B168), "R2", IF(COUNTIFS('Leave Request Form'!$P$8:$P$569, $B168, 'Leave Request Form'!$Q$8:$Q$569, "&lt;="&amp;G163, 'Leave Request Form'!$R$8:$R$569, "&gt;="&amp;G163)&gt;0, "A", IF(COUNTIFS('Leave Request Form'!$C$8:$C$507, $B168, 'Leave Request Form'!$D$8:$D$507, "&lt;="&amp;G163, 'Leave Request Form'!$E$8:$E$507, "&gt;="&amp;G163)&gt;0, "R", "")))))</f>
        <v/>
      </c>
      <c r="H168" s="43" t="str">
        <f>IF(OR($B168="", H163=""), "", IF(COUNTIFS('Leave Request Form'!$T$8:$T$507, H163, 'Leave Request Form'!$C$8:$C$507, $B168), "A2", IF(COUNTIFS('Leave Request Form'!$G$8:$G$507, H163, 'Leave Request Form'!$C$8:$C$507, $B168), "R2", IF(COUNTIFS('Leave Request Form'!$P$8:$P$569, $B168, 'Leave Request Form'!$Q$8:$Q$569, "&lt;="&amp;H163, 'Leave Request Form'!$R$8:$R$569, "&gt;="&amp;H163)&gt;0, "A", IF(COUNTIFS('Leave Request Form'!$C$8:$C$507, $B168, 'Leave Request Form'!$D$8:$D$507, "&lt;="&amp;H163, 'Leave Request Form'!$E$8:$E$507, "&gt;="&amp;H163)&gt;0, "R", "")))))</f>
        <v/>
      </c>
      <c r="I168" s="43" t="str">
        <f>IF(OR($B168="", I163=""), "", IF(COUNTIFS('Leave Request Form'!$T$8:$T$507, I163, 'Leave Request Form'!$C$8:$C$507, $B168), "A2", IF(COUNTIFS('Leave Request Form'!$G$8:$G$507, I163, 'Leave Request Form'!$C$8:$C$507, $B168), "R2", IF(COUNTIFS('Leave Request Form'!$P$8:$P$569, $B168, 'Leave Request Form'!$Q$8:$Q$569, "&lt;="&amp;I163, 'Leave Request Form'!$R$8:$R$569, "&gt;="&amp;I163)&gt;0, "A", IF(COUNTIFS('Leave Request Form'!$C$8:$C$507, $B168, 'Leave Request Form'!$D$8:$D$507, "&lt;="&amp;I163, 'Leave Request Form'!$E$8:$E$507, "&gt;="&amp;I163)&gt;0, "R", "")))))</f>
        <v/>
      </c>
      <c r="J168" s="43" t="str">
        <f>IF(OR($B168="", J163=""), "", IF(COUNTIFS('Leave Request Form'!$T$8:$T$507, J163, 'Leave Request Form'!$C$8:$C$507, $B168), "A2", IF(COUNTIFS('Leave Request Form'!$G$8:$G$507, J163, 'Leave Request Form'!$C$8:$C$507, $B168), "R2", IF(COUNTIFS('Leave Request Form'!$P$8:$P$569, $B168, 'Leave Request Form'!$Q$8:$Q$569, "&lt;="&amp;J163, 'Leave Request Form'!$R$8:$R$569, "&gt;="&amp;J163)&gt;0, "A", IF(COUNTIFS('Leave Request Form'!$C$8:$C$507, $B168, 'Leave Request Form'!$D$8:$D$507, "&lt;="&amp;J163, 'Leave Request Form'!$E$8:$E$507, "&gt;="&amp;J163)&gt;0, "R", "")))))</f>
        <v/>
      </c>
      <c r="K168" s="43" t="str">
        <f>IF(OR($B168="", K163=""), "", IF(COUNTIFS('Leave Request Form'!$T$8:$T$507, K163, 'Leave Request Form'!$C$8:$C$507, $B168), "A2", IF(COUNTIFS('Leave Request Form'!$G$8:$G$507, K163, 'Leave Request Form'!$C$8:$C$507, $B168), "R2", IF(COUNTIFS('Leave Request Form'!$P$8:$P$569, $B168, 'Leave Request Form'!$Q$8:$Q$569, "&lt;="&amp;K163, 'Leave Request Form'!$R$8:$R$569, "&gt;="&amp;K163)&gt;0, "A", IF(COUNTIFS('Leave Request Form'!$C$8:$C$507, $B168, 'Leave Request Form'!$D$8:$D$507, "&lt;="&amp;K163, 'Leave Request Form'!$E$8:$E$507, "&gt;="&amp;K163)&gt;0, "R", "")))))</f>
        <v/>
      </c>
      <c r="L168" s="43" t="str">
        <f>IF(OR($B168="", L163=""), "", IF(COUNTIFS('Leave Request Form'!$T$8:$T$507, L163, 'Leave Request Form'!$C$8:$C$507, $B168), "A2", IF(COUNTIFS('Leave Request Form'!$G$8:$G$507, L163, 'Leave Request Form'!$C$8:$C$507, $B168), "R2", IF(COUNTIFS('Leave Request Form'!$P$8:$P$569, $B168, 'Leave Request Form'!$Q$8:$Q$569, "&lt;="&amp;L163, 'Leave Request Form'!$R$8:$R$569, "&gt;="&amp;L163)&gt;0, "A", IF(COUNTIFS('Leave Request Form'!$C$8:$C$507, $B168, 'Leave Request Form'!$D$8:$D$507, "&lt;="&amp;L163, 'Leave Request Form'!$E$8:$E$507, "&gt;="&amp;L163)&gt;0, "R", "")))))</f>
        <v/>
      </c>
      <c r="M168" s="43" t="str">
        <f>IF(OR($B168="", M163=""), "", IF(COUNTIFS('Leave Request Form'!$T$8:$T$507, M163, 'Leave Request Form'!$C$8:$C$507, $B168), "A2", IF(COUNTIFS('Leave Request Form'!$G$8:$G$507, M163, 'Leave Request Form'!$C$8:$C$507, $B168), "R2", IF(COUNTIFS('Leave Request Form'!$P$8:$P$569, $B168, 'Leave Request Form'!$Q$8:$Q$569, "&lt;="&amp;M163, 'Leave Request Form'!$R$8:$R$569, "&gt;="&amp;M163)&gt;0, "A", IF(COUNTIFS('Leave Request Form'!$C$8:$C$507, $B168, 'Leave Request Form'!$D$8:$D$507, "&lt;="&amp;M163, 'Leave Request Form'!$E$8:$E$507, "&gt;="&amp;M163)&gt;0, "R", "")))))</f>
        <v/>
      </c>
      <c r="N168" s="43" t="str">
        <f>IF(OR($B168="", N163=""), "", IF(COUNTIFS('Leave Request Form'!$T$8:$T$507, N163, 'Leave Request Form'!$C$8:$C$507, $B168), "A2", IF(COUNTIFS('Leave Request Form'!$G$8:$G$507, N163, 'Leave Request Form'!$C$8:$C$507, $B168), "R2", IF(COUNTIFS('Leave Request Form'!$P$8:$P$569, $B168, 'Leave Request Form'!$Q$8:$Q$569, "&lt;="&amp;N163, 'Leave Request Form'!$R$8:$R$569, "&gt;="&amp;N163)&gt;0, "A", IF(COUNTIFS('Leave Request Form'!$C$8:$C$507, $B168, 'Leave Request Form'!$D$8:$D$507, "&lt;="&amp;N163, 'Leave Request Form'!$E$8:$E$507, "&gt;="&amp;N163)&gt;0, "R", "")))))</f>
        <v/>
      </c>
      <c r="O168" s="43" t="str">
        <f>IF(OR($B168="", O163=""), "", IF(COUNTIFS('Leave Request Form'!$T$8:$T$507, O163, 'Leave Request Form'!$C$8:$C$507, $B168), "A2", IF(COUNTIFS('Leave Request Form'!$G$8:$G$507, O163, 'Leave Request Form'!$C$8:$C$507, $B168), "R2", IF(COUNTIFS('Leave Request Form'!$P$8:$P$569, $B168, 'Leave Request Form'!$Q$8:$Q$569, "&lt;="&amp;O163, 'Leave Request Form'!$R$8:$R$569, "&gt;="&amp;O163)&gt;0, "A", IF(COUNTIFS('Leave Request Form'!$C$8:$C$507, $B168, 'Leave Request Form'!$D$8:$D$507, "&lt;="&amp;O163, 'Leave Request Form'!$E$8:$E$507, "&gt;="&amp;O163)&gt;0, "R", "")))))</f>
        <v>A</v>
      </c>
      <c r="P168" s="43" t="str">
        <f>IF(OR($B168="", P163=""), "", IF(COUNTIFS('Leave Request Form'!$T$8:$T$507, P163, 'Leave Request Form'!$C$8:$C$507, $B168), "A2", IF(COUNTIFS('Leave Request Form'!$G$8:$G$507, P163, 'Leave Request Form'!$C$8:$C$507, $B168), "R2", IF(COUNTIFS('Leave Request Form'!$P$8:$P$569, $B168, 'Leave Request Form'!$Q$8:$Q$569, "&lt;="&amp;P163, 'Leave Request Form'!$R$8:$R$569, "&gt;="&amp;P163)&gt;0, "A", IF(COUNTIFS('Leave Request Form'!$C$8:$C$507, $B168, 'Leave Request Form'!$D$8:$D$507, "&lt;="&amp;P163, 'Leave Request Form'!$E$8:$E$507, "&gt;="&amp;P163)&gt;0, "R", "")))))</f>
        <v>A</v>
      </c>
      <c r="Q168" s="43" t="str">
        <f>IF(OR($B168="", Q163=""), "", IF(COUNTIFS('Leave Request Form'!$T$8:$T$507, Q163, 'Leave Request Form'!$C$8:$C$507, $B168), "A2", IF(COUNTIFS('Leave Request Form'!$G$8:$G$507, Q163, 'Leave Request Form'!$C$8:$C$507, $B168), "R2", IF(COUNTIFS('Leave Request Form'!$P$8:$P$569, $B168, 'Leave Request Form'!$Q$8:$Q$569, "&lt;="&amp;Q163, 'Leave Request Form'!$R$8:$R$569, "&gt;="&amp;Q163)&gt;0, "A", IF(COUNTIFS('Leave Request Form'!$C$8:$C$507, $B168, 'Leave Request Form'!$D$8:$D$507, "&lt;="&amp;Q163, 'Leave Request Form'!$E$8:$E$507, "&gt;="&amp;Q163)&gt;0, "R", "")))))</f>
        <v>A</v>
      </c>
      <c r="R168" s="43" t="str">
        <f>IF(OR($B168="", R163=""), "", IF(COUNTIFS('Leave Request Form'!$T$8:$T$507, R163, 'Leave Request Form'!$C$8:$C$507, $B168), "A2", IF(COUNTIFS('Leave Request Form'!$G$8:$G$507, R163, 'Leave Request Form'!$C$8:$C$507, $B168), "R2", IF(COUNTIFS('Leave Request Form'!$P$8:$P$569, $B168, 'Leave Request Form'!$Q$8:$Q$569, "&lt;="&amp;R163, 'Leave Request Form'!$R$8:$R$569, "&gt;="&amp;R163)&gt;0, "A", IF(COUNTIFS('Leave Request Form'!$C$8:$C$507, $B168, 'Leave Request Form'!$D$8:$D$507, "&lt;="&amp;R163, 'Leave Request Form'!$E$8:$E$507, "&gt;="&amp;R163)&gt;0, "R", "")))))</f>
        <v>A</v>
      </c>
      <c r="S168" s="43" t="str">
        <f>IF(OR($B168="", S163=""), "", IF(COUNTIFS('Leave Request Form'!$T$8:$T$507, S163, 'Leave Request Form'!$C$8:$C$507, $B168), "A2", IF(COUNTIFS('Leave Request Form'!$G$8:$G$507, S163, 'Leave Request Form'!$C$8:$C$507, $B168), "R2", IF(COUNTIFS('Leave Request Form'!$P$8:$P$569, $B168, 'Leave Request Form'!$Q$8:$Q$569, "&lt;="&amp;S163, 'Leave Request Form'!$R$8:$R$569, "&gt;="&amp;S163)&gt;0, "A", IF(COUNTIFS('Leave Request Form'!$C$8:$C$507, $B168, 'Leave Request Form'!$D$8:$D$507, "&lt;="&amp;S163, 'Leave Request Form'!$E$8:$E$507, "&gt;="&amp;S163)&gt;0, "R", "")))))</f>
        <v>A</v>
      </c>
      <c r="T168" s="43" t="str">
        <f>IF(OR($B168="", T163=""), "", IF(COUNTIFS('Leave Request Form'!$T$8:$T$507, T163, 'Leave Request Form'!$C$8:$C$507, $B168), "A2", IF(COUNTIFS('Leave Request Form'!$G$8:$G$507, T163, 'Leave Request Form'!$C$8:$C$507, $B168), "R2", IF(COUNTIFS('Leave Request Form'!$P$8:$P$569, $B168, 'Leave Request Form'!$Q$8:$Q$569, "&lt;="&amp;T163, 'Leave Request Form'!$R$8:$R$569, "&gt;="&amp;T163)&gt;0, "A", IF(COUNTIFS('Leave Request Form'!$C$8:$C$507, $B168, 'Leave Request Form'!$D$8:$D$507, "&lt;="&amp;T163, 'Leave Request Form'!$E$8:$E$507, "&gt;="&amp;T163)&gt;0, "R", "")))))</f>
        <v/>
      </c>
      <c r="U168" s="43" t="str">
        <f>IF(OR($B168="", U163=""), "", IF(COUNTIFS('Leave Request Form'!$T$8:$T$507, U163, 'Leave Request Form'!$C$8:$C$507, $B168), "A2", IF(COUNTIFS('Leave Request Form'!$G$8:$G$507, U163, 'Leave Request Form'!$C$8:$C$507, $B168), "R2", IF(COUNTIFS('Leave Request Form'!$P$8:$P$569, $B168, 'Leave Request Form'!$Q$8:$Q$569, "&lt;="&amp;U163, 'Leave Request Form'!$R$8:$R$569, "&gt;="&amp;U163)&gt;0, "A", IF(COUNTIFS('Leave Request Form'!$C$8:$C$507, $B168, 'Leave Request Form'!$D$8:$D$507, "&lt;="&amp;U163, 'Leave Request Form'!$E$8:$E$507, "&gt;="&amp;U163)&gt;0, "R", "")))))</f>
        <v/>
      </c>
      <c r="V168" s="43" t="str">
        <f>IF(OR($B168="", V163=""), "", IF(COUNTIFS('Leave Request Form'!$T$8:$T$507, V163, 'Leave Request Form'!$C$8:$C$507, $B168), "A2", IF(COUNTIFS('Leave Request Form'!$G$8:$G$507, V163, 'Leave Request Form'!$C$8:$C$507, $B168), "R2", IF(COUNTIFS('Leave Request Form'!$P$8:$P$569, $B168, 'Leave Request Form'!$Q$8:$Q$569, "&lt;="&amp;V163, 'Leave Request Form'!$R$8:$R$569, "&gt;="&amp;V163)&gt;0, "A", IF(COUNTIFS('Leave Request Form'!$C$8:$C$507, $B168, 'Leave Request Form'!$D$8:$D$507, "&lt;="&amp;V163, 'Leave Request Form'!$E$8:$E$507, "&gt;="&amp;V163)&gt;0, "R", "")))))</f>
        <v/>
      </c>
      <c r="W168" s="43" t="str">
        <f>IF(OR($B168="", W163=""), "", IF(COUNTIFS('Leave Request Form'!$T$8:$T$507, W163, 'Leave Request Form'!$C$8:$C$507, $B168), "A2", IF(COUNTIFS('Leave Request Form'!$G$8:$G$507, W163, 'Leave Request Form'!$C$8:$C$507, $B168), "R2", IF(COUNTIFS('Leave Request Form'!$P$8:$P$569, $B168, 'Leave Request Form'!$Q$8:$Q$569, "&lt;="&amp;W163, 'Leave Request Form'!$R$8:$R$569, "&gt;="&amp;W163)&gt;0, "A", IF(COUNTIFS('Leave Request Form'!$C$8:$C$507, $B168, 'Leave Request Form'!$D$8:$D$507, "&lt;="&amp;W163, 'Leave Request Form'!$E$8:$E$507, "&gt;="&amp;W163)&gt;0, "R", "")))))</f>
        <v/>
      </c>
      <c r="X168" s="43" t="str">
        <f>IF(OR($B168="", X163=""), "", IF(COUNTIFS('Leave Request Form'!$T$8:$T$507, X163, 'Leave Request Form'!$C$8:$C$507, $B168), "A2", IF(COUNTIFS('Leave Request Form'!$G$8:$G$507, X163, 'Leave Request Form'!$C$8:$C$507, $B168), "R2", IF(COUNTIFS('Leave Request Form'!$P$8:$P$569, $B168, 'Leave Request Form'!$Q$8:$Q$569, "&lt;="&amp;X163, 'Leave Request Form'!$R$8:$R$569, "&gt;="&amp;X163)&gt;0, "A", IF(COUNTIFS('Leave Request Form'!$C$8:$C$507, $B168, 'Leave Request Form'!$D$8:$D$507, "&lt;="&amp;X163, 'Leave Request Form'!$E$8:$E$507, "&gt;="&amp;X163)&gt;0, "R", "")))))</f>
        <v/>
      </c>
      <c r="Y168" s="43" t="str">
        <f>IF(OR($B168="", Y163=""), "", IF(COUNTIFS('Leave Request Form'!$T$8:$T$507, Y163, 'Leave Request Form'!$C$8:$C$507, $B168), "A2", IF(COUNTIFS('Leave Request Form'!$G$8:$G$507, Y163, 'Leave Request Form'!$C$8:$C$507, $B168), "R2", IF(COUNTIFS('Leave Request Form'!$P$8:$P$569, $B168, 'Leave Request Form'!$Q$8:$Q$569, "&lt;="&amp;Y163, 'Leave Request Form'!$R$8:$R$569, "&gt;="&amp;Y163)&gt;0, "A", IF(COUNTIFS('Leave Request Form'!$C$8:$C$507, $B168, 'Leave Request Form'!$D$8:$D$507, "&lt;="&amp;Y163, 'Leave Request Form'!$E$8:$E$507, "&gt;="&amp;Y163)&gt;0, "R", "")))))</f>
        <v/>
      </c>
      <c r="Z168" s="43" t="str">
        <f>IF(OR($B168="", Z163=""), "", IF(COUNTIFS('Leave Request Form'!$T$8:$T$507, Z163, 'Leave Request Form'!$C$8:$C$507, $B168), "A2", IF(COUNTIFS('Leave Request Form'!$G$8:$G$507, Z163, 'Leave Request Form'!$C$8:$C$507, $B168), "R2", IF(COUNTIFS('Leave Request Form'!$P$8:$P$569, $B168, 'Leave Request Form'!$Q$8:$Q$569, "&lt;="&amp;Z163, 'Leave Request Form'!$R$8:$R$569, "&gt;="&amp;Z163)&gt;0, "A", IF(COUNTIFS('Leave Request Form'!$C$8:$C$507, $B168, 'Leave Request Form'!$D$8:$D$507, "&lt;="&amp;Z163, 'Leave Request Form'!$E$8:$E$507, "&gt;="&amp;Z163)&gt;0, "R", "")))))</f>
        <v/>
      </c>
      <c r="AA168" s="43" t="str">
        <f>IF(OR($B168="", AA163=""), "", IF(COUNTIFS('Leave Request Form'!$T$8:$T$507, AA163, 'Leave Request Form'!$C$8:$C$507, $B168), "A2", IF(COUNTIFS('Leave Request Form'!$G$8:$G$507, AA163, 'Leave Request Form'!$C$8:$C$507, $B168), "R2", IF(COUNTIFS('Leave Request Form'!$P$8:$P$569, $B168, 'Leave Request Form'!$Q$8:$Q$569, "&lt;="&amp;AA163, 'Leave Request Form'!$R$8:$R$569, "&gt;="&amp;AA163)&gt;0, "A", IF(COUNTIFS('Leave Request Form'!$C$8:$C$507, $B168, 'Leave Request Form'!$D$8:$D$507, "&lt;="&amp;AA163, 'Leave Request Form'!$E$8:$E$507, "&gt;="&amp;AA163)&gt;0, "R", "")))))</f>
        <v/>
      </c>
      <c r="AB168" s="43" t="str">
        <f>IF(OR($B168="", AB163=""), "", IF(COUNTIFS('Leave Request Form'!$T$8:$T$507, AB163, 'Leave Request Form'!$C$8:$C$507, $B168), "A2", IF(COUNTIFS('Leave Request Form'!$G$8:$G$507, AB163, 'Leave Request Form'!$C$8:$C$507, $B168), "R2", IF(COUNTIFS('Leave Request Form'!$P$8:$P$569, $B168, 'Leave Request Form'!$Q$8:$Q$569, "&lt;="&amp;AB163, 'Leave Request Form'!$R$8:$R$569, "&gt;="&amp;AB163)&gt;0, "A", IF(COUNTIFS('Leave Request Form'!$C$8:$C$507, $B168, 'Leave Request Form'!$D$8:$D$507, "&lt;="&amp;AB163, 'Leave Request Form'!$E$8:$E$507, "&gt;="&amp;AB163)&gt;0, "R", "")))))</f>
        <v/>
      </c>
      <c r="AC168" s="43" t="str">
        <f>IF(OR($B168="", AC163=""), "", IF(COUNTIFS('Leave Request Form'!$T$8:$T$507, AC163, 'Leave Request Form'!$C$8:$C$507, $B168), "A2", IF(COUNTIFS('Leave Request Form'!$G$8:$G$507, AC163, 'Leave Request Form'!$C$8:$C$507, $B168), "R2", IF(COUNTIFS('Leave Request Form'!$P$8:$P$569, $B168, 'Leave Request Form'!$Q$8:$Q$569, "&lt;="&amp;AC163, 'Leave Request Form'!$R$8:$R$569, "&gt;="&amp;AC163)&gt;0, "A", IF(COUNTIFS('Leave Request Form'!$C$8:$C$507, $B168, 'Leave Request Form'!$D$8:$D$507, "&lt;="&amp;AC163, 'Leave Request Form'!$E$8:$E$507, "&gt;="&amp;AC163)&gt;0, "R", "")))))</f>
        <v/>
      </c>
      <c r="AD168" s="43" t="str">
        <f>IF(OR($B168="", AD163=""), "", IF(COUNTIFS('Leave Request Form'!$T$8:$T$507, AD163, 'Leave Request Form'!$C$8:$C$507, $B168), "A2", IF(COUNTIFS('Leave Request Form'!$G$8:$G$507, AD163, 'Leave Request Form'!$C$8:$C$507, $B168), "R2", IF(COUNTIFS('Leave Request Form'!$P$8:$P$569, $B168, 'Leave Request Form'!$Q$8:$Q$569, "&lt;="&amp;AD163, 'Leave Request Form'!$R$8:$R$569, "&gt;="&amp;AD163)&gt;0, "A", IF(COUNTIFS('Leave Request Form'!$C$8:$C$507, $B168, 'Leave Request Form'!$D$8:$D$507, "&lt;="&amp;AD163, 'Leave Request Form'!$E$8:$E$507, "&gt;="&amp;AD163)&gt;0, "R", "")))))</f>
        <v/>
      </c>
      <c r="AE168" s="43" t="str">
        <f>IF(OR($B168="", AE163=""), "", IF(COUNTIFS('Leave Request Form'!$T$8:$T$507, AE163, 'Leave Request Form'!$C$8:$C$507, $B168), "A2", IF(COUNTIFS('Leave Request Form'!$G$8:$G$507, AE163, 'Leave Request Form'!$C$8:$C$507, $B168), "R2", IF(COUNTIFS('Leave Request Form'!$P$8:$P$569, $B168, 'Leave Request Form'!$Q$8:$Q$569, "&lt;="&amp;AE163, 'Leave Request Form'!$R$8:$R$569, "&gt;="&amp;AE163)&gt;0, "A", IF(COUNTIFS('Leave Request Form'!$C$8:$C$507, $B168, 'Leave Request Form'!$D$8:$D$507, "&lt;="&amp;AE163, 'Leave Request Form'!$E$8:$E$507, "&gt;="&amp;AE163)&gt;0, "R", "")))))</f>
        <v/>
      </c>
      <c r="AF168" s="43" t="str">
        <f>IF(OR($B168="", AF163=""), "", IF(COUNTIFS('Leave Request Form'!$T$8:$T$507, AF163, 'Leave Request Form'!$C$8:$C$507, $B168), "A2", IF(COUNTIFS('Leave Request Form'!$G$8:$G$507, AF163, 'Leave Request Form'!$C$8:$C$507, $B168), "R2", IF(COUNTIFS('Leave Request Form'!$P$8:$P$569, $B168, 'Leave Request Form'!$Q$8:$Q$569, "&lt;="&amp;AF163, 'Leave Request Form'!$R$8:$R$569, "&gt;="&amp;AF163)&gt;0, "A", IF(COUNTIFS('Leave Request Form'!$C$8:$C$507, $B168, 'Leave Request Form'!$D$8:$D$507, "&lt;="&amp;AF163, 'Leave Request Form'!$E$8:$E$507, "&gt;="&amp;AF163)&gt;0, "R", "")))))</f>
        <v/>
      </c>
      <c r="AG168" s="44" t="str">
        <f>IF(OR($B168="", AG163=""), "", IF(COUNTIFS('Leave Request Form'!$T$8:$T$507, AG163, 'Leave Request Form'!$C$8:$C$507, $B168), "A2", IF(COUNTIFS('Leave Request Form'!$G$8:$G$507, AG163, 'Leave Request Form'!$C$8:$C$507, $B168), "R2", IF(COUNTIFS('Leave Request Form'!$P$8:$P$569, $B168, 'Leave Request Form'!$Q$8:$Q$569, "&lt;="&amp;AG163, 'Leave Request Form'!$R$8:$R$569, "&gt;="&amp;AG163)&gt;0, "A", IF(COUNTIFS('Leave Request Form'!$C$8:$C$507, $B168, 'Leave Request Form'!$D$8:$D$507, "&lt;="&amp;AG163, 'Leave Request Form'!$E$8:$E$507, "&gt;="&amp;AG163)&gt;0, "R", "")))))</f>
        <v/>
      </c>
      <c r="AH168" s="75"/>
    </row>
    <row r="169" spans="1:34" x14ac:dyDescent="0.25">
      <c r="A169" s="75"/>
      <c r="B169" s="10" t="str">
        <f>IF('Intro &amp; Setup'!$BC$9="", "", 'Intro &amp; Setup'!$BC$9)</f>
        <v>Chris</v>
      </c>
      <c r="C169" s="42" t="str">
        <f>IF(OR($B169="", C163=""), "", IF(COUNTIFS('Leave Request Form'!$T$8:$T$507, C163, 'Leave Request Form'!$C$8:$C$507, $B169), "A2", IF(COUNTIFS('Leave Request Form'!$G$8:$G$507, C163, 'Leave Request Form'!$C$8:$C$507, $B169), "R2", IF(COUNTIFS('Leave Request Form'!$P$8:$P$569, $B169, 'Leave Request Form'!$Q$8:$Q$569, "&lt;="&amp;C163, 'Leave Request Form'!$R$8:$R$569, "&gt;="&amp;C163)&gt;0, "A", IF(COUNTIFS('Leave Request Form'!$C$8:$C$507, $B169, 'Leave Request Form'!$D$8:$D$507, "&lt;="&amp;C163, 'Leave Request Form'!$E$8:$E$507, "&gt;="&amp;C163)&gt;0, "R", "")))))</f>
        <v/>
      </c>
      <c r="D169" s="43" t="str">
        <f>IF(OR($B169="", D163=""), "", IF(COUNTIFS('Leave Request Form'!$T$8:$T$507, D163, 'Leave Request Form'!$C$8:$C$507, $B169), "A2", IF(COUNTIFS('Leave Request Form'!$G$8:$G$507, D163, 'Leave Request Form'!$C$8:$C$507, $B169), "R2", IF(COUNTIFS('Leave Request Form'!$P$8:$P$569, $B169, 'Leave Request Form'!$Q$8:$Q$569, "&lt;="&amp;D163, 'Leave Request Form'!$R$8:$R$569, "&gt;="&amp;D163)&gt;0, "A", IF(COUNTIFS('Leave Request Form'!$C$8:$C$507, $B169, 'Leave Request Form'!$D$8:$D$507, "&lt;="&amp;D163, 'Leave Request Form'!$E$8:$E$507, "&gt;="&amp;D163)&gt;0, "R", "")))))</f>
        <v/>
      </c>
      <c r="E169" s="43" t="str">
        <f>IF(OR($B169="", E163=""), "", IF(COUNTIFS('Leave Request Form'!$T$8:$T$507, E163, 'Leave Request Form'!$C$8:$C$507, $B169), "A2", IF(COUNTIFS('Leave Request Form'!$G$8:$G$507, E163, 'Leave Request Form'!$C$8:$C$507, $B169), "R2", IF(COUNTIFS('Leave Request Form'!$P$8:$P$569, $B169, 'Leave Request Form'!$Q$8:$Q$569, "&lt;="&amp;E163, 'Leave Request Form'!$R$8:$R$569, "&gt;="&amp;E163)&gt;0, "A", IF(COUNTIFS('Leave Request Form'!$C$8:$C$507, $B169, 'Leave Request Form'!$D$8:$D$507, "&lt;="&amp;E163, 'Leave Request Form'!$E$8:$E$507, "&gt;="&amp;E163)&gt;0, "R", "")))))</f>
        <v/>
      </c>
      <c r="F169" s="43" t="str">
        <f>IF(OR($B169="", F163=""), "", IF(COUNTIFS('Leave Request Form'!$T$8:$T$507, F163, 'Leave Request Form'!$C$8:$C$507, $B169), "A2", IF(COUNTIFS('Leave Request Form'!$G$8:$G$507, F163, 'Leave Request Form'!$C$8:$C$507, $B169), "R2", IF(COUNTIFS('Leave Request Form'!$P$8:$P$569, $B169, 'Leave Request Form'!$Q$8:$Q$569, "&lt;="&amp;F163, 'Leave Request Form'!$R$8:$R$569, "&gt;="&amp;F163)&gt;0, "A", IF(COUNTIFS('Leave Request Form'!$C$8:$C$507, $B169, 'Leave Request Form'!$D$8:$D$507, "&lt;="&amp;F163, 'Leave Request Form'!$E$8:$E$507, "&gt;="&amp;F163)&gt;0, "R", "")))))</f>
        <v/>
      </c>
      <c r="G169" s="43" t="str">
        <f>IF(OR($B169="", G163=""), "", IF(COUNTIFS('Leave Request Form'!$T$8:$T$507, G163, 'Leave Request Form'!$C$8:$C$507, $B169), "A2", IF(COUNTIFS('Leave Request Form'!$G$8:$G$507, G163, 'Leave Request Form'!$C$8:$C$507, $B169), "R2", IF(COUNTIFS('Leave Request Form'!$P$8:$P$569, $B169, 'Leave Request Form'!$Q$8:$Q$569, "&lt;="&amp;G163, 'Leave Request Form'!$R$8:$R$569, "&gt;="&amp;G163)&gt;0, "A", IF(COUNTIFS('Leave Request Form'!$C$8:$C$507, $B169, 'Leave Request Form'!$D$8:$D$507, "&lt;="&amp;G163, 'Leave Request Form'!$E$8:$E$507, "&gt;="&amp;G163)&gt;0, "R", "")))))</f>
        <v/>
      </c>
      <c r="H169" s="43" t="str">
        <f>IF(OR($B169="", H163=""), "", IF(COUNTIFS('Leave Request Form'!$T$8:$T$507, H163, 'Leave Request Form'!$C$8:$C$507, $B169), "A2", IF(COUNTIFS('Leave Request Form'!$G$8:$G$507, H163, 'Leave Request Form'!$C$8:$C$507, $B169), "R2", IF(COUNTIFS('Leave Request Form'!$P$8:$P$569, $B169, 'Leave Request Form'!$Q$8:$Q$569, "&lt;="&amp;H163, 'Leave Request Form'!$R$8:$R$569, "&gt;="&amp;H163)&gt;0, "A", IF(COUNTIFS('Leave Request Form'!$C$8:$C$507, $B169, 'Leave Request Form'!$D$8:$D$507, "&lt;="&amp;H163, 'Leave Request Form'!$E$8:$E$507, "&gt;="&amp;H163)&gt;0, "R", "")))))</f>
        <v/>
      </c>
      <c r="I169" s="43" t="str">
        <f>IF(OR($B169="", I163=""), "", IF(COUNTIFS('Leave Request Form'!$T$8:$T$507, I163, 'Leave Request Form'!$C$8:$C$507, $B169), "A2", IF(COUNTIFS('Leave Request Form'!$G$8:$G$507, I163, 'Leave Request Form'!$C$8:$C$507, $B169), "R2", IF(COUNTIFS('Leave Request Form'!$P$8:$P$569, $B169, 'Leave Request Form'!$Q$8:$Q$569, "&lt;="&amp;I163, 'Leave Request Form'!$R$8:$R$569, "&gt;="&amp;I163)&gt;0, "A", IF(COUNTIFS('Leave Request Form'!$C$8:$C$507, $B169, 'Leave Request Form'!$D$8:$D$507, "&lt;="&amp;I163, 'Leave Request Form'!$E$8:$E$507, "&gt;="&amp;I163)&gt;0, "R", "")))))</f>
        <v/>
      </c>
      <c r="J169" s="43" t="str">
        <f>IF(OR($B169="", J163=""), "", IF(COUNTIFS('Leave Request Form'!$T$8:$T$507, J163, 'Leave Request Form'!$C$8:$C$507, $B169), "A2", IF(COUNTIFS('Leave Request Form'!$G$8:$G$507, J163, 'Leave Request Form'!$C$8:$C$507, $B169), "R2", IF(COUNTIFS('Leave Request Form'!$P$8:$P$569, $B169, 'Leave Request Form'!$Q$8:$Q$569, "&lt;="&amp;J163, 'Leave Request Form'!$R$8:$R$569, "&gt;="&amp;J163)&gt;0, "A", IF(COUNTIFS('Leave Request Form'!$C$8:$C$507, $B169, 'Leave Request Form'!$D$8:$D$507, "&lt;="&amp;J163, 'Leave Request Form'!$E$8:$E$507, "&gt;="&amp;J163)&gt;0, "R", "")))))</f>
        <v/>
      </c>
      <c r="K169" s="43" t="str">
        <f>IF(OR($B169="", K163=""), "", IF(COUNTIFS('Leave Request Form'!$T$8:$T$507, K163, 'Leave Request Form'!$C$8:$C$507, $B169), "A2", IF(COUNTIFS('Leave Request Form'!$G$8:$G$507, K163, 'Leave Request Form'!$C$8:$C$507, $B169), "R2", IF(COUNTIFS('Leave Request Form'!$P$8:$P$569, $B169, 'Leave Request Form'!$Q$8:$Q$569, "&lt;="&amp;K163, 'Leave Request Form'!$R$8:$R$569, "&gt;="&amp;K163)&gt;0, "A", IF(COUNTIFS('Leave Request Form'!$C$8:$C$507, $B169, 'Leave Request Form'!$D$8:$D$507, "&lt;="&amp;K163, 'Leave Request Form'!$E$8:$E$507, "&gt;="&amp;K163)&gt;0, "R", "")))))</f>
        <v/>
      </c>
      <c r="L169" s="43" t="str">
        <f>IF(OR($B169="", L163=""), "", IF(COUNTIFS('Leave Request Form'!$T$8:$T$507, L163, 'Leave Request Form'!$C$8:$C$507, $B169), "A2", IF(COUNTIFS('Leave Request Form'!$G$8:$G$507, L163, 'Leave Request Form'!$C$8:$C$507, $B169), "R2", IF(COUNTIFS('Leave Request Form'!$P$8:$P$569, $B169, 'Leave Request Form'!$Q$8:$Q$569, "&lt;="&amp;L163, 'Leave Request Form'!$R$8:$R$569, "&gt;="&amp;L163)&gt;0, "A", IF(COUNTIFS('Leave Request Form'!$C$8:$C$507, $B169, 'Leave Request Form'!$D$8:$D$507, "&lt;="&amp;L163, 'Leave Request Form'!$E$8:$E$507, "&gt;="&amp;L163)&gt;0, "R", "")))))</f>
        <v/>
      </c>
      <c r="M169" s="43" t="str">
        <f>IF(OR($B169="", M163=""), "", IF(COUNTIFS('Leave Request Form'!$T$8:$T$507, M163, 'Leave Request Form'!$C$8:$C$507, $B169), "A2", IF(COUNTIFS('Leave Request Form'!$G$8:$G$507, M163, 'Leave Request Form'!$C$8:$C$507, $B169), "R2", IF(COUNTIFS('Leave Request Form'!$P$8:$P$569, $B169, 'Leave Request Form'!$Q$8:$Q$569, "&lt;="&amp;M163, 'Leave Request Form'!$R$8:$R$569, "&gt;="&amp;M163)&gt;0, "A", IF(COUNTIFS('Leave Request Form'!$C$8:$C$507, $B169, 'Leave Request Form'!$D$8:$D$507, "&lt;="&amp;M163, 'Leave Request Form'!$E$8:$E$507, "&gt;="&amp;M163)&gt;0, "R", "")))))</f>
        <v/>
      </c>
      <c r="N169" s="43" t="str">
        <f>IF(OR($B169="", N163=""), "", IF(COUNTIFS('Leave Request Form'!$T$8:$T$507, N163, 'Leave Request Form'!$C$8:$C$507, $B169), "A2", IF(COUNTIFS('Leave Request Form'!$G$8:$G$507, N163, 'Leave Request Form'!$C$8:$C$507, $B169), "R2", IF(COUNTIFS('Leave Request Form'!$P$8:$P$569, $B169, 'Leave Request Form'!$Q$8:$Q$569, "&lt;="&amp;N163, 'Leave Request Form'!$R$8:$R$569, "&gt;="&amp;N163)&gt;0, "A", IF(COUNTIFS('Leave Request Form'!$C$8:$C$507, $B169, 'Leave Request Form'!$D$8:$D$507, "&lt;="&amp;N163, 'Leave Request Form'!$E$8:$E$507, "&gt;="&amp;N163)&gt;0, "R", "")))))</f>
        <v/>
      </c>
      <c r="O169" s="43" t="str">
        <f>IF(OR($B169="", O163=""), "", IF(COUNTIFS('Leave Request Form'!$T$8:$T$507, O163, 'Leave Request Form'!$C$8:$C$507, $B169), "A2", IF(COUNTIFS('Leave Request Form'!$G$8:$G$507, O163, 'Leave Request Form'!$C$8:$C$507, $B169), "R2", IF(COUNTIFS('Leave Request Form'!$P$8:$P$569, $B169, 'Leave Request Form'!$Q$8:$Q$569, "&lt;="&amp;O163, 'Leave Request Form'!$R$8:$R$569, "&gt;="&amp;O163)&gt;0, "A", IF(COUNTIFS('Leave Request Form'!$C$8:$C$507, $B169, 'Leave Request Form'!$D$8:$D$507, "&lt;="&amp;O163, 'Leave Request Form'!$E$8:$E$507, "&gt;="&amp;O163)&gt;0, "R", "")))))</f>
        <v>A</v>
      </c>
      <c r="P169" s="43" t="str">
        <f>IF(OR($B169="", P163=""), "", IF(COUNTIFS('Leave Request Form'!$T$8:$T$507, P163, 'Leave Request Form'!$C$8:$C$507, $B169), "A2", IF(COUNTIFS('Leave Request Form'!$G$8:$G$507, P163, 'Leave Request Form'!$C$8:$C$507, $B169), "R2", IF(COUNTIFS('Leave Request Form'!$P$8:$P$569, $B169, 'Leave Request Form'!$Q$8:$Q$569, "&lt;="&amp;P163, 'Leave Request Form'!$R$8:$R$569, "&gt;="&amp;P163)&gt;0, "A", IF(COUNTIFS('Leave Request Form'!$C$8:$C$507, $B169, 'Leave Request Form'!$D$8:$D$507, "&lt;="&amp;P163, 'Leave Request Form'!$E$8:$E$507, "&gt;="&amp;P163)&gt;0, "R", "")))))</f>
        <v>A</v>
      </c>
      <c r="Q169" s="43" t="str">
        <f>IF(OR($B169="", Q163=""), "", IF(COUNTIFS('Leave Request Form'!$T$8:$T$507, Q163, 'Leave Request Form'!$C$8:$C$507, $B169), "A2", IF(COUNTIFS('Leave Request Form'!$G$8:$G$507, Q163, 'Leave Request Form'!$C$8:$C$507, $B169), "R2", IF(COUNTIFS('Leave Request Form'!$P$8:$P$569, $B169, 'Leave Request Form'!$Q$8:$Q$569, "&lt;="&amp;Q163, 'Leave Request Form'!$R$8:$R$569, "&gt;="&amp;Q163)&gt;0, "A", IF(COUNTIFS('Leave Request Form'!$C$8:$C$507, $B169, 'Leave Request Form'!$D$8:$D$507, "&lt;="&amp;Q163, 'Leave Request Form'!$E$8:$E$507, "&gt;="&amp;Q163)&gt;0, "R", "")))))</f>
        <v>A</v>
      </c>
      <c r="R169" s="43" t="str">
        <f>IF(OR($B169="", R163=""), "", IF(COUNTIFS('Leave Request Form'!$T$8:$T$507, R163, 'Leave Request Form'!$C$8:$C$507, $B169), "A2", IF(COUNTIFS('Leave Request Form'!$G$8:$G$507, R163, 'Leave Request Form'!$C$8:$C$507, $B169), "R2", IF(COUNTIFS('Leave Request Form'!$P$8:$P$569, $B169, 'Leave Request Form'!$Q$8:$Q$569, "&lt;="&amp;R163, 'Leave Request Form'!$R$8:$R$569, "&gt;="&amp;R163)&gt;0, "A", IF(COUNTIFS('Leave Request Form'!$C$8:$C$507, $B169, 'Leave Request Form'!$D$8:$D$507, "&lt;="&amp;R163, 'Leave Request Form'!$E$8:$E$507, "&gt;="&amp;R163)&gt;0, "R", "")))))</f>
        <v>A</v>
      </c>
      <c r="S169" s="43" t="str">
        <f>IF(OR($B169="", S163=""), "", IF(COUNTIFS('Leave Request Form'!$T$8:$T$507, S163, 'Leave Request Form'!$C$8:$C$507, $B169), "A2", IF(COUNTIFS('Leave Request Form'!$G$8:$G$507, S163, 'Leave Request Form'!$C$8:$C$507, $B169), "R2", IF(COUNTIFS('Leave Request Form'!$P$8:$P$569, $B169, 'Leave Request Form'!$Q$8:$Q$569, "&lt;="&amp;S163, 'Leave Request Form'!$R$8:$R$569, "&gt;="&amp;S163)&gt;0, "A", IF(COUNTIFS('Leave Request Form'!$C$8:$C$507, $B169, 'Leave Request Form'!$D$8:$D$507, "&lt;="&amp;S163, 'Leave Request Form'!$E$8:$E$507, "&gt;="&amp;S163)&gt;0, "R", "")))))</f>
        <v>A</v>
      </c>
      <c r="T169" s="43" t="str">
        <f>IF(OR($B169="", T163=""), "", IF(COUNTIFS('Leave Request Form'!$T$8:$T$507, T163, 'Leave Request Form'!$C$8:$C$507, $B169), "A2", IF(COUNTIFS('Leave Request Form'!$G$8:$G$507, T163, 'Leave Request Form'!$C$8:$C$507, $B169), "R2", IF(COUNTIFS('Leave Request Form'!$P$8:$P$569, $B169, 'Leave Request Form'!$Q$8:$Q$569, "&lt;="&amp;T163, 'Leave Request Form'!$R$8:$R$569, "&gt;="&amp;T163)&gt;0, "A", IF(COUNTIFS('Leave Request Form'!$C$8:$C$507, $B169, 'Leave Request Form'!$D$8:$D$507, "&lt;="&amp;T163, 'Leave Request Form'!$E$8:$E$507, "&gt;="&amp;T163)&gt;0, "R", "")))))</f>
        <v/>
      </c>
      <c r="U169" s="43" t="str">
        <f>IF(OR($B169="", U163=""), "", IF(COUNTIFS('Leave Request Form'!$T$8:$T$507, U163, 'Leave Request Form'!$C$8:$C$507, $B169), "A2", IF(COUNTIFS('Leave Request Form'!$G$8:$G$507, U163, 'Leave Request Form'!$C$8:$C$507, $B169), "R2", IF(COUNTIFS('Leave Request Form'!$P$8:$P$569, $B169, 'Leave Request Form'!$Q$8:$Q$569, "&lt;="&amp;U163, 'Leave Request Form'!$R$8:$R$569, "&gt;="&amp;U163)&gt;0, "A", IF(COUNTIFS('Leave Request Form'!$C$8:$C$507, $B169, 'Leave Request Form'!$D$8:$D$507, "&lt;="&amp;U163, 'Leave Request Form'!$E$8:$E$507, "&gt;="&amp;U163)&gt;0, "R", "")))))</f>
        <v/>
      </c>
      <c r="V169" s="43" t="str">
        <f>IF(OR($B169="", V163=""), "", IF(COUNTIFS('Leave Request Form'!$T$8:$T$507, V163, 'Leave Request Form'!$C$8:$C$507, $B169), "A2", IF(COUNTIFS('Leave Request Form'!$G$8:$G$507, V163, 'Leave Request Form'!$C$8:$C$507, $B169), "R2", IF(COUNTIFS('Leave Request Form'!$P$8:$P$569, $B169, 'Leave Request Form'!$Q$8:$Q$569, "&lt;="&amp;V163, 'Leave Request Form'!$R$8:$R$569, "&gt;="&amp;V163)&gt;0, "A", IF(COUNTIFS('Leave Request Form'!$C$8:$C$507, $B169, 'Leave Request Form'!$D$8:$D$507, "&lt;="&amp;V163, 'Leave Request Form'!$E$8:$E$507, "&gt;="&amp;V163)&gt;0, "R", "")))))</f>
        <v/>
      </c>
      <c r="W169" s="43" t="str">
        <f>IF(OR($B169="", W163=""), "", IF(COUNTIFS('Leave Request Form'!$T$8:$T$507, W163, 'Leave Request Form'!$C$8:$C$507, $B169), "A2", IF(COUNTIFS('Leave Request Form'!$G$8:$G$507, W163, 'Leave Request Form'!$C$8:$C$507, $B169), "R2", IF(COUNTIFS('Leave Request Form'!$P$8:$P$569, $B169, 'Leave Request Form'!$Q$8:$Q$569, "&lt;="&amp;W163, 'Leave Request Form'!$R$8:$R$569, "&gt;="&amp;W163)&gt;0, "A", IF(COUNTIFS('Leave Request Form'!$C$8:$C$507, $B169, 'Leave Request Form'!$D$8:$D$507, "&lt;="&amp;W163, 'Leave Request Form'!$E$8:$E$507, "&gt;="&amp;W163)&gt;0, "R", "")))))</f>
        <v/>
      </c>
      <c r="X169" s="43" t="str">
        <f>IF(OR($B169="", X163=""), "", IF(COUNTIFS('Leave Request Form'!$T$8:$T$507, X163, 'Leave Request Form'!$C$8:$C$507, $B169), "A2", IF(COUNTIFS('Leave Request Form'!$G$8:$G$507, X163, 'Leave Request Form'!$C$8:$C$507, $B169), "R2", IF(COUNTIFS('Leave Request Form'!$P$8:$P$569, $B169, 'Leave Request Form'!$Q$8:$Q$569, "&lt;="&amp;X163, 'Leave Request Form'!$R$8:$R$569, "&gt;="&amp;X163)&gt;0, "A", IF(COUNTIFS('Leave Request Form'!$C$8:$C$507, $B169, 'Leave Request Form'!$D$8:$D$507, "&lt;="&amp;X163, 'Leave Request Form'!$E$8:$E$507, "&gt;="&amp;X163)&gt;0, "R", "")))))</f>
        <v/>
      </c>
      <c r="Y169" s="43" t="str">
        <f>IF(OR($B169="", Y163=""), "", IF(COUNTIFS('Leave Request Form'!$T$8:$T$507, Y163, 'Leave Request Form'!$C$8:$C$507, $B169), "A2", IF(COUNTIFS('Leave Request Form'!$G$8:$G$507, Y163, 'Leave Request Form'!$C$8:$C$507, $B169), "R2", IF(COUNTIFS('Leave Request Form'!$P$8:$P$569, $B169, 'Leave Request Form'!$Q$8:$Q$569, "&lt;="&amp;Y163, 'Leave Request Form'!$R$8:$R$569, "&gt;="&amp;Y163)&gt;0, "A", IF(COUNTIFS('Leave Request Form'!$C$8:$C$507, $B169, 'Leave Request Form'!$D$8:$D$507, "&lt;="&amp;Y163, 'Leave Request Form'!$E$8:$E$507, "&gt;="&amp;Y163)&gt;0, "R", "")))))</f>
        <v/>
      </c>
      <c r="Z169" s="43" t="str">
        <f>IF(OR($B169="", Z163=""), "", IF(COUNTIFS('Leave Request Form'!$T$8:$T$507, Z163, 'Leave Request Form'!$C$8:$C$507, $B169), "A2", IF(COUNTIFS('Leave Request Form'!$G$8:$G$507, Z163, 'Leave Request Form'!$C$8:$C$507, $B169), "R2", IF(COUNTIFS('Leave Request Form'!$P$8:$P$569, $B169, 'Leave Request Form'!$Q$8:$Q$569, "&lt;="&amp;Z163, 'Leave Request Form'!$R$8:$R$569, "&gt;="&amp;Z163)&gt;0, "A", IF(COUNTIFS('Leave Request Form'!$C$8:$C$507, $B169, 'Leave Request Form'!$D$8:$D$507, "&lt;="&amp;Z163, 'Leave Request Form'!$E$8:$E$507, "&gt;="&amp;Z163)&gt;0, "R", "")))))</f>
        <v/>
      </c>
      <c r="AA169" s="43" t="str">
        <f>IF(OR($B169="", AA163=""), "", IF(COUNTIFS('Leave Request Form'!$T$8:$T$507, AA163, 'Leave Request Form'!$C$8:$C$507, $B169), "A2", IF(COUNTIFS('Leave Request Form'!$G$8:$G$507, AA163, 'Leave Request Form'!$C$8:$C$507, $B169), "R2", IF(COUNTIFS('Leave Request Form'!$P$8:$P$569, $B169, 'Leave Request Form'!$Q$8:$Q$569, "&lt;="&amp;AA163, 'Leave Request Form'!$R$8:$R$569, "&gt;="&amp;AA163)&gt;0, "A", IF(COUNTIFS('Leave Request Form'!$C$8:$C$507, $B169, 'Leave Request Form'!$D$8:$D$507, "&lt;="&amp;AA163, 'Leave Request Form'!$E$8:$E$507, "&gt;="&amp;AA163)&gt;0, "R", "")))))</f>
        <v/>
      </c>
      <c r="AB169" s="43" t="str">
        <f>IF(OR($B169="", AB163=""), "", IF(COUNTIFS('Leave Request Form'!$T$8:$T$507, AB163, 'Leave Request Form'!$C$8:$C$507, $B169), "A2", IF(COUNTIFS('Leave Request Form'!$G$8:$G$507, AB163, 'Leave Request Form'!$C$8:$C$507, $B169), "R2", IF(COUNTIFS('Leave Request Form'!$P$8:$P$569, $B169, 'Leave Request Form'!$Q$8:$Q$569, "&lt;="&amp;AB163, 'Leave Request Form'!$R$8:$R$569, "&gt;="&amp;AB163)&gt;0, "A", IF(COUNTIFS('Leave Request Form'!$C$8:$C$507, $B169, 'Leave Request Form'!$D$8:$D$507, "&lt;="&amp;AB163, 'Leave Request Form'!$E$8:$E$507, "&gt;="&amp;AB163)&gt;0, "R", "")))))</f>
        <v/>
      </c>
      <c r="AC169" s="43" t="str">
        <f>IF(OR($B169="", AC163=""), "", IF(COUNTIFS('Leave Request Form'!$T$8:$T$507, AC163, 'Leave Request Form'!$C$8:$C$507, $B169), "A2", IF(COUNTIFS('Leave Request Form'!$G$8:$G$507, AC163, 'Leave Request Form'!$C$8:$C$507, $B169), "R2", IF(COUNTIFS('Leave Request Form'!$P$8:$P$569, $B169, 'Leave Request Form'!$Q$8:$Q$569, "&lt;="&amp;AC163, 'Leave Request Form'!$R$8:$R$569, "&gt;="&amp;AC163)&gt;0, "A", IF(COUNTIFS('Leave Request Form'!$C$8:$C$507, $B169, 'Leave Request Form'!$D$8:$D$507, "&lt;="&amp;AC163, 'Leave Request Form'!$E$8:$E$507, "&gt;="&amp;AC163)&gt;0, "R", "")))))</f>
        <v/>
      </c>
      <c r="AD169" s="43" t="str">
        <f>IF(OR($B169="", AD163=""), "", IF(COUNTIFS('Leave Request Form'!$T$8:$T$507, AD163, 'Leave Request Form'!$C$8:$C$507, $B169), "A2", IF(COUNTIFS('Leave Request Form'!$G$8:$G$507, AD163, 'Leave Request Form'!$C$8:$C$507, $B169), "R2", IF(COUNTIFS('Leave Request Form'!$P$8:$P$569, $B169, 'Leave Request Form'!$Q$8:$Q$569, "&lt;="&amp;AD163, 'Leave Request Form'!$R$8:$R$569, "&gt;="&amp;AD163)&gt;0, "A", IF(COUNTIFS('Leave Request Form'!$C$8:$C$507, $B169, 'Leave Request Form'!$D$8:$D$507, "&lt;="&amp;AD163, 'Leave Request Form'!$E$8:$E$507, "&gt;="&amp;AD163)&gt;0, "R", "")))))</f>
        <v/>
      </c>
      <c r="AE169" s="43" t="str">
        <f>IF(OR($B169="", AE163=""), "", IF(COUNTIFS('Leave Request Form'!$T$8:$T$507, AE163, 'Leave Request Form'!$C$8:$C$507, $B169), "A2", IF(COUNTIFS('Leave Request Form'!$G$8:$G$507, AE163, 'Leave Request Form'!$C$8:$C$507, $B169), "R2", IF(COUNTIFS('Leave Request Form'!$P$8:$P$569, $B169, 'Leave Request Form'!$Q$8:$Q$569, "&lt;="&amp;AE163, 'Leave Request Form'!$R$8:$R$569, "&gt;="&amp;AE163)&gt;0, "A", IF(COUNTIFS('Leave Request Form'!$C$8:$C$507, $B169, 'Leave Request Form'!$D$8:$D$507, "&lt;="&amp;AE163, 'Leave Request Form'!$E$8:$E$507, "&gt;="&amp;AE163)&gt;0, "R", "")))))</f>
        <v/>
      </c>
      <c r="AF169" s="43" t="str">
        <f>IF(OR($B169="", AF163=""), "", IF(COUNTIFS('Leave Request Form'!$T$8:$T$507, AF163, 'Leave Request Form'!$C$8:$C$507, $B169), "A2", IF(COUNTIFS('Leave Request Form'!$G$8:$G$507, AF163, 'Leave Request Form'!$C$8:$C$507, $B169), "R2", IF(COUNTIFS('Leave Request Form'!$P$8:$P$569, $B169, 'Leave Request Form'!$Q$8:$Q$569, "&lt;="&amp;AF163, 'Leave Request Form'!$R$8:$R$569, "&gt;="&amp;AF163)&gt;0, "A", IF(COUNTIFS('Leave Request Form'!$C$8:$C$507, $B169, 'Leave Request Form'!$D$8:$D$507, "&lt;="&amp;AF163, 'Leave Request Form'!$E$8:$E$507, "&gt;="&amp;AF163)&gt;0, "R", "")))))</f>
        <v/>
      </c>
      <c r="AG169" s="44" t="str">
        <f>IF(OR($B169="", AG163=""), "", IF(COUNTIFS('Leave Request Form'!$T$8:$T$507, AG163, 'Leave Request Form'!$C$8:$C$507, $B169), "A2", IF(COUNTIFS('Leave Request Form'!$G$8:$G$507, AG163, 'Leave Request Form'!$C$8:$C$507, $B169), "R2", IF(COUNTIFS('Leave Request Form'!$P$8:$P$569, $B169, 'Leave Request Form'!$Q$8:$Q$569, "&lt;="&amp;AG163, 'Leave Request Form'!$R$8:$R$569, "&gt;="&amp;AG163)&gt;0, "A", IF(COUNTIFS('Leave Request Form'!$C$8:$C$507, $B169, 'Leave Request Form'!$D$8:$D$507, "&lt;="&amp;AG163, 'Leave Request Form'!$E$8:$E$507, "&gt;="&amp;AG163)&gt;0, "R", "")))))</f>
        <v/>
      </c>
      <c r="AH169" s="75"/>
    </row>
    <row r="170" spans="1:34" x14ac:dyDescent="0.25">
      <c r="A170" s="75"/>
      <c r="B170" s="10" t="str">
        <f>IF('Intro &amp; Setup'!$BC$10="", "", 'Intro &amp; Setup'!$BC$10)</f>
        <v>Andrea</v>
      </c>
      <c r="C170" s="42" t="str">
        <f>IF(OR($B170="", C163=""), "", IF(COUNTIFS('Leave Request Form'!$T$8:$T$507, C163, 'Leave Request Form'!$C$8:$C$507, $B170), "A2", IF(COUNTIFS('Leave Request Form'!$G$8:$G$507, C163, 'Leave Request Form'!$C$8:$C$507, $B170), "R2", IF(COUNTIFS('Leave Request Form'!$P$8:$P$569, $B170, 'Leave Request Form'!$Q$8:$Q$569, "&lt;="&amp;C163, 'Leave Request Form'!$R$8:$R$569, "&gt;="&amp;C163)&gt;0, "A", IF(COUNTIFS('Leave Request Form'!$C$8:$C$507, $B170, 'Leave Request Form'!$D$8:$D$507, "&lt;="&amp;C163, 'Leave Request Form'!$E$8:$E$507, "&gt;="&amp;C163)&gt;0, "R", "")))))</f>
        <v/>
      </c>
      <c r="D170" s="43" t="str">
        <f>IF(OR($B170="", D163=""), "", IF(COUNTIFS('Leave Request Form'!$T$8:$T$507, D163, 'Leave Request Form'!$C$8:$C$507, $B170), "A2", IF(COUNTIFS('Leave Request Form'!$G$8:$G$507, D163, 'Leave Request Form'!$C$8:$C$507, $B170), "R2", IF(COUNTIFS('Leave Request Form'!$P$8:$P$569, $B170, 'Leave Request Form'!$Q$8:$Q$569, "&lt;="&amp;D163, 'Leave Request Form'!$R$8:$R$569, "&gt;="&amp;D163)&gt;0, "A", IF(COUNTIFS('Leave Request Form'!$C$8:$C$507, $B170, 'Leave Request Form'!$D$8:$D$507, "&lt;="&amp;D163, 'Leave Request Form'!$E$8:$E$507, "&gt;="&amp;D163)&gt;0, "R", "")))))</f>
        <v/>
      </c>
      <c r="E170" s="43" t="str">
        <f>IF(OR($B170="", E163=""), "", IF(COUNTIFS('Leave Request Form'!$T$8:$T$507, E163, 'Leave Request Form'!$C$8:$C$507, $B170), "A2", IF(COUNTIFS('Leave Request Form'!$G$8:$G$507, E163, 'Leave Request Form'!$C$8:$C$507, $B170), "R2", IF(COUNTIFS('Leave Request Form'!$P$8:$P$569, $B170, 'Leave Request Form'!$Q$8:$Q$569, "&lt;="&amp;E163, 'Leave Request Form'!$R$8:$R$569, "&gt;="&amp;E163)&gt;0, "A", IF(COUNTIFS('Leave Request Form'!$C$8:$C$507, $B170, 'Leave Request Form'!$D$8:$D$507, "&lt;="&amp;E163, 'Leave Request Form'!$E$8:$E$507, "&gt;="&amp;E163)&gt;0, "R", "")))))</f>
        <v/>
      </c>
      <c r="F170" s="43" t="str">
        <f>IF(OR($B170="", F163=""), "", IF(COUNTIFS('Leave Request Form'!$T$8:$T$507, F163, 'Leave Request Form'!$C$8:$C$507, $B170), "A2", IF(COUNTIFS('Leave Request Form'!$G$8:$G$507, F163, 'Leave Request Form'!$C$8:$C$507, $B170), "R2", IF(COUNTIFS('Leave Request Form'!$P$8:$P$569, $B170, 'Leave Request Form'!$Q$8:$Q$569, "&lt;="&amp;F163, 'Leave Request Form'!$R$8:$R$569, "&gt;="&amp;F163)&gt;0, "A", IF(COUNTIFS('Leave Request Form'!$C$8:$C$507, $B170, 'Leave Request Form'!$D$8:$D$507, "&lt;="&amp;F163, 'Leave Request Form'!$E$8:$E$507, "&gt;="&amp;F163)&gt;0, "R", "")))))</f>
        <v/>
      </c>
      <c r="G170" s="43" t="str">
        <f>IF(OR($B170="", G163=""), "", IF(COUNTIFS('Leave Request Form'!$T$8:$T$507, G163, 'Leave Request Form'!$C$8:$C$507, $B170), "A2", IF(COUNTIFS('Leave Request Form'!$G$8:$G$507, G163, 'Leave Request Form'!$C$8:$C$507, $B170), "R2", IF(COUNTIFS('Leave Request Form'!$P$8:$P$569, $B170, 'Leave Request Form'!$Q$8:$Q$569, "&lt;="&amp;G163, 'Leave Request Form'!$R$8:$R$569, "&gt;="&amp;G163)&gt;0, "A", IF(COUNTIFS('Leave Request Form'!$C$8:$C$507, $B170, 'Leave Request Form'!$D$8:$D$507, "&lt;="&amp;G163, 'Leave Request Form'!$E$8:$E$507, "&gt;="&amp;G163)&gt;0, "R", "")))))</f>
        <v/>
      </c>
      <c r="H170" s="43" t="str">
        <f>IF(OR($B170="", H163=""), "", IF(COUNTIFS('Leave Request Form'!$T$8:$T$507, H163, 'Leave Request Form'!$C$8:$C$507, $B170), "A2", IF(COUNTIFS('Leave Request Form'!$G$8:$G$507, H163, 'Leave Request Form'!$C$8:$C$507, $B170), "R2", IF(COUNTIFS('Leave Request Form'!$P$8:$P$569, $B170, 'Leave Request Form'!$Q$8:$Q$569, "&lt;="&amp;H163, 'Leave Request Form'!$R$8:$R$569, "&gt;="&amp;H163)&gt;0, "A", IF(COUNTIFS('Leave Request Form'!$C$8:$C$507, $B170, 'Leave Request Form'!$D$8:$D$507, "&lt;="&amp;H163, 'Leave Request Form'!$E$8:$E$507, "&gt;="&amp;H163)&gt;0, "R", "")))))</f>
        <v/>
      </c>
      <c r="I170" s="43" t="str">
        <f>IF(OR($B170="", I163=""), "", IF(COUNTIFS('Leave Request Form'!$T$8:$T$507, I163, 'Leave Request Form'!$C$8:$C$507, $B170), "A2", IF(COUNTIFS('Leave Request Form'!$G$8:$G$507, I163, 'Leave Request Form'!$C$8:$C$507, $B170), "R2", IF(COUNTIFS('Leave Request Form'!$P$8:$P$569, $B170, 'Leave Request Form'!$Q$8:$Q$569, "&lt;="&amp;I163, 'Leave Request Form'!$R$8:$R$569, "&gt;="&amp;I163)&gt;0, "A", IF(COUNTIFS('Leave Request Form'!$C$8:$C$507, $B170, 'Leave Request Form'!$D$8:$D$507, "&lt;="&amp;I163, 'Leave Request Form'!$E$8:$E$507, "&gt;="&amp;I163)&gt;0, "R", "")))))</f>
        <v/>
      </c>
      <c r="J170" s="43" t="str">
        <f>IF(OR($B170="", J163=""), "", IF(COUNTIFS('Leave Request Form'!$T$8:$T$507, J163, 'Leave Request Form'!$C$8:$C$507, $B170), "A2", IF(COUNTIFS('Leave Request Form'!$G$8:$G$507, J163, 'Leave Request Form'!$C$8:$C$507, $B170), "R2", IF(COUNTIFS('Leave Request Form'!$P$8:$P$569, $B170, 'Leave Request Form'!$Q$8:$Q$569, "&lt;="&amp;J163, 'Leave Request Form'!$R$8:$R$569, "&gt;="&amp;J163)&gt;0, "A", IF(COUNTIFS('Leave Request Form'!$C$8:$C$507, $B170, 'Leave Request Form'!$D$8:$D$507, "&lt;="&amp;J163, 'Leave Request Form'!$E$8:$E$507, "&gt;="&amp;J163)&gt;0, "R", "")))))</f>
        <v/>
      </c>
      <c r="K170" s="43" t="str">
        <f>IF(OR($B170="", K163=""), "", IF(COUNTIFS('Leave Request Form'!$T$8:$T$507, K163, 'Leave Request Form'!$C$8:$C$507, $B170), "A2", IF(COUNTIFS('Leave Request Form'!$G$8:$G$507, K163, 'Leave Request Form'!$C$8:$C$507, $B170), "R2", IF(COUNTIFS('Leave Request Form'!$P$8:$P$569, $B170, 'Leave Request Form'!$Q$8:$Q$569, "&lt;="&amp;K163, 'Leave Request Form'!$R$8:$R$569, "&gt;="&amp;K163)&gt;0, "A", IF(COUNTIFS('Leave Request Form'!$C$8:$C$507, $B170, 'Leave Request Form'!$D$8:$D$507, "&lt;="&amp;K163, 'Leave Request Form'!$E$8:$E$507, "&gt;="&amp;K163)&gt;0, "R", "")))))</f>
        <v/>
      </c>
      <c r="L170" s="43" t="str">
        <f>IF(OR($B170="", L163=""), "", IF(COUNTIFS('Leave Request Form'!$T$8:$T$507, L163, 'Leave Request Form'!$C$8:$C$507, $B170), "A2", IF(COUNTIFS('Leave Request Form'!$G$8:$G$507, L163, 'Leave Request Form'!$C$8:$C$507, $B170), "R2", IF(COUNTIFS('Leave Request Form'!$P$8:$P$569, $B170, 'Leave Request Form'!$Q$8:$Q$569, "&lt;="&amp;L163, 'Leave Request Form'!$R$8:$R$569, "&gt;="&amp;L163)&gt;0, "A", IF(COUNTIFS('Leave Request Form'!$C$8:$C$507, $B170, 'Leave Request Form'!$D$8:$D$507, "&lt;="&amp;L163, 'Leave Request Form'!$E$8:$E$507, "&gt;="&amp;L163)&gt;0, "R", "")))))</f>
        <v/>
      </c>
      <c r="M170" s="43" t="str">
        <f>IF(OR($B170="", M163=""), "", IF(COUNTIFS('Leave Request Form'!$T$8:$T$507, M163, 'Leave Request Form'!$C$8:$C$507, $B170), "A2", IF(COUNTIFS('Leave Request Form'!$G$8:$G$507, M163, 'Leave Request Form'!$C$8:$C$507, $B170), "R2", IF(COUNTIFS('Leave Request Form'!$P$8:$P$569, $B170, 'Leave Request Form'!$Q$8:$Q$569, "&lt;="&amp;M163, 'Leave Request Form'!$R$8:$R$569, "&gt;="&amp;M163)&gt;0, "A", IF(COUNTIFS('Leave Request Form'!$C$8:$C$507, $B170, 'Leave Request Form'!$D$8:$D$507, "&lt;="&amp;M163, 'Leave Request Form'!$E$8:$E$507, "&gt;="&amp;M163)&gt;0, "R", "")))))</f>
        <v/>
      </c>
      <c r="N170" s="43" t="str">
        <f>IF(OR($B170="", N163=""), "", IF(COUNTIFS('Leave Request Form'!$T$8:$T$507, N163, 'Leave Request Form'!$C$8:$C$507, $B170), "A2", IF(COUNTIFS('Leave Request Form'!$G$8:$G$507, N163, 'Leave Request Form'!$C$8:$C$507, $B170), "R2", IF(COUNTIFS('Leave Request Form'!$P$8:$P$569, $B170, 'Leave Request Form'!$Q$8:$Q$569, "&lt;="&amp;N163, 'Leave Request Form'!$R$8:$R$569, "&gt;="&amp;N163)&gt;0, "A", IF(COUNTIFS('Leave Request Form'!$C$8:$C$507, $B170, 'Leave Request Form'!$D$8:$D$507, "&lt;="&amp;N163, 'Leave Request Form'!$E$8:$E$507, "&gt;="&amp;N163)&gt;0, "R", "")))))</f>
        <v/>
      </c>
      <c r="O170" s="43" t="str">
        <f>IF(OR($B170="", O163=""), "", IF(COUNTIFS('Leave Request Form'!$T$8:$T$507, O163, 'Leave Request Form'!$C$8:$C$507, $B170), "A2", IF(COUNTIFS('Leave Request Form'!$G$8:$G$507, O163, 'Leave Request Form'!$C$8:$C$507, $B170), "R2", IF(COUNTIFS('Leave Request Form'!$P$8:$P$569, $B170, 'Leave Request Form'!$Q$8:$Q$569, "&lt;="&amp;O163, 'Leave Request Form'!$R$8:$R$569, "&gt;="&amp;O163)&gt;0, "A", IF(COUNTIFS('Leave Request Form'!$C$8:$C$507, $B170, 'Leave Request Form'!$D$8:$D$507, "&lt;="&amp;O163, 'Leave Request Form'!$E$8:$E$507, "&gt;="&amp;O163)&gt;0, "R", "")))))</f>
        <v>A</v>
      </c>
      <c r="P170" s="43" t="str">
        <f>IF(OR($B170="", P163=""), "", IF(COUNTIFS('Leave Request Form'!$T$8:$T$507, P163, 'Leave Request Form'!$C$8:$C$507, $B170), "A2", IF(COUNTIFS('Leave Request Form'!$G$8:$G$507, P163, 'Leave Request Form'!$C$8:$C$507, $B170), "R2", IF(COUNTIFS('Leave Request Form'!$P$8:$P$569, $B170, 'Leave Request Form'!$Q$8:$Q$569, "&lt;="&amp;P163, 'Leave Request Form'!$R$8:$R$569, "&gt;="&amp;P163)&gt;0, "A", IF(COUNTIFS('Leave Request Form'!$C$8:$C$507, $B170, 'Leave Request Form'!$D$8:$D$507, "&lt;="&amp;P163, 'Leave Request Form'!$E$8:$E$507, "&gt;="&amp;P163)&gt;0, "R", "")))))</f>
        <v>A</v>
      </c>
      <c r="Q170" s="43" t="str">
        <f>IF(OR($B170="", Q163=""), "", IF(COUNTIFS('Leave Request Form'!$T$8:$T$507, Q163, 'Leave Request Form'!$C$8:$C$507, $B170), "A2", IF(COUNTIFS('Leave Request Form'!$G$8:$G$507, Q163, 'Leave Request Form'!$C$8:$C$507, $B170), "R2", IF(COUNTIFS('Leave Request Form'!$P$8:$P$569, $B170, 'Leave Request Form'!$Q$8:$Q$569, "&lt;="&amp;Q163, 'Leave Request Form'!$R$8:$R$569, "&gt;="&amp;Q163)&gt;0, "A", IF(COUNTIFS('Leave Request Form'!$C$8:$C$507, $B170, 'Leave Request Form'!$D$8:$D$507, "&lt;="&amp;Q163, 'Leave Request Form'!$E$8:$E$507, "&gt;="&amp;Q163)&gt;0, "R", "")))))</f>
        <v>A</v>
      </c>
      <c r="R170" s="43" t="str">
        <f>IF(OR($B170="", R163=""), "", IF(COUNTIFS('Leave Request Form'!$T$8:$T$507, R163, 'Leave Request Form'!$C$8:$C$507, $B170), "A2", IF(COUNTIFS('Leave Request Form'!$G$8:$G$507, R163, 'Leave Request Form'!$C$8:$C$507, $B170), "R2", IF(COUNTIFS('Leave Request Form'!$P$8:$P$569, $B170, 'Leave Request Form'!$Q$8:$Q$569, "&lt;="&amp;R163, 'Leave Request Form'!$R$8:$R$569, "&gt;="&amp;R163)&gt;0, "A", IF(COUNTIFS('Leave Request Form'!$C$8:$C$507, $B170, 'Leave Request Form'!$D$8:$D$507, "&lt;="&amp;R163, 'Leave Request Form'!$E$8:$E$507, "&gt;="&amp;R163)&gt;0, "R", "")))))</f>
        <v>A</v>
      </c>
      <c r="S170" s="43" t="str">
        <f>IF(OR($B170="", S163=""), "", IF(COUNTIFS('Leave Request Form'!$T$8:$T$507, S163, 'Leave Request Form'!$C$8:$C$507, $B170), "A2", IF(COUNTIFS('Leave Request Form'!$G$8:$G$507, S163, 'Leave Request Form'!$C$8:$C$507, $B170), "R2", IF(COUNTIFS('Leave Request Form'!$P$8:$P$569, $B170, 'Leave Request Form'!$Q$8:$Q$569, "&lt;="&amp;S163, 'Leave Request Form'!$R$8:$R$569, "&gt;="&amp;S163)&gt;0, "A", IF(COUNTIFS('Leave Request Form'!$C$8:$C$507, $B170, 'Leave Request Form'!$D$8:$D$507, "&lt;="&amp;S163, 'Leave Request Form'!$E$8:$E$507, "&gt;="&amp;S163)&gt;0, "R", "")))))</f>
        <v>A</v>
      </c>
      <c r="T170" s="43" t="str">
        <f>IF(OR($B170="", T163=""), "", IF(COUNTIFS('Leave Request Form'!$T$8:$T$507, T163, 'Leave Request Form'!$C$8:$C$507, $B170), "A2", IF(COUNTIFS('Leave Request Form'!$G$8:$G$507, T163, 'Leave Request Form'!$C$8:$C$507, $B170), "R2", IF(COUNTIFS('Leave Request Form'!$P$8:$P$569, $B170, 'Leave Request Form'!$Q$8:$Q$569, "&lt;="&amp;T163, 'Leave Request Form'!$R$8:$R$569, "&gt;="&amp;T163)&gt;0, "A", IF(COUNTIFS('Leave Request Form'!$C$8:$C$507, $B170, 'Leave Request Form'!$D$8:$D$507, "&lt;="&amp;T163, 'Leave Request Form'!$E$8:$E$507, "&gt;="&amp;T163)&gt;0, "R", "")))))</f>
        <v/>
      </c>
      <c r="U170" s="43" t="str">
        <f>IF(OR($B170="", U163=""), "", IF(COUNTIFS('Leave Request Form'!$T$8:$T$507, U163, 'Leave Request Form'!$C$8:$C$507, $B170), "A2", IF(COUNTIFS('Leave Request Form'!$G$8:$G$507, U163, 'Leave Request Form'!$C$8:$C$507, $B170), "R2", IF(COUNTIFS('Leave Request Form'!$P$8:$P$569, $B170, 'Leave Request Form'!$Q$8:$Q$569, "&lt;="&amp;U163, 'Leave Request Form'!$R$8:$R$569, "&gt;="&amp;U163)&gt;0, "A", IF(COUNTIFS('Leave Request Form'!$C$8:$C$507, $B170, 'Leave Request Form'!$D$8:$D$507, "&lt;="&amp;U163, 'Leave Request Form'!$E$8:$E$507, "&gt;="&amp;U163)&gt;0, "R", "")))))</f>
        <v/>
      </c>
      <c r="V170" s="43" t="str">
        <f>IF(OR($B170="", V163=""), "", IF(COUNTIFS('Leave Request Form'!$T$8:$T$507, V163, 'Leave Request Form'!$C$8:$C$507, $B170), "A2", IF(COUNTIFS('Leave Request Form'!$G$8:$G$507, V163, 'Leave Request Form'!$C$8:$C$507, $B170), "R2", IF(COUNTIFS('Leave Request Form'!$P$8:$P$569, $B170, 'Leave Request Form'!$Q$8:$Q$569, "&lt;="&amp;V163, 'Leave Request Form'!$R$8:$R$569, "&gt;="&amp;V163)&gt;0, "A", IF(COUNTIFS('Leave Request Form'!$C$8:$C$507, $B170, 'Leave Request Form'!$D$8:$D$507, "&lt;="&amp;V163, 'Leave Request Form'!$E$8:$E$507, "&gt;="&amp;V163)&gt;0, "R", "")))))</f>
        <v/>
      </c>
      <c r="W170" s="43" t="str">
        <f>IF(OR($B170="", W163=""), "", IF(COUNTIFS('Leave Request Form'!$T$8:$T$507, W163, 'Leave Request Form'!$C$8:$C$507, $B170), "A2", IF(COUNTIFS('Leave Request Form'!$G$8:$G$507, W163, 'Leave Request Form'!$C$8:$C$507, $B170), "R2", IF(COUNTIFS('Leave Request Form'!$P$8:$P$569, $B170, 'Leave Request Form'!$Q$8:$Q$569, "&lt;="&amp;W163, 'Leave Request Form'!$R$8:$R$569, "&gt;="&amp;W163)&gt;0, "A", IF(COUNTIFS('Leave Request Form'!$C$8:$C$507, $B170, 'Leave Request Form'!$D$8:$D$507, "&lt;="&amp;W163, 'Leave Request Form'!$E$8:$E$507, "&gt;="&amp;W163)&gt;0, "R", "")))))</f>
        <v/>
      </c>
      <c r="X170" s="43" t="str">
        <f>IF(OR($B170="", X163=""), "", IF(COUNTIFS('Leave Request Form'!$T$8:$T$507, X163, 'Leave Request Form'!$C$8:$C$507, $B170), "A2", IF(COUNTIFS('Leave Request Form'!$G$8:$G$507, X163, 'Leave Request Form'!$C$8:$C$507, $B170), "R2", IF(COUNTIFS('Leave Request Form'!$P$8:$P$569, $B170, 'Leave Request Form'!$Q$8:$Q$569, "&lt;="&amp;X163, 'Leave Request Form'!$R$8:$R$569, "&gt;="&amp;X163)&gt;0, "A", IF(COUNTIFS('Leave Request Form'!$C$8:$C$507, $B170, 'Leave Request Form'!$D$8:$D$507, "&lt;="&amp;X163, 'Leave Request Form'!$E$8:$E$507, "&gt;="&amp;X163)&gt;0, "R", "")))))</f>
        <v/>
      </c>
      <c r="Y170" s="43" t="str">
        <f>IF(OR($B170="", Y163=""), "", IF(COUNTIFS('Leave Request Form'!$T$8:$T$507, Y163, 'Leave Request Form'!$C$8:$C$507, $B170), "A2", IF(COUNTIFS('Leave Request Form'!$G$8:$G$507, Y163, 'Leave Request Form'!$C$8:$C$507, $B170), "R2", IF(COUNTIFS('Leave Request Form'!$P$8:$P$569, $B170, 'Leave Request Form'!$Q$8:$Q$569, "&lt;="&amp;Y163, 'Leave Request Form'!$R$8:$R$569, "&gt;="&amp;Y163)&gt;0, "A", IF(COUNTIFS('Leave Request Form'!$C$8:$C$507, $B170, 'Leave Request Form'!$D$8:$D$507, "&lt;="&amp;Y163, 'Leave Request Form'!$E$8:$E$507, "&gt;="&amp;Y163)&gt;0, "R", "")))))</f>
        <v/>
      </c>
      <c r="Z170" s="43" t="str">
        <f>IF(OR($B170="", Z163=""), "", IF(COUNTIFS('Leave Request Form'!$T$8:$T$507, Z163, 'Leave Request Form'!$C$8:$C$507, $B170), "A2", IF(COUNTIFS('Leave Request Form'!$G$8:$G$507, Z163, 'Leave Request Form'!$C$8:$C$507, $B170), "R2", IF(COUNTIFS('Leave Request Form'!$P$8:$P$569, $B170, 'Leave Request Form'!$Q$8:$Q$569, "&lt;="&amp;Z163, 'Leave Request Form'!$R$8:$R$569, "&gt;="&amp;Z163)&gt;0, "A", IF(COUNTIFS('Leave Request Form'!$C$8:$C$507, $B170, 'Leave Request Form'!$D$8:$D$507, "&lt;="&amp;Z163, 'Leave Request Form'!$E$8:$E$507, "&gt;="&amp;Z163)&gt;0, "R", "")))))</f>
        <v/>
      </c>
      <c r="AA170" s="43" t="str">
        <f>IF(OR($B170="", AA163=""), "", IF(COUNTIFS('Leave Request Form'!$T$8:$T$507, AA163, 'Leave Request Form'!$C$8:$C$507, $B170), "A2", IF(COUNTIFS('Leave Request Form'!$G$8:$G$507, AA163, 'Leave Request Form'!$C$8:$C$507, $B170), "R2", IF(COUNTIFS('Leave Request Form'!$P$8:$P$569, $B170, 'Leave Request Form'!$Q$8:$Q$569, "&lt;="&amp;AA163, 'Leave Request Form'!$R$8:$R$569, "&gt;="&amp;AA163)&gt;0, "A", IF(COUNTIFS('Leave Request Form'!$C$8:$C$507, $B170, 'Leave Request Form'!$D$8:$D$507, "&lt;="&amp;AA163, 'Leave Request Form'!$E$8:$E$507, "&gt;="&amp;AA163)&gt;0, "R", "")))))</f>
        <v/>
      </c>
      <c r="AB170" s="43" t="str">
        <f>IF(OR($B170="", AB163=""), "", IF(COUNTIFS('Leave Request Form'!$T$8:$T$507, AB163, 'Leave Request Form'!$C$8:$C$507, $B170), "A2", IF(COUNTIFS('Leave Request Form'!$G$8:$G$507, AB163, 'Leave Request Form'!$C$8:$C$507, $B170), "R2", IF(COUNTIFS('Leave Request Form'!$P$8:$P$569, $B170, 'Leave Request Form'!$Q$8:$Q$569, "&lt;="&amp;AB163, 'Leave Request Form'!$R$8:$R$569, "&gt;="&amp;AB163)&gt;0, "A", IF(COUNTIFS('Leave Request Form'!$C$8:$C$507, $B170, 'Leave Request Form'!$D$8:$D$507, "&lt;="&amp;AB163, 'Leave Request Form'!$E$8:$E$507, "&gt;="&amp;AB163)&gt;0, "R", "")))))</f>
        <v/>
      </c>
      <c r="AC170" s="43" t="str">
        <f>IF(OR($B170="", AC163=""), "", IF(COUNTIFS('Leave Request Form'!$T$8:$T$507, AC163, 'Leave Request Form'!$C$8:$C$507, $B170), "A2", IF(COUNTIFS('Leave Request Form'!$G$8:$G$507, AC163, 'Leave Request Form'!$C$8:$C$507, $B170), "R2", IF(COUNTIFS('Leave Request Form'!$P$8:$P$569, $B170, 'Leave Request Form'!$Q$8:$Q$569, "&lt;="&amp;AC163, 'Leave Request Form'!$R$8:$R$569, "&gt;="&amp;AC163)&gt;0, "A", IF(COUNTIFS('Leave Request Form'!$C$8:$C$507, $B170, 'Leave Request Form'!$D$8:$D$507, "&lt;="&amp;AC163, 'Leave Request Form'!$E$8:$E$507, "&gt;="&amp;AC163)&gt;0, "R", "")))))</f>
        <v/>
      </c>
      <c r="AD170" s="43" t="str">
        <f>IF(OR($B170="", AD163=""), "", IF(COUNTIFS('Leave Request Form'!$T$8:$T$507, AD163, 'Leave Request Form'!$C$8:$C$507, $B170), "A2", IF(COUNTIFS('Leave Request Form'!$G$8:$G$507, AD163, 'Leave Request Form'!$C$8:$C$507, $B170), "R2", IF(COUNTIFS('Leave Request Form'!$P$8:$P$569, $B170, 'Leave Request Form'!$Q$8:$Q$569, "&lt;="&amp;AD163, 'Leave Request Form'!$R$8:$R$569, "&gt;="&amp;AD163)&gt;0, "A", IF(COUNTIFS('Leave Request Form'!$C$8:$C$507, $B170, 'Leave Request Form'!$D$8:$D$507, "&lt;="&amp;AD163, 'Leave Request Form'!$E$8:$E$507, "&gt;="&amp;AD163)&gt;0, "R", "")))))</f>
        <v/>
      </c>
      <c r="AE170" s="43" t="str">
        <f>IF(OR($B170="", AE163=""), "", IF(COUNTIFS('Leave Request Form'!$T$8:$T$507, AE163, 'Leave Request Form'!$C$8:$C$507, $B170), "A2", IF(COUNTIFS('Leave Request Form'!$G$8:$G$507, AE163, 'Leave Request Form'!$C$8:$C$507, $B170), "R2", IF(COUNTIFS('Leave Request Form'!$P$8:$P$569, $B170, 'Leave Request Form'!$Q$8:$Q$569, "&lt;="&amp;AE163, 'Leave Request Form'!$R$8:$R$569, "&gt;="&amp;AE163)&gt;0, "A", IF(COUNTIFS('Leave Request Form'!$C$8:$C$507, $B170, 'Leave Request Form'!$D$8:$D$507, "&lt;="&amp;AE163, 'Leave Request Form'!$E$8:$E$507, "&gt;="&amp;AE163)&gt;0, "R", "")))))</f>
        <v/>
      </c>
      <c r="AF170" s="43" t="str">
        <f>IF(OR($B170="", AF163=""), "", IF(COUNTIFS('Leave Request Form'!$T$8:$T$507, AF163, 'Leave Request Form'!$C$8:$C$507, $B170), "A2", IF(COUNTIFS('Leave Request Form'!$G$8:$G$507, AF163, 'Leave Request Form'!$C$8:$C$507, $B170), "R2", IF(COUNTIFS('Leave Request Form'!$P$8:$P$569, $B170, 'Leave Request Form'!$Q$8:$Q$569, "&lt;="&amp;AF163, 'Leave Request Form'!$R$8:$R$569, "&gt;="&amp;AF163)&gt;0, "A", IF(COUNTIFS('Leave Request Form'!$C$8:$C$507, $B170, 'Leave Request Form'!$D$8:$D$507, "&lt;="&amp;AF163, 'Leave Request Form'!$E$8:$E$507, "&gt;="&amp;AF163)&gt;0, "R", "")))))</f>
        <v/>
      </c>
      <c r="AG170" s="44" t="str">
        <f>IF(OR($B170="", AG163=""), "", IF(COUNTIFS('Leave Request Form'!$T$8:$T$507, AG163, 'Leave Request Form'!$C$8:$C$507, $B170), "A2", IF(COUNTIFS('Leave Request Form'!$G$8:$G$507, AG163, 'Leave Request Form'!$C$8:$C$507, $B170), "R2", IF(COUNTIFS('Leave Request Form'!$P$8:$P$569, $B170, 'Leave Request Form'!$Q$8:$Q$569, "&lt;="&amp;AG163, 'Leave Request Form'!$R$8:$R$569, "&gt;="&amp;AG163)&gt;0, "A", IF(COUNTIFS('Leave Request Form'!$C$8:$C$507, $B170, 'Leave Request Form'!$D$8:$D$507, "&lt;="&amp;AG163, 'Leave Request Form'!$E$8:$E$507, "&gt;="&amp;AG163)&gt;0, "R", "")))))</f>
        <v/>
      </c>
      <c r="AH170" s="75"/>
    </row>
    <row r="171" spans="1:34" x14ac:dyDescent="0.25">
      <c r="A171" s="75"/>
      <c r="B171" s="10" t="str">
        <f>IF('Intro &amp; Setup'!$BC$11="", "", 'Intro &amp; Setup'!$BC$11)</f>
        <v>Mark</v>
      </c>
      <c r="C171" s="42" t="str">
        <f>IF(OR($B171="", C163=""), "", IF(COUNTIFS('Leave Request Form'!$T$8:$T$507, C163, 'Leave Request Form'!$C$8:$C$507, $B171), "A2", IF(COUNTIFS('Leave Request Form'!$G$8:$G$507, C163, 'Leave Request Form'!$C$8:$C$507, $B171), "R2", IF(COUNTIFS('Leave Request Form'!$P$8:$P$569, $B171, 'Leave Request Form'!$Q$8:$Q$569, "&lt;="&amp;C163, 'Leave Request Form'!$R$8:$R$569, "&gt;="&amp;C163)&gt;0, "A", IF(COUNTIFS('Leave Request Form'!$C$8:$C$507, $B171, 'Leave Request Form'!$D$8:$D$507, "&lt;="&amp;C163, 'Leave Request Form'!$E$8:$E$507, "&gt;="&amp;C163)&gt;0, "R", "")))))</f>
        <v/>
      </c>
      <c r="D171" s="43" t="str">
        <f>IF(OR($B171="", D163=""), "", IF(COUNTIFS('Leave Request Form'!$T$8:$T$507, D163, 'Leave Request Form'!$C$8:$C$507, $B171), "A2", IF(COUNTIFS('Leave Request Form'!$G$8:$G$507, D163, 'Leave Request Form'!$C$8:$C$507, $B171), "R2", IF(COUNTIFS('Leave Request Form'!$P$8:$P$569, $B171, 'Leave Request Form'!$Q$8:$Q$569, "&lt;="&amp;D163, 'Leave Request Form'!$R$8:$R$569, "&gt;="&amp;D163)&gt;0, "A", IF(COUNTIFS('Leave Request Form'!$C$8:$C$507, $B171, 'Leave Request Form'!$D$8:$D$507, "&lt;="&amp;D163, 'Leave Request Form'!$E$8:$E$507, "&gt;="&amp;D163)&gt;0, "R", "")))))</f>
        <v/>
      </c>
      <c r="E171" s="43" t="str">
        <f>IF(OR($B171="", E163=""), "", IF(COUNTIFS('Leave Request Form'!$T$8:$T$507, E163, 'Leave Request Form'!$C$8:$C$507, $B171), "A2", IF(COUNTIFS('Leave Request Form'!$G$8:$G$507, E163, 'Leave Request Form'!$C$8:$C$507, $B171), "R2", IF(COUNTIFS('Leave Request Form'!$P$8:$P$569, $B171, 'Leave Request Form'!$Q$8:$Q$569, "&lt;="&amp;E163, 'Leave Request Form'!$R$8:$R$569, "&gt;="&amp;E163)&gt;0, "A", IF(COUNTIFS('Leave Request Form'!$C$8:$C$507, $B171, 'Leave Request Form'!$D$8:$D$507, "&lt;="&amp;E163, 'Leave Request Form'!$E$8:$E$507, "&gt;="&amp;E163)&gt;0, "R", "")))))</f>
        <v/>
      </c>
      <c r="F171" s="43" t="str">
        <f>IF(OR($B171="", F163=""), "", IF(COUNTIFS('Leave Request Form'!$T$8:$T$507, F163, 'Leave Request Form'!$C$8:$C$507, $B171), "A2", IF(COUNTIFS('Leave Request Form'!$G$8:$G$507, F163, 'Leave Request Form'!$C$8:$C$507, $B171), "R2", IF(COUNTIFS('Leave Request Form'!$P$8:$P$569, $B171, 'Leave Request Form'!$Q$8:$Q$569, "&lt;="&amp;F163, 'Leave Request Form'!$R$8:$R$569, "&gt;="&amp;F163)&gt;0, "A", IF(COUNTIFS('Leave Request Form'!$C$8:$C$507, $B171, 'Leave Request Form'!$D$8:$D$507, "&lt;="&amp;F163, 'Leave Request Form'!$E$8:$E$507, "&gt;="&amp;F163)&gt;0, "R", "")))))</f>
        <v/>
      </c>
      <c r="G171" s="43" t="str">
        <f>IF(OR($B171="", G163=""), "", IF(COUNTIFS('Leave Request Form'!$T$8:$T$507, G163, 'Leave Request Form'!$C$8:$C$507, $B171), "A2", IF(COUNTIFS('Leave Request Form'!$G$8:$G$507, G163, 'Leave Request Form'!$C$8:$C$507, $B171), "R2", IF(COUNTIFS('Leave Request Form'!$P$8:$P$569, $B171, 'Leave Request Form'!$Q$8:$Q$569, "&lt;="&amp;G163, 'Leave Request Form'!$R$8:$R$569, "&gt;="&amp;G163)&gt;0, "A", IF(COUNTIFS('Leave Request Form'!$C$8:$C$507, $B171, 'Leave Request Form'!$D$8:$D$507, "&lt;="&amp;G163, 'Leave Request Form'!$E$8:$E$507, "&gt;="&amp;G163)&gt;0, "R", "")))))</f>
        <v/>
      </c>
      <c r="H171" s="43" t="str">
        <f>IF(OR($B171="", H163=""), "", IF(COUNTIFS('Leave Request Form'!$T$8:$T$507, H163, 'Leave Request Form'!$C$8:$C$507, $B171), "A2", IF(COUNTIFS('Leave Request Form'!$G$8:$G$507, H163, 'Leave Request Form'!$C$8:$C$507, $B171), "R2", IF(COUNTIFS('Leave Request Form'!$P$8:$P$569, $B171, 'Leave Request Form'!$Q$8:$Q$569, "&lt;="&amp;H163, 'Leave Request Form'!$R$8:$R$569, "&gt;="&amp;H163)&gt;0, "A", IF(COUNTIFS('Leave Request Form'!$C$8:$C$507, $B171, 'Leave Request Form'!$D$8:$D$507, "&lt;="&amp;H163, 'Leave Request Form'!$E$8:$E$507, "&gt;="&amp;H163)&gt;0, "R", "")))))</f>
        <v/>
      </c>
      <c r="I171" s="43" t="str">
        <f>IF(OR($B171="", I163=""), "", IF(COUNTIFS('Leave Request Form'!$T$8:$T$507, I163, 'Leave Request Form'!$C$8:$C$507, $B171), "A2", IF(COUNTIFS('Leave Request Form'!$G$8:$G$507, I163, 'Leave Request Form'!$C$8:$C$507, $B171), "R2", IF(COUNTIFS('Leave Request Form'!$P$8:$P$569, $B171, 'Leave Request Form'!$Q$8:$Q$569, "&lt;="&amp;I163, 'Leave Request Form'!$R$8:$R$569, "&gt;="&amp;I163)&gt;0, "A", IF(COUNTIFS('Leave Request Form'!$C$8:$C$507, $B171, 'Leave Request Form'!$D$8:$D$507, "&lt;="&amp;I163, 'Leave Request Form'!$E$8:$E$507, "&gt;="&amp;I163)&gt;0, "R", "")))))</f>
        <v/>
      </c>
      <c r="J171" s="43" t="str">
        <f>IF(OR($B171="", J163=""), "", IF(COUNTIFS('Leave Request Form'!$T$8:$T$507, J163, 'Leave Request Form'!$C$8:$C$507, $B171), "A2", IF(COUNTIFS('Leave Request Form'!$G$8:$G$507, J163, 'Leave Request Form'!$C$8:$C$507, $B171), "R2", IF(COUNTIFS('Leave Request Form'!$P$8:$P$569, $B171, 'Leave Request Form'!$Q$8:$Q$569, "&lt;="&amp;J163, 'Leave Request Form'!$R$8:$R$569, "&gt;="&amp;J163)&gt;0, "A", IF(COUNTIFS('Leave Request Form'!$C$8:$C$507, $B171, 'Leave Request Form'!$D$8:$D$507, "&lt;="&amp;J163, 'Leave Request Form'!$E$8:$E$507, "&gt;="&amp;J163)&gt;0, "R", "")))))</f>
        <v/>
      </c>
      <c r="K171" s="43" t="str">
        <f>IF(OR($B171="", K163=""), "", IF(COUNTIFS('Leave Request Form'!$T$8:$T$507, K163, 'Leave Request Form'!$C$8:$C$507, $B171), "A2", IF(COUNTIFS('Leave Request Form'!$G$8:$G$507, K163, 'Leave Request Form'!$C$8:$C$507, $B171), "R2", IF(COUNTIFS('Leave Request Form'!$P$8:$P$569, $B171, 'Leave Request Form'!$Q$8:$Q$569, "&lt;="&amp;K163, 'Leave Request Form'!$R$8:$R$569, "&gt;="&amp;K163)&gt;0, "A", IF(COUNTIFS('Leave Request Form'!$C$8:$C$507, $B171, 'Leave Request Form'!$D$8:$D$507, "&lt;="&amp;K163, 'Leave Request Form'!$E$8:$E$507, "&gt;="&amp;K163)&gt;0, "R", "")))))</f>
        <v/>
      </c>
      <c r="L171" s="43" t="str">
        <f>IF(OR($B171="", L163=""), "", IF(COUNTIFS('Leave Request Form'!$T$8:$T$507, L163, 'Leave Request Form'!$C$8:$C$507, $B171), "A2", IF(COUNTIFS('Leave Request Form'!$G$8:$G$507, L163, 'Leave Request Form'!$C$8:$C$507, $B171), "R2", IF(COUNTIFS('Leave Request Form'!$P$8:$P$569, $B171, 'Leave Request Form'!$Q$8:$Q$569, "&lt;="&amp;L163, 'Leave Request Form'!$R$8:$R$569, "&gt;="&amp;L163)&gt;0, "A", IF(COUNTIFS('Leave Request Form'!$C$8:$C$507, $B171, 'Leave Request Form'!$D$8:$D$507, "&lt;="&amp;L163, 'Leave Request Form'!$E$8:$E$507, "&gt;="&amp;L163)&gt;0, "R", "")))))</f>
        <v/>
      </c>
      <c r="M171" s="43" t="str">
        <f>IF(OR($B171="", M163=""), "", IF(COUNTIFS('Leave Request Form'!$T$8:$T$507, M163, 'Leave Request Form'!$C$8:$C$507, $B171), "A2", IF(COUNTIFS('Leave Request Form'!$G$8:$G$507, M163, 'Leave Request Form'!$C$8:$C$507, $B171), "R2", IF(COUNTIFS('Leave Request Form'!$P$8:$P$569, $B171, 'Leave Request Form'!$Q$8:$Q$569, "&lt;="&amp;M163, 'Leave Request Form'!$R$8:$R$569, "&gt;="&amp;M163)&gt;0, "A", IF(COUNTIFS('Leave Request Form'!$C$8:$C$507, $B171, 'Leave Request Form'!$D$8:$D$507, "&lt;="&amp;M163, 'Leave Request Form'!$E$8:$E$507, "&gt;="&amp;M163)&gt;0, "R", "")))))</f>
        <v/>
      </c>
      <c r="N171" s="43" t="str">
        <f>IF(OR($B171="", N163=""), "", IF(COUNTIFS('Leave Request Form'!$T$8:$T$507, N163, 'Leave Request Form'!$C$8:$C$507, $B171), "A2", IF(COUNTIFS('Leave Request Form'!$G$8:$G$507, N163, 'Leave Request Form'!$C$8:$C$507, $B171), "R2", IF(COUNTIFS('Leave Request Form'!$P$8:$P$569, $B171, 'Leave Request Form'!$Q$8:$Q$569, "&lt;="&amp;N163, 'Leave Request Form'!$R$8:$R$569, "&gt;="&amp;N163)&gt;0, "A", IF(COUNTIFS('Leave Request Form'!$C$8:$C$507, $B171, 'Leave Request Form'!$D$8:$D$507, "&lt;="&amp;N163, 'Leave Request Form'!$E$8:$E$507, "&gt;="&amp;N163)&gt;0, "R", "")))))</f>
        <v/>
      </c>
      <c r="O171" s="43" t="str">
        <f>IF(OR($B171="", O163=""), "", IF(COUNTIFS('Leave Request Form'!$T$8:$T$507, O163, 'Leave Request Form'!$C$8:$C$507, $B171), "A2", IF(COUNTIFS('Leave Request Form'!$G$8:$G$507, O163, 'Leave Request Form'!$C$8:$C$507, $B171), "R2", IF(COUNTIFS('Leave Request Form'!$P$8:$P$569, $B171, 'Leave Request Form'!$Q$8:$Q$569, "&lt;="&amp;O163, 'Leave Request Form'!$R$8:$R$569, "&gt;="&amp;O163)&gt;0, "A", IF(COUNTIFS('Leave Request Form'!$C$8:$C$507, $B171, 'Leave Request Form'!$D$8:$D$507, "&lt;="&amp;O163, 'Leave Request Form'!$E$8:$E$507, "&gt;="&amp;O163)&gt;0, "R", "")))))</f>
        <v>A</v>
      </c>
      <c r="P171" s="43" t="str">
        <f>IF(OR($B171="", P163=""), "", IF(COUNTIFS('Leave Request Form'!$T$8:$T$507, P163, 'Leave Request Form'!$C$8:$C$507, $B171), "A2", IF(COUNTIFS('Leave Request Form'!$G$8:$G$507, P163, 'Leave Request Form'!$C$8:$C$507, $B171), "R2", IF(COUNTIFS('Leave Request Form'!$P$8:$P$569, $B171, 'Leave Request Form'!$Q$8:$Q$569, "&lt;="&amp;P163, 'Leave Request Form'!$R$8:$R$569, "&gt;="&amp;P163)&gt;0, "A", IF(COUNTIFS('Leave Request Form'!$C$8:$C$507, $B171, 'Leave Request Form'!$D$8:$D$507, "&lt;="&amp;P163, 'Leave Request Form'!$E$8:$E$507, "&gt;="&amp;P163)&gt;0, "R", "")))))</f>
        <v>A</v>
      </c>
      <c r="Q171" s="43" t="str">
        <f>IF(OR($B171="", Q163=""), "", IF(COUNTIFS('Leave Request Form'!$T$8:$T$507, Q163, 'Leave Request Form'!$C$8:$C$507, $B171), "A2", IF(COUNTIFS('Leave Request Form'!$G$8:$G$507, Q163, 'Leave Request Form'!$C$8:$C$507, $B171), "R2", IF(COUNTIFS('Leave Request Form'!$P$8:$P$569, $B171, 'Leave Request Form'!$Q$8:$Q$569, "&lt;="&amp;Q163, 'Leave Request Form'!$R$8:$R$569, "&gt;="&amp;Q163)&gt;0, "A", IF(COUNTIFS('Leave Request Form'!$C$8:$C$507, $B171, 'Leave Request Form'!$D$8:$D$507, "&lt;="&amp;Q163, 'Leave Request Form'!$E$8:$E$507, "&gt;="&amp;Q163)&gt;0, "R", "")))))</f>
        <v>A</v>
      </c>
      <c r="R171" s="43" t="str">
        <f>IF(OR($B171="", R163=""), "", IF(COUNTIFS('Leave Request Form'!$T$8:$T$507, R163, 'Leave Request Form'!$C$8:$C$507, $B171), "A2", IF(COUNTIFS('Leave Request Form'!$G$8:$G$507, R163, 'Leave Request Form'!$C$8:$C$507, $B171), "R2", IF(COUNTIFS('Leave Request Form'!$P$8:$P$569, $B171, 'Leave Request Form'!$Q$8:$Q$569, "&lt;="&amp;R163, 'Leave Request Form'!$R$8:$R$569, "&gt;="&amp;R163)&gt;0, "A", IF(COUNTIFS('Leave Request Form'!$C$8:$C$507, $B171, 'Leave Request Form'!$D$8:$D$507, "&lt;="&amp;R163, 'Leave Request Form'!$E$8:$E$507, "&gt;="&amp;R163)&gt;0, "R", "")))))</f>
        <v>A</v>
      </c>
      <c r="S171" s="43" t="str">
        <f>IF(OR($B171="", S163=""), "", IF(COUNTIFS('Leave Request Form'!$T$8:$T$507, S163, 'Leave Request Form'!$C$8:$C$507, $B171), "A2", IF(COUNTIFS('Leave Request Form'!$G$8:$G$507, S163, 'Leave Request Form'!$C$8:$C$507, $B171), "R2", IF(COUNTIFS('Leave Request Form'!$P$8:$P$569, $B171, 'Leave Request Form'!$Q$8:$Q$569, "&lt;="&amp;S163, 'Leave Request Form'!$R$8:$R$569, "&gt;="&amp;S163)&gt;0, "A", IF(COUNTIFS('Leave Request Form'!$C$8:$C$507, $B171, 'Leave Request Form'!$D$8:$D$507, "&lt;="&amp;S163, 'Leave Request Form'!$E$8:$E$507, "&gt;="&amp;S163)&gt;0, "R", "")))))</f>
        <v>A</v>
      </c>
      <c r="T171" s="43" t="str">
        <f>IF(OR($B171="", T163=""), "", IF(COUNTIFS('Leave Request Form'!$T$8:$T$507, T163, 'Leave Request Form'!$C$8:$C$507, $B171), "A2", IF(COUNTIFS('Leave Request Form'!$G$8:$G$507, T163, 'Leave Request Form'!$C$8:$C$507, $B171), "R2", IF(COUNTIFS('Leave Request Form'!$P$8:$P$569, $B171, 'Leave Request Form'!$Q$8:$Q$569, "&lt;="&amp;T163, 'Leave Request Form'!$R$8:$R$569, "&gt;="&amp;T163)&gt;0, "A", IF(COUNTIFS('Leave Request Form'!$C$8:$C$507, $B171, 'Leave Request Form'!$D$8:$D$507, "&lt;="&amp;T163, 'Leave Request Form'!$E$8:$E$507, "&gt;="&amp;T163)&gt;0, "R", "")))))</f>
        <v/>
      </c>
      <c r="U171" s="43" t="str">
        <f>IF(OR($B171="", U163=""), "", IF(COUNTIFS('Leave Request Form'!$T$8:$T$507, U163, 'Leave Request Form'!$C$8:$C$507, $B171), "A2", IF(COUNTIFS('Leave Request Form'!$G$8:$G$507, U163, 'Leave Request Form'!$C$8:$C$507, $B171), "R2", IF(COUNTIFS('Leave Request Form'!$P$8:$P$569, $B171, 'Leave Request Form'!$Q$8:$Q$569, "&lt;="&amp;U163, 'Leave Request Form'!$R$8:$R$569, "&gt;="&amp;U163)&gt;0, "A", IF(COUNTIFS('Leave Request Form'!$C$8:$C$507, $B171, 'Leave Request Form'!$D$8:$D$507, "&lt;="&amp;U163, 'Leave Request Form'!$E$8:$E$507, "&gt;="&amp;U163)&gt;0, "R", "")))))</f>
        <v/>
      </c>
      <c r="V171" s="43" t="str">
        <f>IF(OR($B171="", V163=""), "", IF(COUNTIFS('Leave Request Form'!$T$8:$T$507, V163, 'Leave Request Form'!$C$8:$C$507, $B171), "A2", IF(COUNTIFS('Leave Request Form'!$G$8:$G$507, V163, 'Leave Request Form'!$C$8:$C$507, $B171), "R2", IF(COUNTIFS('Leave Request Form'!$P$8:$P$569, $B171, 'Leave Request Form'!$Q$8:$Q$569, "&lt;="&amp;V163, 'Leave Request Form'!$R$8:$R$569, "&gt;="&amp;V163)&gt;0, "A", IF(COUNTIFS('Leave Request Form'!$C$8:$C$507, $B171, 'Leave Request Form'!$D$8:$D$507, "&lt;="&amp;V163, 'Leave Request Form'!$E$8:$E$507, "&gt;="&amp;V163)&gt;0, "R", "")))))</f>
        <v/>
      </c>
      <c r="W171" s="43" t="str">
        <f>IF(OR($B171="", W163=""), "", IF(COUNTIFS('Leave Request Form'!$T$8:$T$507, W163, 'Leave Request Form'!$C$8:$C$507, $B171), "A2", IF(COUNTIFS('Leave Request Form'!$G$8:$G$507, W163, 'Leave Request Form'!$C$8:$C$507, $B171), "R2", IF(COUNTIFS('Leave Request Form'!$P$8:$P$569, $B171, 'Leave Request Form'!$Q$8:$Q$569, "&lt;="&amp;W163, 'Leave Request Form'!$R$8:$R$569, "&gt;="&amp;W163)&gt;0, "A", IF(COUNTIFS('Leave Request Form'!$C$8:$C$507, $B171, 'Leave Request Form'!$D$8:$D$507, "&lt;="&amp;W163, 'Leave Request Form'!$E$8:$E$507, "&gt;="&amp;W163)&gt;0, "R", "")))))</f>
        <v/>
      </c>
      <c r="X171" s="43" t="str">
        <f>IF(OR($B171="", X163=""), "", IF(COUNTIFS('Leave Request Form'!$T$8:$T$507, X163, 'Leave Request Form'!$C$8:$C$507, $B171), "A2", IF(COUNTIFS('Leave Request Form'!$G$8:$G$507, X163, 'Leave Request Form'!$C$8:$C$507, $B171), "R2", IF(COUNTIFS('Leave Request Form'!$P$8:$P$569, $B171, 'Leave Request Form'!$Q$8:$Q$569, "&lt;="&amp;X163, 'Leave Request Form'!$R$8:$R$569, "&gt;="&amp;X163)&gt;0, "A", IF(COUNTIFS('Leave Request Form'!$C$8:$C$507, $B171, 'Leave Request Form'!$D$8:$D$507, "&lt;="&amp;X163, 'Leave Request Form'!$E$8:$E$507, "&gt;="&amp;X163)&gt;0, "R", "")))))</f>
        <v/>
      </c>
      <c r="Y171" s="43" t="str">
        <f>IF(OR($B171="", Y163=""), "", IF(COUNTIFS('Leave Request Form'!$T$8:$T$507, Y163, 'Leave Request Form'!$C$8:$C$507, $B171), "A2", IF(COUNTIFS('Leave Request Form'!$G$8:$G$507, Y163, 'Leave Request Form'!$C$8:$C$507, $B171), "R2", IF(COUNTIFS('Leave Request Form'!$P$8:$P$569, $B171, 'Leave Request Form'!$Q$8:$Q$569, "&lt;="&amp;Y163, 'Leave Request Form'!$R$8:$R$569, "&gt;="&amp;Y163)&gt;0, "A", IF(COUNTIFS('Leave Request Form'!$C$8:$C$507, $B171, 'Leave Request Form'!$D$8:$D$507, "&lt;="&amp;Y163, 'Leave Request Form'!$E$8:$E$507, "&gt;="&amp;Y163)&gt;0, "R", "")))))</f>
        <v/>
      </c>
      <c r="Z171" s="43" t="str">
        <f>IF(OR($B171="", Z163=""), "", IF(COUNTIFS('Leave Request Form'!$T$8:$T$507, Z163, 'Leave Request Form'!$C$8:$C$507, $B171), "A2", IF(COUNTIFS('Leave Request Form'!$G$8:$G$507, Z163, 'Leave Request Form'!$C$8:$C$507, $B171), "R2", IF(COUNTIFS('Leave Request Form'!$P$8:$P$569, $B171, 'Leave Request Form'!$Q$8:$Q$569, "&lt;="&amp;Z163, 'Leave Request Form'!$R$8:$R$569, "&gt;="&amp;Z163)&gt;0, "A", IF(COUNTIFS('Leave Request Form'!$C$8:$C$507, $B171, 'Leave Request Form'!$D$8:$D$507, "&lt;="&amp;Z163, 'Leave Request Form'!$E$8:$E$507, "&gt;="&amp;Z163)&gt;0, "R", "")))))</f>
        <v/>
      </c>
      <c r="AA171" s="43" t="str">
        <f>IF(OR($B171="", AA163=""), "", IF(COUNTIFS('Leave Request Form'!$T$8:$T$507, AA163, 'Leave Request Form'!$C$8:$C$507, $B171), "A2", IF(COUNTIFS('Leave Request Form'!$G$8:$G$507, AA163, 'Leave Request Form'!$C$8:$C$507, $B171), "R2", IF(COUNTIFS('Leave Request Form'!$P$8:$P$569, $B171, 'Leave Request Form'!$Q$8:$Q$569, "&lt;="&amp;AA163, 'Leave Request Form'!$R$8:$R$569, "&gt;="&amp;AA163)&gt;0, "A", IF(COUNTIFS('Leave Request Form'!$C$8:$C$507, $B171, 'Leave Request Form'!$D$8:$D$507, "&lt;="&amp;AA163, 'Leave Request Form'!$E$8:$E$507, "&gt;="&amp;AA163)&gt;0, "R", "")))))</f>
        <v/>
      </c>
      <c r="AB171" s="43" t="str">
        <f>IF(OR($B171="", AB163=""), "", IF(COUNTIFS('Leave Request Form'!$T$8:$T$507, AB163, 'Leave Request Form'!$C$8:$C$507, $B171), "A2", IF(COUNTIFS('Leave Request Form'!$G$8:$G$507, AB163, 'Leave Request Form'!$C$8:$C$507, $B171), "R2", IF(COUNTIFS('Leave Request Form'!$P$8:$P$569, $B171, 'Leave Request Form'!$Q$8:$Q$569, "&lt;="&amp;AB163, 'Leave Request Form'!$R$8:$R$569, "&gt;="&amp;AB163)&gt;0, "A", IF(COUNTIFS('Leave Request Form'!$C$8:$C$507, $B171, 'Leave Request Form'!$D$8:$D$507, "&lt;="&amp;AB163, 'Leave Request Form'!$E$8:$E$507, "&gt;="&amp;AB163)&gt;0, "R", "")))))</f>
        <v/>
      </c>
      <c r="AC171" s="43" t="str">
        <f>IF(OR($B171="", AC163=""), "", IF(COUNTIFS('Leave Request Form'!$T$8:$T$507, AC163, 'Leave Request Form'!$C$8:$C$507, $B171), "A2", IF(COUNTIFS('Leave Request Form'!$G$8:$G$507, AC163, 'Leave Request Form'!$C$8:$C$507, $B171), "R2", IF(COUNTIFS('Leave Request Form'!$P$8:$P$569, $B171, 'Leave Request Form'!$Q$8:$Q$569, "&lt;="&amp;AC163, 'Leave Request Form'!$R$8:$R$569, "&gt;="&amp;AC163)&gt;0, "A", IF(COUNTIFS('Leave Request Form'!$C$8:$C$507, $B171, 'Leave Request Form'!$D$8:$D$507, "&lt;="&amp;AC163, 'Leave Request Form'!$E$8:$E$507, "&gt;="&amp;AC163)&gt;0, "R", "")))))</f>
        <v/>
      </c>
      <c r="AD171" s="43" t="str">
        <f>IF(OR($B171="", AD163=""), "", IF(COUNTIFS('Leave Request Form'!$T$8:$T$507, AD163, 'Leave Request Form'!$C$8:$C$507, $B171), "A2", IF(COUNTIFS('Leave Request Form'!$G$8:$G$507, AD163, 'Leave Request Form'!$C$8:$C$507, $B171), "R2", IF(COUNTIFS('Leave Request Form'!$P$8:$P$569, $B171, 'Leave Request Form'!$Q$8:$Q$569, "&lt;="&amp;AD163, 'Leave Request Form'!$R$8:$R$569, "&gt;="&amp;AD163)&gt;0, "A", IF(COUNTIFS('Leave Request Form'!$C$8:$C$507, $B171, 'Leave Request Form'!$D$8:$D$507, "&lt;="&amp;AD163, 'Leave Request Form'!$E$8:$E$507, "&gt;="&amp;AD163)&gt;0, "R", "")))))</f>
        <v/>
      </c>
      <c r="AE171" s="43" t="str">
        <f>IF(OR($B171="", AE163=""), "", IF(COUNTIFS('Leave Request Form'!$T$8:$T$507, AE163, 'Leave Request Form'!$C$8:$C$507, $B171), "A2", IF(COUNTIFS('Leave Request Form'!$G$8:$G$507, AE163, 'Leave Request Form'!$C$8:$C$507, $B171), "R2", IF(COUNTIFS('Leave Request Form'!$P$8:$P$569, $B171, 'Leave Request Form'!$Q$8:$Q$569, "&lt;="&amp;AE163, 'Leave Request Form'!$R$8:$R$569, "&gt;="&amp;AE163)&gt;0, "A", IF(COUNTIFS('Leave Request Form'!$C$8:$C$507, $B171, 'Leave Request Form'!$D$8:$D$507, "&lt;="&amp;AE163, 'Leave Request Form'!$E$8:$E$507, "&gt;="&amp;AE163)&gt;0, "R", "")))))</f>
        <v/>
      </c>
      <c r="AF171" s="43" t="str">
        <f>IF(OR($B171="", AF163=""), "", IF(COUNTIFS('Leave Request Form'!$T$8:$T$507, AF163, 'Leave Request Form'!$C$8:$C$507, $B171), "A2", IF(COUNTIFS('Leave Request Form'!$G$8:$G$507, AF163, 'Leave Request Form'!$C$8:$C$507, $B171), "R2", IF(COUNTIFS('Leave Request Form'!$P$8:$P$569, $B171, 'Leave Request Form'!$Q$8:$Q$569, "&lt;="&amp;AF163, 'Leave Request Form'!$R$8:$R$569, "&gt;="&amp;AF163)&gt;0, "A", IF(COUNTIFS('Leave Request Form'!$C$8:$C$507, $B171, 'Leave Request Form'!$D$8:$D$507, "&lt;="&amp;AF163, 'Leave Request Form'!$E$8:$E$507, "&gt;="&amp;AF163)&gt;0, "R", "")))))</f>
        <v/>
      </c>
      <c r="AG171" s="44" t="str">
        <f>IF(OR($B171="", AG163=""), "", IF(COUNTIFS('Leave Request Form'!$T$8:$T$507, AG163, 'Leave Request Form'!$C$8:$C$507, $B171), "A2", IF(COUNTIFS('Leave Request Form'!$G$8:$G$507, AG163, 'Leave Request Form'!$C$8:$C$507, $B171), "R2", IF(COUNTIFS('Leave Request Form'!$P$8:$P$569, $B171, 'Leave Request Form'!$Q$8:$Q$569, "&lt;="&amp;AG163, 'Leave Request Form'!$R$8:$R$569, "&gt;="&amp;AG163)&gt;0, "A", IF(COUNTIFS('Leave Request Form'!$C$8:$C$507, $B171, 'Leave Request Form'!$D$8:$D$507, "&lt;="&amp;AG163, 'Leave Request Form'!$E$8:$E$507, "&gt;="&amp;AG163)&gt;0, "R", "")))))</f>
        <v/>
      </c>
      <c r="AH171" s="75"/>
    </row>
    <row r="172" spans="1:34" x14ac:dyDescent="0.25">
      <c r="A172" s="75"/>
      <c r="B172" s="10" t="str">
        <f>IF('Intro &amp; Setup'!$BC$12="", "", 'Intro &amp; Setup'!$BC$12)</f>
        <v>Andrew</v>
      </c>
      <c r="C172" s="42" t="str">
        <f>IF(OR($B172="", C163=""), "", IF(COUNTIFS('Leave Request Form'!$T$8:$T$507, C163, 'Leave Request Form'!$C$8:$C$507, $B172), "A2", IF(COUNTIFS('Leave Request Form'!$G$8:$G$507, C163, 'Leave Request Form'!$C$8:$C$507, $B172), "R2", IF(COUNTIFS('Leave Request Form'!$P$8:$P$569, $B172, 'Leave Request Form'!$Q$8:$Q$569, "&lt;="&amp;C163, 'Leave Request Form'!$R$8:$R$569, "&gt;="&amp;C163)&gt;0, "A", IF(COUNTIFS('Leave Request Form'!$C$8:$C$507, $B172, 'Leave Request Form'!$D$8:$D$507, "&lt;="&amp;C163, 'Leave Request Form'!$E$8:$E$507, "&gt;="&amp;C163)&gt;0, "R", "")))))</f>
        <v/>
      </c>
      <c r="D172" s="43" t="str">
        <f>IF(OR($B172="", D163=""), "", IF(COUNTIFS('Leave Request Form'!$T$8:$T$507, D163, 'Leave Request Form'!$C$8:$C$507, $B172), "A2", IF(COUNTIFS('Leave Request Form'!$G$8:$G$507, D163, 'Leave Request Form'!$C$8:$C$507, $B172), "R2", IF(COUNTIFS('Leave Request Form'!$P$8:$P$569, $B172, 'Leave Request Form'!$Q$8:$Q$569, "&lt;="&amp;D163, 'Leave Request Form'!$R$8:$R$569, "&gt;="&amp;D163)&gt;0, "A", IF(COUNTIFS('Leave Request Form'!$C$8:$C$507, $B172, 'Leave Request Form'!$D$8:$D$507, "&lt;="&amp;D163, 'Leave Request Form'!$E$8:$E$507, "&gt;="&amp;D163)&gt;0, "R", "")))))</f>
        <v/>
      </c>
      <c r="E172" s="43" t="str">
        <f>IF(OR($B172="", E163=""), "", IF(COUNTIFS('Leave Request Form'!$T$8:$T$507, E163, 'Leave Request Form'!$C$8:$C$507, $B172), "A2", IF(COUNTIFS('Leave Request Form'!$G$8:$G$507, E163, 'Leave Request Form'!$C$8:$C$507, $B172), "R2", IF(COUNTIFS('Leave Request Form'!$P$8:$P$569, $B172, 'Leave Request Form'!$Q$8:$Q$569, "&lt;="&amp;E163, 'Leave Request Form'!$R$8:$R$569, "&gt;="&amp;E163)&gt;0, "A", IF(COUNTIFS('Leave Request Form'!$C$8:$C$507, $B172, 'Leave Request Form'!$D$8:$D$507, "&lt;="&amp;E163, 'Leave Request Form'!$E$8:$E$507, "&gt;="&amp;E163)&gt;0, "R", "")))))</f>
        <v/>
      </c>
      <c r="F172" s="43" t="str">
        <f>IF(OR($B172="", F163=""), "", IF(COUNTIFS('Leave Request Form'!$T$8:$T$507, F163, 'Leave Request Form'!$C$8:$C$507, $B172), "A2", IF(COUNTIFS('Leave Request Form'!$G$8:$G$507, F163, 'Leave Request Form'!$C$8:$C$507, $B172), "R2", IF(COUNTIFS('Leave Request Form'!$P$8:$P$569, $B172, 'Leave Request Form'!$Q$8:$Q$569, "&lt;="&amp;F163, 'Leave Request Form'!$R$8:$R$569, "&gt;="&amp;F163)&gt;0, "A", IF(COUNTIFS('Leave Request Form'!$C$8:$C$507, $B172, 'Leave Request Form'!$D$8:$D$507, "&lt;="&amp;F163, 'Leave Request Form'!$E$8:$E$507, "&gt;="&amp;F163)&gt;0, "R", "")))))</f>
        <v/>
      </c>
      <c r="G172" s="43" t="str">
        <f>IF(OR($B172="", G163=""), "", IF(COUNTIFS('Leave Request Form'!$T$8:$T$507, G163, 'Leave Request Form'!$C$8:$C$507, $B172), "A2", IF(COUNTIFS('Leave Request Form'!$G$8:$G$507, G163, 'Leave Request Form'!$C$8:$C$507, $B172), "R2", IF(COUNTIFS('Leave Request Form'!$P$8:$P$569, $B172, 'Leave Request Form'!$Q$8:$Q$569, "&lt;="&amp;G163, 'Leave Request Form'!$R$8:$R$569, "&gt;="&amp;G163)&gt;0, "A", IF(COUNTIFS('Leave Request Form'!$C$8:$C$507, $B172, 'Leave Request Form'!$D$8:$D$507, "&lt;="&amp;G163, 'Leave Request Form'!$E$8:$E$507, "&gt;="&amp;G163)&gt;0, "R", "")))))</f>
        <v/>
      </c>
      <c r="H172" s="43" t="str">
        <f>IF(OR($B172="", H163=""), "", IF(COUNTIFS('Leave Request Form'!$T$8:$T$507, H163, 'Leave Request Form'!$C$8:$C$507, $B172), "A2", IF(COUNTIFS('Leave Request Form'!$G$8:$G$507, H163, 'Leave Request Form'!$C$8:$C$507, $B172), "R2", IF(COUNTIFS('Leave Request Form'!$P$8:$P$569, $B172, 'Leave Request Form'!$Q$8:$Q$569, "&lt;="&amp;H163, 'Leave Request Form'!$R$8:$R$569, "&gt;="&amp;H163)&gt;0, "A", IF(COUNTIFS('Leave Request Form'!$C$8:$C$507, $B172, 'Leave Request Form'!$D$8:$D$507, "&lt;="&amp;H163, 'Leave Request Form'!$E$8:$E$507, "&gt;="&amp;H163)&gt;0, "R", "")))))</f>
        <v/>
      </c>
      <c r="I172" s="43" t="str">
        <f>IF(OR($B172="", I163=""), "", IF(COUNTIFS('Leave Request Form'!$T$8:$T$507, I163, 'Leave Request Form'!$C$8:$C$507, $B172), "A2", IF(COUNTIFS('Leave Request Form'!$G$8:$G$507, I163, 'Leave Request Form'!$C$8:$C$507, $B172), "R2", IF(COUNTIFS('Leave Request Form'!$P$8:$P$569, $B172, 'Leave Request Form'!$Q$8:$Q$569, "&lt;="&amp;I163, 'Leave Request Form'!$R$8:$R$569, "&gt;="&amp;I163)&gt;0, "A", IF(COUNTIFS('Leave Request Form'!$C$8:$C$507, $B172, 'Leave Request Form'!$D$8:$D$507, "&lt;="&amp;I163, 'Leave Request Form'!$E$8:$E$507, "&gt;="&amp;I163)&gt;0, "R", "")))))</f>
        <v/>
      </c>
      <c r="J172" s="43" t="str">
        <f>IF(OR($B172="", J163=""), "", IF(COUNTIFS('Leave Request Form'!$T$8:$T$507, J163, 'Leave Request Form'!$C$8:$C$507, $B172), "A2", IF(COUNTIFS('Leave Request Form'!$G$8:$G$507, J163, 'Leave Request Form'!$C$8:$C$507, $B172), "R2", IF(COUNTIFS('Leave Request Form'!$P$8:$P$569, $B172, 'Leave Request Form'!$Q$8:$Q$569, "&lt;="&amp;J163, 'Leave Request Form'!$R$8:$R$569, "&gt;="&amp;J163)&gt;0, "A", IF(COUNTIFS('Leave Request Form'!$C$8:$C$507, $B172, 'Leave Request Form'!$D$8:$D$507, "&lt;="&amp;J163, 'Leave Request Form'!$E$8:$E$507, "&gt;="&amp;J163)&gt;0, "R", "")))))</f>
        <v/>
      </c>
      <c r="K172" s="43" t="str">
        <f>IF(OR($B172="", K163=""), "", IF(COUNTIFS('Leave Request Form'!$T$8:$T$507, K163, 'Leave Request Form'!$C$8:$C$507, $B172), "A2", IF(COUNTIFS('Leave Request Form'!$G$8:$G$507, K163, 'Leave Request Form'!$C$8:$C$507, $B172), "R2", IF(COUNTIFS('Leave Request Form'!$P$8:$P$569, $B172, 'Leave Request Form'!$Q$8:$Q$569, "&lt;="&amp;K163, 'Leave Request Form'!$R$8:$R$569, "&gt;="&amp;K163)&gt;0, "A", IF(COUNTIFS('Leave Request Form'!$C$8:$C$507, $B172, 'Leave Request Form'!$D$8:$D$507, "&lt;="&amp;K163, 'Leave Request Form'!$E$8:$E$507, "&gt;="&amp;K163)&gt;0, "R", "")))))</f>
        <v/>
      </c>
      <c r="L172" s="43" t="str">
        <f>IF(OR($B172="", L163=""), "", IF(COUNTIFS('Leave Request Form'!$T$8:$T$507, L163, 'Leave Request Form'!$C$8:$C$507, $B172), "A2", IF(COUNTIFS('Leave Request Form'!$G$8:$G$507, L163, 'Leave Request Form'!$C$8:$C$507, $B172), "R2", IF(COUNTIFS('Leave Request Form'!$P$8:$P$569, $B172, 'Leave Request Form'!$Q$8:$Q$569, "&lt;="&amp;L163, 'Leave Request Form'!$R$8:$R$569, "&gt;="&amp;L163)&gt;0, "A", IF(COUNTIFS('Leave Request Form'!$C$8:$C$507, $B172, 'Leave Request Form'!$D$8:$D$507, "&lt;="&amp;L163, 'Leave Request Form'!$E$8:$E$507, "&gt;="&amp;L163)&gt;0, "R", "")))))</f>
        <v/>
      </c>
      <c r="M172" s="43" t="str">
        <f>IF(OR($B172="", M163=""), "", IF(COUNTIFS('Leave Request Form'!$T$8:$T$507, M163, 'Leave Request Form'!$C$8:$C$507, $B172), "A2", IF(COUNTIFS('Leave Request Form'!$G$8:$G$507, M163, 'Leave Request Form'!$C$8:$C$507, $B172), "R2", IF(COUNTIFS('Leave Request Form'!$P$8:$P$569, $B172, 'Leave Request Form'!$Q$8:$Q$569, "&lt;="&amp;M163, 'Leave Request Form'!$R$8:$R$569, "&gt;="&amp;M163)&gt;0, "A", IF(COUNTIFS('Leave Request Form'!$C$8:$C$507, $B172, 'Leave Request Form'!$D$8:$D$507, "&lt;="&amp;M163, 'Leave Request Form'!$E$8:$E$507, "&gt;="&amp;M163)&gt;0, "R", "")))))</f>
        <v/>
      </c>
      <c r="N172" s="43" t="str">
        <f>IF(OR($B172="", N163=""), "", IF(COUNTIFS('Leave Request Form'!$T$8:$T$507, N163, 'Leave Request Form'!$C$8:$C$507, $B172), "A2", IF(COUNTIFS('Leave Request Form'!$G$8:$G$507, N163, 'Leave Request Form'!$C$8:$C$507, $B172), "R2", IF(COUNTIFS('Leave Request Form'!$P$8:$P$569, $B172, 'Leave Request Form'!$Q$8:$Q$569, "&lt;="&amp;N163, 'Leave Request Form'!$R$8:$R$569, "&gt;="&amp;N163)&gt;0, "A", IF(COUNTIFS('Leave Request Form'!$C$8:$C$507, $B172, 'Leave Request Form'!$D$8:$D$507, "&lt;="&amp;N163, 'Leave Request Form'!$E$8:$E$507, "&gt;="&amp;N163)&gt;0, "R", "")))))</f>
        <v/>
      </c>
      <c r="O172" s="43" t="str">
        <f>IF(OR($B172="", O163=""), "", IF(COUNTIFS('Leave Request Form'!$T$8:$T$507, O163, 'Leave Request Form'!$C$8:$C$507, $B172), "A2", IF(COUNTIFS('Leave Request Form'!$G$8:$G$507, O163, 'Leave Request Form'!$C$8:$C$507, $B172), "R2", IF(COUNTIFS('Leave Request Form'!$P$8:$P$569, $B172, 'Leave Request Form'!$Q$8:$Q$569, "&lt;="&amp;O163, 'Leave Request Form'!$R$8:$R$569, "&gt;="&amp;O163)&gt;0, "A", IF(COUNTIFS('Leave Request Form'!$C$8:$C$507, $B172, 'Leave Request Form'!$D$8:$D$507, "&lt;="&amp;O163, 'Leave Request Form'!$E$8:$E$507, "&gt;="&amp;O163)&gt;0, "R", "")))))</f>
        <v>A</v>
      </c>
      <c r="P172" s="43" t="str">
        <f>IF(OR($B172="", P163=""), "", IF(COUNTIFS('Leave Request Form'!$T$8:$T$507, P163, 'Leave Request Form'!$C$8:$C$507, $B172), "A2", IF(COUNTIFS('Leave Request Form'!$G$8:$G$507, P163, 'Leave Request Form'!$C$8:$C$507, $B172), "R2", IF(COUNTIFS('Leave Request Form'!$P$8:$P$569, $B172, 'Leave Request Form'!$Q$8:$Q$569, "&lt;="&amp;P163, 'Leave Request Form'!$R$8:$R$569, "&gt;="&amp;P163)&gt;0, "A", IF(COUNTIFS('Leave Request Form'!$C$8:$C$507, $B172, 'Leave Request Form'!$D$8:$D$507, "&lt;="&amp;P163, 'Leave Request Form'!$E$8:$E$507, "&gt;="&amp;P163)&gt;0, "R", "")))))</f>
        <v>A</v>
      </c>
      <c r="Q172" s="43" t="str">
        <f>IF(OR($B172="", Q163=""), "", IF(COUNTIFS('Leave Request Form'!$T$8:$T$507, Q163, 'Leave Request Form'!$C$8:$C$507, $B172), "A2", IF(COUNTIFS('Leave Request Form'!$G$8:$G$507, Q163, 'Leave Request Form'!$C$8:$C$507, $B172), "R2", IF(COUNTIFS('Leave Request Form'!$P$8:$P$569, $B172, 'Leave Request Form'!$Q$8:$Q$569, "&lt;="&amp;Q163, 'Leave Request Form'!$R$8:$R$569, "&gt;="&amp;Q163)&gt;0, "A", IF(COUNTIFS('Leave Request Form'!$C$8:$C$507, $B172, 'Leave Request Form'!$D$8:$D$507, "&lt;="&amp;Q163, 'Leave Request Form'!$E$8:$E$507, "&gt;="&amp;Q163)&gt;0, "R", "")))))</f>
        <v>A</v>
      </c>
      <c r="R172" s="43" t="str">
        <f>IF(OR($B172="", R163=""), "", IF(COUNTIFS('Leave Request Form'!$T$8:$T$507, R163, 'Leave Request Form'!$C$8:$C$507, $B172), "A2", IF(COUNTIFS('Leave Request Form'!$G$8:$G$507, R163, 'Leave Request Form'!$C$8:$C$507, $B172), "R2", IF(COUNTIFS('Leave Request Form'!$P$8:$P$569, $B172, 'Leave Request Form'!$Q$8:$Q$569, "&lt;="&amp;R163, 'Leave Request Form'!$R$8:$R$569, "&gt;="&amp;R163)&gt;0, "A", IF(COUNTIFS('Leave Request Form'!$C$8:$C$507, $B172, 'Leave Request Form'!$D$8:$D$507, "&lt;="&amp;R163, 'Leave Request Form'!$E$8:$E$507, "&gt;="&amp;R163)&gt;0, "R", "")))))</f>
        <v>A</v>
      </c>
      <c r="S172" s="43" t="str">
        <f>IF(OR($B172="", S163=""), "", IF(COUNTIFS('Leave Request Form'!$T$8:$T$507, S163, 'Leave Request Form'!$C$8:$C$507, $B172), "A2", IF(COUNTIFS('Leave Request Form'!$G$8:$G$507, S163, 'Leave Request Form'!$C$8:$C$507, $B172), "R2", IF(COUNTIFS('Leave Request Form'!$P$8:$P$569, $B172, 'Leave Request Form'!$Q$8:$Q$569, "&lt;="&amp;S163, 'Leave Request Form'!$R$8:$R$569, "&gt;="&amp;S163)&gt;0, "A", IF(COUNTIFS('Leave Request Form'!$C$8:$C$507, $B172, 'Leave Request Form'!$D$8:$D$507, "&lt;="&amp;S163, 'Leave Request Form'!$E$8:$E$507, "&gt;="&amp;S163)&gt;0, "R", "")))))</f>
        <v>A</v>
      </c>
      <c r="T172" s="43" t="str">
        <f>IF(OR($B172="", T163=""), "", IF(COUNTIFS('Leave Request Form'!$T$8:$T$507, T163, 'Leave Request Form'!$C$8:$C$507, $B172), "A2", IF(COUNTIFS('Leave Request Form'!$G$8:$G$507, T163, 'Leave Request Form'!$C$8:$C$507, $B172), "R2", IF(COUNTIFS('Leave Request Form'!$P$8:$P$569, $B172, 'Leave Request Form'!$Q$8:$Q$569, "&lt;="&amp;T163, 'Leave Request Form'!$R$8:$R$569, "&gt;="&amp;T163)&gt;0, "A", IF(COUNTIFS('Leave Request Form'!$C$8:$C$507, $B172, 'Leave Request Form'!$D$8:$D$507, "&lt;="&amp;T163, 'Leave Request Form'!$E$8:$E$507, "&gt;="&amp;T163)&gt;0, "R", "")))))</f>
        <v/>
      </c>
      <c r="U172" s="43" t="str">
        <f>IF(OR($B172="", U163=""), "", IF(COUNTIFS('Leave Request Form'!$T$8:$T$507, U163, 'Leave Request Form'!$C$8:$C$507, $B172), "A2", IF(COUNTIFS('Leave Request Form'!$G$8:$G$507, U163, 'Leave Request Form'!$C$8:$C$507, $B172), "R2", IF(COUNTIFS('Leave Request Form'!$P$8:$P$569, $B172, 'Leave Request Form'!$Q$8:$Q$569, "&lt;="&amp;U163, 'Leave Request Form'!$R$8:$R$569, "&gt;="&amp;U163)&gt;0, "A", IF(COUNTIFS('Leave Request Form'!$C$8:$C$507, $B172, 'Leave Request Form'!$D$8:$D$507, "&lt;="&amp;U163, 'Leave Request Form'!$E$8:$E$507, "&gt;="&amp;U163)&gt;0, "R", "")))))</f>
        <v/>
      </c>
      <c r="V172" s="43" t="str">
        <f>IF(OR($B172="", V163=""), "", IF(COUNTIFS('Leave Request Form'!$T$8:$T$507, V163, 'Leave Request Form'!$C$8:$C$507, $B172), "A2", IF(COUNTIFS('Leave Request Form'!$G$8:$G$507, V163, 'Leave Request Form'!$C$8:$C$507, $B172), "R2", IF(COUNTIFS('Leave Request Form'!$P$8:$P$569, $B172, 'Leave Request Form'!$Q$8:$Q$569, "&lt;="&amp;V163, 'Leave Request Form'!$R$8:$R$569, "&gt;="&amp;V163)&gt;0, "A", IF(COUNTIFS('Leave Request Form'!$C$8:$C$507, $B172, 'Leave Request Form'!$D$8:$D$507, "&lt;="&amp;V163, 'Leave Request Form'!$E$8:$E$507, "&gt;="&amp;V163)&gt;0, "R", "")))))</f>
        <v/>
      </c>
      <c r="W172" s="43" t="str">
        <f>IF(OR($B172="", W163=""), "", IF(COUNTIFS('Leave Request Form'!$T$8:$T$507, W163, 'Leave Request Form'!$C$8:$C$507, $B172), "A2", IF(COUNTIFS('Leave Request Form'!$G$8:$G$507, W163, 'Leave Request Form'!$C$8:$C$507, $B172), "R2", IF(COUNTIFS('Leave Request Form'!$P$8:$P$569, $B172, 'Leave Request Form'!$Q$8:$Q$569, "&lt;="&amp;W163, 'Leave Request Form'!$R$8:$R$569, "&gt;="&amp;W163)&gt;0, "A", IF(COUNTIFS('Leave Request Form'!$C$8:$C$507, $B172, 'Leave Request Form'!$D$8:$D$507, "&lt;="&amp;W163, 'Leave Request Form'!$E$8:$E$507, "&gt;="&amp;W163)&gt;0, "R", "")))))</f>
        <v/>
      </c>
      <c r="X172" s="43" t="str">
        <f>IF(OR($B172="", X163=""), "", IF(COUNTIFS('Leave Request Form'!$T$8:$T$507, X163, 'Leave Request Form'!$C$8:$C$507, $B172), "A2", IF(COUNTIFS('Leave Request Form'!$G$8:$G$507, X163, 'Leave Request Form'!$C$8:$C$507, $B172), "R2", IF(COUNTIFS('Leave Request Form'!$P$8:$P$569, $B172, 'Leave Request Form'!$Q$8:$Q$569, "&lt;="&amp;X163, 'Leave Request Form'!$R$8:$R$569, "&gt;="&amp;X163)&gt;0, "A", IF(COUNTIFS('Leave Request Form'!$C$8:$C$507, $B172, 'Leave Request Form'!$D$8:$D$507, "&lt;="&amp;X163, 'Leave Request Form'!$E$8:$E$507, "&gt;="&amp;X163)&gt;0, "R", "")))))</f>
        <v/>
      </c>
      <c r="Y172" s="43" t="str">
        <f>IF(OR($B172="", Y163=""), "", IF(COUNTIFS('Leave Request Form'!$T$8:$T$507, Y163, 'Leave Request Form'!$C$8:$C$507, $B172), "A2", IF(COUNTIFS('Leave Request Form'!$G$8:$G$507, Y163, 'Leave Request Form'!$C$8:$C$507, $B172), "R2", IF(COUNTIFS('Leave Request Form'!$P$8:$P$569, $B172, 'Leave Request Form'!$Q$8:$Q$569, "&lt;="&amp;Y163, 'Leave Request Form'!$R$8:$R$569, "&gt;="&amp;Y163)&gt;0, "A", IF(COUNTIFS('Leave Request Form'!$C$8:$C$507, $B172, 'Leave Request Form'!$D$8:$D$507, "&lt;="&amp;Y163, 'Leave Request Form'!$E$8:$E$507, "&gt;="&amp;Y163)&gt;0, "R", "")))))</f>
        <v/>
      </c>
      <c r="Z172" s="43" t="str">
        <f>IF(OR($B172="", Z163=""), "", IF(COUNTIFS('Leave Request Form'!$T$8:$T$507, Z163, 'Leave Request Form'!$C$8:$C$507, $B172), "A2", IF(COUNTIFS('Leave Request Form'!$G$8:$G$507, Z163, 'Leave Request Form'!$C$8:$C$507, $B172), "R2", IF(COUNTIFS('Leave Request Form'!$P$8:$P$569, $B172, 'Leave Request Form'!$Q$8:$Q$569, "&lt;="&amp;Z163, 'Leave Request Form'!$R$8:$R$569, "&gt;="&amp;Z163)&gt;0, "A", IF(COUNTIFS('Leave Request Form'!$C$8:$C$507, $B172, 'Leave Request Form'!$D$8:$D$507, "&lt;="&amp;Z163, 'Leave Request Form'!$E$8:$E$507, "&gt;="&amp;Z163)&gt;0, "R", "")))))</f>
        <v/>
      </c>
      <c r="AA172" s="43" t="str">
        <f>IF(OR($B172="", AA163=""), "", IF(COUNTIFS('Leave Request Form'!$T$8:$T$507, AA163, 'Leave Request Form'!$C$8:$C$507, $B172), "A2", IF(COUNTIFS('Leave Request Form'!$G$8:$G$507, AA163, 'Leave Request Form'!$C$8:$C$507, $B172), "R2", IF(COUNTIFS('Leave Request Form'!$P$8:$P$569, $B172, 'Leave Request Form'!$Q$8:$Q$569, "&lt;="&amp;AA163, 'Leave Request Form'!$R$8:$R$569, "&gt;="&amp;AA163)&gt;0, "A", IF(COUNTIFS('Leave Request Form'!$C$8:$C$507, $B172, 'Leave Request Form'!$D$8:$D$507, "&lt;="&amp;AA163, 'Leave Request Form'!$E$8:$E$507, "&gt;="&amp;AA163)&gt;0, "R", "")))))</f>
        <v/>
      </c>
      <c r="AB172" s="43" t="str">
        <f>IF(OR($B172="", AB163=""), "", IF(COUNTIFS('Leave Request Form'!$T$8:$T$507, AB163, 'Leave Request Form'!$C$8:$C$507, $B172), "A2", IF(COUNTIFS('Leave Request Form'!$G$8:$G$507, AB163, 'Leave Request Form'!$C$8:$C$507, $B172), "R2", IF(COUNTIFS('Leave Request Form'!$P$8:$P$569, $B172, 'Leave Request Form'!$Q$8:$Q$569, "&lt;="&amp;AB163, 'Leave Request Form'!$R$8:$R$569, "&gt;="&amp;AB163)&gt;0, "A", IF(COUNTIFS('Leave Request Form'!$C$8:$C$507, $B172, 'Leave Request Form'!$D$8:$D$507, "&lt;="&amp;AB163, 'Leave Request Form'!$E$8:$E$507, "&gt;="&amp;AB163)&gt;0, "R", "")))))</f>
        <v/>
      </c>
      <c r="AC172" s="43" t="str">
        <f>IF(OR($B172="", AC163=""), "", IF(COUNTIFS('Leave Request Form'!$T$8:$T$507, AC163, 'Leave Request Form'!$C$8:$C$507, $B172), "A2", IF(COUNTIFS('Leave Request Form'!$G$8:$G$507, AC163, 'Leave Request Form'!$C$8:$C$507, $B172), "R2", IF(COUNTIFS('Leave Request Form'!$P$8:$P$569, $B172, 'Leave Request Form'!$Q$8:$Q$569, "&lt;="&amp;AC163, 'Leave Request Form'!$R$8:$R$569, "&gt;="&amp;AC163)&gt;0, "A", IF(COUNTIFS('Leave Request Form'!$C$8:$C$507, $B172, 'Leave Request Form'!$D$8:$D$507, "&lt;="&amp;AC163, 'Leave Request Form'!$E$8:$E$507, "&gt;="&amp;AC163)&gt;0, "R", "")))))</f>
        <v/>
      </c>
      <c r="AD172" s="43" t="str">
        <f>IF(OR($B172="", AD163=""), "", IF(COUNTIFS('Leave Request Form'!$T$8:$T$507, AD163, 'Leave Request Form'!$C$8:$C$507, $B172), "A2", IF(COUNTIFS('Leave Request Form'!$G$8:$G$507, AD163, 'Leave Request Form'!$C$8:$C$507, $B172), "R2", IF(COUNTIFS('Leave Request Form'!$P$8:$P$569, $B172, 'Leave Request Form'!$Q$8:$Q$569, "&lt;="&amp;AD163, 'Leave Request Form'!$R$8:$R$569, "&gt;="&amp;AD163)&gt;0, "A", IF(COUNTIFS('Leave Request Form'!$C$8:$C$507, $B172, 'Leave Request Form'!$D$8:$D$507, "&lt;="&amp;AD163, 'Leave Request Form'!$E$8:$E$507, "&gt;="&amp;AD163)&gt;0, "R", "")))))</f>
        <v/>
      </c>
      <c r="AE172" s="43" t="str">
        <f>IF(OR($B172="", AE163=""), "", IF(COUNTIFS('Leave Request Form'!$T$8:$T$507, AE163, 'Leave Request Form'!$C$8:$C$507, $B172), "A2", IF(COUNTIFS('Leave Request Form'!$G$8:$G$507, AE163, 'Leave Request Form'!$C$8:$C$507, $B172), "R2", IF(COUNTIFS('Leave Request Form'!$P$8:$P$569, $B172, 'Leave Request Form'!$Q$8:$Q$569, "&lt;="&amp;AE163, 'Leave Request Form'!$R$8:$R$569, "&gt;="&amp;AE163)&gt;0, "A", IF(COUNTIFS('Leave Request Form'!$C$8:$C$507, $B172, 'Leave Request Form'!$D$8:$D$507, "&lt;="&amp;AE163, 'Leave Request Form'!$E$8:$E$507, "&gt;="&amp;AE163)&gt;0, "R", "")))))</f>
        <v/>
      </c>
      <c r="AF172" s="43" t="str">
        <f>IF(OR($B172="", AF163=""), "", IF(COUNTIFS('Leave Request Form'!$T$8:$T$507, AF163, 'Leave Request Form'!$C$8:$C$507, $B172), "A2", IF(COUNTIFS('Leave Request Form'!$G$8:$G$507, AF163, 'Leave Request Form'!$C$8:$C$507, $B172), "R2", IF(COUNTIFS('Leave Request Form'!$P$8:$P$569, $B172, 'Leave Request Form'!$Q$8:$Q$569, "&lt;="&amp;AF163, 'Leave Request Form'!$R$8:$R$569, "&gt;="&amp;AF163)&gt;0, "A", IF(COUNTIFS('Leave Request Form'!$C$8:$C$507, $B172, 'Leave Request Form'!$D$8:$D$507, "&lt;="&amp;AF163, 'Leave Request Form'!$E$8:$E$507, "&gt;="&amp;AF163)&gt;0, "R", "")))))</f>
        <v/>
      </c>
      <c r="AG172" s="44" t="str">
        <f>IF(OR($B172="", AG163=""), "", IF(COUNTIFS('Leave Request Form'!$T$8:$T$507, AG163, 'Leave Request Form'!$C$8:$C$507, $B172), "A2", IF(COUNTIFS('Leave Request Form'!$G$8:$G$507, AG163, 'Leave Request Form'!$C$8:$C$507, $B172), "R2", IF(COUNTIFS('Leave Request Form'!$P$8:$P$569, $B172, 'Leave Request Form'!$Q$8:$Q$569, "&lt;="&amp;AG163, 'Leave Request Form'!$R$8:$R$569, "&gt;="&amp;AG163)&gt;0, "A", IF(COUNTIFS('Leave Request Form'!$C$8:$C$507, $B172, 'Leave Request Form'!$D$8:$D$507, "&lt;="&amp;AG163, 'Leave Request Form'!$E$8:$E$507, "&gt;="&amp;AG163)&gt;0, "R", "")))))</f>
        <v/>
      </c>
      <c r="AH172" s="75"/>
    </row>
    <row r="173" spans="1:34" x14ac:dyDescent="0.25">
      <c r="A173" s="75"/>
      <c r="B173" s="10" t="str">
        <f>IF('Intro &amp; Setup'!$BC$13="", "", 'Intro &amp; Setup'!$BC$13)</f>
        <v>Colleen</v>
      </c>
      <c r="C173" s="42" t="str">
        <f>IF(OR($B173="", C163=""), "", IF(COUNTIFS('Leave Request Form'!$T$8:$T$507, C163, 'Leave Request Form'!$C$8:$C$507, $B173), "A2", IF(COUNTIFS('Leave Request Form'!$G$8:$G$507, C163, 'Leave Request Form'!$C$8:$C$507, $B173), "R2", IF(COUNTIFS('Leave Request Form'!$P$8:$P$569, $B173, 'Leave Request Form'!$Q$8:$Q$569, "&lt;="&amp;C163, 'Leave Request Form'!$R$8:$R$569, "&gt;="&amp;C163)&gt;0, "A", IF(COUNTIFS('Leave Request Form'!$C$8:$C$507, $B173, 'Leave Request Form'!$D$8:$D$507, "&lt;="&amp;C163, 'Leave Request Form'!$E$8:$E$507, "&gt;="&amp;C163)&gt;0, "R", "")))))</f>
        <v/>
      </c>
      <c r="D173" s="43" t="str">
        <f>IF(OR($B173="", D163=""), "", IF(COUNTIFS('Leave Request Form'!$T$8:$T$507, D163, 'Leave Request Form'!$C$8:$C$507, $B173), "A2", IF(COUNTIFS('Leave Request Form'!$G$8:$G$507, D163, 'Leave Request Form'!$C$8:$C$507, $B173), "R2", IF(COUNTIFS('Leave Request Form'!$P$8:$P$569, $B173, 'Leave Request Form'!$Q$8:$Q$569, "&lt;="&amp;D163, 'Leave Request Form'!$R$8:$R$569, "&gt;="&amp;D163)&gt;0, "A", IF(COUNTIFS('Leave Request Form'!$C$8:$C$507, $B173, 'Leave Request Form'!$D$8:$D$507, "&lt;="&amp;D163, 'Leave Request Form'!$E$8:$E$507, "&gt;="&amp;D163)&gt;0, "R", "")))))</f>
        <v/>
      </c>
      <c r="E173" s="43" t="str">
        <f>IF(OR($B173="", E163=""), "", IF(COUNTIFS('Leave Request Form'!$T$8:$T$507, E163, 'Leave Request Form'!$C$8:$C$507, $B173), "A2", IF(COUNTIFS('Leave Request Form'!$G$8:$G$507, E163, 'Leave Request Form'!$C$8:$C$507, $B173), "R2", IF(COUNTIFS('Leave Request Form'!$P$8:$P$569, $B173, 'Leave Request Form'!$Q$8:$Q$569, "&lt;="&amp;E163, 'Leave Request Form'!$R$8:$R$569, "&gt;="&amp;E163)&gt;0, "A", IF(COUNTIFS('Leave Request Form'!$C$8:$C$507, $B173, 'Leave Request Form'!$D$8:$D$507, "&lt;="&amp;E163, 'Leave Request Form'!$E$8:$E$507, "&gt;="&amp;E163)&gt;0, "R", "")))))</f>
        <v/>
      </c>
      <c r="F173" s="43" t="str">
        <f>IF(OR($B173="", F163=""), "", IF(COUNTIFS('Leave Request Form'!$T$8:$T$507, F163, 'Leave Request Form'!$C$8:$C$507, $B173), "A2", IF(COUNTIFS('Leave Request Form'!$G$8:$G$507, F163, 'Leave Request Form'!$C$8:$C$507, $B173), "R2", IF(COUNTIFS('Leave Request Form'!$P$8:$P$569, $B173, 'Leave Request Form'!$Q$8:$Q$569, "&lt;="&amp;F163, 'Leave Request Form'!$R$8:$R$569, "&gt;="&amp;F163)&gt;0, "A", IF(COUNTIFS('Leave Request Form'!$C$8:$C$507, $B173, 'Leave Request Form'!$D$8:$D$507, "&lt;="&amp;F163, 'Leave Request Form'!$E$8:$E$507, "&gt;="&amp;F163)&gt;0, "R", "")))))</f>
        <v/>
      </c>
      <c r="G173" s="43" t="str">
        <f>IF(OR($B173="", G163=""), "", IF(COUNTIFS('Leave Request Form'!$T$8:$T$507, G163, 'Leave Request Form'!$C$8:$C$507, $B173), "A2", IF(COUNTIFS('Leave Request Form'!$G$8:$G$507, G163, 'Leave Request Form'!$C$8:$C$507, $B173), "R2", IF(COUNTIFS('Leave Request Form'!$P$8:$P$569, $B173, 'Leave Request Form'!$Q$8:$Q$569, "&lt;="&amp;G163, 'Leave Request Form'!$R$8:$R$569, "&gt;="&amp;G163)&gt;0, "A", IF(COUNTIFS('Leave Request Form'!$C$8:$C$507, $B173, 'Leave Request Form'!$D$8:$D$507, "&lt;="&amp;G163, 'Leave Request Form'!$E$8:$E$507, "&gt;="&amp;G163)&gt;0, "R", "")))))</f>
        <v/>
      </c>
      <c r="H173" s="43" t="str">
        <f>IF(OR($B173="", H163=""), "", IF(COUNTIFS('Leave Request Form'!$T$8:$T$507, H163, 'Leave Request Form'!$C$8:$C$507, $B173), "A2", IF(COUNTIFS('Leave Request Form'!$G$8:$G$507, H163, 'Leave Request Form'!$C$8:$C$507, $B173), "R2", IF(COUNTIFS('Leave Request Form'!$P$8:$P$569, $B173, 'Leave Request Form'!$Q$8:$Q$569, "&lt;="&amp;H163, 'Leave Request Form'!$R$8:$R$569, "&gt;="&amp;H163)&gt;0, "A", IF(COUNTIFS('Leave Request Form'!$C$8:$C$507, $B173, 'Leave Request Form'!$D$8:$D$507, "&lt;="&amp;H163, 'Leave Request Form'!$E$8:$E$507, "&gt;="&amp;H163)&gt;0, "R", "")))))</f>
        <v/>
      </c>
      <c r="I173" s="43" t="str">
        <f>IF(OR($B173="", I163=""), "", IF(COUNTIFS('Leave Request Form'!$T$8:$T$507, I163, 'Leave Request Form'!$C$8:$C$507, $B173), "A2", IF(COUNTIFS('Leave Request Form'!$G$8:$G$507, I163, 'Leave Request Form'!$C$8:$C$507, $B173), "R2", IF(COUNTIFS('Leave Request Form'!$P$8:$P$569, $B173, 'Leave Request Form'!$Q$8:$Q$569, "&lt;="&amp;I163, 'Leave Request Form'!$R$8:$R$569, "&gt;="&amp;I163)&gt;0, "A", IF(COUNTIFS('Leave Request Form'!$C$8:$C$507, $B173, 'Leave Request Form'!$D$8:$D$507, "&lt;="&amp;I163, 'Leave Request Form'!$E$8:$E$507, "&gt;="&amp;I163)&gt;0, "R", "")))))</f>
        <v/>
      </c>
      <c r="J173" s="43" t="str">
        <f>IF(OR($B173="", J163=""), "", IF(COUNTIFS('Leave Request Form'!$T$8:$T$507, J163, 'Leave Request Form'!$C$8:$C$507, $B173), "A2", IF(COUNTIFS('Leave Request Form'!$G$8:$G$507, J163, 'Leave Request Form'!$C$8:$C$507, $B173), "R2", IF(COUNTIFS('Leave Request Form'!$P$8:$P$569, $B173, 'Leave Request Form'!$Q$8:$Q$569, "&lt;="&amp;J163, 'Leave Request Form'!$R$8:$R$569, "&gt;="&amp;J163)&gt;0, "A", IF(COUNTIFS('Leave Request Form'!$C$8:$C$507, $B173, 'Leave Request Form'!$D$8:$D$507, "&lt;="&amp;J163, 'Leave Request Form'!$E$8:$E$507, "&gt;="&amp;J163)&gt;0, "R", "")))))</f>
        <v/>
      </c>
      <c r="K173" s="43" t="str">
        <f>IF(OR($B173="", K163=""), "", IF(COUNTIFS('Leave Request Form'!$T$8:$T$507, K163, 'Leave Request Form'!$C$8:$C$507, $B173), "A2", IF(COUNTIFS('Leave Request Form'!$G$8:$G$507, K163, 'Leave Request Form'!$C$8:$C$507, $B173), "R2", IF(COUNTIFS('Leave Request Form'!$P$8:$P$569, $B173, 'Leave Request Form'!$Q$8:$Q$569, "&lt;="&amp;K163, 'Leave Request Form'!$R$8:$R$569, "&gt;="&amp;K163)&gt;0, "A", IF(COUNTIFS('Leave Request Form'!$C$8:$C$507, $B173, 'Leave Request Form'!$D$8:$D$507, "&lt;="&amp;K163, 'Leave Request Form'!$E$8:$E$507, "&gt;="&amp;K163)&gt;0, "R", "")))))</f>
        <v/>
      </c>
      <c r="L173" s="43" t="str">
        <f>IF(OR($B173="", L163=""), "", IF(COUNTIFS('Leave Request Form'!$T$8:$T$507, L163, 'Leave Request Form'!$C$8:$C$507, $B173), "A2", IF(COUNTIFS('Leave Request Form'!$G$8:$G$507, L163, 'Leave Request Form'!$C$8:$C$507, $B173), "R2", IF(COUNTIFS('Leave Request Form'!$P$8:$P$569, $B173, 'Leave Request Form'!$Q$8:$Q$569, "&lt;="&amp;L163, 'Leave Request Form'!$R$8:$R$569, "&gt;="&amp;L163)&gt;0, "A", IF(COUNTIFS('Leave Request Form'!$C$8:$C$507, $B173, 'Leave Request Form'!$D$8:$D$507, "&lt;="&amp;L163, 'Leave Request Form'!$E$8:$E$507, "&gt;="&amp;L163)&gt;0, "R", "")))))</f>
        <v/>
      </c>
      <c r="M173" s="43" t="str">
        <f>IF(OR($B173="", M163=""), "", IF(COUNTIFS('Leave Request Form'!$T$8:$T$507, M163, 'Leave Request Form'!$C$8:$C$507, $B173), "A2", IF(COUNTIFS('Leave Request Form'!$G$8:$G$507, M163, 'Leave Request Form'!$C$8:$C$507, $B173), "R2", IF(COUNTIFS('Leave Request Form'!$P$8:$P$569, $B173, 'Leave Request Form'!$Q$8:$Q$569, "&lt;="&amp;M163, 'Leave Request Form'!$R$8:$R$569, "&gt;="&amp;M163)&gt;0, "A", IF(COUNTIFS('Leave Request Form'!$C$8:$C$507, $B173, 'Leave Request Form'!$D$8:$D$507, "&lt;="&amp;M163, 'Leave Request Form'!$E$8:$E$507, "&gt;="&amp;M163)&gt;0, "R", "")))))</f>
        <v/>
      </c>
      <c r="N173" s="43" t="str">
        <f>IF(OR($B173="", N163=""), "", IF(COUNTIFS('Leave Request Form'!$T$8:$T$507, N163, 'Leave Request Form'!$C$8:$C$507, $B173), "A2", IF(COUNTIFS('Leave Request Form'!$G$8:$G$507, N163, 'Leave Request Form'!$C$8:$C$507, $B173), "R2", IF(COUNTIFS('Leave Request Form'!$P$8:$P$569, $B173, 'Leave Request Form'!$Q$8:$Q$569, "&lt;="&amp;N163, 'Leave Request Form'!$R$8:$R$569, "&gt;="&amp;N163)&gt;0, "A", IF(COUNTIFS('Leave Request Form'!$C$8:$C$507, $B173, 'Leave Request Form'!$D$8:$D$507, "&lt;="&amp;N163, 'Leave Request Form'!$E$8:$E$507, "&gt;="&amp;N163)&gt;0, "R", "")))))</f>
        <v/>
      </c>
      <c r="O173" s="43" t="str">
        <f>IF(OR($B173="", O163=""), "", IF(COUNTIFS('Leave Request Form'!$T$8:$T$507, O163, 'Leave Request Form'!$C$8:$C$507, $B173), "A2", IF(COUNTIFS('Leave Request Form'!$G$8:$G$507, O163, 'Leave Request Form'!$C$8:$C$507, $B173), "R2", IF(COUNTIFS('Leave Request Form'!$P$8:$P$569, $B173, 'Leave Request Form'!$Q$8:$Q$569, "&lt;="&amp;O163, 'Leave Request Form'!$R$8:$R$569, "&gt;="&amp;O163)&gt;0, "A", IF(COUNTIFS('Leave Request Form'!$C$8:$C$507, $B173, 'Leave Request Form'!$D$8:$D$507, "&lt;="&amp;O163, 'Leave Request Form'!$E$8:$E$507, "&gt;="&amp;O163)&gt;0, "R", "")))))</f>
        <v>A</v>
      </c>
      <c r="P173" s="43" t="str">
        <f>IF(OR($B173="", P163=""), "", IF(COUNTIFS('Leave Request Form'!$T$8:$T$507, P163, 'Leave Request Form'!$C$8:$C$507, $B173), "A2", IF(COUNTIFS('Leave Request Form'!$G$8:$G$507, P163, 'Leave Request Form'!$C$8:$C$507, $B173), "R2", IF(COUNTIFS('Leave Request Form'!$P$8:$P$569, $B173, 'Leave Request Form'!$Q$8:$Q$569, "&lt;="&amp;P163, 'Leave Request Form'!$R$8:$R$569, "&gt;="&amp;P163)&gt;0, "A", IF(COUNTIFS('Leave Request Form'!$C$8:$C$507, $B173, 'Leave Request Form'!$D$8:$D$507, "&lt;="&amp;P163, 'Leave Request Form'!$E$8:$E$507, "&gt;="&amp;P163)&gt;0, "R", "")))))</f>
        <v>A</v>
      </c>
      <c r="Q173" s="43" t="str">
        <f>IF(OR($B173="", Q163=""), "", IF(COUNTIFS('Leave Request Form'!$T$8:$T$507, Q163, 'Leave Request Form'!$C$8:$C$507, $B173), "A2", IF(COUNTIFS('Leave Request Form'!$G$8:$G$507, Q163, 'Leave Request Form'!$C$8:$C$507, $B173), "R2", IF(COUNTIFS('Leave Request Form'!$P$8:$P$569, $B173, 'Leave Request Form'!$Q$8:$Q$569, "&lt;="&amp;Q163, 'Leave Request Form'!$R$8:$R$569, "&gt;="&amp;Q163)&gt;0, "A", IF(COUNTIFS('Leave Request Form'!$C$8:$C$507, $B173, 'Leave Request Form'!$D$8:$D$507, "&lt;="&amp;Q163, 'Leave Request Form'!$E$8:$E$507, "&gt;="&amp;Q163)&gt;0, "R", "")))))</f>
        <v>A</v>
      </c>
      <c r="R173" s="43" t="str">
        <f>IF(OR($B173="", R163=""), "", IF(COUNTIFS('Leave Request Form'!$T$8:$T$507, R163, 'Leave Request Form'!$C$8:$C$507, $B173), "A2", IF(COUNTIFS('Leave Request Form'!$G$8:$G$507, R163, 'Leave Request Form'!$C$8:$C$507, $B173), "R2", IF(COUNTIFS('Leave Request Form'!$P$8:$P$569, $B173, 'Leave Request Form'!$Q$8:$Q$569, "&lt;="&amp;R163, 'Leave Request Form'!$R$8:$R$569, "&gt;="&amp;R163)&gt;0, "A", IF(COUNTIFS('Leave Request Form'!$C$8:$C$507, $B173, 'Leave Request Form'!$D$8:$D$507, "&lt;="&amp;R163, 'Leave Request Form'!$E$8:$E$507, "&gt;="&amp;R163)&gt;0, "R", "")))))</f>
        <v>A</v>
      </c>
      <c r="S173" s="43" t="str">
        <f>IF(OR($B173="", S163=""), "", IF(COUNTIFS('Leave Request Form'!$T$8:$T$507, S163, 'Leave Request Form'!$C$8:$C$507, $B173), "A2", IF(COUNTIFS('Leave Request Form'!$G$8:$G$507, S163, 'Leave Request Form'!$C$8:$C$507, $B173), "R2", IF(COUNTIFS('Leave Request Form'!$P$8:$P$569, $B173, 'Leave Request Form'!$Q$8:$Q$569, "&lt;="&amp;S163, 'Leave Request Form'!$R$8:$R$569, "&gt;="&amp;S163)&gt;0, "A", IF(COUNTIFS('Leave Request Form'!$C$8:$C$507, $B173, 'Leave Request Form'!$D$8:$D$507, "&lt;="&amp;S163, 'Leave Request Form'!$E$8:$E$507, "&gt;="&amp;S163)&gt;0, "R", "")))))</f>
        <v>A</v>
      </c>
      <c r="T173" s="43" t="str">
        <f>IF(OR($B173="", T163=""), "", IF(COUNTIFS('Leave Request Form'!$T$8:$T$507, T163, 'Leave Request Form'!$C$8:$C$507, $B173), "A2", IF(COUNTIFS('Leave Request Form'!$G$8:$G$507, T163, 'Leave Request Form'!$C$8:$C$507, $B173), "R2", IF(COUNTIFS('Leave Request Form'!$P$8:$P$569, $B173, 'Leave Request Form'!$Q$8:$Q$569, "&lt;="&amp;T163, 'Leave Request Form'!$R$8:$R$569, "&gt;="&amp;T163)&gt;0, "A", IF(COUNTIFS('Leave Request Form'!$C$8:$C$507, $B173, 'Leave Request Form'!$D$8:$D$507, "&lt;="&amp;T163, 'Leave Request Form'!$E$8:$E$507, "&gt;="&amp;T163)&gt;0, "R", "")))))</f>
        <v/>
      </c>
      <c r="U173" s="43" t="str">
        <f>IF(OR($B173="", U163=""), "", IF(COUNTIFS('Leave Request Form'!$T$8:$T$507, U163, 'Leave Request Form'!$C$8:$C$507, $B173), "A2", IF(COUNTIFS('Leave Request Form'!$G$8:$G$507, U163, 'Leave Request Form'!$C$8:$C$507, $B173), "R2", IF(COUNTIFS('Leave Request Form'!$P$8:$P$569, $B173, 'Leave Request Form'!$Q$8:$Q$569, "&lt;="&amp;U163, 'Leave Request Form'!$R$8:$R$569, "&gt;="&amp;U163)&gt;0, "A", IF(COUNTIFS('Leave Request Form'!$C$8:$C$507, $B173, 'Leave Request Form'!$D$8:$D$507, "&lt;="&amp;U163, 'Leave Request Form'!$E$8:$E$507, "&gt;="&amp;U163)&gt;0, "R", "")))))</f>
        <v/>
      </c>
      <c r="V173" s="43" t="str">
        <f>IF(OR($B173="", V163=""), "", IF(COUNTIFS('Leave Request Form'!$T$8:$T$507, V163, 'Leave Request Form'!$C$8:$C$507, $B173), "A2", IF(COUNTIFS('Leave Request Form'!$G$8:$G$507, V163, 'Leave Request Form'!$C$8:$C$507, $B173), "R2", IF(COUNTIFS('Leave Request Form'!$P$8:$P$569, $B173, 'Leave Request Form'!$Q$8:$Q$569, "&lt;="&amp;V163, 'Leave Request Form'!$R$8:$R$569, "&gt;="&amp;V163)&gt;0, "A", IF(COUNTIFS('Leave Request Form'!$C$8:$C$507, $B173, 'Leave Request Form'!$D$8:$D$507, "&lt;="&amp;V163, 'Leave Request Form'!$E$8:$E$507, "&gt;="&amp;V163)&gt;0, "R", "")))))</f>
        <v/>
      </c>
      <c r="W173" s="43" t="str">
        <f>IF(OR($B173="", W163=""), "", IF(COUNTIFS('Leave Request Form'!$T$8:$T$507, W163, 'Leave Request Form'!$C$8:$C$507, $B173), "A2", IF(COUNTIFS('Leave Request Form'!$G$8:$G$507, W163, 'Leave Request Form'!$C$8:$C$507, $B173), "R2", IF(COUNTIFS('Leave Request Form'!$P$8:$P$569, $B173, 'Leave Request Form'!$Q$8:$Q$569, "&lt;="&amp;W163, 'Leave Request Form'!$R$8:$R$569, "&gt;="&amp;W163)&gt;0, "A", IF(COUNTIFS('Leave Request Form'!$C$8:$C$507, $B173, 'Leave Request Form'!$D$8:$D$507, "&lt;="&amp;W163, 'Leave Request Form'!$E$8:$E$507, "&gt;="&amp;W163)&gt;0, "R", "")))))</f>
        <v/>
      </c>
      <c r="X173" s="43" t="str">
        <f>IF(OR($B173="", X163=""), "", IF(COUNTIFS('Leave Request Form'!$T$8:$T$507, X163, 'Leave Request Form'!$C$8:$C$507, $B173), "A2", IF(COUNTIFS('Leave Request Form'!$G$8:$G$507, X163, 'Leave Request Form'!$C$8:$C$507, $B173), "R2", IF(COUNTIFS('Leave Request Form'!$P$8:$P$569, $B173, 'Leave Request Form'!$Q$8:$Q$569, "&lt;="&amp;X163, 'Leave Request Form'!$R$8:$R$569, "&gt;="&amp;X163)&gt;0, "A", IF(COUNTIFS('Leave Request Form'!$C$8:$C$507, $B173, 'Leave Request Form'!$D$8:$D$507, "&lt;="&amp;X163, 'Leave Request Form'!$E$8:$E$507, "&gt;="&amp;X163)&gt;0, "R", "")))))</f>
        <v/>
      </c>
      <c r="Y173" s="43" t="str">
        <f>IF(OR($B173="", Y163=""), "", IF(COUNTIFS('Leave Request Form'!$T$8:$T$507, Y163, 'Leave Request Form'!$C$8:$C$507, $B173), "A2", IF(COUNTIFS('Leave Request Form'!$G$8:$G$507, Y163, 'Leave Request Form'!$C$8:$C$507, $B173), "R2", IF(COUNTIFS('Leave Request Form'!$P$8:$P$569, $B173, 'Leave Request Form'!$Q$8:$Q$569, "&lt;="&amp;Y163, 'Leave Request Form'!$R$8:$R$569, "&gt;="&amp;Y163)&gt;0, "A", IF(COUNTIFS('Leave Request Form'!$C$8:$C$507, $B173, 'Leave Request Form'!$D$8:$D$507, "&lt;="&amp;Y163, 'Leave Request Form'!$E$8:$E$507, "&gt;="&amp;Y163)&gt;0, "R", "")))))</f>
        <v/>
      </c>
      <c r="Z173" s="43" t="str">
        <f>IF(OR($B173="", Z163=""), "", IF(COUNTIFS('Leave Request Form'!$T$8:$T$507, Z163, 'Leave Request Form'!$C$8:$C$507, $B173), "A2", IF(COUNTIFS('Leave Request Form'!$G$8:$G$507, Z163, 'Leave Request Form'!$C$8:$C$507, $B173), "R2", IF(COUNTIFS('Leave Request Form'!$P$8:$P$569, $B173, 'Leave Request Form'!$Q$8:$Q$569, "&lt;="&amp;Z163, 'Leave Request Form'!$R$8:$R$569, "&gt;="&amp;Z163)&gt;0, "A", IF(COUNTIFS('Leave Request Form'!$C$8:$C$507, $B173, 'Leave Request Form'!$D$8:$D$507, "&lt;="&amp;Z163, 'Leave Request Form'!$E$8:$E$507, "&gt;="&amp;Z163)&gt;0, "R", "")))))</f>
        <v/>
      </c>
      <c r="AA173" s="43" t="str">
        <f>IF(OR($B173="", AA163=""), "", IF(COUNTIFS('Leave Request Form'!$T$8:$T$507, AA163, 'Leave Request Form'!$C$8:$C$507, $B173), "A2", IF(COUNTIFS('Leave Request Form'!$G$8:$G$507, AA163, 'Leave Request Form'!$C$8:$C$507, $B173), "R2", IF(COUNTIFS('Leave Request Form'!$P$8:$P$569, $B173, 'Leave Request Form'!$Q$8:$Q$569, "&lt;="&amp;AA163, 'Leave Request Form'!$R$8:$R$569, "&gt;="&amp;AA163)&gt;0, "A", IF(COUNTIFS('Leave Request Form'!$C$8:$C$507, $B173, 'Leave Request Form'!$D$8:$D$507, "&lt;="&amp;AA163, 'Leave Request Form'!$E$8:$E$507, "&gt;="&amp;AA163)&gt;0, "R", "")))))</f>
        <v/>
      </c>
      <c r="AB173" s="43" t="str">
        <f>IF(OR($B173="", AB163=""), "", IF(COUNTIFS('Leave Request Form'!$T$8:$T$507, AB163, 'Leave Request Form'!$C$8:$C$507, $B173), "A2", IF(COUNTIFS('Leave Request Form'!$G$8:$G$507, AB163, 'Leave Request Form'!$C$8:$C$507, $B173), "R2", IF(COUNTIFS('Leave Request Form'!$P$8:$P$569, $B173, 'Leave Request Form'!$Q$8:$Q$569, "&lt;="&amp;AB163, 'Leave Request Form'!$R$8:$R$569, "&gt;="&amp;AB163)&gt;0, "A", IF(COUNTIFS('Leave Request Form'!$C$8:$C$507, $B173, 'Leave Request Form'!$D$8:$D$507, "&lt;="&amp;AB163, 'Leave Request Form'!$E$8:$E$507, "&gt;="&amp;AB163)&gt;0, "R", "")))))</f>
        <v/>
      </c>
      <c r="AC173" s="43" t="str">
        <f>IF(OR($B173="", AC163=""), "", IF(COUNTIFS('Leave Request Form'!$T$8:$T$507, AC163, 'Leave Request Form'!$C$8:$C$507, $B173), "A2", IF(COUNTIFS('Leave Request Form'!$G$8:$G$507, AC163, 'Leave Request Form'!$C$8:$C$507, $B173), "R2", IF(COUNTIFS('Leave Request Form'!$P$8:$P$569, $B173, 'Leave Request Form'!$Q$8:$Q$569, "&lt;="&amp;AC163, 'Leave Request Form'!$R$8:$R$569, "&gt;="&amp;AC163)&gt;0, "A", IF(COUNTIFS('Leave Request Form'!$C$8:$C$507, $B173, 'Leave Request Form'!$D$8:$D$507, "&lt;="&amp;AC163, 'Leave Request Form'!$E$8:$E$507, "&gt;="&amp;AC163)&gt;0, "R", "")))))</f>
        <v/>
      </c>
      <c r="AD173" s="43" t="str">
        <f>IF(OR($B173="", AD163=""), "", IF(COUNTIFS('Leave Request Form'!$T$8:$T$507, AD163, 'Leave Request Form'!$C$8:$C$507, $B173), "A2", IF(COUNTIFS('Leave Request Form'!$G$8:$G$507, AD163, 'Leave Request Form'!$C$8:$C$507, $B173), "R2", IF(COUNTIFS('Leave Request Form'!$P$8:$P$569, $B173, 'Leave Request Form'!$Q$8:$Q$569, "&lt;="&amp;AD163, 'Leave Request Form'!$R$8:$R$569, "&gt;="&amp;AD163)&gt;0, "A", IF(COUNTIFS('Leave Request Form'!$C$8:$C$507, $B173, 'Leave Request Form'!$D$8:$D$507, "&lt;="&amp;AD163, 'Leave Request Form'!$E$8:$E$507, "&gt;="&amp;AD163)&gt;0, "R", "")))))</f>
        <v/>
      </c>
      <c r="AE173" s="43" t="str">
        <f>IF(OR($B173="", AE163=""), "", IF(COUNTIFS('Leave Request Form'!$T$8:$T$507, AE163, 'Leave Request Form'!$C$8:$C$507, $B173), "A2", IF(COUNTIFS('Leave Request Form'!$G$8:$G$507, AE163, 'Leave Request Form'!$C$8:$C$507, $B173), "R2", IF(COUNTIFS('Leave Request Form'!$P$8:$P$569, $B173, 'Leave Request Form'!$Q$8:$Q$569, "&lt;="&amp;AE163, 'Leave Request Form'!$R$8:$R$569, "&gt;="&amp;AE163)&gt;0, "A", IF(COUNTIFS('Leave Request Form'!$C$8:$C$507, $B173, 'Leave Request Form'!$D$8:$D$507, "&lt;="&amp;AE163, 'Leave Request Form'!$E$8:$E$507, "&gt;="&amp;AE163)&gt;0, "R", "")))))</f>
        <v/>
      </c>
      <c r="AF173" s="43" t="str">
        <f>IF(OR($B173="", AF163=""), "", IF(COUNTIFS('Leave Request Form'!$T$8:$T$507, AF163, 'Leave Request Form'!$C$8:$C$507, $B173), "A2", IF(COUNTIFS('Leave Request Form'!$G$8:$G$507, AF163, 'Leave Request Form'!$C$8:$C$507, $B173), "R2", IF(COUNTIFS('Leave Request Form'!$P$8:$P$569, $B173, 'Leave Request Form'!$Q$8:$Q$569, "&lt;="&amp;AF163, 'Leave Request Form'!$R$8:$R$569, "&gt;="&amp;AF163)&gt;0, "A", IF(COUNTIFS('Leave Request Form'!$C$8:$C$507, $B173, 'Leave Request Form'!$D$8:$D$507, "&lt;="&amp;AF163, 'Leave Request Form'!$E$8:$E$507, "&gt;="&amp;AF163)&gt;0, "R", "")))))</f>
        <v/>
      </c>
      <c r="AG173" s="44" t="str">
        <f>IF(OR($B173="", AG163=""), "", IF(COUNTIFS('Leave Request Form'!$T$8:$T$507, AG163, 'Leave Request Form'!$C$8:$C$507, $B173), "A2", IF(COUNTIFS('Leave Request Form'!$G$8:$G$507, AG163, 'Leave Request Form'!$C$8:$C$507, $B173), "R2", IF(COUNTIFS('Leave Request Form'!$P$8:$P$569, $B173, 'Leave Request Form'!$Q$8:$Q$569, "&lt;="&amp;AG163, 'Leave Request Form'!$R$8:$R$569, "&gt;="&amp;AG163)&gt;0, "A", IF(COUNTIFS('Leave Request Form'!$C$8:$C$507, $B173, 'Leave Request Form'!$D$8:$D$507, "&lt;="&amp;AG163, 'Leave Request Form'!$E$8:$E$507, "&gt;="&amp;AG163)&gt;0, "R", "")))))</f>
        <v/>
      </c>
      <c r="AH173" s="75"/>
    </row>
    <row r="174" spans="1:34" x14ac:dyDescent="0.25">
      <c r="A174" s="75"/>
      <c r="B174" s="10" t="str">
        <f>IF('Intro &amp; Setup'!$BC$14="", "", 'Intro &amp; Setup'!$BC$14)</f>
        <v>Claire</v>
      </c>
      <c r="C174" s="42" t="str">
        <f>IF(OR($B174="", C163=""), "", IF(COUNTIFS('Leave Request Form'!$T$8:$T$507, C163, 'Leave Request Form'!$C$8:$C$507, $B174), "A2", IF(COUNTIFS('Leave Request Form'!$G$8:$G$507, C163, 'Leave Request Form'!$C$8:$C$507, $B174), "R2", IF(COUNTIFS('Leave Request Form'!$P$8:$P$569, $B174, 'Leave Request Form'!$Q$8:$Q$569, "&lt;="&amp;C163, 'Leave Request Form'!$R$8:$R$569, "&gt;="&amp;C163)&gt;0, "A", IF(COUNTIFS('Leave Request Form'!$C$8:$C$507, $B174, 'Leave Request Form'!$D$8:$D$507, "&lt;="&amp;C163, 'Leave Request Form'!$E$8:$E$507, "&gt;="&amp;C163)&gt;0, "R", "")))))</f>
        <v/>
      </c>
      <c r="D174" s="43" t="str">
        <f>IF(OR($B174="", D163=""), "", IF(COUNTIFS('Leave Request Form'!$T$8:$T$507, D163, 'Leave Request Form'!$C$8:$C$507, $B174), "A2", IF(COUNTIFS('Leave Request Form'!$G$8:$G$507, D163, 'Leave Request Form'!$C$8:$C$507, $B174), "R2", IF(COUNTIFS('Leave Request Form'!$P$8:$P$569, $B174, 'Leave Request Form'!$Q$8:$Q$569, "&lt;="&amp;D163, 'Leave Request Form'!$R$8:$R$569, "&gt;="&amp;D163)&gt;0, "A", IF(COUNTIFS('Leave Request Form'!$C$8:$C$507, $B174, 'Leave Request Form'!$D$8:$D$507, "&lt;="&amp;D163, 'Leave Request Form'!$E$8:$E$507, "&gt;="&amp;D163)&gt;0, "R", "")))))</f>
        <v/>
      </c>
      <c r="E174" s="43" t="str">
        <f>IF(OR($B174="", E163=""), "", IF(COUNTIFS('Leave Request Form'!$T$8:$T$507, E163, 'Leave Request Form'!$C$8:$C$507, $B174), "A2", IF(COUNTIFS('Leave Request Form'!$G$8:$G$507, E163, 'Leave Request Form'!$C$8:$C$507, $B174), "R2", IF(COUNTIFS('Leave Request Form'!$P$8:$P$569, $B174, 'Leave Request Form'!$Q$8:$Q$569, "&lt;="&amp;E163, 'Leave Request Form'!$R$8:$R$569, "&gt;="&amp;E163)&gt;0, "A", IF(COUNTIFS('Leave Request Form'!$C$8:$C$507, $B174, 'Leave Request Form'!$D$8:$D$507, "&lt;="&amp;E163, 'Leave Request Form'!$E$8:$E$507, "&gt;="&amp;E163)&gt;0, "R", "")))))</f>
        <v/>
      </c>
      <c r="F174" s="43" t="str">
        <f>IF(OR($B174="", F163=""), "", IF(COUNTIFS('Leave Request Form'!$T$8:$T$507, F163, 'Leave Request Form'!$C$8:$C$507, $B174), "A2", IF(COUNTIFS('Leave Request Form'!$G$8:$G$507, F163, 'Leave Request Form'!$C$8:$C$507, $B174), "R2", IF(COUNTIFS('Leave Request Form'!$P$8:$P$569, $B174, 'Leave Request Form'!$Q$8:$Q$569, "&lt;="&amp;F163, 'Leave Request Form'!$R$8:$R$569, "&gt;="&amp;F163)&gt;0, "A", IF(COUNTIFS('Leave Request Form'!$C$8:$C$507, $B174, 'Leave Request Form'!$D$8:$D$507, "&lt;="&amp;F163, 'Leave Request Form'!$E$8:$E$507, "&gt;="&amp;F163)&gt;0, "R", "")))))</f>
        <v/>
      </c>
      <c r="G174" s="43" t="str">
        <f>IF(OR($B174="", G163=""), "", IF(COUNTIFS('Leave Request Form'!$T$8:$T$507, G163, 'Leave Request Form'!$C$8:$C$507, $B174), "A2", IF(COUNTIFS('Leave Request Form'!$G$8:$G$507, G163, 'Leave Request Form'!$C$8:$C$507, $B174), "R2", IF(COUNTIFS('Leave Request Form'!$P$8:$P$569, $B174, 'Leave Request Form'!$Q$8:$Q$569, "&lt;="&amp;G163, 'Leave Request Form'!$R$8:$R$569, "&gt;="&amp;G163)&gt;0, "A", IF(COUNTIFS('Leave Request Form'!$C$8:$C$507, $B174, 'Leave Request Form'!$D$8:$D$507, "&lt;="&amp;G163, 'Leave Request Form'!$E$8:$E$507, "&gt;="&amp;G163)&gt;0, "R", "")))))</f>
        <v/>
      </c>
      <c r="H174" s="43" t="str">
        <f>IF(OR($B174="", H163=""), "", IF(COUNTIFS('Leave Request Form'!$T$8:$T$507, H163, 'Leave Request Form'!$C$8:$C$507, $B174), "A2", IF(COUNTIFS('Leave Request Form'!$G$8:$G$507, H163, 'Leave Request Form'!$C$8:$C$507, $B174), "R2", IF(COUNTIFS('Leave Request Form'!$P$8:$P$569, $B174, 'Leave Request Form'!$Q$8:$Q$569, "&lt;="&amp;H163, 'Leave Request Form'!$R$8:$R$569, "&gt;="&amp;H163)&gt;0, "A", IF(COUNTIFS('Leave Request Form'!$C$8:$C$507, $B174, 'Leave Request Form'!$D$8:$D$507, "&lt;="&amp;H163, 'Leave Request Form'!$E$8:$E$507, "&gt;="&amp;H163)&gt;0, "R", "")))))</f>
        <v/>
      </c>
      <c r="I174" s="43" t="str">
        <f>IF(OR($B174="", I163=""), "", IF(COUNTIFS('Leave Request Form'!$T$8:$T$507, I163, 'Leave Request Form'!$C$8:$C$507, $B174), "A2", IF(COUNTIFS('Leave Request Form'!$G$8:$G$507, I163, 'Leave Request Form'!$C$8:$C$507, $B174), "R2", IF(COUNTIFS('Leave Request Form'!$P$8:$P$569, $B174, 'Leave Request Form'!$Q$8:$Q$569, "&lt;="&amp;I163, 'Leave Request Form'!$R$8:$R$569, "&gt;="&amp;I163)&gt;0, "A", IF(COUNTIFS('Leave Request Form'!$C$8:$C$507, $B174, 'Leave Request Form'!$D$8:$D$507, "&lt;="&amp;I163, 'Leave Request Form'!$E$8:$E$507, "&gt;="&amp;I163)&gt;0, "R", "")))))</f>
        <v/>
      </c>
      <c r="J174" s="43" t="str">
        <f>IF(OR($B174="", J163=""), "", IF(COUNTIFS('Leave Request Form'!$T$8:$T$507, J163, 'Leave Request Form'!$C$8:$C$507, $B174), "A2", IF(COUNTIFS('Leave Request Form'!$G$8:$G$507, J163, 'Leave Request Form'!$C$8:$C$507, $B174), "R2", IF(COUNTIFS('Leave Request Form'!$P$8:$P$569, $B174, 'Leave Request Form'!$Q$8:$Q$569, "&lt;="&amp;J163, 'Leave Request Form'!$R$8:$R$569, "&gt;="&amp;J163)&gt;0, "A", IF(COUNTIFS('Leave Request Form'!$C$8:$C$507, $B174, 'Leave Request Form'!$D$8:$D$507, "&lt;="&amp;J163, 'Leave Request Form'!$E$8:$E$507, "&gt;="&amp;J163)&gt;0, "R", "")))))</f>
        <v/>
      </c>
      <c r="K174" s="43" t="str">
        <f>IF(OR($B174="", K163=""), "", IF(COUNTIFS('Leave Request Form'!$T$8:$T$507, K163, 'Leave Request Form'!$C$8:$C$507, $B174), "A2", IF(COUNTIFS('Leave Request Form'!$G$8:$G$507, K163, 'Leave Request Form'!$C$8:$C$507, $B174), "R2", IF(COUNTIFS('Leave Request Form'!$P$8:$P$569, $B174, 'Leave Request Form'!$Q$8:$Q$569, "&lt;="&amp;K163, 'Leave Request Form'!$R$8:$R$569, "&gt;="&amp;K163)&gt;0, "A", IF(COUNTIFS('Leave Request Form'!$C$8:$C$507, $B174, 'Leave Request Form'!$D$8:$D$507, "&lt;="&amp;K163, 'Leave Request Form'!$E$8:$E$507, "&gt;="&amp;K163)&gt;0, "R", "")))))</f>
        <v/>
      </c>
      <c r="L174" s="43" t="str">
        <f>IF(OR($B174="", L163=""), "", IF(COUNTIFS('Leave Request Form'!$T$8:$T$507, L163, 'Leave Request Form'!$C$8:$C$507, $B174), "A2", IF(COUNTIFS('Leave Request Form'!$G$8:$G$507, L163, 'Leave Request Form'!$C$8:$C$507, $B174), "R2", IF(COUNTIFS('Leave Request Form'!$P$8:$P$569, $B174, 'Leave Request Form'!$Q$8:$Q$569, "&lt;="&amp;L163, 'Leave Request Form'!$R$8:$R$569, "&gt;="&amp;L163)&gt;0, "A", IF(COUNTIFS('Leave Request Form'!$C$8:$C$507, $B174, 'Leave Request Form'!$D$8:$D$507, "&lt;="&amp;L163, 'Leave Request Form'!$E$8:$E$507, "&gt;="&amp;L163)&gt;0, "R", "")))))</f>
        <v/>
      </c>
      <c r="M174" s="43" t="str">
        <f>IF(OR($B174="", M163=""), "", IF(COUNTIFS('Leave Request Form'!$T$8:$T$507, M163, 'Leave Request Form'!$C$8:$C$507, $B174), "A2", IF(COUNTIFS('Leave Request Form'!$G$8:$G$507, M163, 'Leave Request Form'!$C$8:$C$507, $B174), "R2", IF(COUNTIFS('Leave Request Form'!$P$8:$P$569, $B174, 'Leave Request Form'!$Q$8:$Q$569, "&lt;="&amp;M163, 'Leave Request Form'!$R$8:$R$569, "&gt;="&amp;M163)&gt;0, "A", IF(COUNTIFS('Leave Request Form'!$C$8:$C$507, $B174, 'Leave Request Form'!$D$8:$D$507, "&lt;="&amp;M163, 'Leave Request Form'!$E$8:$E$507, "&gt;="&amp;M163)&gt;0, "R", "")))))</f>
        <v/>
      </c>
      <c r="N174" s="43" t="str">
        <f>IF(OR($B174="", N163=""), "", IF(COUNTIFS('Leave Request Form'!$T$8:$T$507, N163, 'Leave Request Form'!$C$8:$C$507, $B174), "A2", IF(COUNTIFS('Leave Request Form'!$G$8:$G$507, N163, 'Leave Request Form'!$C$8:$C$507, $B174), "R2", IF(COUNTIFS('Leave Request Form'!$P$8:$P$569, $B174, 'Leave Request Form'!$Q$8:$Q$569, "&lt;="&amp;N163, 'Leave Request Form'!$R$8:$R$569, "&gt;="&amp;N163)&gt;0, "A", IF(COUNTIFS('Leave Request Form'!$C$8:$C$507, $B174, 'Leave Request Form'!$D$8:$D$507, "&lt;="&amp;N163, 'Leave Request Form'!$E$8:$E$507, "&gt;="&amp;N163)&gt;0, "R", "")))))</f>
        <v/>
      </c>
      <c r="O174" s="43" t="str">
        <f>IF(OR($B174="", O163=""), "", IF(COUNTIFS('Leave Request Form'!$T$8:$T$507, O163, 'Leave Request Form'!$C$8:$C$507, $B174), "A2", IF(COUNTIFS('Leave Request Form'!$G$8:$G$507, O163, 'Leave Request Form'!$C$8:$C$507, $B174), "R2", IF(COUNTIFS('Leave Request Form'!$P$8:$P$569, $B174, 'Leave Request Form'!$Q$8:$Q$569, "&lt;="&amp;O163, 'Leave Request Form'!$R$8:$R$569, "&gt;="&amp;O163)&gt;0, "A", IF(COUNTIFS('Leave Request Form'!$C$8:$C$507, $B174, 'Leave Request Form'!$D$8:$D$507, "&lt;="&amp;O163, 'Leave Request Form'!$E$8:$E$507, "&gt;="&amp;O163)&gt;0, "R", "")))))</f>
        <v>A</v>
      </c>
      <c r="P174" s="43" t="str">
        <f>IF(OR($B174="", P163=""), "", IF(COUNTIFS('Leave Request Form'!$T$8:$T$507, P163, 'Leave Request Form'!$C$8:$C$507, $B174), "A2", IF(COUNTIFS('Leave Request Form'!$G$8:$G$507, P163, 'Leave Request Form'!$C$8:$C$507, $B174), "R2", IF(COUNTIFS('Leave Request Form'!$P$8:$P$569, $B174, 'Leave Request Form'!$Q$8:$Q$569, "&lt;="&amp;P163, 'Leave Request Form'!$R$8:$R$569, "&gt;="&amp;P163)&gt;0, "A", IF(COUNTIFS('Leave Request Form'!$C$8:$C$507, $B174, 'Leave Request Form'!$D$8:$D$507, "&lt;="&amp;P163, 'Leave Request Form'!$E$8:$E$507, "&gt;="&amp;P163)&gt;0, "R", "")))))</f>
        <v>A</v>
      </c>
      <c r="Q174" s="43" t="str">
        <f>IF(OR($B174="", Q163=""), "", IF(COUNTIFS('Leave Request Form'!$T$8:$T$507, Q163, 'Leave Request Form'!$C$8:$C$507, $B174), "A2", IF(COUNTIFS('Leave Request Form'!$G$8:$G$507, Q163, 'Leave Request Form'!$C$8:$C$507, $B174), "R2", IF(COUNTIFS('Leave Request Form'!$P$8:$P$569, $B174, 'Leave Request Form'!$Q$8:$Q$569, "&lt;="&amp;Q163, 'Leave Request Form'!$R$8:$R$569, "&gt;="&amp;Q163)&gt;0, "A", IF(COUNTIFS('Leave Request Form'!$C$8:$C$507, $B174, 'Leave Request Form'!$D$8:$D$507, "&lt;="&amp;Q163, 'Leave Request Form'!$E$8:$E$507, "&gt;="&amp;Q163)&gt;0, "R", "")))))</f>
        <v>A</v>
      </c>
      <c r="R174" s="43" t="str">
        <f>IF(OR($B174="", R163=""), "", IF(COUNTIFS('Leave Request Form'!$T$8:$T$507, R163, 'Leave Request Form'!$C$8:$C$507, $B174), "A2", IF(COUNTIFS('Leave Request Form'!$G$8:$G$507, R163, 'Leave Request Form'!$C$8:$C$507, $B174), "R2", IF(COUNTIFS('Leave Request Form'!$P$8:$P$569, $B174, 'Leave Request Form'!$Q$8:$Q$569, "&lt;="&amp;R163, 'Leave Request Form'!$R$8:$R$569, "&gt;="&amp;R163)&gt;0, "A", IF(COUNTIFS('Leave Request Form'!$C$8:$C$507, $B174, 'Leave Request Form'!$D$8:$D$507, "&lt;="&amp;R163, 'Leave Request Form'!$E$8:$E$507, "&gt;="&amp;R163)&gt;0, "R", "")))))</f>
        <v>A</v>
      </c>
      <c r="S174" s="43" t="str">
        <f>IF(OR($B174="", S163=""), "", IF(COUNTIFS('Leave Request Form'!$T$8:$T$507, S163, 'Leave Request Form'!$C$8:$C$507, $B174), "A2", IF(COUNTIFS('Leave Request Form'!$G$8:$G$507, S163, 'Leave Request Form'!$C$8:$C$507, $B174), "R2", IF(COUNTIFS('Leave Request Form'!$P$8:$P$569, $B174, 'Leave Request Form'!$Q$8:$Q$569, "&lt;="&amp;S163, 'Leave Request Form'!$R$8:$R$569, "&gt;="&amp;S163)&gt;0, "A", IF(COUNTIFS('Leave Request Form'!$C$8:$C$507, $B174, 'Leave Request Form'!$D$8:$D$507, "&lt;="&amp;S163, 'Leave Request Form'!$E$8:$E$507, "&gt;="&amp;S163)&gt;0, "R", "")))))</f>
        <v>A</v>
      </c>
      <c r="T174" s="43" t="str">
        <f>IF(OR($B174="", T163=""), "", IF(COUNTIFS('Leave Request Form'!$T$8:$T$507, T163, 'Leave Request Form'!$C$8:$C$507, $B174), "A2", IF(COUNTIFS('Leave Request Form'!$G$8:$G$507, T163, 'Leave Request Form'!$C$8:$C$507, $B174), "R2", IF(COUNTIFS('Leave Request Form'!$P$8:$P$569, $B174, 'Leave Request Form'!$Q$8:$Q$569, "&lt;="&amp;T163, 'Leave Request Form'!$R$8:$R$569, "&gt;="&amp;T163)&gt;0, "A", IF(COUNTIFS('Leave Request Form'!$C$8:$C$507, $B174, 'Leave Request Form'!$D$8:$D$507, "&lt;="&amp;T163, 'Leave Request Form'!$E$8:$E$507, "&gt;="&amp;T163)&gt;0, "R", "")))))</f>
        <v/>
      </c>
      <c r="U174" s="43" t="str">
        <f>IF(OR($B174="", U163=""), "", IF(COUNTIFS('Leave Request Form'!$T$8:$T$507, U163, 'Leave Request Form'!$C$8:$C$507, $B174), "A2", IF(COUNTIFS('Leave Request Form'!$G$8:$G$507, U163, 'Leave Request Form'!$C$8:$C$507, $B174), "R2", IF(COUNTIFS('Leave Request Form'!$P$8:$P$569, $B174, 'Leave Request Form'!$Q$8:$Q$569, "&lt;="&amp;U163, 'Leave Request Form'!$R$8:$R$569, "&gt;="&amp;U163)&gt;0, "A", IF(COUNTIFS('Leave Request Form'!$C$8:$C$507, $B174, 'Leave Request Form'!$D$8:$D$507, "&lt;="&amp;U163, 'Leave Request Form'!$E$8:$E$507, "&gt;="&amp;U163)&gt;0, "R", "")))))</f>
        <v/>
      </c>
      <c r="V174" s="43" t="str">
        <f>IF(OR($B174="", V163=""), "", IF(COUNTIFS('Leave Request Form'!$T$8:$T$507, V163, 'Leave Request Form'!$C$8:$C$507, $B174), "A2", IF(COUNTIFS('Leave Request Form'!$G$8:$G$507, V163, 'Leave Request Form'!$C$8:$C$507, $B174), "R2", IF(COUNTIFS('Leave Request Form'!$P$8:$P$569, $B174, 'Leave Request Form'!$Q$8:$Q$569, "&lt;="&amp;V163, 'Leave Request Form'!$R$8:$R$569, "&gt;="&amp;V163)&gt;0, "A", IF(COUNTIFS('Leave Request Form'!$C$8:$C$507, $B174, 'Leave Request Form'!$D$8:$D$507, "&lt;="&amp;V163, 'Leave Request Form'!$E$8:$E$507, "&gt;="&amp;V163)&gt;0, "R", "")))))</f>
        <v/>
      </c>
      <c r="W174" s="43" t="str">
        <f>IF(OR($B174="", W163=""), "", IF(COUNTIFS('Leave Request Form'!$T$8:$T$507, W163, 'Leave Request Form'!$C$8:$C$507, $B174), "A2", IF(COUNTIFS('Leave Request Form'!$G$8:$G$507, W163, 'Leave Request Form'!$C$8:$C$507, $B174), "R2", IF(COUNTIFS('Leave Request Form'!$P$8:$P$569, $B174, 'Leave Request Form'!$Q$8:$Q$569, "&lt;="&amp;W163, 'Leave Request Form'!$R$8:$R$569, "&gt;="&amp;W163)&gt;0, "A", IF(COUNTIFS('Leave Request Form'!$C$8:$C$507, $B174, 'Leave Request Form'!$D$8:$D$507, "&lt;="&amp;W163, 'Leave Request Form'!$E$8:$E$507, "&gt;="&amp;W163)&gt;0, "R", "")))))</f>
        <v/>
      </c>
      <c r="X174" s="43" t="str">
        <f>IF(OR($B174="", X163=""), "", IF(COUNTIFS('Leave Request Form'!$T$8:$T$507, X163, 'Leave Request Form'!$C$8:$C$507, $B174), "A2", IF(COUNTIFS('Leave Request Form'!$G$8:$G$507, X163, 'Leave Request Form'!$C$8:$C$507, $B174), "R2", IF(COUNTIFS('Leave Request Form'!$P$8:$P$569, $B174, 'Leave Request Form'!$Q$8:$Q$569, "&lt;="&amp;X163, 'Leave Request Form'!$R$8:$R$569, "&gt;="&amp;X163)&gt;0, "A", IF(COUNTIFS('Leave Request Form'!$C$8:$C$507, $B174, 'Leave Request Form'!$D$8:$D$507, "&lt;="&amp;X163, 'Leave Request Form'!$E$8:$E$507, "&gt;="&amp;X163)&gt;0, "R", "")))))</f>
        <v/>
      </c>
      <c r="Y174" s="43" t="str">
        <f>IF(OR($B174="", Y163=""), "", IF(COUNTIFS('Leave Request Form'!$T$8:$T$507, Y163, 'Leave Request Form'!$C$8:$C$507, $B174), "A2", IF(COUNTIFS('Leave Request Form'!$G$8:$G$507, Y163, 'Leave Request Form'!$C$8:$C$507, $B174), "R2", IF(COUNTIFS('Leave Request Form'!$P$8:$P$569, $B174, 'Leave Request Form'!$Q$8:$Q$569, "&lt;="&amp;Y163, 'Leave Request Form'!$R$8:$R$569, "&gt;="&amp;Y163)&gt;0, "A", IF(COUNTIFS('Leave Request Form'!$C$8:$C$507, $B174, 'Leave Request Form'!$D$8:$D$507, "&lt;="&amp;Y163, 'Leave Request Form'!$E$8:$E$507, "&gt;="&amp;Y163)&gt;0, "R", "")))))</f>
        <v/>
      </c>
      <c r="Z174" s="43" t="str">
        <f>IF(OR($B174="", Z163=""), "", IF(COUNTIFS('Leave Request Form'!$T$8:$T$507, Z163, 'Leave Request Form'!$C$8:$C$507, $B174), "A2", IF(COUNTIFS('Leave Request Form'!$G$8:$G$507, Z163, 'Leave Request Form'!$C$8:$C$507, $B174), "R2", IF(COUNTIFS('Leave Request Form'!$P$8:$P$569, $B174, 'Leave Request Form'!$Q$8:$Q$569, "&lt;="&amp;Z163, 'Leave Request Form'!$R$8:$R$569, "&gt;="&amp;Z163)&gt;0, "A", IF(COUNTIFS('Leave Request Form'!$C$8:$C$507, $B174, 'Leave Request Form'!$D$8:$D$507, "&lt;="&amp;Z163, 'Leave Request Form'!$E$8:$E$507, "&gt;="&amp;Z163)&gt;0, "R", "")))))</f>
        <v/>
      </c>
      <c r="AA174" s="43" t="str">
        <f>IF(OR($B174="", AA163=""), "", IF(COUNTIFS('Leave Request Form'!$T$8:$T$507, AA163, 'Leave Request Form'!$C$8:$C$507, $B174), "A2", IF(COUNTIFS('Leave Request Form'!$G$8:$G$507, AA163, 'Leave Request Form'!$C$8:$C$507, $B174), "R2", IF(COUNTIFS('Leave Request Form'!$P$8:$P$569, $B174, 'Leave Request Form'!$Q$8:$Q$569, "&lt;="&amp;AA163, 'Leave Request Form'!$R$8:$R$569, "&gt;="&amp;AA163)&gt;0, "A", IF(COUNTIFS('Leave Request Form'!$C$8:$C$507, $B174, 'Leave Request Form'!$D$8:$D$507, "&lt;="&amp;AA163, 'Leave Request Form'!$E$8:$E$507, "&gt;="&amp;AA163)&gt;0, "R", "")))))</f>
        <v/>
      </c>
      <c r="AB174" s="43" t="str">
        <f>IF(OR($B174="", AB163=""), "", IF(COUNTIFS('Leave Request Form'!$T$8:$T$507, AB163, 'Leave Request Form'!$C$8:$C$507, $B174), "A2", IF(COUNTIFS('Leave Request Form'!$G$8:$G$507, AB163, 'Leave Request Form'!$C$8:$C$507, $B174), "R2", IF(COUNTIFS('Leave Request Form'!$P$8:$P$569, $B174, 'Leave Request Form'!$Q$8:$Q$569, "&lt;="&amp;AB163, 'Leave Request Form'!$R$8:$R$569, "&gt;="&amp;AB163)&gt;0, "A", IF(COUNTIFS('Leave Request Form'!$C$8:$C$507, $B174, 'Leave Request Form'!$D$8:$D$507, "&lt;="&amp;AB163, 'Leave Request Form'!$E$8:$E$507, "&gt;="&amp;AB163)&gt;0, "R", "")))))</f>
        <v/>
      </c>
      <c r="AC174" s="43" t="str">
        <f>IF(OR($B174="", AC163=""), "", IF(COUNTIFS('Leave Request Form'!$T$8:$T$507, AC163, 'Leave Request Form'!$C$8:$C$507, $B174), "A2", IF(COUNTIFS('Leave Request Form'!$G$8:$G$507, AC163, 'Leave Request Form'!$C$8:$C$507, $B174), "R2", IF(COUNTIFS('Leave Request Form'!$P$8:$P$569, $B174, 'Leave Request Form'!$Q$8:$Q$569, "&lt;="&amp;AC163, 'Leave Request Form'!$R$8:$R$569, "&gt;="&amp;AC163)&gt;0, "A", IF(COUNTIFS('Leave Request Form'!$C$8:$C$507, $B174, 'Leave Request Form'!$D$8:$D$507, "&lt;="&amp;AC163, 'Leave Request Form'!$E$8:$E$507, "&gt;="&amp;AC163)&gt;0, "R", "")))))</f>
        <v/>
      </c>
      <c r="AD174" s="43" t="str">
        <f>IF(OR($B174="", AD163=""), "", IF(COUNTIFS('Leave Request Form'!$T$8:$T$507, AD163, 'Leave Request Form'!$C$8:$C$507, $B174), "A2", IF(COUNTIFS('Leave Request Form'!$G$8:$G$507, AD163, 'Leave Request Form'!$C$8:$C$507, $B174), "R2", IF(COUNTIFS('Leave Request Form'!$P$8:$P$569, $B174, 'Leave Request Form'!$Q$8:$Q$569, "&lt;="&amp;AD163, 'Leave Request Form'!$R$8:$R$569, "&gt;="&amp;AD163)&gt;0, "A", IF(COUNTIFS('Leave Request Form'!$C$8:$C$507, $B174, 'Leave Request Form'!$D$8:$D$507, "&lt;="&amp;AD163, 'Leave Request Form'!$E$8:$E$507, "&gt;="&amp;AD163)&gt;0, "R", "")))))</f>
        <v/>
      </c>
      <c r="AE174" s="43" t="str">
        <f>IF(OR($B174="", AE163=""), "", IF(COUNTIFS('Leave Request Form'!$T$8:$T$507, AE163, 'Leave Request Form'!$C$8:$C$507, $B174), "A2", IF(COUNTIFS('Leave Request Form'!$G$8:$G$507, AE163, 'Leave Request Form'!$C$8:$C$507, $B174), "R2", IF(COUNTIFS('Leave Request Form'!$P$8:$P$569, $B174, 'Leave Request Form'!$Q$8:$Q$569, "&lt;="&amp;AE163, 'Leave Request Form'!$R$8:$R$569, "&gt;="&amp;AE163)&gt;0, "A", IF(COUNTIFS('Leave Request Form'!$C$8:$C$507, $B174, 'Leave Request Form'!$D$8:$D$507, "&lt;="&amp;AE163, 'Leave Request Form'!$E$8:$E$507, "&gt;="&amp;AE163)&gt;0, "R", "")))))</f>
        <v/>
      </c>
      <c r="AF174" s="43" t="str">
        <f>IF(OR($B174="", AF163=""), "", IF(COUNTIFS('Leave Request Form'!$T$8:$T$507, AF163, 'Leave Request Form'!$C$8:$C$507, $B174), "A2", IF(COUNTIFS('Leave Request Form'!$G$8:$G$507, AF163, 'Leave Request Form'!$C$8:$C$507, $B174), "R2", IF(COUNTIFS('Leave Request Form'!$P$8:$P$569, $B174, 'Leave Request Form'!$Q$8:$Q$569, "&lt;="&amp;AF163, 'Leave Request Form'!$R$8:$R$569, "&gt;="&amp;AF163)&gt;0, "A", IF(COUNTIFS('Leave Request Form'!$C$8:$C$507, $B174, 'Leave Request Form'!$D$8:$D$507, "&lt;="&amp;AF163, 'Leave Request Form'!$E$8:$E$507, "&gt;="&amp;AF163)&gt;0, "R", "")))))</f>
        <v/>
      </c>
      <c r="AG174" s="44" t="str">
        <f>IF(OR($B174="", AG163=""), "", IF(COUNTIFS('Leave Request Form'!$T$8:$T$507, AG163, 'Leave Request Form'!$C$8:$C$507, $B174), "A2", IF(COUNTIFS('Leave Request Form'!$G$8:$G$507, AG163, 'Leave Request Form'!$C$8:$C$507, $B174), "R2", IF(COUNTIFS('Leave Request Form'!$P$8:$P$569, $B174, 'Leave Request Form'!$Q$8:$Q$569, "&lt;="&amp;AG163, 'Leave Request Form'!$R$8:$R$569, "&gt;="&amp;AG163)&gt;0, "A", IF(COUNTIFS('Leave Request Form'!$C$8:$C$507, $B174, 'Leave Request Form'!$D$8:$D$507, "&lt;="&amp;AG163, 'Leave Request Form'!$E$8:$E$507, "&gt;="&amp;AG163)&gt;0, "R", "")))))</f>
        <v/>
      </c>
      <c r="AH174" s="75"/>
    </row>
    <row r="175" spans="1:34" x14ac:dyDescent="0.25">
      <c r="A175" s="75"/>
      <c r="B175" s="10" t="str">
        <f>IF('Intro &amp; Setup'!$BC$15="", "", 'Intro &amp; Setup'!$BC$15)</f>
        <v/>
      </c>
      <c r="C175" s="42" t="str">
        <f>IF(OR($B175="", C163=""), "", IF(COUNTIFS('Leave Request Form'!$T$8:$T$507, C163, 'Leave Request Form'!$C$8:$C$507, $B175), "A2", IF(COUNTIFS('Leave Request Form'!$G$8:$G$507, C163, 'Leave Request Form'!$C$8:$C$507, $B175), "R2", IF(COUNTIFS('Leave Request Form'!$P$8:$P$569, $B175, 'Leave Request Form'!$Q$8:$Q$569, "&lt;="&amp;C163, 'Leave Request Form'!$R$8:$R$569, "&gt;="&amp;C163)&gt;0, "A", IF(COUNTIFS('Leave Request Form'!$C$8:$C$507, $B175, 'Leave Request Form'!$D$8:$D$507, "&lt;="&amp;C163, 'Leave Request Form'!$E$8:$E$507, "&gt;="&amp;C163)&gt;0, "R", "")))))</f>
        <v/>
      </c>
      <c r="D175" s="43" t="str">
        <f>IF(OR($B175="", D163=""), "", IF(COUNTIFS('Leave Request Form'!$T$8:$T$507, D163, 'Leave Request Form'!$C$8:$C$507, $B175), "A2", IF(COUNTIFS('Leave Request Form'!$G$8:$G$507, D163, 'Leave Request Form'!$C$8:$C$507, $B175), "R2", IF(COUNTIFS('Leave Request Form'!$P$8:$P$569, $B175, 'Leave Request Form'!$Q$8:$Q$569, "&lt;="&amp;D163, 'Leave Request Form'!$R$8:$R$569, "&gt;="&amp;D163)&gt;0, "A", IF(COUNTIFS('Leave Request Form'!$C$8:$C$507, $B175, 'Leave Request Form'!$D$8:$D$507, "&lt;="&amp;D163, 'Leave Request Form'!$E$8:$E$507, "&gt;="&amp;D163)&gt;0, "R", "")))))</f>
        <v/>
      </c>
      <c r="E175" s="43" t="str">
        <f>IF(OR($B175="", E163=""), "", IF(COUNTIFS('Leave Request Form'!$T$8:$T$507, E163, 'Leave Request Form'!$C$8:$C$507, $B175), "A2", IF(COUNTIFS('Leave Request Form'!$G$8:$G$507, E163, 'Leave Request Form'!$C$8:$C$507, $B175), "R2", IF(COUNTIFS('Leave Request Form'!$P$8:$P$569, $B175, 'Leave Request Form'!$Q$8:$Q$569, "&lt;="&amp;E163, 'Leave Request Form'!$R$8:$R$569, "&gt;="&amp;E163)&gt;0, "A", IF(COUNTIFS('Leave Request Form'!$C$8:$C$507, $B175, 'Leave Request Form'!$D$8:$D$507, "&lt;="&amp;E163, 'Leave Request Form'!$E$8:$E$507, "&gt;="&amp;E163)&gt;0, "R", "")))))</f>
        <v/>
      </c>
      <c r="F175" s="43" t="str">
        <f>IF(OR($B175="", F163=""), "", IF(COUNTIFS('Leave Request Form'!$T$8:$T$507, F163, 'Leave Request Form'!$C$8:$C$507, $B175), "A2", IF(COUNTIFS('Leave Request Form'!$G$8:$G$507, F163, 'Leave Request Form'!$C$8:$C$507, $B175), "R2", IF(COUNTIFS('Leave Request Form'!$P$8:$P$569, $B175, 'Leave Request Form'!$Q$8:$Q$569, "&lt;="&amp;F163, 'Leave Request Form'!$R$8:$R$569, "&gt;="&amp;F163)&gt;0, "A", IF(COUNTIFS('Leave Request Form'!$C$8:$C$507, $B175, 'Leave Request Form'!$D$8:$D$507, "&lt;="&amp;F163, 'Leave Request Form'!$E$8:$E$507, "&gt;="&amp;F163)&gt;0, "R", "")))))</f>
        <v/>
      </c>
      <c r="G175" s="43" t="str">
        <f>IF(OR($B175="", G163=""), "", IF(COUNTIFS('Leave Request Form'!$T$8:$T$507, G163, 'Leave Request Form'!$C$8:$C$507, $B175), "A2", IF(COUNTIFS('Leave Request Form'!$G$8:$G$507, G163, 'Leave Request Form'!$C$8:$C$507, $B175), "R2", IF(COUNTIFS('Leave Request Form'!$P$8:$P$569, $B175, 'Leave Request Form'!$Q$8:$Q$569, "&lt;="&amp;G163, 'Leave Request Form'!$R$8:$R$569, "&gt;="&amp;G163)&gt;0, "A", IF(COUNTIFS('Leave Request Form'!$C$8:$C$507, $B175, 'Leave Request Form'!$D$8:$D$507, "&lt;="&amp;G163, 'Leave Request Form'!$E$8:$E$507, "&gt;="&amp;G163)&gt;0, "R", "")))))</f>
        <v/>
      </c>
      <c r="H175" s="43" t="str">
        <f>IF(OR($B175="", H163=""), "", IF(COUNTIFS('Leave Request Form'!$T$8:$T$507, H163, 'Leave Request Form'!$C$8:$C$507, $B175), "A2", IF(COUNTIFS('Leave Request Form'!$G$8:$G$507, H163, 'Leave Request Form'!$C$8:$C$507, $B175), "R2", IF(COUNTIFS('Leave Request Form'!$P$8:$P$569, $B175, 'Leave Request Form'!$Q$8:$Q$569, "&lt;="&amp;H163, 'Leave Request Form'!$R$8:$R$569, "&gt;="&amp;H163)&gt;0, "A", IF(COUNTIFS('Leave Request Form'!$C$8:$C$507, $B175, 'Leave Request Form'!$D$8:$D$507, "&lt;="&amp;H163, 'Leave Request Form'!$E$8:$E$507, "&gt;="&amp;H163)&gt;0, "R", "")))))</f>
        <v/>
      </c>
      <c r="I175" s="43" t="str">
        <f>IF(OR($B175="", I163=""), "", IF(COUNTIFS('Leave Request Form'!$T$8:$T$507, I163, 'Leave Request Form'!$C$8:$C$507, $B175), "A2", IF(COUNTIFS('Leave Request Form'!$G$8:$G$507, I163, 'Leave Request Form'!$C$8:$C$507, $B175), "R2", IF(COUNTIFS('Leave Request Form'!$P$8:$P$569, $B175, 'Leave Request Form'!$Q$8:$Q$569, "&lt;="&amp;I163, 'Leave Request Form'!$R$8:$R$569, "&gt;="&amp;I163)&gt;0, "A", IF(COUNTIFS('Leave Request Form'!$C$8:$C$507, $B175, 'Leave Request Form'!$D$8:$D$507, "&lt;="&amp;I163, 'Leave Request Form'!$E$8:$E$507, "&gt;="&amp;I163)&gt;0, "R", "")))))</f>
        <v/>
      </c>
      <c r="J175" s="43" t="str">
        <f>IF(OR($B175="", J163=""), "", IF(COUNTIFS('Leave Request Form'!$T$8:$T$507, J163, 'Leave Request Form'!$C$8:$C$507, $B175), "A2", IF(COUNTIFS('Leave Request Form'!$G$8:$G$507, J163, 'Leave Request Form'!$C$8:$C$507, $B175), "R2", IF(COUNTIFS('Leave Request Form'!$P$8:$P$569, $B175, 'Leave Request Form'!$Q$8:$Q$569, "&lt;="&amp;J163, 'Leave Request Form'!$R$8:$R$569, "&gt;="&amp;J163)&gt;0, "A", IF(COUNTIFS('Leave Request Form'!$C$8:$C$507, $B175, 'Leave Request Form'!$D$8:$D$507, "&lt;="&amp;J163, 'Leave Request Form'!$E$8:$E$507, "&gt;="&amp;J163)&gt;0, "R", "")))))</f>
        <v/>
      </c>
      <c r="K175" s="43" t="str">
        <f>IF(OR($B175="", K163=""), "", IF(COUNTIFS('Leave Request Form'!$T$8:$T$507, K163, 'Leave Request Form'!$C$8:$C$507, $B175), "A2", IF(COUNTIFS('Leave Request Form'!$G$8:$G$507, K163, 'Leave Request Form'!$C$8:$C$507, $B175), "R2", IF(COUNTIFS('Leave Request Form'!$P$8:$P$569, $B175, 'Leave Request Form'!$Q$8:$Q$569, "&lt;="&amp;K163, 'Leave Request Form'!$R$8:$R$569, "&gt;="&amp;K163)&gt;0, "A", IF(COUNTIFS('Leave Request Form'!$C$8:$C$507, $B175, 'Leave Request Form'!$D$8:$D$507, "&lt;="&amp;K163, 'Leave Request Form'!$E$8:$E$507, "&gt;="&amp;K163)&gt;0, "R", "")))))</f>
        <v/>
      </c>
      <c r="L175" s="43" t="str">
        <f>IF(OR($B175="", L163=""), "", IF(COUNTIFS('Leave Request Form'!$T$8:$T$507, L163, 'Leave Request Form'!$C$8:$C$507, $B175), "A2", IF(COUNTIFS('Leave Request Form'!$G$8:$G$507, L163, 'Leave Request Form'!$C$8:$C$507, $B175), "R2", IF(COUNTIFS('Leave Request Form'!$P$8:$P$569, $B175, 'Leave Request Form'!$Q$8:$Q$569, "&lt;="&amp;L163, 'Leave Request Form'!$R$8:$R$569, "&gt;="&amp;L163)&gt;0, "A", IF(COUNTIFS('Leave Request Form'!$C$8:$C$507, $B175, 'Leave Request Form'!$D$8:$D$507, "&lt;="&amp;L163, 'Leave Request Form'!$E$8:$E$507, "&gt;="&amp;L163)&gt;0, "R", "")))))</f>
        <v/>
      </c>
      <c r="M175" s="43" t="str">
        <f>IF(OR($B175="", M163=""), "", IF(COUNTIFS('Leave Request Form'!$T$8:$T$507, M163, 'Leave Request Form'!$C$8:$C$507, $B175), "A2", IF(COUNTIFS('Leave Request Form'!$G$8:$G$507, M163, 'Leave Request Form'!$C$8:$C$507, $B175), "R2", IF(COUNTIFS('Leave Request Form'!$P$8:$P$569, $B175, 'Leave Request Form'!$Q$8:$Q$569, "&lt;="&amp;M163, 'Leave Request Form'!$R$8:$R$569, "&gt;="&amp;M163)&gt;0, "A", IF(COUNTIFS('Leave Request Form'!$C$8:$C$507, $B175, 'Leave Request Form'!$D$8:$D$507, "&lt;="&amp;M163, 'Leave Request Form'!$E$8:$E$507, "&gt;="&amp;M163)&gt;0, "R", "")))))</f>
        <v/>
      </c>
      <c r="N175" s="43" t="str">
        <f>IF(OR($B175="", N163=""), "", IF(COUNTIFS('Leave Request Form'!$T$8:$T$507, N163, 'Leave Request Form'!$C$8:$C$507, $B175), "A2", IF(COUNTIFS('Leave Request Form'!$G$8:$G$507, N163, 'Leave Request Form'!$C$8:$C$507, $B175), "R2", IF(COUNTIFS('Leave Request Form'!$P$8:$P$569, $B175, 'Leave Request Form'!$Q$8:$Q$569, "&lt;="&amp;N163, 'Leave Request Form'!$R$8:$R$569, "&gt;="&amp;N163)&gt;0, "A", IF(COUNTIFS('Leave Request Form'!$C$8:$C$507, $B175, 'Leave Request Form'!$D$8:$D$507, "&lt;="&amp;N163, 'Leave Request Form'!$E$8:$E$507, "&gt;="&amp;N163)&gt;0, "R", "")))))</f>
        <v/>
      </c>
      <c r="O175" s="43" t="str">
        <f>IF(OR($B175="", O163=""), "", IF(COUNTIFS('Leave Request Form'!$T$8:$T$507, O163, 'Leave Request Form'!$C$8:$C$507, $B175), "A2", IF(COUNTIFS('Leave Request Form'!$G$8:$G$507, O163, 'Leave Request Form'!$C$8:$C$507, $B175), "R2", IF(COUNTIFS('Leave Request Form'!$P$8:$P$569, $B175, 'Leave Request Form'!$Q$8:$Q$569, "&lt;="&amp;O163, 'Leave Request Form'!$R$8:$R$569, "&gt;="&amp;O163)&gt;0, "A", IF(COUNTIFS('Leave Request Form'!$C$8:$C$507, $B175, 'Leave Request Form'!$D$8:$D$507, "&lt;="&amp;O163, 'Leave Request Form'!$E$8:$E$507, "&gt;="&amp;O163)&gt;0, "R", "")))))</f>
        <v/>
      </c>
      <c r="P175" s="43" t="str">
        <f>IF(OR($B175="", P163=""), "", IF(COUNTIFS('Leave Request Form'!$T$8:$T$507, P163, 'Leave Request Form'!$C$8:$C$507, $B175), "A2", IF(COUNTIFS('Leave Request Form'!$G$8:$G$507, P163, 'Leave Request Form'!$C$8:$C$507, $B175), "R2", IF(COUNTIFS('Leave Request Form'!$P$8:$P$569, $B175, 'Leave Request Form'!$Q$8:$Q$569, "&lt;="&amp;P163, 'Leave Request Form'!$R$8:$R$569, "&gt;="&amp;P163)&gt;0, "A", IF(COUNTIFS('Leave Request Form'!$C$8:$C$507, $B175, 'Leave Request Form'!$D$8:$D$507, "&lt;="&amp;P163, 'Leave Request Form'!$E$8:$E$507, "&gt;="&amp;P163)&gt;0, "R", "")))))</f>
        <v/>
      </c>
      <c r="Q175" s="43" t="str">
        <f>IF(OR($B175="", Q163=""), "", IF(COUNTIFS('Leave Request Form'!$T$8:$T$507, Q163, 'Leave Request Form'!$C$8:$C$507, $B175), "A2", IF(COUNTIFS('Leave Request Form'!$G$8:$G$507, Q163, 'Leave Request Form'!$C$8:$C$507, $B175), "R2", IF(COUNTIFS('Leave Request Form'!$P$8:$P$569, $B175, 'Leave Request Form'!$Q$8:$Q$569, "&lt;="&amp;Q163, 'Leave Request Form'!$R$8:$R$569, "&gt;="&amp;Q163)&gt;0, "A", IF(COUNTIFS('Leave Request Form'!$C$8:$C$507, $B175, 'Leave Request Form'!$D$8:$D$507, "&lt;="&amp;Q163, 'Leave Request Form'!$E$8:$E$507, "&gt;="&amp;Q163)&gt;0, "R", "")))))</f>
        <v/>
      </c>
      <c r="R175" s="43" t="str">
        <f>IF(OR($B175="", R163=""), "", IF(COUNTIFS('Leave Request Form'!$T$8:$T$507, R163, 'Leave Request Form'!$C$8:$C$507, $B175), "A2", IF(COUNTIFS('Leave Request Form'!$G$8:$G$507, R163, 'Leave Request Form'!$C$8:$C$507, $B175), "R2", IF(COUNTIFS('Leave Request Form'!$P$8:$P$569, $B175, 'Leave Request Form'!$Q$8:$Q$569, "&lt;="&amp;R163, 'Leave Request Form'!$R$8:$R$569, "&gt;="&amp;R163)&gt;0, "A", IF(COUNTIFS('Leave Request Form'!$C$8:$C$507, $B175, 'Leave Request Form'!$D$8:$D$507, "&lt;="&amp;R163, 'Leave Request Form'!$E$8:$E$507, "&gt;="&amp;R163)&gt;0, "R", "")))))</f>
        <v/>
      </c>
      <c r="S175" s="43" t="str">
        <f>IF(OR($B175="", S163=""), "", IF(COUNTIFS('Leave Request Form'!$T$8:$T$507, S163, 'Leave Request Form'!$C$8:$C$507, $B175), "A2", IF(COUNTIFS('Leave Request Form'!$G$8:$G$507, S163, 'Leave Request Form'!$C$8:$C$507, $B175), "R2", IF(COUNTIFS('Leave Request Form'!$P$8:$P$569, $B175, 'Leave Request Form'!$Q$8:$Q$569, "&lt;="&amp;S163, 'Leave Request Form'!$R$8:$R$569, "&gt;="&amp;S163)&gt;0, "A", IF(COUNTIFS('Leave Request Form'!$C$8:$C$507, $B175, 'Leave Request Form'!$D$8:$D$507, "&lt;="&amp;S163, 'Leave Request Form'!$E$8:$E$507, "&gt;="&amp;S163)&gt;0, "R", "")))))</f>
        <v/>
      </c>
      <c r="T175" s="43" t="str">
        <f>IF(OR($B175="", T163=""), "", IF(COUNTIFS('Leave Request Form'!$T$8:$T$507, T163, 'Leave Request Form'!$C$8:$C$507, $B175), "A2", IF(COUNTIFS('Leave Request Form'!$G$8:$G$507, T163, 'Leave Request Form'!$C$8:$C$507, $B175), "R2", IF(COUNTIFS('Leave Request Form'!$P$8:$P$569, $B175, 'Leave Request Form'!$Q$8:$Q$569, "&lt;="&amp;T163, 'Leave Request Form'!$R$8:$R$569, "&gt;="&amp;T163)&gt;0, "A", IF(COUNTIFS('Leave Request Form'!$C$8:$C$507, $B175, 'Leave Request Form'!$D$8:$D$507, "&lt;="&amp;T163, 'Leave Request Form'!$E$8:$E$507, "&gt;="&amp;T163)&gt;0, "R", "")))))</f>
        <v/>
      </c>
      <c r="U175" s="43" t="str">
        <f>IF(OR($B175="", U163=""), "", IF(COUNTIFS('Leave Request Form'!$T$8:$T$507, U163, 'Leave Request Form'!$C$8:$C$507, $B175), "A2", IF(COUNTIFS('Leave Request Form'!$G$8:$G$507, U163, 'Leave Request Form'!$C$8:$C$507, $B175), "R2", IF(COUNTIFS('Leave Request Form'!$P$8:$P$569, $B175, 'Leave Request Form'!$Q$8:$Q$569, "&lt;="&amp;U163, 'Leave Request Form'!$R$8:$R$569, "&gt;="&amp;U163)&gt;0, "A", IF(COUNTIFS('Leave Request Form'!$C$8:$C$507, $B175, 'Leave Request Form'!$D$8:$D$507, "&lt;="&amp;U163, 'Leave Request Form'!$E$8:$E$507, "&gt;="&amp;U163)&gt;0, "R", "")))))</f>
        <v/>
      </c>
      <c r="V175" s="43" t="str">
        <f>IF(OR($B175="", V163=""), "", IF(COUNTIFS('Leave Request Form'!$T$8:$T$507, V163, 'Leave Request Form'!$C$8:$C$507, $B175), "A2", IF(COUNTIFS('Leave Request Form'!$G$8:$G$507, V163, 'Leave Request Form'!$C$8:$C$507, $B175), "R2", IF(COUNTIFS('Leave Request Form'!$P$8:$P$569, $B175, 'Leave Request Form'!$Q$8:$Q$569, "&lt;="&amp;V163, 'Leave Request Form'!$R$8:$R$569, "&gt;="&amp;V163)&gt;0, "A", IF(COUNTIFS('Leave Request Form'!$C$8:$C$507, $B175, 'Leave Request Form'!$D$8:$D$507, "&lt;="&amp;V163, 'Leave Request Form'!$E$8:$E$507, "&gt;="&amp;V163)&gt;0, "R", "")))))</f>
        <v/>
      </c>
      <c r="W175" s="43" t="str">
        <f>IF(OR($B175="", W163=""), "", IF(COUNTIFS('Leave Request Form'!$T$8:$T$507, W163, 'Leave Request Form'!$C$8:$C$507, $B175), "A2", IF(COUNTIFS('Leave Request Form'!$G$8:$G$507, W163, 'Leave Request Form'!$C$8:$C$507, $B175), "R2", IF(COUNTIFS('Leave Request Form'!$P$8:$P$569, $B175, 'Leave Request Form'!$Q$8:$Q$569, "&lt;="&amp;W163, 'Leave Request Form'!$R$8:$R$569, "&gt;="&amp;W163)&gt;0, "A", IF(COUNTIFS('Leave Request Form'!$C$8:$C$507, $B175, 'Leave Request Form'!$D$8:$D$507, "&lt;="&amp;W163, 'Leave Request Form'!$E$8:$E$507, "&gt;="&amp;W163)&gt;0, "R", "")))))</f>
        <v/>
      </c>
      <c r="X175" s="43" t="str">
        <f>IF(OR($B175="", X163=""), "", IF(COUNTIFS('Leave Request Form'!$T$8:$T$507, X163, 'Leave Request Form'!$C$8:$C$507, $B175), "A2", IF(COUNTIFS('Leave Request Form'!$G$8:$G$507, X163, 'Leave Request Form'!$C$8:$C$507, $B175), "R2", IF(COUNTIFS('Leave Request Form'!$P$8:$P$569, $B175, 'Leave Request Form'!$Q$8:$Q$569, "&lt;="&amp;X163, 'Leave Request Form'!$R$8:$R$569, "&gt;="&amp;X163)&gt;0, "A", IF(COUNTIFS('Leave Request Form'!$C$8:$C$507, $B175, 'Leave Request Form'!$D$8:$D$507, "&lt;="&amp;X163, 'Leave Request Form'!$E$8:$E$507, "&gt;="&amp;X163)&gt;0, "R", "")))))</f>
        <v/>
      </c>
      <c r="Y175" s="43" t="str">
        <f>IF(OR($B175="", Y163=""), "", IF(COUNTIFS('Leave Request Form'!$T$8:$T$507, Y163, 'Leave Request Form'!$C$8:$C$507, $B175), "A2", IF(COUNTIFS('Leave Request Form'!$G$8:$G$507, Y163, 'Leave Request Form'!$C$8:$C$507, $B175), "R2", IF(COUNTIFS('Leave Request Form'!$P$8:$P$569, $B175, 'Leave Request Form'!$Q$8:$Q$569, "&lt;="&amp;Y163, 'Leave Request Form'!$R$8:$R$569, "&gt;="&amp;Y163)&gt;0, "A", IF(COUNTIFS('Leave Request Form'!$C$8:$C$507, $B175, 'Leave Request Form'!$D$8:$D$507, "&lt;="&amp;Y163, 'Leave Request Form'!$E$8:$E$507, "&gt;="&amp;Y163)&gt;0, "R", "")))))</f>
        <v/>
      </c>
      <c r="Z175" s="43" t="str">
        <f>IF(OR($B175="", Z163=""), "", IF(COUNTIFS('Leave Request Form'!$T$8:$T$507, Z163, 'Leave Request Form'!$C$8:$C$507, $B175), "A2", IF(COUNTIFS('Leave Request Form'!$G$8:$G$507, Z163, 'Leave Request Form'!$C$8:$C$507, $B175), "R2", IF(COUNTIFS('Leave Request Form'!$P$8:$P$569, $B175, 'Leave Request Form'!$Q$8:$Q$569, "&lt;="&amp;Z163, 'Leave Request Form'!$R$8:$R$569, "&gt;="&amp;Z163)&gt;0, "A", IF(COUNTIFS('Leave Request Form'!$C$8:$C$507, $B175, 'Leave Request Form'!$D$8:$D$507, "&lt;="&amp;Z163, 'Leave Request Form'!$E$8:$E$507, "&gt;="&amp;Z163)&gt;0, "R", "")))))</f>
        <v/>
      </c>
      <c r="AA175" s="43" t="str">
        <f>IF(OR($B175="", AA163=""), "", IF(COUNTIFS('Leave Request Form'!$T$8:$T$507, AA163, 'Leave Request Form'!$C$8:$C$507, $B175), "A2", IF(COUNTIFS('Leave Request Form'!$G$8:$G$507, AA163, 'Leave Request Form'!$C$8:$C$507, $B175), "R2", IF(COUNTIFS('Leave Request Form'!$P$8:$P$569, $B175, 'Leave Request Form'!$Q$8:$Q$569, "&lt;="&amp;AA163, 'Leave Request Form'!$R$8:$R$569, "&gt;="&amp;AA163)&gt;0, "A", IF(COUNTIFS('Leave Request Form'!$C$8:$C$507, $B175, 'Leave Request Form'!$D$8:$D$507, "&lt;="&amp;AA163, 'Leave Request Form'!$E$8:$E$507, "&gt;="&amp;AA163)&gt;0, "R", "")))))</f>
        <v/>
      </c>
      <c r="AB175" s="43" t="str">
        <f>IF(OR($B175="", AB163=""), "", IF(COUNTIFS('Leave Request Form'!$T$8:$T$507, AB163, 'Leave Request Form'!$C$8:$C$507, $B175), "A2", IF(COUNTIFS('Leave Request Form'!$G$8:$G$507, AB163, 'Leave Request Form'!$C$8:$C$507, $B175), "R2", IF(COUNTIFS('Leave Request Form'!$P$8:$P$569, $B175, 'Leave Request Form'!$Q$8:$Q$569, "&lt;="&amp;AB163, 'Leave Request Form'!$R$8:$R$569, "&gt;="&amp;AB163)&gt;0, "A", IF(COUNTIFS('Leave Request Form'!$C$8:$C$507, $B175, 'Leave Request Form'!$D$8:$D$507, "&lt;="&amp;AB163, 'Leave Request Form'!$E$8:$E$507, "&gt;="&amp;AB163)&gt;0, "R", "")))))</f>
        <v/>
      </c>
      <c r="AC175" s="43" t="str">
        <f>IF(OR($B175="", AC163=""), "", IF(COUNTIFS('Leave Request Form'!$T$8:$T$507, AC163, 'Leave Request Form'!$C$8:$C$507, $B175), "A2", IF(COUNTIFS('Leave Request Form'!$G$8:$G$507, AC163, 'Leave Request Form'!$C$8:$C$507, $B175), "R2", IF(COUNTIFS('Leave Request Form'!$P$8:$P$569, $B175, 'Leave Request Form'!$Q$8:$Q$569, "&lt;="&amp;AC163, 'Leave Request Form'!$R$8:$R$569, "&gt;="&amp;AC163)&gt;0, "A", IF(COUNTIFS('Leave Request Form'!$C$8:$C$507, $B175, 'Leave Request Form'!$D$8:$D$507, "&lt;="&amp;AC163, 'Leave Request Form'!$E$8:$E$507, "&gt;="&amp;AC163)&gt;0, "R", "")))))</f>
        <v/>
      </c>
      <c r="AD175" s="43" t="str">
        <f>IF(OR($B175="", AD163=""), "", IF(COUNTIFS('Leave Request Form'!$T$8:$T$507, AD163, 'Leave Request Form'!$C$8:$C$507, $B175), "A2", IF(COUNTIFS('Leave Request Form'!$G$8:$G$507, AD163, 'Leave Request Form'!$C$8:$C$507, $B175), "R2", IF(COUNTIFS('Leave Request Form'!$P$8:$P$569, $B175, 'Leave Request Form'!$Q$8:$Q$569, "&lt;="&amp;AD163, 'Leave Request Form'!$R$8:$R$569, "&gt;="&amp;AD163)&gt;0, "A", IF(COUNTIFS('Leave Request Form'!$C$8:$C$507, $B175, 'Leave Request Form'!$D$8:$D$507, "&lt;="&amp;AD163, 'Leave Request Form'!$E$8:$E$507, "&gt;="&amp;AD163)&gt;0, "R", "")))))</f>
        <v/>
      </c>
      <c r="AE175" s="43" t="str">
        <f>IF(OR($B175="", AE163=""), "", IF(COUNTIFS('Leave Request Form'!$T$8:$T$507, AE163, 'Leave Request Form'!$C$8:$C$507, $B175), "A2", IF(COUNTIFS('Leave Request Form'!$G$8:$G$507, AE163, 'Leave Request Form'!$C$8:$C$507, $B175), "R2", IF(COUNTIFS('Leave Request Form'!$P$8:$P$569, $B175, 'Leave Request Form'!$Q$8:$Q$569, "&lt;="&amp;AE163, 'Leave Request Form'!$R$8:$R$569, "&gt;="&amp;AE163)&gt;0, "A", IF(COUNTIFS('Leave Request Form'!$C$8:$C$507, $B175, 'Leave Request Form'!$D$8:$D$507, "&lt;="&amp;AE163, 'Leave Request Form'!$E$8:$E$507, "&gt;="&amp;AE163)&gt;0, "R", "")))))</f>
        <v/>
      </c>
      <c r="AF175" s="43" t="str">
        <f>IF(OR($B175="", AF163=""), "", IF(COUNTIFS('Leave Request Form'!$T$8:$T$507, AF163, 'Leave Request Form'!$C$8:$C$507, $B175), "A2", IF(COUNTIFS('Leave Request Form'!$G$8:$G$507, AF163, 'Leave Request Form'!$C$8:$C$507, $B175), "R2", IF(COUNTIFS('Leave Request Form'!$P$8:$P$569, $B175, 'Leave Request Form'!$Q$8:$Q$569, "&lt;="&amp;AF163, 'Leave Request Form'!$R$8:$R$569, "&gt;="&amp;AF163)&gt;0, "A", IF(COUNTIFS('Leave Request Form'!$C$8:$C$507, $B175, 'Leave Request Form'!$D$8:$D$507, "&lt;="&amp;AF163, 'Leave Request Form'!$E$8:$E$507, "&gt;="&amp;AF163)&gt;0, "R", "")))))</f>
        <v/>
      </c>
      <c r="AG175" s="44" t="str">
        <f>IF(OR($B175="", AG163=""), "", IF(COUNTIFS('Leave Request Form'!$T$8:$T$507, AG163, 'Leave Request Form'!$C$8:$C$507, $B175), "A2", IF(COUNTIFS('Leave Request Form'!$G$8:$G$507, AG163, 'Leave Request Form'!$C$8:$C$507, $B175), "R2", IF(COUNTIFS('Leave Request Form'!$P$8:$P$569, $B175, 'Leave Request Form'!$Q$8:$Q$569, "&lt;="&amp;AG163, 'Leave Request Form'!$R$8:$R$569, "&gt;="&amp;AG163)&gt;0, "A", IF(COUNTIFS('Leave Request Form'!$C$8:$C$507, $B175, 'Leave Request Form'!$D$8:$D$507, "&lt;="&amp;AG163, 'Leave Request Form'!$E$8:$E$507, "&gt;="&amp;AG163)&gt;0, "R", "")))))</f>
        <v/>
      </c>
      <c r="AH175" s="75"/>
    </row>
    <row r="176" spans="1:34" x14ac:dyDescent="0.25">
      <c r="A176" s="75"/>
      <c r="B176" s="10" t="str">
        <f>IF('Intro &amp; Setup'!$BC$16="", "", 'Intro &amp; Setup'!$BC$16)</f>
        <v/>
      </c>
      <c r="C176" s="42" t="str">
        <f>IF(OR($B176="", C163=""), "", IF(COUNTIFS('Leave Request Form'!$T$8:$T$507, C163, 'Leave Request Form'!$C$8:$C$507, $B176), "A2", IF(COUNTIFS('Leave Request Form'!$G$8:$G$507, C163, 'Leave Request Form'!$C$8:$C$507, $B176), "R2", IF(COUNTIFS('Leave Request Form'!$P$8:$P$569, $B176, 'Leave Request Form'!$Q$8:$Q$569, "&lt;="&amp;C163, 'Leave Request Form'!$R$8:$R$569, "&gt;="&amp;C163)&gt;0, "A", IF(COUNTIFS('Leave Request Form'!$C$8:$C$507, $B176, 'Leave Request Form'!$D$8:$D$507, "&lt;="&amp;C163, 'Leave Request Form'!$E$8:$E$507, "&gt;="&amp;C163)&gt;0, "R", "")))))</f>
        <v/>
      </c>
      <c r="D176" s="43" t="str">
        <f>IF(OR($B176="", D163=""), "", IF(COUNTIFS('Leave Request Form'!$T$8:$T$507, D163, 'Leave Request Form'!$C$8:$C$507, $B176), "A2", IF(COUNTIFS('Leave Request Form'!$G$8:$G$507, D163, 'Leave Request Form'!$C$8:$C$507, $B176), "R2", IF(COUNTIFS('Leave Request Form'!$P$8:$P$569, $B176, 'Leave Request Form'!$Q$8:$Q$569, "&lt;="&amp;D163, 'Leave Request Form'!$R$8:$R$569, "&gt;="&amp;D163)&gt;0, "A", IF(COUNTIFS('Leave Request Form'!$C$8:$C$507, $B176, 'Leave Request Form'!$D$8:$D$507, "&lt;="&amp;D163, 'Leave Request Form'!$E$8:$E$507, "&gt;="&amp;D163)&gt;0, "R", "")))))</f>
        <v/>
      </c>
      <c r="E176" s="43" t="str">
        <f>IF(OR($B176="", E163=""), "", IF(COUNTIFS('Leave Request Form'!$T$8:$T$507, E163, 'Leave Request Form'!$C$8:$C$507, $B176), "A2", IF(COUNTIFS('Leave Request Form'!$G$8:$G$507, E163, 'Leave Request Form'!$C$8:$C$507, $B176), "R2", IF(COUNTIFS('Leave Request Form'!$P$8:$P$569, $B176, 'Leave Request Form'!$Q$8:$Q$569, "&lt;="&amp;E163, 'Leave Request Form'!$R$8:$R$569, "&gt;="&amp;E163)&gt;0, "A", IF(COUNTIFS('Leave Request Form'!$C$8:$C$507, $B176, 'Leave Request Form'!$D$8:$D$507, "&lt;="&amp;E163, 'Leave Request Form'!$E$8:$E$507, "&gt;="&amp;E163)&gt;0, "R", "")))))</f>
        <v/>
      </c>
      <c r="F176" s="43" t="str">
        <f>IF(OR($B176="", F163=""), "", IF(COUNTIFS('Leave Request Form'!$T$8:$T$507, F163, 'Leave Request Form'!$C$8:$C$507, $B176), "A2", IF(COUNTIFS('Leave Request Form'!$G$8:$G$507, F163, 'Leave Request Form'!$C$8:$C$507, $B176), "R2", IF(COUNTIFS('Leave Request Form'!$P$8:$P$569, $B176, 'Leave Request Form'!$Q$8:$Q$569, "&lt;="&amp;F163, 'Leave Request Form'!$R$8:$R$569, "&gt;="&amp;F163)&gt;0, "A", IF(COUNTIFS('Leave Request Form'!$C$8:$C$507, $B176, 'Leave Request Form'!$D$8:$D$507, "&lt;="&amp;F163, 'Leave Request Form'!$E$8:$E$507, "&gt;="&amp;F163)&gt;0, "R", "")))))</f>
        <v/>
      </c>
      <c r="G176" s="43" t="str">
        <f>IF(OR($B176="", G163=""), "", IF(COUNTIFS('Leave Request Form'!$T$8:$T$507, G163, 'Leave Request Form'!$C$8:$C$507, $B176), "A2", IF(COUNTIFS('Leave Request Form'!$G$8:$G$507, G163, 'Leave Request Form'!$C$8:$C$507, $B176), "R2", IF(COUNTIFS('Leave Request Form'!$P$8:$P$569, $B176, 'Leave Request Form'!$Q$8:$Q$569, "&lt;="&amp;G163, 'Leave Request Form'!$R$8:$R$569, "&gt;="&amp;G163)&gt;0, "A", IF(COUNTIFS('Leave Request Form'!$C$8:$C$507, $B176, 'Leave Request Form'!$D$8:$D$507, "&lt;="&amp;G163, 'Leave Request Form'!$E$8:$E$507, "&gt;="&amp;G163)&gt;0, "R", "")))))</f>
        <v/>
      </c>
      <c r="H176" s="43" t="str">
        <f>IF(OR($B176="", H163=""), "", IF(COUNTIFS('Leave Request Form'!$T$8:$T$507, H163, 'Leave Request Form'!$C$8:$C$507, $B176), "A2", IF(COUNTIFS('Leave Request Form'!$G$8:$G$507, H163, 'Leave Request Form'!$C$8:$C$507, $B176), "R2", IF(COUNTIFS('Leave Request Form'!$P$8:$P$569, $B176, 'Leave Request Form'!$Q$8:$Q$569, "&lt;="&amp;H163, 'Leave Request Form'!$R$8:$R$569, "&gt;="&amp;H163)&gt;0, "A", IF(COUNTIFS('Leave Request Form'!$C$8:$C$507, $B176, 'Leave Request Form'!$D$8:$D$507, "&lt;="&amp;H163, 'Leave Request Form'!$E$8:$E$507, "&gt;="&amp;H163)&gt;0, "R", "")))))</f>
        <v/>
      </c>
      <c r="I176" s="43" t="str">
        <f>IF(OR($B176="", I163=""), "", IF(COUNTIFS('Leave Request Form'!$T$8:$T$507, I163, 'Leave Request Form'!$C$8:$C$507, $B176), "A2", IF(COUNTIFS('Leave Request Form'!$G$8:$G$507, I163, 'Leave Request Form'!$C$8:$C$507, $B176), "R2", IF(COUNTIFS('Leave Request Form'!$P$8:$P$569, $B176, 'Leave Request Form'!$Q$8:$Q$569, "&lt;="&amp;I163, 'Leave Request Form'!$R$8:$R$569, "&gt;="&amp;I163)&gt;0, "A", IF(COUNTIFS('Leave Request Form'!$C$8:$C$507, $B176, 'Leave Request Form'!$D$8:$D$507, "&lt;="&amp;I163, 'Leave Request Form'!$E$8:$E$507, "&gt;="&amp;I163)&gt;0, "R", "")))))</f>
        <v/>
      </c>
      <c r="J176" s="43" t="str">
        <f>IF(OR($B176="", J163=""), "", IF(COUNTIFS('Leave Request Form'!$T$8:$T$507, J163, 'Leave Request Form'!$C$8:$C$507, $B176), "A2", IF(COUNTIFS('Leave Request Form'!$G$8:$G$507, J163, 'Leave Request Form'!$C$8:$C$507, $B176), "R2", IF(COUNTIFS('Leave Request Form'!$P$8:$P$569, $B176, 'Leave Request Form'!$Q$8:$Q$569, "&lt;="&amp;J163, 'Leave Request Form'!$R$8:$R$569, "&gt;="&amp;J163)&gt;0, "A", IF(COUNTIFS('Leave Request Form'!$C$8:$C$507, $B176, 'Leave Request Form'!$D$8:$D$507, "&lt;="&amp;J163, 'Leave Request Form'!$E$8:$E$507, "&gt;="&amp;J163)&gt;0, "R", "")))))</f>
        <v/>
      </c>
      <c r="K176" s="43" t="str">
        <f>IF(OR($B176="", K163=""), "", IF(COUNTIFS('Leave Request Form'!$T$8:$T$507, K163, 'Leave Request Form'!$C$8:$C$507, $B176), "A2", IF(COUNTIFS('Leave Request Form'!$G$8:$G$507, K163, 'Leave Request Form'!$C$8:$C$507, $B176), "R2", IF(COUNTIFS('Leave Request Form'!$P$8:$P$569, $B176, 'Leave Request Form'!$Q$8:$Q$569, "&lt;="&amp;K163, 'Leave Request Form'!$R$8:$R$569, "&gt;="&amp;K163)&gt;0, "A", IF(COUNTIFS('Leave Request Form'!$C$8:$C$507, $B176, 'Leave Request Form'!$D$8:$D$507, "&lt;="&amp;K163, 'Leave Request Form'!$E$8:$E$507, "&gt;="&amp;K163)&gt;0, "R", "")))))</f>
        <v/>
      </c>
      <c r="L176" s="43" t="str">
        <f>IF(OR($B176="", L163=""), "", IF(COUNTIFS('Leave Request Form'!$T$8:$T$507, L163, 'Leave Request Form'!$C$8:$C$507, $B176), "A2", IF(COUNTIFS('Leave Request Form'!$G$8:$G$507, L163, 'Leave Request Form'!$C$8:$C$507, $B176), "R2", IF(COUNTIFS('Leave Request Form'!$P$8:$P$569, $B176, 'Leave Request Form'!$Q$8:$Q$569, "&lt;="&amp;L163, 'Leave Request Form'!$R$8:$R$569, "&gt;="&amp;L163)&gt;0, "A", IF(COUNTIFS('Leave Request Form'!$C$8:$C$507, $B176, 'Leave Request Form'!$D$8:$D$507, "&lt;="&amp;L163, 'Leave Request Form'!$E$8:$E$507, "&gt;="&amp;L163)&gt;0, "R", "")))))</f>
        <v/>
      </c>
      <c r="M176" s="43" t="str">
        <f>IF(OR($B176="", M163=""), "", IF(COUNTIFS('Leave Request Form'!$T$8:$T$507, M163, 'Leave Request Form'!$C$8:$C$507, $B176), "A2", IF(COUNTIFS('Leave Request Form'!$G$8:$G$507, M163, 'Leave Request Form'!$C$8:$C$507, $B176), "R2", IF(COUNTIFS('Leave Request Form'!$P$8:$P$569, $B176, 'Leave Request Form'!$Q$8:$Q$569, "&lt;="&amp;M163, 'Leave Request Form'!$R$8:$R$569, "&gt;="&amp;M163)&gt;0, "A", IF(COUNTIFS('Leave Request Form'!$C$8:$C$507, $B176, 'Leave Request Form'!$D$8:$D$507, "&lt;="&amp;M163, 'Leave Request Form'!$E$8:$E$507, "&gt;="&amp;M163)&gt;0, "R", "")))))</f>
        <v/>
      </c>
      <c r="N176" s="43" t="str">
        <f>IF(OR($B176="", N163=""), "", IF(COUNTIFS('Leave Request Form'!$T$8:$T$507, N163, 'Leave Request Form'!$C$8:$C$507, $B176), "A2", IF(COUNTIFS('Leave Request Form'!$G$8:$G$507, N163, 'Leave Request Form'!$C$8:$C$507, $B176), "R2", IF(COUNTIFS('Leave Request Form'!$P$8:$P$569, $B176, 'Leave Request Form'!$Q$8:$Q$569, "&lt;="&amp;N163, 'Leave Request Form'!$R$8:$R$569, "&gt;="&amp;N163)&gt;0, "A", IF(COUNTIFS('Leave Request Form'!$C$8:$C$507, $B176, 'Leave Request Form'!$D$8:$D$507, "&lt;="&amp;N163, 'Leave Request Form'!$E$8:$E$507, "&gt;="&amp;N163)&gt;0, "R", "")))))</f>
        <v/>
      </c>
      <c r="O176" s="43" t="str">
        <f>IF(OR($B176="", O163=""), "", IF(COUNTIFS('Leave Request Form'!$T$8:$T$507, O163, 'Leave Request Form'!$C$8:$C$507, $B176), "A2", IF(COUNTIFS('Leave Request Form'!$G$8:$G$507, O163, 'Leave Request Form'!$C$8:$C$507, $B176), "R2", IF(COUNTIFS('Leave Request Form'!$P$8:$P$569, $B176, 'Leave Request Form'!$Q$8:$Q$569, "&lt;="&amp;O163, 'Leave Request Form'!$R$8:$R$569, "&gt;="&amp;O163)&gt;0, "A", IF(COUNTIFS('Leave Request Form'!$C$8:$C$507, $B176, 'Leave Request Form'!$D$8:$D$507, "&lt;="&amp;O163, 'Leave Request Form'!$E$8:$E$507, "&gt;="&amp;O163)&gt;0, "R", "")))))</f>
        <v/>
      </c>
      <c r="P176" s="43" t="str">
        <f>IF(OR($B176="", P163=""), "", IF(COUNTIFS('Leave Request Form'!$T$8:$T$507, P163, 'Leave Request Form'!$C$8:$C$507, $B176), "A2", IF(COUNTIFS('Leave Request Form'!$G$8:$G$507, P163, 'Leave Request Form'!$C$8:$C$507, $B176), "R2", IF(COUNTIFS('Leave Request Form'!$P$8:$P$569, $B176, 'Leave Request Form'!$Q$8:$Q$569, "&lt;="&amp;P163, 'Leave Request Form'!$R$8:$R$569, "&gt;="&amp;P163)&gt;0, "A", IF(COUNTIFS('Leave Request Form'!$C$8:$C$507, $B176, 'Leave Request Form'!$D$8:$D$507, "&lt;="&amp;P163, 'Leave Request Form'!$E$8:$E$507, "&gt;="&amp;P163)&gt;0, "R", "")))))</f>
        <v/>
      </c>
      <c r="Q176" s="43" t="str">
        <f>IF(OR($B176="", Q163=""), "", IF(COUNTIFS('Leave Request Form'!$T$8:$T$507, Q163, 'Leave Request Form'!$C$8:$C$507, $B176), "A2", IF(COUNTIFS('Leave Request Form'!$G$8:$G$507, Q163, 'Leave Request Form'!$C$8:$C$507, $B176), "R2", IF(COUNTIFS('Leave Request Form'!$P$8:$P$569, $B176, 'Leave Request Form'!$Q$8:$Q$569, "&lt;="&amp;Q163, 'Leave Request Form'!$R$8:$R$569, "&gt;="&amp;Q163)&gt;0, "A", IF(COUNTIFS('Leave Request Form'!$C$8:$C$507, $B176, 'Leave Request Form'!$D$8:$D$507, "&lt;="&amp;Q163, 'Leave Request Form'!$E$8:$E$507, "&gt;="&amp;Q163)&gt;0, "R", "")))))</f>
        <v/>
      </c>
      <c r="R176" s="43" t="str">
        <f>IF(OR($B176="", R163=""), "", IF(COUNTIFS('Leave Request Form'!$T$8:$T$507, R163, 'Leave Request Form'!$C$8:$C$507, $B176), "A2", IF(COUNTIFS('Leave Request Form'!$G$8:$G$507, R163, 'Leave Request Form'!$C$8:$C$507, $B176), "R2", IF(COUNTIFS('Leave Request Form'!$P$8:$P$569, $B176, 'Leave Request Form'!$Q$8:$Q$569, "&lt;="&amp;R163, 'Leave Request Form'!$R$8:$R$569, "&gt;="&amp;R163)&gt;0, "A", IF(COUNTIFS('Leave Request Form'!$C$8:$C$507, $B176, 'Leave Request Form'!$D$8:$D$507, "&lt;="&amp;R163, 'Leave Request Form'!$E$8:$E$507, "&gt;="&amp;R163)&gt;0, "R", "")))))</f>
        <v/>
      </c>
      <c r="S176" s="43" t="str">
        <f>IF(OR($B176="", S163=""), "", IF(COUNTIFS('Leave Request Form'!$T$8:$T$507, S163, 'Leave Request Form'!$C$8:$C$507, $B176), "A2", IF(COUNTIFS('Leave Request Form'!$G$8:$G$507, S163, 'Leave Request Form'!$C$8:$C$507, $B176), "R2", IF(COUNTIFS('Leave Request Form'!$P$8:$P$569, $B176, 'Leave Request Form'!$Q$8:$Q$569, "&lt;="&amp;S163, 'Leave Request Form'!$R$8:$R$569, "&gt;="&amp;S163)&gt;0, "A", IF(COUNTIFS('Leave Request Form'!$C$8:$C$507, $B176, 'Leave Request Form'!$D$8:$D$507, "&lt;="&amp;S163, 'Leave Request Form'!$E$8:$E$507, "&gt;="&amp;S163)&gt;0, "R", "")))))</f>
        <v/>
      </c>
      <c r="T176" s="43" t="str">
        <f>IF(OR($B176="", T163=""), "", IF(COUNTIFS('Leave Request Form'!$T$8:$T$507, T163, 'Leave Request Form'!$C$8:$C$507, $B176), "A2", IF(COUNTIFS('Leave Request Form'!$G$8:$G$507, T163, 'Leave Request Form'!$C$8:$C$507, $B176), "R2", IF(COUNTIFS('Leave Request Form'!$P$8:$P$569, $B176, 'Leave Request Form'!$Q$8:$Q$569, "&lt;="&amp;T163, 'Leave Request Form'!$R$8:$R$569, "&gt;="&amp;T163)&gt;0, "A", IF(COUNTIFS('Leave Request Form'!$C$8:$C$507, $B176, 'Leave Request Form'!$D$8:$D$507, "&lt;="&amp;T163, 'Leave Request Form'!$E$8:$E$507, "&gt;="&amp;T163)&gt;0, "R", "")))))</f>
        <v/>
      </c>
      <c r="U176" s="43" t="str">
        <f>IF(OR($B176="", U163=""), "", IF(COUNTIFS('Leave Request Form'!$T$8:$T$507, U163, 'Leave Request Form'!$C$8:$C$507, $B176), "A2", IF(COUNTIFS('Leave Request Form'!$G$8:$G$507, U163, 'Leave Request Form'!$C$8:$C$507, $B176), "R2", IF(COUNTIFS('Leave Request Form'!$P$8:$P$569, $B176, 'Leave Request Form'!$Q$8:$Q$569, "&lt;="&amp;U163, 'Leave Request Form'!$R$8:$R$569, "&gt;="&amp;U163)&gt;0, "A", IF(COUNTIFS('Leave Request Form'!$C$8:$C$507, $B176, 'Leave Request Form'!$D$8:$D$507, "&lt;="&amp;U163, 'Leave Request Form'!$E$8:$E$507, "&gt;="&amp;U163)&gt;0, "R", "")))))</f>
        <v/>
      </c>
      <c r="V176" s="43" t="str">
        <f>IF(OR($B176="", V163=""), "", IF(COUNTIFS('Leave Request Form'!$T$8:$T$507, V163, 'Leave Request Form'!$C$8:$C$507, $B176), "A2", IF(COUNTIFS('Leave Request Form'!$G$8:$G$507, V163, 'Leave Request Form'!$C$8:$C$507, $B176), "R2", IF(COUNTIFS('Leave Request Form'!$P$8:$P$569, $B176, 'Leave Request Form'!$Q$8:$Q$569, "&lt;="&amp;V163, 'Leave Request Form'!$R$8:$R$569, "&gt;="&amp;V163)&gt;0, "A", IF(COUNTIFS('Leave Request Form'!$C$8:$C$507, $B176, 'Leave Request Form'!$D$8:$D$507, "&lt;="&amp;V163, 'Leave Request Form'!$E$8:$E$507, "&gt;="&amp;V163)&gt;0, "R", "")))))</f>
        <v/>
      </c>
      <c r="W176" s="43" t="str">
        <f>IF(OR($B176="", W163=""), "", IF(COUNTIFS('Leave Request Form'!$T$8:$T$507, W163, 'Leave Request Form'!$C$8:$C$507, $B176), "A2", IF(COUNTIFS('Leave Request Form'!$G$8:$G$507, W163, 'Leave Request Form'!$C$8:$C$507, $B176), "R2", IF(COUNTIFS('Leave Request Form'!$P$8:$P$569, $B176, 'Leave Request Form'!$Q$8:$Q$569, "&lt;="&amp;W163, 'Leave Request Form'!$R$8:$R$569, "&gt;="&amp;W163)&gt;0, "A", IF(COUNTIFS('Leave Request Form'!$C$8:$C$507, $B176, 'Leave Request Form'!$D$8:$D$507, "&lt;="&amp;W163, 'Leave Request Form'!$E$8:$E$507, "&gt;="&amp;W163)&gt;0, "R", "")))))</f>
        <v/>
      </c>
      <c r="X176" s="43" t="str">
        <f>IF(OR($B176="", X163=""), "", IF(COUNTIFS('Leave Request Form'!$T$8:$T$507, X163, 'Leave Request Form'!$C$8:$C$507, $B176), "A2", IF(COUNTIFS('Leave Request Form'!$G$8:$G$507, X163, 'Leave Request Form'!$C$8:$C$507, $B176), "R2", IF(COUNTIFS('Leave Request Form'!$P$8:$P$569, $B176, 'Leave Request Form'!$Q$8:$Q$569, "&lt;="&amp;X163, 'Leave Request Form'!$R$8:$R$569, "&gt;="&amp;X163)&gt;0, "A", IF(COUNTIFS('Leave Request Form'!$C$8:$C$507, $B176, 'Leave Request Form'!$D$8:$D$507, "&lt;="&amp;X163, 'Leave Request Form'!$E$8:$E$507, "&gt;="&amp;X163)&gt;0, "R", "")))))</f>
        <v/>
      </c>
      <c r="Y176" s="43" t="str">
        <f>IF(OR($B176="", Y163=""), "", IF(COUNTIFS('Leave Request Form'!$T$8:$T$507, Y163, 'Leave Request Form'!$C$8:$C$507, $B176), "A2", IF(COUNTIFS('Leave Request Form'!$G$8:$G$507, Y163, 'Leave Request Form'!$C$8:$C$507, $B176), "R2", IF(COUNTIFS('Leave Request Form'!$P$8:$P$569, $B176, 'Leave Request Form'!$Q$8:$Q$569, "&lt;="&amp;Y163, 'Leave Request Form'!$R$8:$R$569, "&gt;="&amp;Y163)&gt;0, "A", IF(COUNTIFS('Leave Request Form'!$C$8:$C$507, $B176, 'Leave Request Form'!$D$8:$D$507, "&lt;="&amp;Y163, 'Leave Request Form'!$E$8:$E$507, "&gt;="&amp;Y163)&gt;0, "R", "")))))</f>
        <v/>
      </c>
      <c r="Z176" s="43" t="str">
        <f>IF(OR($B176="", Z163=""), "", IF(COUNTIFS('Leave Request Form'!$T$8:$T$507, Z163, 'Leave Request Form'!$C$8:$C$507, $B176), "A2", IF(COUNTIFS('Leave Request Form'!$G$8:$G$507, Z163, 'Leave Request Form'!$C$8:$C$507, $B176), "R2", IF(COUNTIFS('Leave Request Form'!$P$8:$P$569, $B176, 'Leave Request Form'!$Q$8:$Q$569, "&lt;="&amp;Z163, 'Leave Request Form'!$R$8:$R$569, "&gt;="&amp;Z163)&gt;0, "A", IF(COUNTIFS('Leave Request Form'!$C$8:$C$507, $B176, 'Leave Request Form'!$D$8:$D$507, "&lt;="&amp;Z163, 'Leave Request Form'!$E$8:$E$507, "&gt;="&amp;Z163)&gt;0, "R", "")))))</f>
        <v/>
      </c>
      <c r="AA176" s="43" t="str">
        <f>IF(OR($B176="", AA163=""), "", IF(COUNTIFS('Leave Request Form'!$T$8:$T$507, AA163, 'Leave Request Form'!$C$8:$C$507, $B176), "A2", IF(COUNTIFS('Leave Request Form'!$G$8:$G$507, AA163, 'Leave Request Form'!$C$8:$C$507, $B176), "R2", IF(COUNTIFS('Leave Request Form'!$P$8:$P$569, $B176, 'Leave Request Form'!$Q$8:$Q$569, "&lt;="&amp;AA163, 'Leave Request Form'!$R$8:$R$569, "&gt;="&amp;AA163)&gt;0, "A", IF(COUNTIFS('Leave Request Form'!$C$8:$C$507, $B176, 'Leave Request Form'!$D$8:$D$507, "&lt;="&amp;AA163, 'Leave Request Form'!$E$8:$E$507, "&gt;="&amp;AA163)&gt;0, "R", "")))))</f>
        <v/>
      </c>
      <c r="AB176" s="43" t="str">
        <f>IF(OR($B176="", AB163=""), "", IF(COUNTIFS('Leave Request Form'!$T$8:$T$507, AB163, 'Leave Request Form'!$C$8:$C$507, $B176), "A2", IF(COUNTIFS('Leave Request Form'!$G$8:$G$507, AB163, 'Leave Request Form'!$C$8:$C$507, $B176), "R2", IF(COUNTIFS('Leave Request Form'!$P$8:$P$569, $B176, 'Leave Request Form'!$Q$8:$Q$569, "&lt;="&amp;AB163, 'Leave Request Form'!$R$8:$R$569, "&gt;="&amp;AB163)&gt;0, "A", IF(COUNTIFS('Leave Request Form'!$C$8:$C$507, $B176, 'Leave Request Form'!$D$8:$D$507, "&lt;="&amp;AB163, 'Leave Request Form'!$E$8:$E$507, "&gt;="&amp;AB163)&gt;0, "R", "")))))</f>
        <v/>
      </c>
      <c r="AC176" s="43" t="str">
        <f>IF(OR($B176="", AC163=""), "", IF(COUNTIFS('Leave Request Form'!$T$8:$T$507, AC163, 'Leave Request Form'!$C$8:$C$507, $B176), "A2", IF(COUNTIFS('Leave Request Form'!$G$8:$G$507, AC163, 'Leave Request Form'!$C$8:$C$507, $B176), "R2", IF(COUNTIFS('Leave Request Form'!$P$8:$P$569, $B176, 'Leave Request Form'!$Q$8:$Q$569, "&lt;="&amp;AC163, 'Leave Request Form'!$R$8:$R$569, "&gt;="&amp;AC163)&gt;0, "A", IF(COUNTIFS('Leave Request Form'!$C$8:$C$507, $B176, 'Leave Request Form'!$D$8:$D$507, "&lt;="&amp;AC163, 'Leave Request Form'!$E$8:$E$507, "&gt;="&amp;AC163)&gt;0, "R", "")))))</f>
        <v/>
      </c>
      <c r="AD176" s="43" t="str">
        <f>IF(OR($B176="", AD163=""), "", IF(COUNTIFS('Leave Request Form'!$T$8:$T$507, AD163, 'Leave Request Form'!$C$8:$C$507, $B176), "A2", IF(COUNTIFS('Leave Request Form'!$G$8:$G$507, AD163, 'Leave Request Form'!$C$8:$C$507, $B176), "R2", IF(COUNTIFS('Leave Request Form'!$P$8:$P$569, $B176, 'Leave Request Form'!$Q$8:$Q$569, "&lt;="&amp;AD163, 'Leave Request Form'!$R$8:$R$569, "&gt;="&amp;AD163)&gt;0, "A", IF(COUNTIFS('Leave Request Form'!$C$8:$C$507, $B176, 'Leave Request Form'!$D$8:$D$507, "&lt;="&amp;AD163, 'Leave Request Form'!$E$8:$E$507, "&gt;="&amp;AD163)&gt;0, "R", "")))))</f>
        <v/>
      </c>
      <c r="AE176" s="43" t="str">
        <f>IF(OR($B176="", AE163=""), "", IF(COUNTIFS('Leave Request Form'!$T$8:$T$507, AE163, 'Leave Request Form'!$C$8:$C$507, $B176), "A2", IF(COUNTIFS('Leave Request Form'!$G$8:$G$507, AE163, 'Leave Request Form'!$C$8:$C$507, $B176), "R2", IF(COUNTIFS('Leave Request Form'!$P$8:$P$569, $B176, 'Leave Request Form'!$Q$8:$Q$569, "&lt;="&amp;AE163, 'Leave Request Form'!$R$8:$R$569, "&gt;="&amp;AE163)&gt;0, "A", IF(COUNTIFS('Leave Request Form'!$C$8:$C$507, $B176, 'Leave Request Form'!$D$8:$D$507, "&lt;="&amp;AE163, 'Leave Request Form'!$E$8:$E$507, "&gt;="&amp;AE163)&gt;0, "R", "")))))</f>
        <v/>
      </c>
      <c r="AF176" s="43" t="str">
        <f>IF(OR($B176="", AF163=""), "", IF(COUNTIFS('Leave Request Form'!$T$8:$T$507, AF163, 'Leave Request Form'!$C$8:$C$507, $B176), "A2", IF(COUNTIFS('Leave Request Form'!$G$8:$G$507, AF163, 'Leave Request Form'!$C$8:$C$507, $B176), "R2", IF(COUNTIFS('Leave Request Form'!$P$8:$P$569, $B176, 'Leave Request Form'!$Q$8:$Q$569, "&lt;="&amp;AF163, 'Leave Request Form'!$R$8:$R$569, "&gt;="&amp;AF163)&gt;0, "A", IF(COUNTIFS('Leave Request Form'!$C$8:$C$507, $B176, 'Leave Request Form'!$D$8:$D$507, "&lt;="&amp;AF163, 'Leave Request Form'!$E$8:$E$507, "&gt;="&amp;AF163)&gt;0, "R", "")))))</f>
        <v/>
      </c>
      <c r="AG176" s="44" t="str">
        <f>IF(OR($B176="", AG163=""), "", IF(COUNTIFS('Leave Request Form'!$T$8:$T$507, AG163, 'Leave Request Form'!$C$8:$C$507, $B176), "A2", IF(COUNTIFS('Leave Request Form'!$G$8:$G$507, AG163, 'Leave Request Form'!$C$8:$C$507, $B176), "R2", IF(COUNTIFS('Leave Request Form'!$P$8:$P$569, $B176, 'Leave Request Form'!$Q$8:$Q$569, "&lt;="&amp;AG163, 'Leave Request Form'!$R$8:$R$569, "&gt;="&amp;AG163)&gt;0, "A", IF(COUNTIFS('Leave Request Form'!$C$8:$C$507, $B176, 'Leave Request Form'!$D$8:$D$507, "&lt;="&amp;AG163, 'Leave Request Form'!$E$8:$E$507, "&gt;="&amp;AG163)&gt;0, "R", "")))))</f>
        <v/>
      </c>
      <c r="AH176" s="75"/>
    </row>
    <row r="177" spans="1:34" x14ac:dyDescent="0.25">
      <c r="A177" s="75"/>
      <c r="B177" s="10" t="str">
        <f>IF('Intro &amp; Setup'!$BC$17="", "", 'Intro &amp; Setup'!$BC$17)</f>
        <v/>
      </c>
      <c r="C177" s="42" t="str">
        <f>IF(OR($B177="", C163=""), "", IF(COUNTIFS('Leave Request Form'!$T$8:$T$507, C163, 'Leave Request Form'!$C$8:$C$507, $B177), "A2", IF(COUNTIFS('Leave Request Form'!$G$8:$G$507, C163, 'Leave Request Form'!$C$8:$C$507, $B177), "R2", IF(COUNTIFS('Leave Request Form'!$P$8:$P$569, $B177, 'Leave Request Form'!$Q$8:$Q$569, "&lt;="&amp;C163, 'Leave Request Form'!$R$8:$R$569, "&gt;="&amp;C163)&gt;0, "A", IF(COUNTIFS('Leave Request Form'!$C$8:$C$507, $B177, 'Leave Request Form'!$D$8:$D$507, "&lt;="&amp;C163, 'Leave Request Form'!$E$8:$E$507, "&gt;="&amp;C163)&gt;0, "R", "")))))</f>
        <v/>
      </c>
      <c r="D177" s="43" t="str">
        <f>IF(OR($B177="", D163=""), "", IF(COUNTIFS('Leave Request Form'!$T$8:$T$507, D163, 'Leave Request Form'!$C$8:$C$507, $B177), "A2", IF(COUNTIFS('Leave Request Form'!$G$8:$G$507, D163, 'Leave Request Form'!$C$8:$C$507, $B177), "R2", IF(COUNTIFS('Leave Request Form'!$P$8:$P$569, $B177, 'Leave Request Form'!$Q$8:$Q$569, "&lt;="&amp;D163, 'Leave Request Form'!$R$8:$R$569, "&gt;="&amp;D163)&gt;0, "A", IF(COUNTIFS('Leave Request Form'!$C$8:$C$507, $B177, 'Leave Request Form'!$D$8:$D$507, "&lt;="&amp;D163, 'Leave Request Form'!$E$8:$E$507, "&gt;="&amp;D163)&gt;0, "R", "")))))</f>
        <v/>
      </c>
      <c r="E177" s="43" t="str">
        <f>IF(OR($B177="", E163=""), "", IF(COUNTIFS('Leave Request Form'!$T$8:$T$507, E163, 'Leave Request Form'!$C$8:$C$507, $B177), "A2", IF(COUNTIFS('Leave Request Form'!$G$8:$G$507, E163, 'Leave Request Form'!$C$8:$C$507, $B177), "R2", IF(COUNTIFS('Leave Request Form'!$P$8:$P$569, $B177, 'Leave Request Form'!$Q$8:$Q$569, "&lt;="&amp;E163, 'Leave Request Form'!$R$8:$R$569, "&gt;="&amp;E163)&gt;0, "A", IF(COUNTIFS('Leave Request Form'!$C$8:$C$507, $B177, 'Leave Request Form'!$D$8:$D$507, "&lt;="&amp;E163, 'Leave Request Form'!$E$8:$E$507, "&gt;="&amp;E163)&gt;0, "R", "")))))</f>
        <v/>
      </c>
      <c r="F177" s="43" t="str">
        <f>IF(OR($B177="", F163=""), "", IF(COUNTIFS('Leave Request Form'!$T$8:$T$507, F163, 'Leave Request Form'!$C$8:$C$507, $B177), "A2", IF(COUNTIFS('Leave Request Form'!$G$8:$G$507, F163, 'Leave Request Form'!$C$8:$C$507, $B177), "R2", IF(COUNTIFS('Leave Request Form'!$P$8:$P$569, $B177, 'Leave Request Form'!$Q$8:$Q$569, "&lt;="&amp;F163, 'Leave Request Form'!$R$8:$R$569, "&gt;="&amp;F163)&gt;0, "A", IF(COUNTIFS('Leave Request Form'!$C$8:$C$507, $B177, 'Leave Request Form'!$D$8:$D$507, "&lt;="&amp;F163, 'Leave Request Form'!$E$8:$E$507, "&gt;="&amp;F163)&gt;0, "R", "")))))</f>
        <v/>
      </c>
      <c r="G177" s="43" t="str">
        <f>IF(OR($B177="", G163=""), "", IF(COUNTIFS('Leave Request Form'!$T$8:$T$507, G163, 'Leave Request Form'!$C$8:$C$507, $B177), "A2", IF(COUNTIFS('Leave Request Form'!$G$8:$G$507, G163, 'Leave Request Form'!$C$8:$C$507, $B177), "R2", IF(COUNTIFS('Leave Request Form'!$P$8:$P$569, $B177, 'Leave Request Form'!$Q$8:$Q$569, "&lt;="&amp;G163, 'Leave Request Form'!$R$8:$R$569, "&gt;="&amp;G163)&gt;0, "A", IF(COUNTIFS('Leave Request Form'!$C$8:$C$507, $B177, 'Leave Request Form'!$D$8:$D$507, "&lt;="&amp;G163, 'Leave Request Form'!$E$8:$E$507, "&gt;="&amp;G163)&gt;0, "R", "")))))</f>
        <v/>
      </c>
      <c r="H177" s="43" t="str">
        <f>IF(OR($B177="", H163=""), "", IF(COUNTIFS('Leave Request Form'!$T$8:$T$507, H163, 'Leave Request Form'!$C$8:$C$507, $B177), "A2", IF(COUNTIFS('Leave Request Form'!$G$8:$G$507, H163, 'Leave Request Form'!$C$8:$C$507, $B177), "R2", IF(COUNTIFS('Leave Request Form'!$P$8:$P$569, $B177, 'Leave Request Form'!$Q$8:$Q$569, "&lt;="&amp;H163, 'Leave Request Form'!$R$8:$R$569, "&gt;="&amp;H163)&gt;0, "A", IF(COUNTIFS('Leave Request Form'!$C$8:$C$507, $B177, 'Leave Request Form'!$D$8:$D$507, "&lt;="&amp;H163, 'Leave Request Form'!$E$8:$E$507, "&gt;="&amp;H163)&gt;0, "R", "")))))</f>
        <v/>
      </c>
      <c r="I177" s="43" t="str">
        <f>IF(OR($B177="", I163=""), "", IF(COUNTIFS('Leave Request Form'!$T$8:$T$507, I163, 'Leave Request Form'!$C$8:$C$507, $B177), "A2", IF(COUNTIFS('Leave Request Form'!$G$8:$G$507, I163, 'Leave Request Form'!$C$8:$C$507, $B177), "R2", IF(COUNTIFS('Leave Request Form'!$P$8:$P$569, $B177, 'Leave Request Form'!$Q$8:$Q$569, "&lt;="&amp;I163, 'Leave Request Form'!$R$8:$R$569, "&gt;="&amp;I163)&gt;0, "A", IF(COUNTIFS('Leave Request Form'!$C$8:$C$507, $B177, 'Leave Request Form'!$D$8:$D$507, "&lt;="&amp;I163, 'Leave Request Form'!$E$8:$E$507, "&gt;="&amp;I163)&gt;0, "R", "")))))</f>
        <v/>
      </c>
      <c r="J177" s="43" t="str">
        <f>IF(OR($B177="", J163=""), "", IF(COUNTIFS('Leave Request Form'!$T$8:$T$507, J163, 'Leave Request Form'!$C$8:$C$507, $B177), "A2", IF(COUNTIFS('Leave Request Form'!$G$8:$G$507, J163, 'Leave Request Form'!$C$8:$C$507, $B177), "R2", IF(COUNTIFS('Leave Request Form'!$P$8:$P$569, $B177, 'Leave Request Form'!$Q$8:$Q$569, "&lt;="&amp;J163, 'Leave Request Form'!$R$8:$R$569, "&gt;="&amp;J163)&gt;0, "A", IF(COUNTIFS('Leave Request Form'!$C$8:$C$507, $B177, 'Leave Request Form'!$D$8:$D$507, "&lt;="&amp;J163, 'Leave Request Form'!$E$8:$E$507, "&gt;="&amp;J163)&gt;0, "R", "")))))</f>
        <v/>
      </c>
      <c r="K177" s="43" t="str">
        <f>IF(OR($B177="", K163=""), "", IF(COUNTIFS('Leave Request Form'!$T$8:$T$507, K163, 'Leave Request Form'!$C$8:$C$507, $B177), "A2", IF(COUNTIFS('Leave Request Form'!$G$8:$G$507, K163, 'Leave Request Form'!$C$8:$C$507, $B177), "R2", IF(COUNTIFS('Leave Request Form'!$P$8:$P$569, $B177, 'Leave Request Form'!$Q$8:$Q$569, "&lt;="&amp;K163, 'Leave Request Form'!$R$8:$R$569, "&gt;="&amp;K163)&gt;0, "A", IF(COUNTIFS('Leave Request Form'!$C$8:$C$507, $B177, 'Leave Request Form'!$D$8:$D$507, "&lt;="&amp;K163, 'Leave Request Form'!$E$8:$E$507, "&gt;="&amp;K163)&gt;0, "R", "")))))</f>
        <v/>
      </c>
      <c r="L177" s="43" t="str">
        <f>IF(OR($B177="", L163=""), "", IF(COUNTIFS('Leave Request Form'!$T$8:$T$507, L163, 'Leave Request Form'!$C$8:$C$507, $B177), "A2", IF(COUNTIFS('Leave Request Form'!$G$8:$G$507, L163, 'Leave Request Form'!$C$8:$C$507, $B177), "R2", IF(COUNTIFS('Leave Request Form'!$P$8:$P$569, $B177, 'Leave Request Form'!$Q$8:$Q$569, "&lt;="&amp;L163, 'Leave Request Form'!$R$8:$R$569, "&gt;="&amp;L163)&gt;0, "A", IF(COUNTIFS('Leave Request Form'!$C$8:$C$507, $B177, 'Leave Request Form'!$D$8:$D$507, "&lt;="&amp;L163, 'Leave Request Form'!$E$8:$E$507, "&gt;="&amp;L163)&gt;0, "R", "")))))</f>
        <v/>
      </c>
      <c r="M177" s="43" t="str">
        <f>IF(OR($B177="", M163=""), "", IF(COUNTIFS('Leave Request Form'!$T$8:$T$507, M163, 'Leave Request Form'!$C$8:$C$507, $B177), "A2", IF(COUNTIFS('Leave Request Form'!$G$8:$G$507, M163, 'Leave Request Form'!$C$8:$C$507, $B177), "R2", IF(COUNTIFS('Leave Request Form'!$P$8:$P$569, $B177, 'Leave Request Form'!$Q$8:$Q$569, "&lt;="&amp;M163, 'Leave Request Form'!$R$8:$R$569, "&gt;="&amp;M163)&gt;0, "A", IF(COUNTIFS('Leave Request Form'!$C$8:$C$507, $B177, 'Leave Request Form'!$D$8:$D$507, "&lt;="&amp;M163, 'Leave Request Form'!$E$8:$E$507, "&gt;="&amp;M163)&gt;0, "R", "")))))</f>
        <v/>
      </c>
      <c r="N177" s="43" t="str">
        <f>IF(OR($B177="", N163=""), "", IF(COUNTIFS('Leave Request Form'!$T$8:$T$507, N163, 'Leave Request Form'!$C$8:$C$507, $B177), "A2", IF(COUNTIFS('Leave Request Form'!$G$8:$G$507, N163, 'Leave Request Form'!$C$8:$C$507, $B177), "R2", IF(COUNTIFS('Leave Request Form'!$P$8:$P$569, $B177, 'Leave Request Form'!$Q$8:$Q$569, "&lt;="&amp;N163, 'Leave Request Form'!$R$8:$R$569, "&gt;="&amp;N163)&gt;0, "A", IF(COUNTIFS('Leave Request Form'!$C$8:$C$507, $B177, 'Leave Request Form'!$D$8:$D$507, "&lt;="&amp;N163, 'Leave Request Form'!$E$8:$E$507, "&gt;="&amp;N163)&gt;0, "R", "")))))</f>
        <v/>
      </c>
      <c r="O177" s="43" t="str">
        <f>IF(OR($B177="", O163=""), "", IF(COUNTIFS('Leave Request Form'!$T$8:$T$507, O163, 'Leave Request Form'!$C$8:$C$507, $B177), "A2", IF(COUNTIFS('Leave Request Form'!$G$8:$G$507, O163, 'Leave Request Form'!$C$8:$C$507, $B177), "R2", IF(COUNTIFS('Leave Request Form'!$P$8:$P$569, $B177, 'Leave Request Form'!$Q$8:$Q$569, "&lt;="&amp;O163, 'Leave Request Form'!$R$8:$R$569, "&gt;="&amp;O163)&gt;0, "A", IF(COUNTIFS('Leave Request Form'!$C$8:$C$507, $B177, 'Leave Request Form'!$D$8:$D$507, "&lt;="&amp;O163, 'Leave Request Form'!$E$8:$E$507, "&gt;="&amp;O163)&gt;0, "R", "")))))</f>
        <v/>
      </c>
      <c r="P177" s="43" t="str">
        <f>IF(OR($B177="", P163=""), "", IF(COUNTIFS('Leave Request Form'!$T$8:$T$507, P163, 'Leave Request Form'!$C$8:$C$507, $B177), "A2", IF(COUNTIFS('Leave Request Form'!$G$8:$G$507, P163, 'Leave Request Form'!$C$8:$C$507, $B177), "R2", IF(COUNTIFS('Leave Request Form'!$P$8:$P$569, $B177, 'Leave Request Form'!$Q$8:$Q$569, "&lt;="&amp;P163, 'Leave Request Form'!$R$8:$R$569, "&gt;="&amp;P163)&gt;0, "A", IF(COUNTIFS('Leave Request Form'!$C$8:$C$507, $B177, 'Leave Request Form'!$D$8:$D$507, "&lt;="&amp;P163, 'Leave Request Form'!$E$8:$E$507, "&gt;="&amp;P163)&gt;0, "R", "")))))</f>
        <v/>
      </c>
      <c r="Q177" s="43" t="str">
        <f>IF(OR($B177="", Q163=""), "", IF(COUNTIFS('Leave Request Form'!$T$8:$T$507, Q163, 'Leave Request Form'!$C$8:$C$507, $B177), "A2", IF(COUNTIFS('Leave Request Form'!$G$8:$G$507, Q163, 'Leave Request Form'!$C$8:$C$507, $B177), "R2", IF(COUNTIFS('Leave Request Form'!$P$8:$P$569, $B177, 'Leave Request Form'!$Q$8:$Q$569, "&lt;="&amp;Q163, 'Leave Request Form'!$R$8:$R$569, "&gt;="&amp;Q163)&gt;0, "A", IF(COUNTIFS('Leave Request Form'!$C$8:$C$507, $B177, 'Leave Request Form'!$D$8:$D$507, "&lt;="&amp;Q163, 'Leave Request Form'!$E$8:$E$507, "&gt;="&amp;Q163)&gt;0, "R", "")))))</f>
        <v/>
      </c>
      <c r="R177" s="43" t="str">
        <f>IF(OR($B177="", R163=""), "", IF(COUNTIFS('Leave Request Form'!$T$8:$T$507, R163, 'Leave Request Form'!$C$8:$C$507, $B177), "A2", IF(COUNTIFS('Leave Request Form'!$G$8:$G$507, R163, 'Leave Request Form'!$C$8:$C$507, $B177), "R2", IF(COUNTIFS('Leave Request Form'!$P$8:$P$569, $B177, 'Leave Request Form'!$Q$8:$Q$569, "&lt;="&amp;R163, 'Leave Request Form'!$R$8:$R$569, "&gt;="&amp;R163)&gt;0, "A", IF(COUNTIFS('Leave Request Form'!$C$8:$C$507, $B177, 'Leave Request Form'!$D$8:$D$507, "&lt;="&amp;R163, 'Leave Request Form'!$E$8:$E$507, "&gt;="&amp;R163)&gt;0, "R", "")))))</f>
        <v/>
      </c>
      <c r="S177" s="43" t="str">
        <f>IF(OR($B177="", S163=""), "", IF(COUNTIFS('Leave Request Form'!$T$8:$T$507, S163, 'Leave Request Form'!$C$8:$C$507, $B177), "A2", IF(COUNTIFS('Leave Request Form'!$G$8:$G$507, S163, 'Leave Request Form'!$C$8:$C$507, $B177), "R2", IF(COUNTIFS('Leave Request Form'!$P$8:$P$569, $B177, 'Leave Request Form'!$Q$8:$Q$569, "&lt;="&amp;S163, 'Leave Request Form'!$R$8:$R$569, "&gt;="&amp;S163)&gt;0, "A", IF(COUNTIFS('Leave Request Form'!$C$8:$C$507, $B177, 'Leave Request Form'!$D$8:$D$507, "&lt;="&amp;S163, 'Leave Request Form'!$E$8:$E$507, "&gt;="&amp;S163)&gt;0, "R", "")))))</f>
        <v/>
      </c>
      <c r="T177" s="43" t="str">
        <f>IF(OR($B177="", T163=""), "", IF(COUNTIFS('Leave Request Form'!$T$8:$T$507, T163, 'Leave Request Form'!$C$8:$C$507, $B177), "A2", IF(COUNTIFS('Leave Request Form'!$G$8:$G$507, T163, 'Leave Request Form'!$C$8:$C$507, $B177), "R2", IF(COUNTIFS('Leave Request Form'!$P$8:$P$569, $B177, 'Leave Request Form'!$Q$8:$Q$569, "&lt;="&amp;T163, 'Leave Request Form'!$R$8:$R$569, "&gt;="&amp;T163)&gt;0, "A", IF(COUNTIFS('Leave Request Form'!$C$8:$C$507, $B177, 'Leave Request Form'!$D$8:$D$507, "&lt;="&amp;T163, 'Leave Request Form'!$E$8:$E$507, "&gt;="&amp;T163)&gt;0, "R", "")))))</f>
        <v/>
      </c>
      <c r="U177" s="43" t="str">
        <f>IF(OR($B177="", U163=""), "", IF(COUNTIFS('Leave Request Form'!$T$8:$T$507, U163, 'Leave Request Form'!$C$8:$C$507, $B177), "A2", IF(COUNTIFS('Leave Request Form'!$G$8:$G$507, U163, 'Leave Request Form'!$C$8:$C$507, $B177), "R2", IF(COUNTIFS('Leave Request Form'!$P$8:$P$569, $B177, 'Leave Request Form'!$Q$8:$Q$569, "&lt;="&amp;U163, 'Leave Request Form'!$R$8:$R$569, "&gt;="&amp;U163)&gt;0, "A", IF(COUNTIFS('Leave Request Form'!$C$8:$C$507, $B177, 'Leave Request Form'!$D$8:$D$507, "&lt;="&amp;U163, 'Leave Request Form'!$E$8:$E$507, "&gt;="&amp;U163)&gt;0, "R", "")))))</f>
        <v/>
      </c>
      <c r="V177" s="43" t="str">
        <f>IF(OR($B177="", V163=""), "", IF(COUNTIFS('Leave Request Form'!$T$8:$T$507, V163, 'Leave Request Form'!$C$8:$C$507, $B177), "A2", IF(COUNTIFS('Leave Request Form'!$G$8:$G$507, V163, 'Leave Request Form'!$C$8:$C$507, $B177), "R2", IF(COUNTIFS('Leave Request Form'!$P$8:$P$569, $B177, 'Leave Request Form'!$Q$8:$Q$569, "&lt;="&amp;V163, 'Leave Request Form'!$R$8:$R$569, "&gt;="&amp;V163)&gt;0, "A", IF(COUNTIFS('Leave Request Form'!$C$8:$C$507, $B177, 'Leave Request Form'!$D$8:$D$507, "&lt;="&amp;V163, 'Leave Request Form'!$E$8:$E$507, "&gt;="&amp;V163)&gt;0, "R", "")))))</f>
        <v/>
      </c>
      <c r="W177" s="43" t="str">
        <f>IF(OR($B177="", W163=""), "", IF(COUNTIFS('Leave Request Form'!$T$8:$T$507, W163, 'Leave Request Form'!$C$8:$C$507, $B177), "A2", IF(COUNTIFS('Leave Request Form'!$G$8:$G$507, W163, 'Leave Request Form'!$C$8:$C$507, $B177), "R2", IF(COUNTIFS('Leave Request Form'!$P$8:$P$569, $B177, 'Leave Request Form'!$Q$8:$Q$569, "&lt;="&amp;W163, 'Leave Request Form'!$R$8:$R$569, "&gt;="&amp;W163)&gt;0, "A", IF(COUNTIFS('Leave Request Form'!$C$8:$C$507, $B177, 'Leave Request Form'!$D$8:$D$507, "&lt;="&amp;W163, 'Leave Request Form'!$E$8:$E$507, "&gt;="&amp;W163)&gt;0, "R", "")))))</f>
        <v/>
      </c>
      <c r="X177" s="43" t="str">
        <f>IF(OR($B177="", X163=""), "", IF(COUNTIFS('Leave Request Form'!$T$8:$T$507, X163, 'Leave Request Form'!$C$8:$C$507, $B177), "A2", IF(COUNTIFS('Leave Request Form'!$G$8:$G$507, X163, 'Leave Request Form'!$C$8:$C$507, $B177), "R2", IF(COUNTIFS('Leave Request Form'!$P$8:$P$569, $B177, 'Leave Request Form'!$Q$8:$Q$569, "&lt;="&amp;X163, 'Leave Request Form'!$R$8:$R$569, "&gt;="&amp;X163)&gt;0, "A", IF(COUNTIFS('Leave Request Form'!$C$8:$C$507, $B177, 'Leave Request Form'!$D$8:$D$507, "&lt;="&amp;X163, 'Leave Request Form'!$E$8:$E$507, "&gt;="&amp;X163)&gt;0, "R", "")))))</f>
        <v/>
      </c>
      <c r="Y177" s="43" t="str">
        <f>IF(OR($B177="", Y163=""), "", IF(COUNTIFS('Leave Request Form'!$T$8:$T$507, Y163, 'Leave Request Form'!$C$8:$C$507, $B177), "A2", IF(COUNTIFS('Leave Request Form'!$G$8:$G$507, Y163, 'Leave Request Form'!$C$8:$C$507, $B177), "R2", IF(COUNTIFS('Leave Request Form'!$P$8:$P$569, $B177, 'Leave Request Form'!$Q$8:$Q$569, "&lt;="&amp;Y163, 'Leave Request Form'!$R$8:$R$569, "&gt;="&amp;Y163)&gt;0, "A", IF(COUNTIFS('Leave Request Form'!$C$8:$C$507, $B177, 'Leave Request Form'!$D$8:$D$507, "&lt;="&amp;Y163, 'Leave Request Form'!$E$8:$E$507, "&gt;="&amp;Y163)&gt;0, "R", "")))))</f>
        <v/>
      </c>
      <c r="Z177" s="43" t="str">
        <f>IF(OR($B177="", Z163=""), "", IF(COUNTIFS('Leave Request Form'!$T$8:$T$507, Z163, 'Leave Request Form'!$C$8:$C$507, $B177), "A2", IF(COUNTIFS('Leave Request Form'!$G$8:$G$507, Z163, 'Leave Request Form'!$C$8:$C$507, $B177), "R2", IF(COUNTIFS('Leave Request Form'!$P$8:$P$569, $B177, 'Leave Request Form'!$Q$8:$Q$569, "&lt;="&amp;Z163, 'Leave Request Form'!$R$8:$R$569, "&gt;="&amp;Z163)&gt;0, "A", IF(COUNTIFS('Leave Request Form'!$C$8:$C$507, $B177, 'Leave Request Form'!$D$8:$D$507, "&lt;="&amp;Z163, 'Leave Request Form'!$E$8:$E$507, "&gt;="&amp;Z163)&gt;0, "R", "")))))</f>
        <v/>
      </c>
      <c r="AA177" s="43" t="str">
        <f>IF(OR($B177="", AA163=""), "", IF(COUNTIFS('Leave Request Form'!$T$8:$T$507, AA163, 'Leave Request Form'!$C$8:$C$507, $B177), "A2", IF(COUNTIFS('Leave Request Form'!$G$8:$G$507, AA163, 'Leave Request Form'!$C$8:$C$507, $B177), "R2", IF(COUNTIFS('Leave Request Form'!$P$8:$P$569, $B177, 'Leave Request Form'!$Q$8:$Q$569, "&lt;="&amp;AA163, 'Leave Request Form'!$R$8:$R$569, "&gt;="&amp;AA163)&gt;0, "A", IF(COUNTIFS('Leave Request Form'!$C$8:$C$507, $B177, 'Leave Request Form'!$D$8:$D$507, "&lt;="&amp;AA163, 'Leave Request Form'!$E$8:$E$507, "&gt;="&amp;AA163)&gt;0, "R", "")))))</f>
        <v/>
      </c>
      <c r="AB177" s="43" t="str">
        <f>IF(OR($B177="", AB163=""), "", IF(COUNTIFS('Leave Request Form'!$T$8:$T$507, AB163, 'Leave Request Form'!$C$8:$C$507, $B177), "A2", IF(COUNTIFS('Leave Request Form'!$G$8:$G$507, AB163, 'Leave Request Form'!$C$8:$C$507, $B177), "R2", IF(COUNTIFS('Leave Request Form'!$P$8:$P$569, $B177, 'Leave Request Form'!$Q$8:$Q$569, "&lt;="&amp;AB163, 'Leave Request Form'!$R$8:$R$569, "&gt;="&amp;AB163)&gt;0, "A", IF(COUNTIFS('Leave Request Form'!$C$8:$C$507, $B177, 'Leave Request Form'!$D$8:$D$507, "&lt;="&amp;AB163, 'Leave Request Form'!$E$8:$E$507, "&gt;="&amp;AB163)&gt;0, "R", "")))))</f>
        <v/>
      </c>
      <c r="AC177" s="43" t="str">
        <f>IF(OR($B177="", AC163=""), "", IF(COUNTIFS('Leave Request Form'!$T$8:$T$507, AC163, 'Leave Request Form'!$C$8:$C$507, $B177), "A2", IF(COUNTIFS('Leave Request Form'!$G$8:$G$507, AC163, 'Leave Request Form'!$C$8:$C$507, $B177), "R2", IF(COUNTIFS('Leave Request Form'!$P$8:$P$569, $B177, 'Leave Request Form'!$Q$8:$Q$569, "&lt;="&amp;AC163, 'Leave Request Form'!$R$8:$R$569, "&gt;="&amp;AC163)&gt;0, "A", IF(COUNTIFS('Leave Request Form'!$C$8:$C$507, $B177, 'Leave Request Form'!$D$8:$D$507, "&lt;="&amp;AC163, 'Leave Request Form'!$E$8:$E$507, "&gt;="&amp;AC163)&gt;0, "R", "")))))</f>
        <v/>
      </c>
      <c r="AD177" s="43" t="str">
        <f>IF(OR($B177="", AD163=""), "", IF(COUNTIFS('Leave Request Form'!$T$8:$T$507, AD163, 'Leave Request Form'!$C$8:$C$507, $B177), "A2", IF(COUNTIFS('Leave Request Form'!$G$8:$G$507, AD163, 'Leave Request Form'!$C$8:$C$507, $B177), "R2", IF(COUNTIFS('Leave Request Form'!$P$8:$P$569, $B177, 'Leave Request Form'!$Q$8:$Q$569, "&lt;="&amp;AD163, 'Leave Request Form'!$R$8:$R$569, "&gt;="&amp;AD163)&gt;0, "A", IF(COUNTIFS('Leave Request Form'!$C$8:$C$507, $B177, 'Leave Request Form'!$D$8:$D$507, "&lt;="&amp;AD163, 'Leave Request Form'!$E$8:$E$507, "&gt;="&amp;AD163)&gt;0, "R", "")))))</f>
        <v/>
      </c>
      <c r="AE177" s="43" t="str">
        <f>IF(OR($B177="", AE163=""), "", IF(COUNTIFS('Leave Request Form'!$T$8:$T$507, AE163, 'Leave Request Form'!$C$8:$C$507, $B177), "A2", IF(COUNTIFS('Leave Request Form'!$G$8:$G$507, AE163, 'Leave Request Form'!$C$8:$C$507, $B177), "R2", IF(COUNTIFS('Leave Request Form'!$P$8:$P$569, $B177, 'Leave Request Form'!$Q$8:$Q$569, "&lt;="&amp;AE163, 'Leave Request Form'!$R$8:$R$569, "&gt;="&amp;AE163)&gt;0, "A", IF(COUNTIFS('Leave Request Form'!$C$8:$C$507, $B177, 'Leave Request Form'!$D$8:$D$507, "&lt;="&amp;AE163, 'Leave Request Form'!$E$8:$E$507, "&gt;="&amp;AE163)&gt;0, "R", "")))))</f>
        <v/>
      </c>
      <c r="AF177" s="43" t="str">
        <f>IF(OR($B177="", AF163=""), "", IF(COUNTIFS('Leave Request Form'!$T$8:$T$507, AF163, 'Leave Request Form'!$C$8:$C$507, $B177), "A2", IF(COUNTIFS('Leave Request Form'!$G$8:$G$507, AF163, 'Leave Request Form'!$C$8:$C$507, $B177), "R2", IF(COUNTIFS('Leave Request Form'!$P$8:$P$569, $B177, 'Leave Request Form'!$Q$8:$Q$569, "&lt;="&amp;AF163, 'Leave Request Form'!$R$8:$R$569, "&gt;="&amp;AF163)&gt;0, "A", IF(COUNTIFS('Leave Request Form'!$C$8:$C$507, $B177, 'Leave Request Form'!$D$8:$D$507, "&lt;="&amp;AF163, 'Leave Request Form'!$E$8:$E$507, "&gt;="&amp;AF163)&gt;0, "R", "")))))</f>
        <v/>
      </c>
      <c r="AG177" s="44" t="str">
        <f>IF(OR($B177="", AG163=""), "", IF(COUNTIFS('Leave Request Form'!$T$8:$T$507, AG163, 'Leave Request Form'!$C$8:$C$507, $B177), "A2", IF(COUNTIFS('Leave Request Form'!$G$8:$G$507, AG163, 'Leave Request Form'!$C$8:$C$507, $B177), "R2", IF(COUNTIFS('Leave Request Form'!$P$8:$P$569, $B177, 'Leave Request Form'!$Q$8:$Q$569, "&lt;="&amp;AG163, 'Leave Request Form'!$R$8:$R$569, "&gt;="&amp;AG163)&gt;0, "A", IF(COUNTIFS('Leave Request Form'!$C$8:$C$507, $B177, 'Leave Request Form'!$D$8:$D$507, "&lt;="&amp;AG163, 'Leave Request Form'!$E$8:$E$507, "&gt;="&amp;AG163)&gt;0, "R", "")))))</f>
        <v/>
      </c>
      <c r="AH177" s="75"/>
    </row>
    <row r="178" spans="1:34" x14ac:dyDescent="0.25">
      <c r="A178" s="75"/>
      <c r="B178" s="10" t="str">
        <f>IF('Intro &amp; Setup'!$BC$18="", "", 'Intro &amp; Setup'!$BC$18)</f>
        <v/>
      </c>
      <c r="C178" s="42" t="str">
        <f>IF(OR($B178="", C163=""), "", IF(COUNTIFS('Leave Request Form'!$T$8:$T$507, C163, 'Leave Request Form'!$C$8:$C$507, $B178), "A2", IF(COUNTIFS('Leave Request Form'!$G$8:$G$507, C163, 'Leave Request Form'!$C$8:$C$507, $B178), "R2", IF(COUNTIFS('Leave Request Form'!$P$8:$P$569, $B178, 'Leave Request Form'!$Q$8:$Q$569, "&lt;="&amp;C163, 'Leave Request Form'!$R$8:$R$569, "&gt;="&amp;C163)&gt;0, "A", IF(COUNTIFS('Leave Request Form'!$C$8:$C$507, $B178, 'Leave Request Form'!$D$8:$D$507, "&lt;="&amp;C163, 'Leave Request Form'!$E$8:$E$507, "&gt;="&amp;C163)&gt;0, "R", "")))))</f>
        <v/>
      </c>
      <c r="D178" s="43" t="str">
        <f>IF(OR($B178="", D163=""), "", IF(COUNTIFS('Leave Request Form'!$T$8:$T$507, D163, 'Leave Request Form'!$C$8:$C$507, $B178), "A2", IF(COUNTIFS('Leave Request Form'!$G$8:$G$507, D163, 'Leave Request Form'!$C$8:$C$507, $B178), "R2", IF(COUNTIFS('Leave Request Form'!$P$8:$P$569, $B178, 'Leave Request Form'!$Q$8:$Q$569, "&lt;="&amp;D163, 'Leave Request Form'!$R$8:$R$569, "&gt;="&amp;D163)&gt;0, "A", IF(COUNTIFS('Leave Request Form'!$C$8:$C$507, $B178, 'Leave Request Form'!$D$8:$D$507, "&lt;="&amp;D163, 'Leave Request Form'!$E$8:$E$507, "&gt;="&amp;D163)&gt;0, "R", "")))))</f>
        <v/>
      </c>
      <c r="E178" s="43" t="str">
        <f>IF(OR($B178="", E163=""), "", IF(COUNTIFS('Leave Request Form'!$T$8:$T$507, E163, 'Leave Request Form'!$C$8:$C$507, $B178), "A2", IF(COUNTIFS('Leave Request Form'!$G$8:$G$507, E163, 'Leave Request Form'!$C$8:$C$507, $B178), "R2", IF(COUNTIFS('Leave Request Form'!$P$8:$P$569, $B178, 'Leave Request Form'!$Q$8:$Q$569, "&lt;="&amp;E163, 'Leave Request Form'!$R$8:$R$569, "&gt;="&amp;E163)&gt;0, "A", IF(COUNTIFS('Leave Request Form'!$C$8:$C$507, $B178, 'Leave Request Form'!$D$8:$D$507, "&lt;="&amp;E163, 'Leave Request Form'!$E$8:$E$507, "&gt;="&amp;E163)&gt;0, "R", "")))))</f>
        <v/>
      </c>
      <c r="F178" s="43" t="str">
        <f>IF(OR($B178="", F163=""), "", IF(COUNTIFS('Leave Request Form'!$T$8:$T$507, F163, 'Leave Request Form'!$C$8:$C$507, $B178), "A2", IF(COUNTIFS('Leave Request Form'!$G$8:$G$507, F163, 'Leave Request Form'!$C$8:$C$507, $B178), "R2", IF(COUNTIFS('Leave Request Form'!$P$8:$P$569, $B178, 'Leave Request Form'!$Q$8:$Q$569, "&lt;="&amp;F163, 'Leave Request Form'!$R$8:$R$569, "&gt;="&amp;F163)&gt;0, "A", IF(COUNTIFS('Leave Request Form'!$C$8:$C$507, $B178, 'Leave Request Form'!$D$8:$D$507, "&lt;="&amp;F163, 'Leave Request Form'!$E$8:$E$507, "&gt;="&amp;F163)&gt;0, "R", "")))))</f>
        <v/>
      </c>
      <c r="G178" s="43" t="str">
        <f>IF(OR($B178="", G163=""), "", IF(COUNTIFS('Leave Request Form'!$T$8:$T$507, G163, 'Leave Request Form'!$C$8:$C$507, $B178), "A2", IF(COUNTIFS('Leave Request Form'!$G$8:$G$507, G163, 'Leave Request Form'!$C$8:$C$507, $B178), "R2", IF(COUNTIFS('Leave Request Form'!$P$8:$P$569, $B178, 'Leave Request Form'!$Q$8:$Q$569, "&lt;="&amp;G163, 'Leave Request Form'!$R$8:$R$569, "&gt;="&amp;G163)&gt;0, "A", IF(COUNTIFS('Leave Request Form'!$C$8:$C$507, $B178, 'Leave Request Form'!$D$8:$D$507, "&lt;="&amp;G163, 'Leave Request Form'!$E$8:$E$507, "&gt;="&amp;G163)&gt;0, "R", "")))))</f>
        <v/>
      </c>
      <c r="H178" s="43" t="str">
        <f>IF(OR($B178="", H163=""), "", IF(COUNTIFS('Leave Request Form'!$T$8:$T$507, H163, 'Leave Request Form'!$C$8:$C$507, $B178), "A2", IF(COUNTIFS('Leave Request Form'!$G$8:$G$507, H163, 'Leave Request Form'!$C$8:$C$507, $B178), "R2", IF(COUNTIFS('Leave Request Form'!$P$8:$P$569, $B178, 'Leave Request Form'!$Q$8:$Q$569, "&lt;="&amp;H163, 'Leave Request Form'!$R$8:$R$569, "&gt;="&amp;H163)&gt;0, "A", IF(COUNTIFS('Leave Request Form'!$C$8:$C$507, $B178, 'Leave Request Form'!$D$8:$D$507, "&lt;="&amp;H163, 'Leave Request Form'!$E$8:$E$507, "&gt;="&amp;H163)&gt;0, "R", "")))))</f>
        <v/>
      </c>
      <c r="I178" s="43" t="str">
        <f>IF(OR($B178="", I163=""), "", IF(COUNTIFS('Leave Request Form'!$T$8:$T$507, I163, 'Leave Request Form'!$C$8:$C$507, $B178), "A2", IF(COUNTIFS('Leave Request Form'!$G$8:$G$507, I163, 'Leave Request Form'!$C$8:$C$507, $B178), "R2", IF(COUNTIFS('Leave Request Form'!$P$8:$P$569, $B178, 'Leave Request Form'!$Q$8:$Q$569, "&lt;="&amp;I163, 'Leave Request Form'!$R$8:$R$569, "&gt;="&amp;I163)&gt;0, "A", IF(COUNTIFS('Leave Request Form'!$C$8:$C$507, $B178, 'Leave Request Form'!$D$8:$D$507, "&lt;="&amp;I163, 'Leave Request Form'!$E$8:$E$507, "&gt;="&amp;I163)&gt;0, "R", "")))))</f>
        <v/>
      </c>
      <c r="J178" s="43" t="str">
        <f>IF(OR($B178="", J163=""), "", IF(COUNTIFS('Leave Request Form'!$T$8:$T$507, J163, 'Leave Request Form'!$C$8:$C$507, $B178), "A2", IF(COUNTIFS('Leave Request Form'!$G$8:$G$507, J163, 'Leave Request Form'!$C$8:$C$507, $B178), "R2", IF(COUNTIFS('Leave Request Form'!$P$8:$P$569, $B178, 'Leave Request Form'!$Q$8:$Q$569, "&lt;="&amp;J163, 'Leave Request Form'!$R$8:$R$569, "&gt;="&amp;J163)&gt;0, "A", IF(COUNTIFS('Leave Request Form'!$C$8:$C$507, $B178, 'Leave Request Form'!$D$8:$D$507, "&lt;="&amp;J163, 'Leave Request Form'!$E$8:$E$507, "&gt;="&amp;J163)&gt;0, "R", "")))))</f>
        <v/>
      </c>
      <c r="K178" s="43" t="str">
        <f>IF(OR($B178="", K163=""), "", IF(COUNTIFS('Leave Request Form'!$T$8:$T$507, K163, 'Leave Request Form'!$C$8:$C$507, $B178), "A2", IF(COUNTIFS('Leave Request Form'!$G$8:$G$507, K163, 'Leave Request Form'!$C$8:$C$507, $B178), "R2", IF(COUNTIFS('Leave Request Form'!$P$8:$P$569, $B178, 'Leave Request Form'!$Q$8:$Q$569, "&lt;="&amp;K163, 'Leave Request Form'!$R$8:$R$569, "&gt;="&amp;K163)&gt;0, "A", IF(COUNTIFS('Leave Request Form'!$C$8:$C$507, $B178, 'Leave Request Form'!$D$8:$D$507, "&lt;="&amp;K163, 'Leave Request Form'!$E$8:$E$507, "&gt;="&amp;K163)&gt;0, "R", "")))))</f>
        <v/>
      </c>
      <c r="L178" s="43" t="str">
        <f>IF(OR($B178="", L163=""), "", IF(COUNTIFS('Leave Request Form'!$T$8:$T$507, L163, 'Leave Request Form'!$C$8:$C$507, $B178), "A2", IF(COUNTIFS('Leave Request Form'!$G$8:$G$507, L163, 'Leave Request Form'!$C$8:$C$507, $B178), "R2", IF(COUNTIFS('Leave Request Form'!$P$8:$P$569, $B178, 'Leave Request Form'!$Q$8:$Q$569, "&lt;="&amp;L163, 'Leave Request Form'!$R$8:$R$569, "&gt;="&amp;L163)&gt;0, "A", IF(COUNTIFS('Leave Request Form'!$C$8:$C$507, $B178, 'Leave Request Form'!$D$8:$D$507, "&lt;="&amp;L163, 'Leave Request Form'!$E$8:$E$507, "&gt;="&amp;L163)&gt;0, "R", "")))))</f>
        <v/>
      </c>
      <c r="M178" s="43" t="str">
        <f>IF(OR($B178="", M163=""), "", IF(COUNTIFS('Leave Request Form'!$T$8:$T$507, M163, 'Leave Request Form'!$C$8:$C$507, $B178), "A2", IF(COUNTIFS('Leave Request Form'!$G$8:$G$507, M163, 'Leave Request Form'!$C$8:$C$507, $B178), "R2", IF(COUNTIFS('Leave Request Form'!$P$8:$P$569, $B178, 'Leave Request Form'!$Q$8:$Q$569, "&lt;="&amp;M163, 'Leave Request Form'!$R$8:$R$569, "&gt;="&amp;M163)&gt;0, "A", IF(COUNTIFS('Leave Request Form'!$C$8:$C$507, $B178, 'Leave Request Form'!$D$8:$D$507, "&lt;="&amp;M163, 'Leave Request Form'!$E$8:$E$507, "&gt;="&amp;M163)&gt;0, "R", "")))))</f>
        <v/>
      </c>
      <c r="N178" s="43" t="str">
        <f>IF(OR($B178="", N163=""), "", IF(COUNTIFS('Leave Request Form'!$T$8:$T$507, N163, 'Leave Request Form'!$C$8:$C$507, $B178), "A2", IF(COUNTIFS('Leave Request Form'!$G$8:$G$507, N163, 'Leave Request Form'!$C$8:$C$507, $B178), "R2", IF(COUNTIFS('Leave Request Form'!$P$8:$P$569, $B178, 'Leave Request Form'!$Q$8:$Q$569, "&lt;="&amp;N163, 'Leave Request Form'!$R$8:$R$569, "&gt;="&amp;N163)&gt;0, "A", IF(COUNTIFS('Leave Request Form'!$C$8:$C$507, $B178, 'Leave Request Form'!$D$8:$D$507, "&lt;="&amp;N163, 'Leave Request Form'!$E$8:$E$507, "&gt;="&amp;N163)&gt;0, "R", "")))))</f>
        <v/>
      </c>
      <c r="O178" s="43" t="str">
        <f>IF(OR($B178="", O163=""), "", IF(COUNTIFS('Leave Request Form'!$T$8:$T$507, O163, 'Leave Request Form'!$C$8:$C$507, $B178), "A2", IF(COUNTIFS('Leave Request Form'!$G$8:$G$507, O163, 'Leave Request Form'!$C$8:$C$507, $B178), "R2", IF(COUNTIFS('Leave Request Form'!$P$8:$P$569, $B178, 'Leave Request Form'!$Q$8:$Q$569, "&lt;="&amp;O163, 'Leave Request Form'!$R$8:$R$569, "&gt;="&amp;O163)&gt;0, "A", IF(COUNTIFS('Leave Request Form'!$C$8:$C$507, $B178, 'Leave Request Form'!$D$8:$D$507, "&lt;="&amp;O163, 'Leave Request Form'!$E$8:$E$507, "&gt;="&amp;O163)&gt;0, "R", "")))))</f>
        <v/>
      </c>
      <c r="P178" s="43" t="str">
        <f>IF(OR($B178="", P163=""), "", IF(COUNTIFS('Leave Request Form'!$T$8:$T$507, P163, 'Leave Request Form'!$C$8:$C$507, $B178), "A2", IF(COUNTIFS('Leave Request Form'!$G$8:$G$507, P163, 'Leave Request Form'!$C$8:$C$507, $B178), "R2", IF(COUNTIFS('Leave Request Form'!$P$8:$P$569, $B178, 'Leave Request Form'!$Q$8:$Q$569, "&lt;="&amp;P163, 'Leave Request Form'!$R$8:$R$569, "&gt;="&amp;P163)&gt;0, "A", IF(COUNTIFS('Leave Request Form'!$C$8:$C$507, $B178, 'Leave Request Form'!$D$8:$D$507, "&lt;="&amp;P163, 'Leave Request Form'!$E$8:$E$507, "&gt;="&amp;P163)&gt;0, "R", "")))))</f>
        <v/>
      </c>
      <c r="Q178" s="43" t="str">
        <f>IF(OR($B178="", Q163=""), "", IF(COUNTIFS('Leave Request Form'!$T$8:$T$507, Q163, 'Leave Request Form'!$C$8:$C$507, $B178), "A2", IF(COUNTIFS('Leave Request Form'!$G$8:$G$507, Q163, 'Leave Request Form'!$C$8:$C$507, $B178), "R2", IF(COUNTIFS('Leave Request Form'!$P$8:$P$569, $B178, 'Leave Request Form'!$Q$8:$Q$569, "&lt;="&amp;Q163, 'Leave Request Form'!$R$8:$R$569, "&gt;="&amp;Q163)&gt;0, "A", IF(COUNTIFS('Leave Request Form'!$C$8:$C$507, $B178, 'Leave Request Form'!$D$8:$D$507, "&lt;="&amp;Q163, 'Leave Request Form'!$E$8:$E$507, "&gt;="&amp;Q163)&gt;0, "R", "")))))</f>
        <v/>
      </c>
      <c r="R178" s="43" t="str">
        <f>IF(OR($B178="", R163=""), "", IF(COUNTIFS('Leave Request Form'!$T$8:$T$507, R163, 'Leave Request Form'!$C$8:$C$507, $B178), "A2", IF(COUNTIFS('Leave Request Form'!$G$8:$G$507, R163, 'Leave Request Form'!$C$8:$C$507, $B178), "R2", IF(COUNTIFS('Leave Request Form'!$P$8:$P$569, $B178, 'Leave Request Form'!$Q$8:$Q$569, "&lt;="&amp;R163, 'Leave Request Form'!$R$8:$R$569, "&gt;="&amp;R163)&gt;0, "A", IF(COUNTIFS('Leave Request Form'!$C$8:$C$507, $B178, 'Leave Request Form'!$D$8:$D$507, "&lt;="&amp;R163, 'Leave Request Form'!$E$8:$E$507, "&gt;="&amp;R163)&gt;0, "R", "")))))</f>
        <v/>
      </c>
      <c r="S178" s="43" t="str">
        <f>IF(OR($B178="", S163=""), "", IF(COUNTIFS('Leave Request Form'!$T$8:$T$507, S163, 'Leave Request Form'!$C$8:$C$507, $B178), "A2", IF(COUNTIFS('Leave Request Form'!$G$8:$G$507, S163, 'Leave Request Form'!$C$8:$C$507, $B178), "R2", IF(COUNTIFS('Leave Request Form'!$P$8:$P$569, $B178, 'Leave Request Form'!$Q$8:$Q$569, "&lt;="&amp;S163, 'Leave Request Form'!$R$8:$R$569, "&gt;="&amp;S163)&gt;0, "A", IF(COUNTIFS('Leave Request Form'!$C$8:$C$507, $B178, 'Leave Request Form'!$D$8:$D$507, "&lt;="&amp;S163, 'Leave Request Form'!$E$8:$E$507, "&gt;="&amp;S163)&gt;0, "R", "")))))</f>
        <v/>
      </c>
      <c r="T178" s="43" t="str">
        <f>IF(OR($B178="", T163=""), "", IF(COUNTIFS('Leave Request Form'!$T$8:$T$507, T163, 'Leave Request Form'!$C$8:$C$507, $B178), "A2", IF(COUNTIFS('Leave Request Form'!$G$8:$G$507, T163, 'Leave Request Form'!$C$8:$C$507, $B178), "R2", IF(COUNTIFS('Leave Request Form'!$P$8:$P$569, $B178, 'Leave Request Form'!$Q$8:$Q$569, "&lt;="&amp;T163, 'Leave Request Form'!$R$8:$R$569, "&gt;="&amp;T163)&gt;0, "A", IF(COUNTIFS('Leave Request Form'!$C$8:$C$507, $B178, 'Leave Request Form'!$D$8:$D$507, "&lt;="&amp;T163, 'Leave Request Form'!$E$8:$E$507, "&gt;="&amp;T163)&gt;0, "R", "")))))</f>
        <v/>
      </c>
      <c r="U178" s="43" t="str">
        <f>IF(OR($B178="", U163=""), "", IF(COUNTIFS('Leave Request Form'!$T$8:$T$507, U163, 'Leave Request Form'!$C$8:$C$507, $B178), "A2", IF(COUNTIFS('Leave Request Form'!$G$8:$G$507, U163, 'Leave Request Form'!$C$8:$C$507, $B178), "R2", IF(COUNTIFS('Leave Request Form'!$P$8:$P$569, $B178, 'Leave Request Form'!$Q$8:$Q$569, "&lt;="&amp;U163, 'Leave Request Form'!$R$8:$R$569, "&gt;="&amp;U163)&gt;0, "A", IF(COUNTIFS('Leave Request Form'!$C$8:$C$507, $B178, 'Leave Request Form'!$D$8:$D$507, "&lt;="&amp;U163, 'Leave Request Form'!$E$8:$E$507, "&gt;="&amp;U163)&gt;0, "R", "")))))</f>
        <v/>
      </c>
      <c r="V178" s="43" t="str">
        <f>IF(OR($B178="", V163=""), "", IF(COUNTIFS('Leave Request Form'!$T$8:$T$507, V163, 'Leave Request Form'!$C$8:$C$507, $B178), "A2", IF(COUNTIFS('Leave Request Form'!$G$8:$G$507, V163, 'Leave Request Form'!$C$8:$C$507, $B178), "R2", IF(COUNTIFS('Leave Request Form'!$P$8:$P$569, $B178, 'Leave Request Form'!$Q$8:$Q$569, "&lt;="&amp;V163, 'Leave Request Form'!$R$8:$R$569, "&gt;="&amp;V163)&gt;0, "A", IF(COUNTIFS('Leave Request Form'!$C$8:$C$507, $B178, 'Leave Request Form'!$D$8:$D$507, "&lt;="&amp;V163, 'Leave Request Form'!$E$8:$E$507, "&gt;="&amp;V163)&gt;0, "R", "")))))</f>
        <v/>
      </c>
      <c r="W178" s="43" t="str">
        <f>IF(OR($B178="", W163=""), "", IF(COUNTIFS('Leave Request Form'!$T$8:$T$507, W163, 'Leave Request Form'!$C$8:$C$507, $B178), "A2", IF(COUNTIFS('Leave Request Form'!$G$8:$G$507, W163, 'Leave Request Form'!$C$8:$C$507, $B178), "R2", IF(COUNTIFS('Leave Request Form'!$P$8:$P$569, $B178, 'Leave Request Form'!$Q$8:$Q$569, "&lt;="&amp;W163, 'Leave Request Form'!$R$8:$R$569, "&gt;="&amp;W163)&gt;0, "A", IF(COUNTIFS('Leave Request Form'!$C$8:$C$507, $B178, 'Leave Request Form'!$D$8:$D$507, "&lt;="&amp;W163, 'Leave Request Form'!$E$8:$E$507, "&gt;="&amp;W163)&gt;0, "R", "")))))</f>
        <v/>
      </c>
      <c r="X178" s="43" t="str">
        <f>IF(OR($B178="", X163=""), "", IF(COUNTIFS('Leave Request Form'!$T$8:$T$507, X163, 'Leave Request Form'!$C$8:$C$507, $B178), "A2", IF(COUNTIFS('Leave Request Form'!$G$8:$G$507, X163, 'Leave Request Form'!$C$8:$C$507, $B178), "R2", IF(COUNTIFS('Leave Request Form'!$P$8:$P$569, $B178, 'Leave Request Form'!$Q$8:$Q$569, "&lt;="&amp;X163, 'Leave Request Form'!$R$8:$R$569, "&gt;="&amp;X163)&gt;0, "A", IF(COUNTIFS('Leave Request Form'!$C$8:$C$507, $B178, 'Leave Request Form'!$D$8:$D$507, "&lt;="&amp;X163, 'Leave Request Form'!$E$8:$E$507, "&gt;="&amp;X163)&gt;0, "R", "")))))</f>
        <v/>
      </c>
      <c r="Y178" s="43" t="str">
        <f>IF(OR($B178="", Y163=""), "", IF(COUNTIFS('Leave Request Form'!$T$8:$T$507, Y163, 'Leave Request Form'!$C$8:$C$507, $B178), "A2", IF(COUNTIFS('Leave Request Form'!$G$8:$G$507, Y163, 'Leave Request Form'!$C$8:$C$507, $B178), "R2", IF(COUNTIFS('Leave Request Form'!$P$8:$P$569, $B178, 'Leave Request Form'!$Q$8:$Q$569, "&lt;="&amp;Y163, 'Leave Request Form'!$R$8:$R$569, "&gt;="&amp;Y163)&gt;0, "A", IF(COUNTIFS('Leave Request Form'!$C$8:$C$507, $B178, 'Leave Request Form'!$D$8:$D$507, "&lt;="&amp;Y163, 'Leave Request Form'!$E$8:$E$507, "&gt;="&amp;Y163)&gt;0, "R", "")))))</f>
        <v/>
      </c>
      <c r="Z178" s="43" t="str">
        <f>IF(OR($B178="", Z163=""), "", IF(COUNTIFS('Leave Request Form'!$T$8:$T$507, Z163, 'Leave Request Form'!$C$8:$C$507, $B178), "A2", IF(COUNTIFS('Leave Request Form'!$G$8:$G$507, Z163, 'Leave Request Form'!$C$8:$C$507, $B178), "R2", IF(COUNTIFS('Leave Request Form'!$P$8:$P$569, $B178, 'Leave Request Form'!$Q$8:$Q$569, "&lt;="&amp;Z163, 'Leave Request Form'!$R$8:$R$569, "&gt;="&amp;Z163)&gt;0, "A", IF(COUNTIFS('Leave Request Form'!$C$8:$C$507, $B178, 'Leave Request Form'!$D$8:$D$507, "&lt;="&amp;Z163, 'Leave Request Form'!$E$8:$E$507, "&gt;="&amp;Z163)&gt;0, "R", "")))))</f>
        <v/>
      </c>
      <c r="AA178" s="43" t="str">
        <f>IF(OR($B178="", AA163=""), "", IF(COUNTIFS('Leave Request Form'!$T$8:$T$507, AA163, 'Leave Request Form'!$C$8:$C$507, $B178), "A2", IF(COUNTIFS('Leave Request Form'!$G$8:$G$507, AA163, 'Leave Request Form'!$C$8:$C$507, $B178), "R2", IF(COUNTIFS('Leave Request Form'!$P$8:$P$569, $B178, 'Leave Request Form'!$Q$8:$Q$569, "&lt;="&amp;AA163, 'Leave Request Form'!$R$8:$R$569, "&gt;="&amp;AA163)&gt;0, "A", IF(COUNTIFS('Leave Request Form'!$C$8:$C$507, $B178, 'Leave Request Form'!$D$8:$D$507, "&lt;="&amp;AA163, 'Leave Request Form'!$E$8:$E$507, "&gt;="&amp;AA163)&gt;0, "R", "")))))</f>
        <v/>
      </c>
      <c r="AB178" s="43" t="str">
        <f>IF(OR($B178="", AB163=""), "", IF(COUNTIFS('Leave Request Form'!$T$8:$T$507, AB163, 'Leave Request Form'!$C$8:$C$507, $B178), "A2", IF(COUNTIFS('Leave Request Form'!$G$8:$G$507, AB163, 'Leave Request Form'!$C$8:$C$507, $B178), "R2", IF(COUNTIFS('Leave Request Form'!$P$8:$P$569, $B178, 'Leave Request Form'!$Q$8:$Q$569, "&lt;="&amp;AB163, 'Leave Request Form'!$R$8:$R$569, "&gt;="&amp;AB163)&gt;0, "A", IF(COUNTIFS('Leave Request Form'!$C$8:$C$507, $B178, 'Leave Request Form'!$D$8:$D$507, "&lt;="&amp;AB163, 'Leave Request Form'!$E$8:$E$507, "&gt;="&amp;AB163)&gt;0, "R", "")))))</f>
        <v/>
      </c>
      <c r="AC178" s="43" t="str">
        <f>IF(OR($B178="", AC163=""), "", IF(COUNTIFS('Leave Request Form'!$T$8:$T$507, AC163, 'Leave Request Form'!$C$8:$C$507, $B178), "A2", IF(COUNTIFS('Leave Request Form'!$G$8:$G$507, AC163, 'Leave Request Form'!$C$8:$C$507, $B178), "R2", IF(COUNTIFS('Leave Request Form'!$P$8:$P$569, $B178, 'Leave Request Form'!$Q$8:$Q$569, "&lt;="&amp;AC163, 'Leave Request Form'!$R$8:$R$569, "&gt;="&amp;AC163)&gt;0, "A", IF(COUNTIFS('Leave Request Form'!$C$8:$C$507, $B178, 'Leave Request Form'!$D$8:$D$507, "&lt;="&amp;AC163, 'Leave Request Form'!$E$8:$E$507, "&gt;="&amp;AC163)&gt;0, "R", "")))))</f>
        <v/>
      </c>
      <c r="AD178" s="43" t="str">
        <f>IF(OR($B178="", AD163=""), "", IF(COUNTIFS('Leave Request Form'!$T$8:$T$507, AD163, 'Leave Request Form'!$C$8:$C$507, $B178), "A2", IF(COUNTIFS('Leave Request Form'!$G$8:$G$507, AD163, 'Leave Request Form'!$C$8:$C$507, $B178), "R2", IF(COUNTIFS('Leave Request Form'!$P$8:$P$569, $B178, 'Leave Request Form'!$Q$8:$Q$569, "&lt;="&amp;AD163, 'Leave Request Form'!$R$8:$R$569, "&gt;="&amp;AD163)&gt;0, "A", IF(COUNTIFS('Leave Request Form'!$C$8:$C$507, $B178, 'Leave Request Form'!$D$8:$D$507, "&lt;="&amp;AD163, 'Leave Request Form'!$E$8:$E$507, "&gt;="&amp;AD163)&gt;0, "R", "")))))</f>
        <v/>
      </c>
      <c r="AE178" s="43" t="str">
        <f>IF(OR($B178="", AE163=""), "", IF(COUNTIFS('Leave Request Form'!$T$8:$T$507, AE163, 'Leave Request Form'!$C$8:$C$507, $B178), "A2", IF(COUNTIFS('Leave Request Form'!$G$8:$G$507, AE163, 'Leave Request Form'!$C$8:$C$507, $B178), "R2", IF(COUNTIFS('Leave Request Form'!$P$8:$P$569, $B178, 'Leave Request Form'!$Q$8:$Q$569, "&lt;="&amp;AE163, 'Leave Request Form'!$R$8:$R$569, "&gt;="&amp;AE163)&gt;0, "A", IF(COUNTIFS('Leave Request Form'!$C$8:$C$507, $B178, 'Leave Request Form'!$D$8:$D$507, "&lt;="&amp;AE163, 'Leave Request Form'!$E$8:$E$507, "&gt;="&amp;AE163)&gt;0, "R", "")))))</f>
        <v/>
      </c>
      <c r="AF178" s="43" t="str">
        <f>IF(OR($B178="", AF163=""), "", IF(COUNTIFS('Leave Request Form'!$T$8:$T$507, AF163, 'Leave Request Form'!$C$8:$C$507, $B178), "A2", IF(COUNTIFS('Leave Request Form'!$G$8:$G$507, AF163, 'Leave Request Form'!$C$8:$C$507, $B178), "R2", IF(COUNTIFS('Leave Request Form'!$P$8:$P$569, $B178, 'Leave Request Form'!$Q$8:$Q$569, "&lt;="&amp;AF163, 'Leave Request Form'!$R$8:$R$569, "&gt;="&amp;AF163)&gt;0, "A", IF(COUNTIFS('Leave Request Form'!$C$8:$C$507, $B178, 'Leave Request Form'!$D$8:$D$507, "&lt;="&amp;AF163, 'Leave Request Form'!$E$8:$E$507, "&gt;="&amp;AF163)&gt;0, "R", "")))))</f>
        <v/>
      </c>
      <c r="AG178" s="44" t="str">
        <f>IF(OR($B178="", AG163=""), "", IF(COUNTIFS('Leave Request Form'!$T$8:$T$507, AG163, 'Leave Request Form'!$C$8:$C$507, $B178), "A2", IF(COUNTIFS('Leave Request Form'!$G$8:$G$507, AG163, 'Leave Request Form'!$C$8:$C$507, $B178), "R2", IF(COUNTIFS('Leave Request Form'!$P$8:$P$569, $B178, 'Leave Request Form'!$Q$8:$Q$569, "&lt;="&amp;AG163, 'Leave Request Form'!$R$8:$R$569, "&gt;="&amp;AG163)&gt;0, "A", IF(COUNTIFS('Leave Request Form'!$C$8:$C$507, $B178, 'Leave Request Form'!$D$8:$D$507, "&lt;="&amp;AG163, 'Leave Request Form'!$E$8:$E$507, "&gt;="&amp;AG163)&gt;0, "R", "")))))</f>
        <v/>
      </c>
      <c r="AH178" s="75"/>
    </row>
    <row r="179" spans="1:34" x14ac:dyDescent="0.25">
      <c r="A179" s="75"/>
      <c r="B179" s="10" t="str">
        <f>IF('Intro &amp; Setup'!$BC$19="", "", 'Intro &amp; Setup'!$BC$19)</f>
        <v/>
      </c>
      <c r="C179" s="42" t="str">
        <f>IF(OR($B179="", C163=""), "", IF(COUNTIFS('Leave Request Form'!$T$8:$T$507, C163, 'Leave Request Form'!$C$8:$C$507, $B179), "A2", IF(COUNTIFS('Leave Request Form'!$G$8:$G$507, C163, 'Leave Request Form'!$C$8:$C$507, $B179), "R2", IF(COUNTIFS('Leave Request Form'!$P$8:$P$569, $B179, 'Leave Request Form'!$Q$8:$Q$569, "&lt;="&amp;C163, 'Leave Request Form'!$R$8:$R$569, "&gt;="&amp;C163)&gt;0, "A", IF(COUNTIFS('Leave Request Form'!$C$8:$C$507, $B179, 'Leave Request Form'!$D$8:$D$507, "&lt;="&amp;C163, 'Leave Request Form'!$E$8:$E$507, "&gt;="&amp;C163)&gt;0, "R", "")))))</f>
        <v/>
      </c>
      <c r="D179" s="43" t="str">
        <f>IF(OR($B179="", D163=""), "", IF(COUNTIFS('Leave Request Form'!$T$8:$T$507, D163, 'Leave Request Form'!$C$8:$C$507, $B179), "A2", IF(COUNTIFS('Leave Request Form'!$G$8:$G$507, D163, 'Leave Request Form'!$C$8:$C$507, $B179), "R2", IF(COUNTIFS('Leave Request Form'!$P$8:$P$569, $B179, 'Leave Request Form'!$Q$8:$Q$569, "&lt;="&amp;D163, 'Leave Request Form'!$R$8:$R$569, "&gt;="&amp;D163)&gt;0, "A", IF(COUNTIFS('Leave Request Form'!$C$8:$C$507, $B179, 'Leave Request Form'!$D$8:$D$507, "&lt;="&amp;D163, 'Leave Request Form'!$E$8:$E$507, "&gt;="&amp;D163)&gt;0, "R", "")))))</f>
        <v/>
      </c>
      <c r="E179" s="43" t="str">
        <f>IF(OR($B179="", E163=""), "", IF(COUNTIFS('Leave Request Form'!$T$8:$T$507, E163, 'Leave Request Form'!$C$8:$C$507, $B179), "A2", IF(COUNTIFS('Leave Request Form'!$G$8:$G$507, E163, 'Leave Request Form'!$C$8:$C$507, $B179), "R2", IF(COUNTIFS('Leave Request Form'!$P$8:$P$569, $B179, 'Leave Request Form'!$Q$8:$Q$569, "&lt;="&amp;E163, 'Leave Request Form'!$R$8:$R$569, "&gt;="&amp;E163)&gt;0, "A", IF(COUNTIFS('Leave Request Form'!$C$8:$C$507, $B179, 'Leave Request Form'!$D$8:$D$507, "&lt;="&amp;E163, 'Leave Request Form'!$E$8:$E$507, "&gt;="&amp;E163)&gt;0, "R", "")))))</f>
        <v/>
      </c>
      <c r="F179" s="43" t="str">
        <f>IF(OR($B179="", F163=""), "", IF(COUNTIFS('Leave Request Form'!$T$8:$T$507, F163, 'Leave Request Form'!$C$8:$C$507, $B179), "A2", IF(COUNTIFS('Leave Request Form'!$G$8:$G$507, F163, 'Leave Request Form'!$C$8:$C$507, $B179), "R2", IF(COUNTIFS('Leave Request Form'!$P$8:$P$569, $B179, 'Leave Request Form'!$Q$8:$Q$569, "&lt;="&amp;F163, 'Leave Request Form'!$R$8:$R$569, "&gt;="&amp;F163)&gt;0, "A", IF(COUNTIFS('Leave Request Form'!$C$8:$C$507, $B179, 'Leave Request Form'!$D$8:$D$507, "&lt;="&amp;F163, 'Leave Request Form'!$E$8:$E$507, "&gt;="&amp;F163)&gt;0, "R", "")))))</f>
        <v/>
      </c>
      <c r="G179" s="43" t="str">
        <f>IF(OR($B179="", G163=""), "", IF(COUNTIFS('Leave Request Form'!$T$8:$T$507, G163, 'Leave Request Form'!$C$8:$C$507, $B179), "A2", IF(COUNTIFS('Leave Request Form'!$G$8:$G$507, G163, 'Leave Request Form'!$C$8:$C$507, $B179), "R2", IF(COUNTIFS('Leave Request Form'!$P$8:$P$569, $B179, 'Leave Request Form'!$Q$8:$Q$569, "&lt;="&amp;G163, 'Leave Request Form'!$R$8:$R$569, "&gt;="&amp;G163)&gt;0, "A", IF(COUNTIFS('Leave Request Form'!$C$8:$C$507, $B179, 'Leave Request Form'!$D$8:$D$507, "&lt;="&amp;G163, 'Leave Request Form'!$E$8:$E$507, "&gt;="&amp;G163)&gt;0, "R", "")))))</f>
        <v/>
      </c>
      <c r="H179" s="43" t="str">
        <f>IF(OR($B179="", H163=""), "", IF(COUNTIFS('Leave Request Form'!$T$8:$T$507, H163, 'Leave Request Form'!$C$8:$C$507, $B179), "A2", IF(COUNTIFS('Leave Request Form'!$G$8:$G$507, H163, 'Leave Request Form'!$C$8:$C$507, $B179), "R2", IF(COUNTIFS('Leave Request Form'!$P$8:$P$569, $B179, 'Leave Request Form'!$Q$8:$Q$569, "&lt;="&amp;H163, 'Leave Request Form'!$R$8:$R$569, "&gt;="&amp;H163)&gt;0, "A", IF(COUNTIFS('Leave Request Form'!$C$8:$C$507, $B179, 'Leave Request Form'!$D$8:$D$507, "&lt;="&amp;H163, 'Leave Request Form'!$E$8:$E$507, "&gt;="&amp;H163)&gt;0, "R", "")))))</f>
        <v/>
      </c>
      <c r="I179" s="43" t="str">
        <f>IF(OR($B179="", I163=""), "", IF(COUNTIFS('Leave Request Form'!$T$8:$T$507, I163, 'Leave Request Form'!$C$8:$C$507, $B179), "A2", IF(COUNTIFS('Leave Request Form'!$G$8:$G$507, I163, 'Leave Request Form'!$C$8:$C$507, $B179), "R2", IF(COUNTIFS('Leave Request Form'!$P$8:$P$569, $B179, 'Leave Request Form'!$Q$8:$Q$569, "&lt;="&amp;I163, 'Leave Request Form'!$R$8:$R$569, "&gt;="&amp;I163)&gt;0, "A", IF(COUNTIFS('Leave Request Form'!$C$8:$C$507, $B179, 'Leave Request Form'!$D$8:$D$507, "&lt;="&amp;I163, 'Leave Request Form'!$E$8:$E$507, "&gt;="&amp;I163)&gt;0, "R", "")))))</f>
        <v/>
      </c>
      <c r="J179" s="43" t="str">
        <f>IF(OR($B179="", J163=""), "", IF(COUNTIFS('Leave Request Form'!$T$8:$T$507, J163, 'Leave Request Form'!$C$8:$C$507, $B179), "A2", IF(COUNTIFS('Leave Request Form'!$G$8:$G$507, J163, 'Leave Request Form'!$C$8:$C$507, $B179), "R2", IF(COUNTIFS('Leave Request Form'!$P$8:$P$569, $B179, 'Leave Request Form'!$Q$8:$Q$569, "&lt;="&amp;J163, 'Leave Request Form'!$R$8:$R$569, "&gt;="&amp;J163)&gt;0, "A", IF(COUNTIFS('Leave Request Form'!$C$8:$C$507, $B179, 'Leave Request Form'!$D$8:$D$507, "&lt;="&amp;J163, 'Leave Request Form'!$E$8:$E$507, "&gt;="&amp;J163)&gt;0, "R", "")))))</f>
        <v/>
      </c>
      <c r="K179" s="43" t="str">
        <f>IF(OR($B179="", K163=""), "", IF(COUNTIFS('Leave Request Form'!$T$8:$T$507, K163, 'Leave Request Form'!$C$8:$C$507, $B179), "A2", IF(COUNTIFS('Leave Request Form'!$G$8:$G$507, K163, 'Leave Request Form'!$C$8:$C$507, $B179), "R2", IF(COUNTIFS('Leave Request Form'!$P$8:$P$569, $B179, 'Leave Request Form'!$Q$8:$Q$569, "&lt;="&amp;K163, 'Leave Request Form'!$R$8:$R$569, "&gt;="&amp;K163)&gt;0, "A", IF(COUNTIFS('Leave Request Form'!$C$8:$C$507, $B179, 'Leave Request Form'!$D$8:$D$507, "&lt;="&amp;K163, 'Leave Request Form'!$E$8:$E$507, "&gt;="&amp;K163)&gt;0, "R", "")))))</f>
        <v/>
      </c>
      <c r="L179" s="43" t="str">
        <f>IF(OR($B179="", L163=""), "", IF(COUNTIFS('Leave Request Form'!$T$8:$T$507, L163, 'Leave Request Form'!$C$8:$C$507, $B179), "A2", IF(COUNTIFS('Leave Request Form'!$G$8:$G$507, L163, 'Leave Request Form'!$C$8:$C$507, $B179), "R2", IF(COUNTIFS('Leave Request Form'!$P$8:$P$569, $B179, 'Leave Request Form'!$Q$8:$Q$569, "&lt;="&amp;L163, 'Leave Request Form'!$R$8:$R$569, "&gt;="&amp;L163)&gt;0, "A", IF(COUNTIFS('Leave Request Form'!$C$8:$C$507, $B179, 'Leave Request Form'!$D$8:$D$507, "&lt;="&amp;L163, 'Leave Request Form'!$E$8:$E$507, "&gt;="&amp;L163)&gt;0, "R", "")))))</f>
        <v/>
      </c>
      <c r="M179" s="43" t="str">
        <f>IF(OR($B179="", M163=""), "", IF(COUNTIFS('Leave Request Form'!$T$8:$T$507, M163, 'Leave Request Form'!$C$8:$C$507, $B179), "A2", IF(COUNTIFS('Leave Request Form'!$G$8:$G$507, M163, 'Leave Request Form'!$C$8:$C$507, $B179), "R2", IF(COUNTIFS('Leave Request Form'!$P$8:$P$569, $B179, 'Leave Request Form'!$Q$8:$Q$569, "&lt;="&amp;M163, 'Leave Request Form'!$R$8:$R$569, "&gt;="&amp;M163)&gt;0, "A", IF(COUNTIFS('Leave Request Form'!$C$8:$C$507, $B179, 'Leave Request Form'!$D$8:$D$507, "&lt;="&amp;M163, 'Leave Request Form'!$E$8:$E$507, "&gt;="&amp;M163)&gt;0, "R", "")))))</f>
        <v/>
      </c>
      <c r="N179" s="43" t="str">
        <f>IF(OR($B179="", N163=""), "", IF(COUNTIFS('Leave Request Form'!$T$8:$T$507, N163, 'Leave Request Form'!$C$8:$C$507, $B179), "A2", IF(COUNTIFS('Leave Request Form'!$G$8:$G$507, N163, 'Leave Request Form'!$C$8:$C$507, $B179), "R2", IF(COUNTIFS('Leave Request Form'!$P$8:$P$569, $B179, 'Leave Request Form'!$Q$8:$Q$569, "&lt;="&amp;N163, 'Leave Request Form'!$R$8:$R$569, "&gt;="&amp;N163)&gt;0, "A", IF(COUNTIFS('Leave Request Form'!$C$8:$C$507, $B179, 'Leave Request Form'!$D$8:$D$507, "&lt;="&amp;N163, 'Leave Request Form'!$E$8:$E$507, "&gt;="&amp;N163)&gt;0, "R", "")))))</f>
        <v/>
      </c>
      <c r="O179" s="43" t="str">
        <f>IF(OR($B179="", O163=""), "", IF(COUNTIFS('Leave Request Form'!$T$8:$T$507, O163, 'Leave Request Form'!$C$8:$C$507, $B179), "A2", IF(COUNTIFS('Leave Request Form'!$G$8:$G$507, O163, 'Leave Request Form'!$C$8:$C$507, $B179), "R2", IF(COUNTIFS('Leave Request Form'!$P$8:$P$569, $B179, 'Leave Request Form'!$Q$8:$Q$569, "&lt;="&amp;O163, 'Leave Request Form'!$R$8:$R$569, "&gt;="&amp;O163)&gt;0, "A", IF(COUNTIFS('Leave Request Form'!$C$8:$C$507, $B179, 'Leave Request Form'!$D$8:$D$507, "&lt;="&amp;O163, 'Leave Request Form'!$E$8:$E$507, "&gt;="&amp;O163)&gt;0, "R", "")))))</f>
        <v/>
      </c>
      <c r="P179" s="43" t="str">
        <f>IF(OR($B179="", P163=""), "", IF(COUNTIFS('Leave Request Form'!$T$8:$T$507, P163, 'Leave Request Form'!$C$8:$C$507, $B179), "A2", IF(COUNTIFS('Leave Request Form'!$G$8:$G$507, P163, 'Leave Request Form'!$C$8:$C$507, $B179), "R2", IF(COUNTIFS('Leave Request Form'!$P$8:$P$569, $B179, 'Leave Request Form'!$Q$8:$Q$569, "&lt;="&amp;P163, 'Leave Request Form'!$R$8:$R$569, "&gt;="&amp;P163)&gt;0, "A", IF(COUNTIFS('Leave Request Form'!$C$8:$C$507, $B179, 'Leave Request Form'!$D$8:$D$507, "&lt;="&amp;P163, 'Leave Request Form'!$E$8:$E$507, "&gt;="&amp;P163)&gt;0, "R", "")))))</f>
        <v/>
      </c>
      <c r="Q179" s="43" t="str">
        <f>IF(OR($B179="", Q163=""), "", IF(COUNTIFS('Leave Request Form'!$T$8:$T$507, Q163, 'Leave Request Form'!$C$8:$C$507, $B179), "A2", IF(COUNTIFS('Leave Request Form'!$G$8:$G$507, Q163, 'Leave Request Form'!$C$8:$C$507, $B179), "R2", IF(COUNTIFS('Leave Request Form'!$P$8:$P$569, $B179, 'Leave Request Form'!$Q$8:$Q$569, "&lt;="&amp;Q163, 'Leave Request Form'!$R$8:$R$569, "&gt;="&amp;Q163)&gt;0, "A", IF(COUNTIFS('Leave Request Form'!$C$8:$C$507, $B179, 'Leave Request Form'!$D$8:$D$507, "&lt;="&amp;Q163, 'Leave Request Form'!$E$8:$E$507, "&gt;="&amp;Q163)&gt;0, "R", "")))))</f>
        <v/>
      </c>
      <c r="R179" s="43" t="str">
        <f>IF(OR($B179="", R163=""), "", IF(COUNTIFS('Leave Request Form'!$T$8:$T$507, R163, 'Leave Request Form'!$C$8:$C$507, $B179), "A2", IF(COUNTIFS('Leave Request Form'!$G$8:$G$507, R163, 'Leave Request Form'!$C$8:$C$507, $B179), "R2", IF(COUNTIFS('Leave Request Form'!$P$8:$P$569, $B179, 'Leave Request Form'!$Q$8:$Q$569, "&lt;="&amp;R163, 'Leave Request Form'!$R$8:$R$569, "&gt;="&amp;R163)&gt;0, "A", IF(COUNTIFS('Leave Request Form'!$C$8:$C$507, $B179, 'Leave Request Form'!$D$8:$D$507, "&lt;="&amp;R163, 'Leave Request Form'!$E$8:$E$507, "&gt;="&amp;R163)&gt;0, "R", "")))))</f>
        <v/>
      </c>
      <c r="S179" s="43" t="str">
        <f>IF(OR($B179="", S163=""), "", IF(COUNTIFS('Leave Request Form'!$T$8:$T$507, S163, 'Leave Request Form'!$C$8:$C$507, $B179), "A2", IF(COUNTIFS('Leave Request Form'!$G$8:$G$507, S163, 'Leave Request Form'!$C$8:$C$507, $B179), "R2", IF(COUNTIFS('Leave Request Form'!$P$8:$P$569, $B179, 'Leave Request Form'!$Q$8:$Q$569, "&lt;="&amp;S163, 'Leave Request Form'!$R$8:$R$569, "&gt;="&amp;S163)&gt;0, "A", IF(COUNTIFS('Leave Request Form'!$C$8:$C$507, $B179, 'Leave Request Form'!$D$8:$D$507, "&lt;="&amp;S163, 'Leave Request Form'!$E$8:$E$507, "&gt;="&amp;S163)&gt;0, "R", "")))))</f>
        <v/>
      </c>
      <c r="T179" s="43" t="str">
        <f>IF(OR($B179="", T163=""), "", IF(COUNTIFS('Leave Request Form'!$T$8:$T$507, T163, 'Leave Request Form'!$C$8:$C$507, $B179), "A2", IF(COUNTIFS('Leave Request Form'!$G$8:$G$507, T163, 'Leave Request Form'!$C$8:$C$507, $B179), "R2", IF(COUNTIFS('Leave Request Form'!$P$8:$P$569, $B179, 'Leave Request Form'!$Q$8:$Q$569, "&lt;="&amp;T163, 'Leave Request Form'!$R$8:$R$569, "&gt;="&amp;T163)&gt;0, "A", IF(COUNTIFS('Leave Request Form'!$C$8:$C$507, $B179, 'Leave Request Form'!$D$8:$D$507, "&lt;="&amp;T163, 'Leave Request Form'!$E$8:$E$507, "&gt;="&amp;T163)&gt;0, "R", "")))))</f>
        <v/>
      </c>
      <c r="U179" s="43" t="str">
        <f>IF(OR($B179="", U163=""), "", IF(COUNTIFS('Leave Request Form'!$T$8:$T$507, U163, 'Leave Request Form'!$C$8:$C$507, $B179), "A2", IF(COUNTIFS('Leave Request Form'!$G$8:$G$507, U163, 'Leave Request Form'!$C$8:$C$507, $B179), "R2", IF(COUNTIFS('Leave Request Form'!$P$8:$P$569, $B179, 'Leave Request Form'!$Q$8:$Q$569, "&lt;="&amp;U163, 'Leave Request Form'!$R$8:$R$569, "&gt;="&amp;U163)&gt;0, "A", IF(COUNTIFS('Leave Request Form'!$C$8:$C$507, $B179, 'Leave Request Form'!$D$8:$D$507, "&lt;="&amp;U163, 'Leave Request Form'!$E$8:$E$507, "&gt;="&amp;U163)&gt;0, "R", "")))))</f>
        <v/>
      </c>
      <c r="V179" s="43" t="str">
        <f>IF(OR($B179="", V163=""), "", IF(COUNTIFS('Leave Request Form'!$T$8:$T$507, V163, 'Leave Request Form'!$C$8:$C$507, $B179), "A2", IF(COUNTIFS('Leave Request Form'!$G$8:$G$507, V163, 'Leave Request Form'!$C$8:$C$507, $B179), "R2", IF(COUNTIFS('Leave Request Form'!$P$8:$P$569, $B179, 'Leave Request Form'!$Q$8:$Q$569, "&lt;="&amp;V163, 'Leave Request Form'!$R$8:$R$569, "&gt;="&amp;V163)&gt;0, "A", IF(COUNTIFS('Leave Request Form'!$C$8:$C$507, $B179, 'Leave Request Form'!$D$8:$D$507, "&lt;="&amp;V163, 'Leave Request Form'!$E$8:$E$507, "&gt;="&amp;V163)&gt;0, "R", "")))))</f>
        <v/>
      </c>
      <c r="W179" s="43" t="str">
        <f>IF(OR($B179="", W163=""), "", IF(COUNTIFS('Leave Request Form'!$T$8:$T$507, W163, 'Leave Request Form'!$C$8:$C$507, $B179), "A2", IF(COUNTIFS('Leave Request Form'!$G$8:$G$507, W163, 'Leave Request Form'!$C$8:$C$507, $B179), "R2", IF(COUNTIFS('Leave Request Form'!$P$8:$P$569, $B179, 'Leave Request Form'!$Q$8:$Q$569, "&lt;="&amp;W163, 'Leave Request Form'!$R$8:$R$569, "&gt;="&amp;W163)&gt;0, "A", IF(COUNTIFS('Leave Request Form'!$C$8:$C$507, $B179, 'Leave Request Form'!$D$8:$D$507, "&lt;="&amp;W163, 'Leave Request Form'!$E$8:$E$507, "&gt;="&amp;W163)&gt;0, "R", "")))))</f>
        <v/>
      </c>
      <c r="X179" s="43" t="str">
        <f>IF(OR($B179="", X163=""), "", IF(COUNTIFS('Leave Request Form'!$T$8:$T$507, X163, 'Leave Request Form'!$C$8:$C$507, $B179), "A2", IF(COUNTIFS('Leave Request Form'!$G$8:$G$507, X163, 'Leave Request Form'!$C$8:$C$507, $B179), "R2", IF(COUNTIFS('Leave Request Form'!$P$8:$P$569, $B179, 'Leave Request Form'!$Q$8:$Q$569, "&lt;="&amp;X163, 'Leave Request Form'!$R$8:$R$569, "&gt;="&amp;X163)&gt;0, "A", IF(COUNTIFS('Leave Request Form'!$C$8:$C$507, $B179, 'Leave Request Form'!$D$8:$D$507, "&lt;="&amp;X163, 'Leave Request Form'!$E$8:$E$507, "&gt;="&amp;X163)&gt;0, "R", "")))))</f>
        <v/>
      </c>
      <c r="Y179" s="43" t="str">
        <f>IF(OR($B179="", Y163=""), "", IF(COUNTIFS('Leave Request Form'!$T$8:$T$507, Y163, 'Leave Request Form'!$C$8:$C$507, $B179), "A2", IF(COUNTIFS('Leave Request Form'!$G$8:$G$507, Y163, 'Leave Request Form'!$C$8:$C$507, $B179), "R2", IF(COUNTIFS('Leave Request Form'!$P$8:$P$569, $B179, 'Leave Request Form'!$Q$8:$Q$569, "&lt;="&amp;Y163, 'Leave Request Form'!$R$8:$R$569, "&gt;="&amp;Y163)&gt;0, "A", IF(COUNTIFS('Leave Request Form'!$C$8:$C$507, $B179, 'Leave Request Form'!$D$8:$D$507, "&lt;="&amp;Y163, 'Leave Request Form'!$E$8:$E$507, "&gt;="&amp;Y163)&gt;0, "R", "")))))</f>
        <v/>
      </c>
      <c r="Z179" s="43" t="str">
        <f>IF(OR($B179="", Z163=""), "", IF(COUNTIFS('Leave Request Form'!$T$8:$T$507, Z163, 'Leave Request Form'!$C$8:$C$507, $B179), "A2", IF(COUNTIFS('Leave Request Form'!$G$8:$G$507, Z163, 'Leave Request Form'!$C$8:$C$507, $B179), "R2", IF(COUNTIFS('Leave Request Form'!$P$8:$P$569, $B179, 'Leave Request Form'!$Q$8:$Q$569, "&lt;="&amp;Z163, 'Leave Request Form'!$R$8:$R$569, "&gt;="&amp;Z163)&gt;0, "A", IF(COUNTIFS('Leave Request Form'!$C$8:$C$507, $B179, 'Leave Request Form'!$D$8:$D$507, "&lt;="&amp;Z163, 'Leave Request Form'!$E$8:$E$507, "&gt;="&amp;Z163)&gt;0, "R", "")))))</f>
        <v/>
      </c>
      <c r="AA179" s="43" t="str">
        <f>IF(OR($B179="", AA163=""), "", IF(COUNTIFS('Leave Request Form'!$T$8:$T$507, AA163, 'Leave Request Form'!$C$8:$C$507, $B179), "A2", IF(COUNTIFS('Leave Request Form'!$G$8:$G$507, AA163, 'Leave Request Form'!$C$8:$C$507, $B179), "R2", IF(COUNTIFS('Leave Request Form'!$P$8:$P$569, $B179, 'Leave Request Form'!$Q$8:$Q$569, "&lt;="&amp;AA163, 'Leave Request Form'!$R$8:$R$569, "&gt;="&amp;AA163)&gt;0, "A", IF(COUNTIFS('Leave Request Form'!$C$8:$C$507, $B179, 'Leave Request Form'!$D$8:$D$507, "&lt;="&amp;AA163, 'Leave Request Form'!$E$8:$E$507, "&gt;="&amp;AA163)&gt;0, "R", "")))))</f>
        <v/>
      </c>
      <c r="AB179" s="43" t="str">
        <f>IF(OR($B179="", AB163=""), "", IF(COUNTIFS('Leave Request Form'!$T$8:$T$507, AB163, 'Leave Request Form'!$C$8:$C$507, $B179), "A2", IF(COUNTIFS('Leave Request Form'!$G$8:$G$507, AB163, 'Leave Request Form'!$C$8:$C$507, $B179), "R2", IF(COUNTIFS('Leave Request Form'!$P$8:$P$569, $B179, 'Leave Request Form'!$Q$8:$Q$569, "&lt;="&amp;AB163, 'Leave Request Form'!$R$8:$R$569, "&gt;="&amp;AB163)&gt;0, "A", IF(COUNTIFS('Leave Request Form'!$C$8:$C$507, $B179, 'Leave Request Form'!$D$8:$D$507, "&lt;="&amp;AB163, 'Leave Request Form'!$E$8:$E$507, "&gt;="&amp;AB163)&gt;0, "R", "")))))</f>
        <v/>
      </c>
      <c r="AC179" s="43" t="str">
        <f>IF(OR($B179="", AC163=""), "", IF(COUNTIFS('Leave Request Form'!$T$8:$T$507, AC163, 'Leave Request Form'!$C$8:$C$507, $B179), "A2", IF(COUNTIFS('Leave Request Form'!$G$8:$G$507, AC163, 'Leave Request Form'!$C$8:$C$507, $B179), "R2", IF(COUNTIFS('Leave Request Form'!$P$8:$P$569, $B179, 'Leave Request Form'!$Q$8:$Q$569, "&lt;="&amp;AC163, 'Leave Request Form'!$R$8:$R$569, "&gt;="&amp;AC163)&gt;0, "A", IF(COUNTIFS('Leave Request Form'!$C$8:$C$507, $B179, 'Leave Request Form'!$D$8:$D$507, "&lt;="&amp;AC163, 'Leave Request Form'!$E$8:$E$507, "&gt;="&amp;AC163)&gt;0, "R", "")))))</f>
        <v/>
      </c>
      <c r="AD179" s="43" t="str">
        <f>IF(OR($B179="", AD163=""), "", IF(COUNTIFS('Leave Request Form'!$T$8:$T$507, AD163, 'Leave Request Form'!$C$8:$C$507, $B179), "A2", IF(COUNTIFS('Leave Request Form'!$G$8:$G$507, AD163, 'Leave Request Form'!$C$8:$C$507, $B179), "R2", IF(COUNTIFS('Leave Request Form'!$P$8:$P$569, $B179, 'Leave Request Form'!$Q$8:$Q$569, "&lt;="&amp;AD163, 'Leave Request Form'!$R$8:$R$569, "&gt;="&amp;AD163)&gt;0, "A", IF(COUNTIFS('Leave Request Form'!$C$8:$C$507, $B179, 'Leave Request Form'!$D$8:$D$507, "&lt;="&amp;AD163, 'Leave Request Form'!$E$8:$E$507, "&gt;="&amp;AD163)&gt;0, "R", "")))))</f>
        <v/>
      </c>
      <c r="AE179" s="43" t="str">
        <f>IF(OR($B179="", AE163=""), "", IF(COUNTIFS('Leave Request Form'!$T$8:$T$507, AE163, 'Leave Request Form'!$C$8:$C$507, $B179), "A2", IF(COUNTIFS('Leave Request Form'!$G$8:$G$507, AE163, 'Leave Request Form'!$C$8:$C$507, $B179), "R2", IF(COUNTIFS('Leave Request Form'!$P$8:$P$569, $B179, 'Leave Request Form'!$Q$8:$Q$569, "&lt;="&amp;AE163, 'Leave Request Form'!$R$8:$R$569, "&gt;="&amp;AE163)&gt;0, "A", IF(COUNTIFS('Leave Request Form'!$C$8:$C$507, $B179, 'Leave Request Form'!$D$8:$D$507, "&lt;="&amp;AE163, 'Leave Request Form'!$E$8:$E$507, "&gt;="&amp;AE163)&gt;0, "R", "")))))</f>
        <v/>
      </c>
      <c r="AF179" s="43" t="str">
        <f>IF(OR($B179="", AF163=""), "", IF(COUNTIFS('Leave Request Form'!$T$8:$T$507, AF163, 'Leave Request Form'!$C$8:$C$507, $B179), "A2", IF(COUNTIFS('Leave Request Form'!$G$8:$G$507, AF163, 'Leave Request Form'!$C$8:$C$507, $B179), "R2", IF(COUNTIFS('Leave Request Form'!$P$8:$P$569, $B179, 'Leave Request Form'!$Q$8:$Q$569, "&lt;="&amp;AF163, 'Leave Request Form'!$R$8:$R$569, "&gt;="&amp;AF163)&gt;0, "A", IF(COUNTIFS('Leave Request Form'!$C$8:$C$507, $B179, 'Leave Request Form'!$D$8:$D$507, "&lt;="&amp;AF163, 'Leave Request Form'!$E$8:$E$507, "&gt;="&amp;AF163)&gt;0, "R", "")))))</f>
        <v/>
      </c>
      <c r="AG179" s="44" t="str">
        <f>IF(OR($B179="", AG163=""), "", IF(COUNTIFS('Leave Request Form'!$T$8:$T$507, AG163, 'Leave Request Form'!$C$8:$C$507, $B179), "A2", IF(COUNTIFS('Leave Request Form'!$G$8:$G$507, AG163, 'Leave Request Form'!$C$8:$C$507, $B179), "R2", IF(COUNTIFS('Leave Request Form'!$P$8:$P$569, $B179, 'Leave Request Form'!$Q$8:$Q$569, "&lt;="&amp;AG163, 'Leave Request Form'!$R$8:$R$569, "&gt;="&amp;AG163)&gt;0, "A", IF(COUNTIFS('Leave Request Form'!$C$8:$C$507, $B179, 'Leave Request Form'!$D$8:$D$507, "&lt;="&amp;AG163, 'Leave Request Form'!$E$8:$E$507, "&gt;="&amp;AG163)&gt;0, "R", "")))))</f>
        <v/>
      </c>
      <c r="AH179" s="75"/>
    </row>
    <row r="180" spans="1:34" x14ac:dyDescent="0.25">
      <c r="A180" s="75"/>
      <c r="B180" s="10" t="str">
        <f>IF('Intro &amp; Setup'!$BC$20="", "", 'Intro &amp; Setup'!$BC$20)</f>
        <v/>
      </c>
      <c r="C180" s="42" t="str">
        <f>IF(OR($B180="", C163=""), "", IF(COUNTIFS('Leave Request Form'!$T$8:$T$507, C163, 'Leave Request Form'!$C$8:$C$507, $B180), "A2", IF(COUNTIFS('Leave Request Form'!$G$8:$G$507, C163, 'Leave Request Form'!$C$8:$C$507, $B180), "R2", IF(COUNTIFS('Leave Request Form'!$P$8:$P$569, $B180, 'Leave Request Form'!$Q$8:$Q$569, "&lt;="&amp;C163, 'Leave Request Form'!$R$8:$R$569, "&gt;="&amp;C163)&gt;0, "A", IF(COUNTIFS('Leave Request Form'!$C$8:$C$507, $B180, 'Leave Request Form'!$D$8:$D$507, "&lt;="&amp;C163, 'Leave Request Form'!$E$8:$E$507, "&gt;="&amp;C163)&gt;0, "R", "")))))</f>
        <v/>
      </c>
      <c r="D180" s="43" t="str">
        <f>IF(OR($B180="", D163=""), "", IF(COUNTIFS('Leave Request Form'!$T$8:$T$507, D163, 'Leave Request Form'!$C$8:$C$507, $B180), "A2", IF(COUNTIFS('Leave Request Form'!$G$8:$G$507, D163, 'Leave Request Form'!$C$8:$C$507, $B180), "R2", IF(COUNTIFS('Leave Request Form'!$P$8:$P$569, $B180, 'Leave Request Form'!$Q$8:$Q$569, "&lt;="&amp;D163, 'Leave Request Form'!$R$8:$R$569, "&gt;="&amp;D163)&gt;0, "A", IF(COUNTIFS('Leave Request Form'!$C$8:$C$507, $B180, 'Leave Request Form'!$D$8:$D$507, "&lt;="&amp;D163, 'Leave Request Form'!$E$8:$E$507, "&gt;="&amp;D163)&gt;0, "R", "")))))</f>
        <v/>
      </c>
      <c r="E180" s="43" t="str">
        <f>IF(OR($B180="", E163=""), "", IF(COUNTIFS('Leave Request Form'!$T$8:$T$507, E163, 'Leave Request Form'!$C$8:$C$507, $B180), "A2", IF(COUNTIFS('Leave Request Form'!$G$8:$G$507, E163, 'Leave Request Form'!$C$8:$C$507, $B180), "R2", IF(COUNTIFS('Leave Request Form'!$P$8:$P$569, $B180, 'Leave Request Form'!$Q$8:$Q$569, "&lt;="&amp;E163, 'Leave Request Form'!$R$8:$R$569, "&gt;="&amp;E163)&gt;0, "A", IF(COUNTIFS('Leave Request Form'!$C$8:$C$507, $B180, 'Leave Request Form'!$D$8:$D$507, "&lt;="&amp;E163, 'Leave Request Form'!$E$8:$E$507, "&gt;="&amp;E163)&gt;0, "R", "")))))</f>
        <v/>
      </c>
      <c r="F180" s="43" t="str">
        <f>IF(OR($B180="", F163=""), "", IF(COUNTIFS('Leave Request Form'!$T$8:$T$507, F163, 'Leave Request Form'!$C$8:$C$507, $B180), "A2", IF(COUNTIFS('Leave Request Form'!$G$8:$G$507, F163, 'Leave Request Form'!$C$8:$C$507, $B180), "R2", IF(COUNTIFS('Leave Request Form'!$P$8:$P$569, $B180, 'Leave Request Form'!$Q$8:$Q$569, "&lt;="&amp;F163, 'Leave Request Form'!$R$8:$R$569, "&gt;="&amp;F163)&gt;0, "A", IF(COUNTIFS('Leave Request Form'!$C$8:$C$507, $B180, 'Leave Request Form'!$D$8:$D$507, "&lt;="&amp;F163, 'Leave Request Form'!$E$8:$E$507, "&gt;="&amp;F163)&gt;0, "R", "")))))</f>
        <v/>
      </c>
      <c r="G180" s="43" t="str">
        <f>IF(OR($B180="", G163=""), "", IF(COUNTIFS('Leave Request Form'!$T$8:$T$507, G163, 'Leave Request Form'!$C$8:$C$507, $B180), "A2", IF(COUNTIFS('Leave Request Form'!$G$8:$G$507, G163, 'Leave Request Form'!$C$8:$C$507, $B180), "R2", IF(COUNTIFS('Leave Request Form'!$P$8:$P$569, $B180, 'Leave Request Form'!$Q$8:$Q$569, "&lt;="&amp;G163, 'Leave Request Form'!$R$8:$R$569, "&gt;="&amp;G163)&gt;0, "A", IF(COUNTIFS('Leave Request Form'!$C$8:$C$507, $B180, 'Leave Request Form'!$D$8:$D$507, "&lt;="&amp;G163, 'Leave Request Form'!$E$8:$E$507, "&gt;="&amp;G163)&gt;0, "R", "")))))</f>
        <v/>
      </c>
      <c r="H180" s="43" t="str">
        <f>IF(OR($B180="", H163=""), "", IF(COUNTIFS('Leave Request Form'!$T$8:$T$507, H163, 'Leave Request Form'!$C$8:$C$507, $B180), "A2", IF(COUNTIFS('Leave Request Form'!$G$8:$G$507, H163, 'Leave Request Form'!$C$8:$C$507, $B180), "R2", IF(COUNTIFS('Leave Request Form'!$P$8:$P$569, $B180, 'Leave Request Form'!$Q$8:$Q$569, "&lt;="&amp;H163, 'Leave Request Form'!$R$8:$R$569, "&gt;="&amp;H163)&gt;0, "A", IF(COUNTIFS('Leave Request Form'!$C$8:$C$507, $B180, 'Leave Request Form'!$D$8:$D$507, "&lt;="&amp;H163, 'Leave Request Form'!$E$8:$E$507, "&gt;="&amp;H163)&gt;0, "R", "")))))</f>
        <v/>
      </c>
      <c r="I180" s="43" t="str">
        <f>IF(OR($B180="", I163=""), "", IF(COUNTIFS('Leave Request Form'!$T$8:$T$507, I163, 'Leave Request Form'!$C$8:$C$507, $B180), "A2", IF(COUNTIFS('Leave Request Form'!$G$8:$G$507, I163, 'Leave Request Form'!$C$8:$C$507, $B180), "R2", IF(COUNTIFS('Leave Request Form'!$P$8:$P$569, $B180, 'Leave Request Form'!$Q$8:$Q$569, "&lt;="&amp;I163, 'Leave Request Form'!$R$8:$R$569, "&gt;="&amp;I163)&gt;0, "A", IF(COUNTIFS('Leave Request Form'!$C$8:$C$507, $B180, 'Leave Request Form'!$D$8:$D$507, "&lt;="&amp;I163, 'Leave Request Form'!$E$8:$E$507, "&gt;="&amp;I163)&gt;0, "R", "")))))</f>
        <v/>
      </c>
      <c r="J180" s="43" t="str">
        <f>IF(OR($B180="", J163=""), "", IF(COUNTIFS('Leave Request Form'!$T$8:$T$507, J163, 'Leave Request Form'!$C$8:$C$507, $B180), "A2", IF(COUNTIFS('Leave Request Form'!$G$8:$G$507, J163, 'Leave Request Form'!$C$8:$C$507, $B180), "R2", IF(COUNTIFS('Leave Request Form'!$P$8:$P$569, $B180, 'Leave Request Form'!$Q$8:$Q$569, "&lt;="&amp;J163, 'Leave Request Form'!$R$8:$R$569, "&gt;="&amp;J163)&gt;0, "A", IF(COUNTIFS('Leave Request Form'!$C$8:$C$507, $B180, 'Leave Request Form'!$D$8:$D$507, "&lt;="&amp;J163, 'Leave Request Form'!$E$8:$E$507, "&gt;="&amp;J163)&gt;0, "R", "")))))</f>
        <v/>
      </c>
      <c r="K180" s="43" t="str">
        <f>IF(OR($B180="", K163=""), "", IF(COUNTIFS('Leave Request Form'!$T$8:$T$507, K163, 'Leave Request Form'!$C$8:$C$507, $B180), "A2", IF(COUNTIFS('Leave Request Form'!$G$8:$G$507, K163, 'Leave Request Form'!$C$8:$C$507, $B180), "R2", IF(COUNTIFS('Leave Request Form'!$P$8:$P$569, $B180, 'Leave Request Form'!$Q$8:$Q$569, "&lt;="&amp;K163, 'Leave Request Form'!$R$8:$R$569, "&gt;="&amp;K163)&gt;0, "A", IF(COUNTIFS('Leave Request Form'!$C$8:$C$507, $B180, 'Leave Request Form'!$D$8:$D$507, "&lt;="&amp;K163, 'Leave Request Form'!$E$8:$E$507, "&gt;="&amp;K163)&gt;0, "R", "")))))</f>
        <v/>
      </c>
      <c r="L180" s="43" t="str">
        <f>IF(OR($B180="", L163=""), "", IF(COUNTIFS('Leave Request Form'!$T$8:$T$507, L163, 'Leave Request Form'!$C$8:$C$507, $B180), "A2", IF(COUNTIFS('Leave Request Form'!$G$8:$G$507, L163, 'Leave Request Form'!$C$8:$C$507, $B180), "R2", IF(COUNTIFS('Leave Request Form'!$P$8:$P$569, $B180, 'Leave Request Form'!$Q$8:$Q$569, "&lt;="&amp;L163, 'Leave Request Form'!$R$8:$R$569, "&gt;="&amp;L163)&gt;0, "A", IF(COUNTIFS('Leave Request Form'!$C$8:$C$507, $B180, 'Leave Request Form'!$D$8:$D$507, "&lt;="&amp;L163, 'Leave Request Form'!$E$8:$E$507, "&gt;="&amp;L163)&gt;0, "R", "")))))</f>
        <v/>
      </c>
      <c r="M180" s="43" t="str">
        <f>IF(OR($B180="", M163=""), "", IF(COUNTIFS('Leave Request Form'!$T$8:$T$507, M163, 'Leave Request Form'!$C$8:$C$507, $B180), "A2", IF(COUNTIFS('Leave Request Form'!$G$8:$G$507, M163, 'Leave Request Form'!$C$8:$C$507, $B180), "R2", IF(COUNTIFS('Leave Request Form'!$P$8:$P$569, $B180, 'Leave Request Form'!$Q$8:$Q$569, "&lt;="&amp;M163, 'Leave Request Form'!$R$8:$R$569, "&gt;="&amp;M163)&gt;0, "A", IF(COUNTIFS('Leave Request Form'!$C$8:$C$507, $B180, 'Leave Request Form'!$D$8:$D$507, "&lt;="&amp;M163, 'Leave Request Form'!$E$8:$E$507, "&gt;="&amp;M163)&gt;0, "R", "")))))</f>
        <v/>
      </c>
      <c r="N180" s="43" t="str">
        <f>IF(OR($B180="", N163=""), "", IF(COUNTIFS('Leave Request Form'!$T$8:$T$507, N163, 'Leave Request Form'!$C$8:$C$507, $B180), "A2", IF(COUNTIFS('Leave Request Form'!$G$8:$G$507, N163, 'Leave Request Form'!$C$8:$C$507, $B180), "R2", IF(COUNTIFS('Leave Request Form'!$P$8:$P$569, $B180, 'Leave Request Form'!$Q$8:$Q$569, "&lt;="&amp;N163, 'Leave Request Form'!$R$8:$R$569, "&gt;="&amp;N163)&gt;0, "A", IF(COUNTIFS('Leave Request Form'!$C$8:$C$507, $B180, 'Leave Request Form'!$D$8:$D$507, "&lt;="&amp;N163, 'Leave Request Form'!$E$8:$E$507, "&gt;="&amp;N163)&gt;0, "R", "")))))</f>
        <v/>
      </c>
      <c r="O180" s="43" t="str">
        <f>IF(OR($B180="", O163=""), "", IF(COUNTIFS('Leave Request Form'!$T$8:$T$507, O163, 'Leave Request Form'!$C$8:$C$507, $B180), "A2", IF(COUNTIFS('Leave Request Form'!$G$8:$G$507, O163, 'Leave Request Form'!$C$8:$C$507, $B180), "R2", IF(COUNTIFS('Leave Request Form'!$P$8:$P$569, $B180, 'Leave Request Form'!$Q$8:$Q$569, "&lt;="&amp;O163, 'Leave Request Form'!$R$8:$R$569, "&gt;="&amp;O163)&gt;0, "A", IF(COUNTIFS('Leave Request Form'!$C$8:$C$507, $B180, 'Leave Request Form'!$D$8:$D$507, "&lt;="&amp;O163, 'Leave Request Form'!$E$8:$E$507, "&gt;="&amp;O163)&gt;0, "R", "")))))</f>
        <v/>
      </c>
      <c r="P180" s="43" t="str">
        <f>IF(OR($B180="", P163=""), "", IF(COUNTIFS('Leave Request Form'!$T$8:$T$507, P163, 'Leave Request Form'!$C$8:$C$507, $B180), "A2", IF(COUNTIFS('Leave Request Form'!$G$8:$G$507, P163, 'Leave Request Form'!$C$8:$C$507, $B180), "R2", IF(COUNTIFS('Leave Request Form'!$P$8:$P$569, $B180, 'Leave Request Form'!$Q$8:$Q$569, "&lt;="&amp;P163, 'Leave Request Form'!$R$8:$R$569, "&gt;="&amp;P163)&gt;0, "A", IF(COUNTIFS('Leave Request Form'!$C$8:$C$507, $B180, 'Leave Request Form'!$D$8:$D$507, "&lt;="&amp;P163, 'Leave Request Form'!$E$8:$E$507, "&gt;="&amp;P163)&gt;0, "R", "")))))</f>
        <v/>
      </c>
      <c r="Q180" s="43" t="str">
        <f>IF(OR($B180="", Q163=""), "", IF(COUNTIFS('Leave Request Form'!$T$8:$T$507, Q163, 'Leave Request Form'!$C$8:$C$507, $B180), "A2", IF(COUNTIFS('Leave Request Form'!$G$8:$G$507, Q163, 'Leave Request Form'!$C$8:$C$507, $B180), "R2", IF(COUNTIFS('Leave Request Form'!$P$8:$P$569, $B180, 'Leave Request Form'!$Q$8:$Q$569, "&lt;="&amp;Q163, 'Leave Request Form'!$R$8:$R$569, "&gt;="&amp;Q163)&gt;0, "A", IF(COUNTIFS('Leave Request Form'!$C$8:$C$507, $B180, 'Leave Request Form'!$D$8:$D$507, "&lt;="&amp;Q163, 'Leave Request Form'!$E$8:$E$507, "&gt;="&amp;Q163)&gt;0, "R", "")))))</f>
        <v/>
      </c>
      <c r="R180" s="43" t="str">
        <f>IF(OR($B180="", R163=""), "", IF(COUNTIFS('Leave Request Form'!$T$8:$T$507, R163, 'Leave Request Form'!$C$8:$C$507, $B180), "A2", IF(COUNTIFS('Leave Request Form'!$G$8:$G$507, R163, 'Leave Request Form'!$C$8:$C$507, $B180), "R2", IF(COUNTIFS('Leave Request Form'!$P$8:$P$569, $B180, 'Leave Request Form'!$Q$8:$Q$569, "&lt;="&amp;R163, 'Leave Request Form'!$R$8:$R$569, "&gt;="&amp;R163)&gt;0, "A", IF(COUNTIFS('Leave Request Form'!$C$8:$C$507, $B180, 'Leave Request Form'!$D$8:$D$507, "&lt;="&amp;R163, 'Leave Request Form'!$E$8:$E$507, "&gt;="&amp;R163)&gt;0, "R", "")))))</f>
        <v/>
      </c>
      <c r="S180" s="43" t="str">
        <f>IF(OR($B180="", S163=""), "", IF(COUNTIFS('Leave Request Form'!$T$8:$T$507, S163, 'Leave Request Form'!$C$8:$C$507, $B180), "A2", IF(COUNTIFS('Leave Request Form'!$G$8:$G$507, S163, 'Leave Request Form'!$C$8:$C$507, $B180), "R2", IF(COUNTIFS('Leave Request Form'!$P$8:$P$569, $B180, 'Leave Request Form'!$Q$8:$Q$569, "&lt;="&amp;S163, 'Leave Request Form'!$R$8:$R$569, "&gt;="&amp;S163)&gt;0, "A", IF(COUNTIFS('Leave Request Form'!$C$8:$C$507, $B180, 'Leave Request Form'!$D$8:$D$507, "&lt;="&amp;S163, 'Leave Request Form'!$E$8:$E$507, "&gt;="&amp;S163)&gt;0, "R", "")))))</f>
        <v/>
      </c>
      <c r="T180" s="43" t="str">
        <f>IF(OR($B180="", T163=""), "", IF(COUNTIFS('Leave Request Form'!$T$8:$T$507, T163, 'Leave Request Form'!$C$8:$C$507, $B180), "A2", IF(COUNTIFS('Leave Request Form'!$G$8:$G$507, T163, 'Leave Request Form'!$C$8:$C$507, $B180), "R2", IF(COUNTIFS('Leave Request Form'!$P$8:$P$569, $B180, 'Leave Request Form'!$Q$8:$Q$569, "&lt;="&amp;T163, 'Leave Request Form'!$R$8:$R$569, "&gt;="&amp;T163)&gt;0, "A", IF(COUNTIFS('Leave Request Form'!$C$8:$C$507, $B180, 'Leave Request Form'!$D$8:$D$507, "&lt;="&amp;T163, 'Leave Request Form'!$E$8:$E$507, "&gt;="&amp;T163)&gt;0, "R", "")))))</f>
        <v/>
      </c>
      <c r="U180" s="43" t="str">
        <f>IF(OR($B180="", U163=""), "", IF(COUNTIFS('Leave Request Form'!$T$8:$T$507, U163, 'Leave Request Form'!$C$8:$C$507, $B180), "A2", IF(COUNTIFS('Leave Request Form'!$G$8:$G$507, U163, 'Leave Request Form'!$C$8:$C$507, $B180), "R2", IF(COUNTIFS('Leave Request Form'!$P$8:$P$569, $B180, 'Leave Request Form'!$Q$8:$Q$569, "&lt;="&amp;U163, 'Leave Request Form'!$R$8:$R$569, "&gt;="&amp;U163)&gt;0, "A", IF(COUNTIFS('Leave Request Form'!$C$8:$C$507, $B180, 'Leave Request Form'!$D$8:$D$507, "&lt;="&amp;U163, 'Leave Request Form'!$E$8:$E$507, "&gt;="&amp;U163)&gt;0, "R", "")))))</f>
        <v/>
      </c>
      <c r="V180" s="43" t="str">
        <f>IF(OR($B180="", V163=""), "", IF(COUNTIFS('Leave Request Form'!$T$8:$T$507, V163, 'Leave Request Form'!$C$8:$C$507, $B180), "A2", IF(COUNTIFS('Leave Request Form'!$G$8:$G$507, V163, 'Leave Request Form'!$C$8:$C$507, $B180), "R2", IF(COUNTIFS('Leave Request Form'!$P$8:$P$569, $B180, 'Leave Request Form'!$Q$8:$Q$569, "&lt;="&amp;V163, 'Leave Request Form'!$R$8:$R$569, "&gt;="&amp;V163)&gt;0, "A", IF(COUNTIFS('Leave Request Form'!$C$8:$C$507, $B180, 'Leave Request Form'!$D$8:$D$507, "&lt;="&amp;V163, 'Leave Request Form'!$E$8:$E$507, "&gt;="&amp;V163)&gt;0, "R", "")))))</f>
        <v/>
      </c>
      <c r="W180" s="43" t="str">
        <f>IF(OR($B180="", W163=""), "", IF(COUNTIFS('Leave Request Form'!$T$8:$T$507, W163, 'Leave Request Form'!$C$8:$C$507, $B180), "A2", IF(COUNTIFS('Leave Request Form'!$G$8:$G$507, W163, 'Leave Request Form'!$C$8:$C$507, $B180), "R2", IF(COUNTIFS('Leave Request Form'!$P$8:$P$569, $B180, 'Leave Request Form'!$Q$8:$Q$569, "&lt;="&amp;W163, 'Leave Request Form'!$R$8:$R$569, "&gt;="&amp;W163)&gt;0, "A", IF(COUNTIFS('Leave Request Form'!$C$8:$C$507, $B180, 'Leave Request Form'!$D$8:$D$507, "&lt;="&amp;W163, 'Leave Request Form'!$E$8:$E$507, "&gt;="&amp;W163)&gt;0, "R", "")))))</f>
        <v/>
      </c>
      <c r="X180" s="43" t="str">
        <f>IF(OR($B180="", X163=""), "", IF(COUNTIFS('Leave Request Form'!$T$8:$T$507, X163, 'Leave Request Form'!$C$8:$C$507, $B180), "A2", IF(COUNTIFS('Leave Request Form'!$G$8:$G$507, X163, 'Leave Request Form'!$C$8:$C$507, $B180), "R2", IF(COUNTIFS('Leave Request Form'!$P$8:$P$569, $B180, 'Leave Request Form'!$Q$8:$Q$569, "&lt;="&amp;X163, 'Leave Request Form'!$R$8:$R$569, "&gt;="&amp;X163)&gt;0, "A", IF(COUNTIFS('Leave Request Form'!$C$8:$C$507, $B180, 'Leave Request Form'!$D$8:$D$507, "&lt;="&amp;X163, 'Leave Request Form'!$E$8:$E$507, "&gt;="&amp;X163)&gt;0, "R", "")))))</f>
        <v/>
      </c>
      <c r="Y180" s="43" t="str">
        <f>IF(OR($B180="", Y163=""), "", IF(COUNTIFS('Leave Request Form'!$T$8:$T$507, Y163, 'Leave Request Form'!$C$8:$C$507, $B180), "A2", IF(COUNTIFS('Leave Request Form'!$G$8:$G$507, Y163, 'Leave Request Form'!$C$8:$C$507, $B180), "R2", IF(COUNTIFS('Leave Request Form'!$P$8:$P$569, $B180, 'Leave Request Form'!$Q$8:$Q$569, "&lt;="&amp;Y163, 'Leave Request Form'!$R$8:$R$569, "&gt;="&amp;Y163)&gt;0, "A", IF(COUNTIFS('Leave Request Form'!$C$8:$C$507, $B180, 'Leave Request Form'!$D$8:$D$507, "&lt;="&amp;Y163, 'Leave Request Form'!$E$8:$E$507, "&gt;="&amp;Y163)&gt;0, "R", "")))))</f>
        <v/>
      </c>
      <c r="Z180" s="43" t="str">
        <f>IF(OR($B180="", Z163=""), "", IF(COUNTIFS('Leave Request Form'!$T$8:$T$507, Z163, 'Leave Request Form'!$C$8:$C$507, $B180), "A2", IF(COUNTIFS('Leave Request Form'!$G$8:$G$507, Z163, 'Leave Request Form'!$C$8:$C$507, $B180), "R2", IF(COUNTIFS('Leave Request Form'!$P$8:$P$569, $B180, 'Leave Request Form'!$Q$8:$Q$569, "&lt;="&amp;Z163, 'Leave Request Form'!$R$8:$R$569, "&gt;="&amp;Z163)&gt;0, "A", IF(COUNTIFS('Leave Request Form'!$C$8:$C$507, $B180, 'Leave Request Form'!$D$8:$D$507, "&lt;="&amp;Z163, 'Leave Request Form'!$E$8:$E$507, "&gt;="&amp;Z163)&gt;0, "R", "")))))</f>
        <v/>
      </c>
      <c r="AA180" s="43" t="str">
        <f>IF(OR($B180="", AA163=""), "", IF(COUNTIFS('Leave Request Form'!$T$8:$T$507, AA163, 'Leave Request Form'!$C$8:$C$507, $B180), "A2", IF(COUNTIFS('Leave Request Form'!$G$8:$G$507, AA163, 'Leave Request Form'!$C$8:$C$507, $B180), "R2", IF(COUNTIFS('Leave Request Form'!$P$8:$P$569, $B180, 'Leave Request Form'!$Q$8:$Q$569, "&lt;="&amp;AA163, 'Leave Request Form'!$R$8:$R$569, "&gt;="&amp;AA163)&gt;0, "A", IF(COUNTIFS('Leave Request Form'!$C$8:$C$507, $B180, 'Leave Request Form'!$D$8:$D$507, "&lt;="&amp;AA163, 'Leave Request Form'!$E$8:$E$507, "&gt;="&amp;AA163)&gt;0, "R", "")))))</f>
        <v/>
      </c>
      <c r="AB180" s="43" t="str">
        <f>IF(OR($B180="", AB163=""), "", IF(COUNTIFS('Leave Request Form'!$T$8:$T$507, AB163, 'Leave Request Form'!$C$8:$C$507, $B180), "A2", IF(COUNTIFS('Leave Request Form'!$G$8:$G$507, AB163, 'Leave Request Form'!$C$8:$C$507, $B180), "R2", IF(COUNTIFS('Leave Request Form'!$P$8:$P$569, $B180, 'Leave Request Form'!$Q$8:$Q$569, "&lt;="&amp;AB163, 'Leave Request Form'!$R$8:$R$569, "&gt;="&amp;AB163)&gt;0, "A", IF(COUNTIFS('Leave Request Form'!$C$8:$C$507, $B180, 'Leave Request Form'!$D$8:$D$507, "&lt;="&amp;AB163, 'Leave Request Form'!$E$8:$E$507, "&gt;="&amp;AB163)&gt;0, "R", "")))))</f>
        <v/>
      </c>
      <c r="AC180" s="43" t="str">
        <f>IF(OR($B180="", AC163=""), "", IF(COUNTIFS('Leave Request Form'!$T$8:$T$507, AC163, 'Leave Request Form'!$C$8:$C$507, $B180), "A2", IF(COUNTIFS('Leave Request Form'!$G$8:$G$507, AC163, 'Leave Request Form'!$C$8:$C$507, $B180), "R2", IF(COUNTIFS('Leave Request Form'!$P$8:$P$569, $B180, 'Leave Request Form'!$Q$8:$Q$569, "&lt;="&amp;AC163, 'Leave Request Form'!$R$8:$R$569, "&gt;="&amp;AC163)&gt;0, "A", IF(COUNTIFS('Leave Request Form'!$C$8:$C$507, $B180, 'Leave Request Form'!$D$8:$D$507, "&lt;="&amp;AC163, 'Leave Request Form'!$E$8:$E$507, "&gt;="&amp;AC163)&gt;0, "R", "")))))</f>
        <v/>
      </c>
      <c r="AD180" s="43" t="str">
        <f>IF(OR($B180="", AD163=""), "", IF(COUNTIFS('Leave Request Form'!$T$8:$T$507, AD163, 'Leave Request Form'!$C$8:$C$507, $B180), "A2", IF(COUNTIFS('Leave Request Form'!$G$8:$G$507, AD163, 'Leave Request Form'!$C$8:$C$507, $B180), "R2", IF(COUNTIFS('Leave Request Form'!$P$8:$P$569, $B180, 'Leave Request Form'!$Q$8:$Q$569, "&lt;="&amp;AD163, 'Leave Request Form'!$R$8:$R$569, "&gt;="&amp;AD163)&gt;0, "A", IF(COUNTIFS('Leave Request Form'!$C$8:$C$507, $B180, 'Leave Request Form'!$D$8:$D$507, "&lt;="&amp;AD163, 'Leave Request Form'!$E$8:$E$507, "&gt;="&amp;AD163)&gt;0, "R", "")))))</f>
        <v/>
      </c>
      <c r="AE180" s="43" t="str">
        <f>IF(OR($B180="", AE163=""), "", IF(COUNTIFS('Leave Request Form'!$T$8:$T$507, AE163, 'Leave Request Form'!$C$8:$C$507, $B180), "A2", IF(COUNTIFS('Leave Request Form'!$G$8:$G$507, AE163, 'Leave Request Form'!$C$8:$C$507, $B180), "R2", IF(COUNTIFS('Leave Request Form'!$P$8:$P$569, $B180, 'Leave Request Form'!$Q$8:$Q$569, "&lt;="&amp;AE163, 'Leave Request Form'!$R$8:$R$569, "&gt;="&amp;AE163)&gt;0, "A", IF(COUNTIFS('Leave Request Form'!$C$8:$C$507, $B180, 'Leave Request Form'!$D$8:$D$507, "&lt;="&amp;AE163, 'Leave Request Form'!$E$8:$E$507, "&gt;="&amp;AE163)&gt;0, "R", "")))))</f>
        <v/>
      </c>
      <c r="AF180" s="43" t="str">
        <f>IF(OR($B180="", AF163=""), "", IF(COUNTIFS('Leave Request Form'!$T$8:$T$507, AF163, 'Leave Request Form'!$C$8:$C$507, $B180), "A2", IF(COUNTIFS('Leave Request Form'!$G$8:$G$507, AF163, 'Leave Request Form'!$C$8:$C$507, $B180), "R2", IF(COUNTIFS('Leave Request Form'!$P$8:$P$569, $B180, 'Leave Request Form'!$Q$8:$Q$569, "&lt;="&amp;AF163, 'Leave Request Form'!$R$8:$R$569, "&gt;="&amp;AF163)&gt;0, "A", IF(COUNTIFS('Leave Request Form'!$C$8:$C$507, $B180, 'Leave Request Form'!$D$8:$D$507, "&lt;="&amp;AF163, 'Leave Request Form'!$E$8:$E$507, "&gt;="&amp;AF163)&gt;0, "R", "")))))</f>
        <v/>
      </c>
      <c r="AG180" s="44" t="str">
        <f>IF(OR($B180="", AG163=""), "", IF(COUNTIFS('Leave Request Form'!$T$8:$T$507, AG163, 'Leave Request Form'!$C$8:$C$507, $B180), "A2", IF(COUNTIFS('Leave Request Form'!$G$8:$G$507, AG163, 'Leave Request Form'!$C$8:$C$507, $B180), "R2", IF(COUNTIFS('Leave Request Form'!$P$8:$P$569, $B180, 'Leave Request Form'!$Q$8:$Q$569, "&lt;="&amp;AG163, 'Leave Request Form'!$R$8:$R$569, "&gt;="&amp;AG163)&gt;0, "A", IF(COUNTIFS('Leave Request Form'!$C$8:$C$507, $B180, 'Leave Request Form'!$D$8:$D$507, "&lt;="&amp;AG163, 'Leave Request Form'!$E$8:$E$507, "&gt;="&amp;AG163)&gt;0, "R", "")))))</f>
        <v/>
      </c>
      <c r="AH180" s="75"/>
    </row>
    <row r="181" spans="1:34" x14ac:dyDescent="0.25">
      <c r="A181" s="75"/>
      <c r="B181" s="10" t="str">
        <f>IF('Intro &amp; Setup'!$BC$21="", "", 'Intro &amp; Setup'!$BC$21)</f>
        <v/>
      </c>
      <c r="C181" s="42" t="str">
        <f>IF(OR($B181="", C163=""), "", IF(COUNTIFS('Leave Request Form'!$T$8:$T$507, C163, 'Leave Request Form'!$C$8:$C$507, $B181), "A2", IF(COUNTIFS('Leave Request Form'!$G$8:$G$507, C163, 'Leave Request Form'!$C$8:$C$507, $B181), "R2", IF(COUNTIFS('Leave Request Form'!$P$8:$P$569, $B181, 'Leave Request Form'!$Q$8:$Q$569, "&lt;="&amp;C163, 'Leave Request Form'!$R$8:$R$569, "&gt;="&amp;C163)&gt;0, "A", IF(COUNTIFS('Leave Request Form'!$C$8:$C$507, $B181, 'Leave Request Form'!$D$8:$D$507, "&lt;="&amp;C163, 'Leave Request Form'!$E$8:$E$507, "&gt;="&amp;C163)&gt;0, "R", "")))))</f>
        <v/>
      </c>
      <c r="D181" s="43" t="str">
        <f>IF(OR($B181="", D163=""), "", IF(COUNTIFS('Leave Request Form'!$T$8:$T$507, D163, 'Leave Request Form'!$C$8:$C$507, $B181), "A2", IF(COUNTIFS('Leave Request Form'!$G$8:$G$507, D163, 'Leave Request Form'!$C$8:$C$507, $B181), "R2", IF(COUNTIFS('Leave Request Form'!$P$8:$P$569, $B181, 'Leave Request Form'!$Q$8:$Q$569, "&lt;="&amp;D163, 'Leave Request Form'!$R$8:$R$569, "&gt;="&amp;D163)&gt;0, "A", IF(COUNTIFS('Leave Request Form'!$C$8:$C$507, $B181, 'Leave Request Form'!$D$8:$D$507, "&lt;="&amp;D163, 'Leave Request Form'!$E$8:$E$507, "&gt;="&amp;D163)&gt;0, "R", "")))))</f>
        <v/>
      </c>
      <c r="E181" s="43" t="str">
        <f>IF(OR($B181="", E163=""), "", IF(COUNTIFS('Leave Request Form'!$T$8:$T$507, E163, 'Leave Request Form'!$C$8:$C$507, $B181), "A2", IF(COUNTIFS('Leave Request Form'!$G$8:$G$507, E163, 'Leave Request Form'!$C$8:$C$507, $B181), "R2", IF(COUNTIFS('Leave Request Form'!$P$8:$P$569, $B181, 'Leave Request Form'!$Q$8:$Q$569, "&lt;="&amp;E163, 'Leave Request Form'!$R$8:$R$569, "&gt;="&amp;E163)&gt;0, "A", IF(COUNTIFS('Leave Request Form'!$C$8:$C$507, $B181, 'Leave Request Form'!$D$8:$D$507, "&lt;="&amp;E163, 'Leave Request Form'!$E$8:$E$507, "&gt;="&amp;E163)&gt;0, "R", "")))))</f>
        <v/>
      </c>
      <c r="F181" s="43" t="str">
        <f>IF(OR($B181="", F163=""), "", IF(COUNTIFS('Leave Request Form'!$T$8:$T$507, F163, 'Leave Request Form'!$C$8:$C$507, $B181), "A2", IF(COUNTIFS('Leave Request Form'!$G$8:$G$507, F163, 'Leave Request Form'!$C$8:$C$507, $B181), "R2", IF(COUNTIFS('Leave Request Form'!$P$8:$P$569, $B181, 'Leave Request Form'!$Q$8:$Q$569, "&lt;="&amp;F163, 'Leave Request Form'!$R$8:$R$569, "&gt;="&amp;F163)&gt;0, "A", IF(COUNTIFS('Leave Request Form'!$C$8:$C$507, $B181, 'Leave Request Form'!$D$8:$D$507, "&lt;="&amp;F163, 'Leave Request Form'!$E$8:$E$507, "&gt;="&amp;F163)&gt;0, "R", "")))))</f>
        <v/>
      </c>
      <c r="G181" s="43" t="str">
        <f>IF(OR($B181="", G163=""), "", IF(COUNTIFS('Leave Request Form'!$T$8:$T$507, G163, 'Leave Request Form'!$C$8:$C$507, $B181), "A2", IF(COUNTIFS('Leave Request Form'!$G$8:$G$507, G163, 'Leave Request Form'!$C$8:$C$507, $B181), "R2", IF(COUNTIFS('Leave Request Form'!$P$8:$P$569, $B181, 'Leave Request Form'!$Q$8:$Q$569, "&lt;="&amp;G163, 'Leave Request Form'!$R$8:$R$569, "&gt;="&amp;G163)&gt;0, "A", IF(COUNTIFS('Leave Request Form'!$C$8:$C$507, $B181, 'Leave Request Form'!$D$8:$D$507, "&lt;="&amp;G163, 'Leave Request Form'!$E$8:$E$507, "&gt;="&amp;G163)&gt;0, "R", "")))))</f>
        <v/>
      </c>
      <c r="H181" s="43" t="str">
        <f>IF(OR($B181="", H163=""), "", IF(COUNTIFS('Leave Request Form'!$T$8:$T$507, H163, 'Leave Request Form'!$C$8:$C$507, $B181), "A2", IF(COUNTIFS('Leave Request Form'!$G$8:$G$507, H163, 'Leave Request Form'!$C$8:$C$507, $B181), "R2", IF(COUNTIFS('Leave Request Form'!$P$8:$P$569, $B181, 'Leave Request Form'!$Q$8:$Q$569, "&lt;="&amp;H163, 'Leave Request Form'!$R$8:$R$569, "&gt;="&amp;H163)&gt;0, "A", IF(COUNTIFS('Leave Request Form'!$C$8:$C$507, $B181, 'Leave Request Form'!$D$8:$D$507, "&lt;="&amp;H163, 'Leave Request Form'!$E$8:$E$507, "&gt;="&amp;H163)&gt;0, "R", "")))))</f>
        <v/>
      </c>
      <c r="I181" s="43" t="str">
        <f>IF(OR($B181="", I163=""), "", IF(COUNTIFS('Leave Request Form'!$T$8:$T$507, I163, 'Leave Request Form'!$C$8:$C$507, $B181), "A2", IF(COUNTIFS('Leave Request Form'!$G$8:$G$507, I163, 'Leave Request Form'!$C$8:$C$507, $B181), "R2", IF(COUNTIFS('Leave Request Form'!$P$8:$P$569, $B181, 'Leave Request Form'!$Q$8:$Q$569, "&lt;="&amp;I163, 'Leave Request Form'!$R$8:$R$569, "&gt;="&amp;I163)&gt;0, "A", IF(COUNTIFS('Leave Request Form'!$C$8:$C$507, $B181, 'Leave Request Form'!$D$8:$D$507, "&lt;="&amp;I163, 'Leave Request Form'!$E$8:$E$507, "&gt;="&amp;I163)&gt;0, "R", "")))))</f>
        <v/>
      </c>
      <c r="J181" s="43" t="str">
        <f>IF(OR($B181="", J163=""), "", IF(COUNTIFS('Leave Request Form'!$T$8:$T$507, J163, 'Leave Request Form'!$C$8:$C$507, $B181), "A2", IF(COUNTIFS('Leave Request Form'!$G$8:$G$507, J163, 'Leave Request Form'!$C$8:$C$507, $B181), "R2", IF(COUNTIFS('Leave Request Form'!$P$8:$P$569, $B181, 'Leave Request Form'!$Q$8:$Q$569, "&lt;="&amp;J163, 'Leave Request Form'!$R$8:$R$569, "&gt;="&amp;J163)&gt;0, "A", IF(COUNTIFS('Leave Request Form'!$C$8:$C$507, $B181, 'Leave Request Form'!$D$8:$D$507, "&lt;="&amp;J163, 'Leave Request Form'!$E$8:$E$507, "&gt;="&amp;J163)&gt;0, "R", "")))))</f>
        <v/>
      </c>
      <c r="K181" s="43" t="str">
        <f>IF(OR($B181="", K163=""), "", IF(COUNTIFS('Leave Request Form'!$T$8:$T$507, K163, 'Leave Request Form'!$C$8:$C$507, $B181), "A2", IF(COUNTIFS('Leave Request Form'!$G$8:$G$507, K163, 'Leave Request Form'!$C$8:$C$507, $B181), "R2", IF(COUNTIFS('Leave Request Form'!$P$8:$P$569, $B181, 'Leave Request Form'!$Q$8:$Q$569, "&lt;="&amp;K163, 'Leave Request Form'!$R$8:$R$569, "&gt;="&amp;K163)&gt;0, "A", IF(COUNTIFS('Leave Request Form'!$C$8:$C$507, $B181, 'Leave Request Form'!$D$8:$D$507, "&lt;="&amp;K163, 'Leave Request Form'!$E$8:$E$507, "&gt;="&amp;K163)&gt;0, "R", "")))))</f>
        <v/>
      </c>
      <c r="L181" s="43" t="str">
        <f>IF(OR($B181="", L163=""), "", IF(COUNTIFS('Leave Request Form'!$T$8:$T$507, L163, 'Leave Request Form'!$C$8:$C$507, $B181), "A2", IF(COUNTIFS('Leave Request Form'!$G$8:$G$507, L163, 'Leave Request Form'!$C$8:$C$507, $B181), "R2", IF(COUNTIFS('Leave Request Form'!$P$8:$P$569, $B181, 'Leave Request Form'!$Q$8:$Q$569, "&lt;="&amp;L163, 'Leave Request Form'!$R$8:$R$569, "&gt;="&amp;L163)&gt;0, "A", IF(COUNTIFS('Leave Request Form'!$C$8:$C$507, $B181, 'Leave Request Form'!$D$8:$D$507, "&lt;="&amp;L163, 'Leave Request Form'!$E$8:$E$507, "&gt;="&amp;L163)&gt;0, "R", "")))))</f>
        <v/>
      </c>
      <c r="M181" s="43" t="str">
        <f>IF(OR($B181="", M163=""), "", IF(COUNTIFS('Leave Request Form'!$T$8:$T$507, M163, 'Leave Request Form'!$C$8:$C$507, $B181), "A2", IF(COUNTIFS('Leave Request Form'!$G$8:$G$507, M163, 'Leave Request Form'!$C$8:$C$507, $B181), "R2", IF(COUNTIFS('Leave Request Form'!$P$8:$P$569, $B181, 'Leave Request Form'!$Q$8:$Q$569, "&lt;="&amp;M163, 'Leave Request Form'!$R$8:$R$569, "&gt;="&amp;M163)&gt;0, "A", IF(COUNTIFS('Leave Request Form'!$C$8:$C$507, $B181, 'Leave Request Form'!$D$8:$D$507, "&lt;="&amp;M163, 'Leave Request Form'!$E$8:$E$507, "&gt;="&amp;M163)&gt;0, "R", "")))))</f>
        <v/>
      </c>
      <c r="N181" s="43" t="str">
        <f>IF(OR($B181="", N163=""), "", IF(COUNTIFS('Leave Request Form'!$T$8:$T$507, N163, 'Leave Request Form'!$C$8:$C$507, $B181), "A2", IF(COUNTIFS('Leave Request Form'!$G$8:$G$507, N163, 'Leave Request Form'!$C$8:$C$507, $B181), "R2", IF(COUNTIFS('Leave Request Form'!$P$8:$P$569, $B181, 'Leave Request Form'!$Q$8:$Q$569, "&lt;="&amp;N163, 'Leave Request Form'!$R$8:$R$569, "&gt;="&amp;N163)&gt;0, "A", IF(COUNTIFS('Leave Request Form'!$C$8:$C$507, $B181, 'Leave Request Form'!$D$8:$D$507, "&lt;="&amp;N163, 'Leave Request Form'!$E$8:$E$507, "&gt;="&amp;N163)&gt;0, "R", "")))))</f>
        <v/>
      </c>
      <c r="O181" s="43" t="str">
        <f>IF(OR($B181="", O163=""), "", IF(COUNTIFS('Leave Request Form'!$T$8:$T$507, O163, 'Leave Request Form'!$C$8:$C$507, $B181), "A2", IF(COUNTIFS('Leave Request Form'!$G$8:$G$507, O163, 'Leave Request Form'!$C$8:$C$507, $B181), "R2", IF(COUNTIFS('Leave Request Form'!$P$8:$P$569, $B181, 'Leave Request Form'!$Q$8:$Q$569, "&lt;="&amp;O163, 'Leave Request Form'!$R$8:$R$569, "&gt;="&amp;O163)&gt;0, "A", IF(COUNTIFS('Leave Request Form'!$C$8:$C$507, $B181, 'Leave Request Form'!$D$8:$D$507, "&lt;="&amp;O163, 'Leave Request Form'!$E$8:$E$507, "&gt;="&amp;O163)&gt;0, "R", "")))))</f>
        <v/>
      </c>
      <c r="P181" s="43" t="str">
        <f>IF(OR($B181="", P163=""), "", IF(COUNTIFS('Leave Request Form'!$T$8:$T$507, P163, 'Leave Request Form'!$C$8:$C$507, $B181), "A2", IF(COUNTIFS('Leave Request Form'!$G$8:$G$507, P163, 'Leave Request Form'!$C$8:$C$507, $B181), "R2", IF(COUNTIFS('Leave Request Form'!$P$8:$P$569, $B181, 'Leave Request Form'!$Q$8:$Q$569, "&lt;="&amp;P163, 'Leave Request Form'!$R$8:$R$569, "&gt;="&amp;P163)&gt;0, "A", IF(COUNTIFS('Leave Request Form'!$C$8:$C$507, $B181, 'Leave Request Form'!$D$8:$D$507, "&lt;="&amp;P163, 'Leave Request Form'!$E$8:$E$507, "&gt;="&amp;P163)&gt;0, "R", "")))))</f>
        <v/>
      </c>
      <c r="Q181" s="43" t="str">
        <f>IF(OR($B181="", Q163=""), "", IF(COUNTIFS('Leave Request Form'!$T$8:$T$507, Q163, 'Leave Request Form'!$C$8:$C$507, $B181), "A2", IF(COUNTIFS('Leave Request Form'!$G$8:$G$507, Q163, 'Leave Request Form'!$C$8:$C$507, $B181), "R2", IF(COUNTIFS('Leave Request Form'!$P$8:$P$569, $B181, 'Leave Request Form'!$Q$8:$Q$569, "&lt;="&amp;Q163, 'Leave Request Form'!$R$8:$R$569, "&gt;="&amp;Q163)&gt;0, "A", IF(COUNTIFS('Leave Request Form'!$C$8:$C$507, $B181, 'Leave Request Form'!$D$8:$D$507, "&lt;="&amp;Q163, 'Leave Request Form'!$E$8:$E$507, "&gt;="&amp;Q163)&gt;0, "R", "")))))</f>
        <v/>
      </c>
      <c r="R181" s="43" t="str">
        <f>IF(OR($B181="", R163=""), "", IF(COUNTIFS('Leave Request Form'!$T$8:$T$507, R163, 'Leave Request Form'!$C$8:$C$507, $B181), "A2", IF(COUNTIFS('Leave Request Form'!$G$8:$G$507, R163, 'Leave Request Form'!$C$8:$C$507, $B181), "R2", IF(COUNTIFS('Leave Request Form'!$P$8:$P$569, $B181, 'Leave Request Form'!$Q$8:$Q$569, "&lt;="&amp;R163, 'Leave Request Form'!$R$8:$R$569, "&gt;="&amp;R163)&gt;0, "A", IF(COUNTIFS('Leave Request Form'!$C$8:$C$507, $B181, 'Leave Request Form'!$D$8:$D$507, "&lt;="&amp;R163, 'Leave Request Form'!$E$8:$E$507, "&gt;="&amp;R163)&gt;0, "R", "")))))</f>
        <v/>
      </c>
      <c r="S181" s="43" t="str">
        <f>IF(OR($B181="", S163=""), "", IF(COUNTIFS('Leave Request Form'!$T$8:$T$507, S163, 'Leave Request Form'!$C$8:$C$507, $B181), "A2", IF(COUNTIFS('Leave Request Form'!$G$8:$G$507, S163, 'Leave Request Form'!$C$8:$C$507, $B181), "R2", IF(COUNTIFS('Leave Request Form'!$P$8:$P$569, $B181, 'Leave Request Form'!$Q$8:$Q$569, "&lt;="&amp;S163, 'Leave Request Form'!$R$8:$R$569, "&gt;="&amp;S163)&gt;0, "A", IF(COUNTIFS('Leave Request Form'!$C$8:$C$507, $B181, 'Leave Request Form'!$D$8:$D$507, "&lt;="&amp;S163, 'Leave Request Form'!$E$8:$E$507, "&gt;="&amp;S163)&gt;0, "R", "")))))</f>
        <v/>
      </c>
      <c r="T181" s="43" t="str">
        <f>IF(OR($B181="", T163=""), "", IF(COUNTIFS('Leave Request Form'!$T$8:$T$507, T163, 'Leave Request Form'!$C$8:$C$507, $B181), "A2", IF(COUNTIFS('Leave Request Form'!$G$8:$G$507, T163, 'Leave Request Form'!$C$8:$C$507, $B181), "R2", IF(COUNTIFS('Leave Request Form'!$P$8:$P$569, $B181, 'Leave Request Form'!$Q$8:$Q$569, "&lt;="&amp;T163, 'Leave Request Form'!$R$8:$R$569, "&gt;="&amp;T163)&gt;0, "A", IF(COUNTIFS('Leave Request Form'!$C$8:$C$507, $B181, 'Leave Request Form'!$D$8:$D$507, "&lt;="&amp;T163, 'Leave Request Form'!$E$8:$E$507, "&gt;="&amp;T163)&gt;0, "R", "")))))</f>
        <v/>
      </c>
      <c r="U181" s="43" t="str">
        <f>IF(OR($B181="", U163=""), "", IF(COUNTIFS('Leave Request Form'!$T$8:$T$507, U163, 'Leave Request Form'!$C$8:$C$507, $B181), "A2", IF(COUNTIFS('Leave Request Form'!$G$8:$G$507, U163, 'Leave Request Form'!$C$8:$C$507, $B181), "R2", IF(COUNTIFS('Leave Request Form'!$P$8:$P$569, $B181, 'Leave Request Form'!$Q$8:$Q$569, "&lt;="&amp;U163, 'Leave Request Form'!$R$8:$R$569, "&gt;="&amp;U163)&gt;0, "A", IF(COUNTIFS('Leave Request Form'!$C$8:$C$507, $B181, 'Leave Request Form'!$D$8:$D$507, "&lt;="&amp;U163, 'Leave Request Form'!$E$8:$E$507, "&gt;="&amp;U163)&gt;0, "R", "")))))</f>
        <v/>
      </c>
      <c r="V181" s="43" t="str">
        <f>IF(OR($B181="", V163=""), "", IF(COUNTIFS('Leave Request Form'!$T$8:$T$507, V163, 'Leave Request Form'!$C$8:$C$507, $B181), "A2", IF(COUNTIFS('Leave Request Form'!$G$8:$G$507, V163, 'Leave Request Form'!$C$8:$C$507, $B181), "R2", IF(COUNTIFS('Leave Request Form'!$P$8:$P$569, $B181, 'Leave Request Form'!$Q$8:$Q$569, "&lt;="&amp;V163, 'Leave Request Form'!$R$8:$R$569, "&gt;="&amp;V163)&gt;0, "A", IF(COUNTIFS('Leave Request Form'!$C$8:$C$507, $B181, 'Leave Request Form'!$D$8:$D$507, "&lt;="&amp;V163, 'Leave Request Form'!$E$8:$E$507, "&gt;="&amp;V163)&gt;0, "R", "")))))</f>
        <v/>
      </c>
      <c r="W181" s="43" t="str">
        <f>IF(OR($B181="", W163=""), "", IF(COUNTIFS('Leave Request Form'!$T$8:$T$507, W163, 'Leave Request Form'!$C$8:$C$507, $B181), "A2", IF(COUNTIFS('Leave Request Form'!$G$8:$G$507, W163, 'Leave Request Form'!$C$8:$C$507, $B181), "R2", IF(COUNTIFS('Leave Request Form'!$P$8:$P$569, $B181, 'Leave Request Form'!$Q$8:$Q$569, "&lt;="&amp;W163, 'Leave Request Form'!$R$8:$R$569, "&gt;="&amp;W163)&gt;0, "A", IF(COUNTIFS('Leave Request Form'!$C$8:$C$507, $B181, 'Leave Request Form'!$D$8:$D$507, "&lt;="&amp;W163, 'Leave Request Form'!$E$8:$E$507, "&gt;="&amp;W163)&gt;0, "R", "")))))</f>
        <v/>
      </c>
      <c r="X181" s="43" t="str">
        <f>IF(OR($B181="", X163=""), "", IF(COUNTIFS('Leave Request Form'!$T$8:$T$507, X163, 'Leave Request Form'!$C$8:$C$507, $B181), "A2", IF(COUNTIFS('Leave Request Form'!$G$8:$G$507, X163, 'Leave Request Form'!$C$8:$C$507, $B181), "R2", IF(COUNTIFS('Leave Request Form'!$P$8:$P$569, $B181, 'Leave Request Form'!$Q$8:$Q$569, "&lt;="&amp;X163, 'Leave Request Form'!$R$8:$R$569, "&gt;="&amp;X163)&gt;0, "A", IF(COUNTIFS('Leave Request Form'!$C$8:$C$507, $B181, 'Leave Request Form'!$D$8:$D$507, "&lt;="&amp;X163, 'Leave Request Form'!$E$8:$E$507, "&gt;="&amp;X163)&gt;0, "R", "")))))</f>
        <v/>
      </c>
      <c r="Y181" s="43" t="str">
        <f>IF(OR($B181="", Y163=""), "", IF(COUNTIFS('Leave Request Form'!$T$8:$T$507, Y163, 'Leave Request Form'!$C$8:$C$507, $B181), "A2", IF(COUNTIFS('Leave Request Form'!$G$8:$G$507, Y163, 'Leave Request Form'!$C$8:$C$507, $B181), "R2", IF(COUNTIFS('Leave Request Form'!$P$8:$P$569, $B181, 'Leave Request Form'!$Q$8:$Q$569, "&lt;="&amp;Y163, 'Leave Request Form'!$R$8:$R$569, "&gt;="&amp;Y163)&gt;0, "A", IF(COUNTIFS('Leave Request Form'!$C$8:$C$507, $B181, 'Leave Request Form'!$D$8:$D$507, "&lt;="&amp;Y163, 'Leave Request Form'!$E$8:$E$507, "&gt;="&amp;Y163)&gt;0, "R", "")))))</f>
        <v/>
      </c>
      <c r="Z181" s="43" t="str">
        <f>IF(OR($B181="", Z163=""), "", IF(COUNTIFS('Leave Request Form'!$T$8:$T$507, Z163, 'Leave Request Form'!$C$8:$C$507, $B181), "A2", IF(COUNTIFS('Leave Request Form'!$G$8:$G$507, Z163, 'Leave Request Form'!$C$8:$C$507, $B181), "R2", IF(COUNTIFS('Leave Request Form'!$P$8:$P$569, $B181, 'Leave Request Form'!$Q$8:$Q$569, "&lt;="&amp;Z163, 'Leave Request Form'!$R$8:$R$569, "&gt;="&amp;Z163)&gt;0, "A", IF(COUNTIFS('Leave Request Form'!$C$8:$C$507, $B181, 'Leave Request Form'!$D$8:$D$507, "&lt;="&amp;Z163, 'Leave Request Form'!$E$8:$E$507, "&gt;="&amp;Z163)&gt;0, "R", "")))))</f>
        <v/>
      </c>
      <c r="AA181" s="43" t="str">
        <f>IF(OR($B181="", AA163=""), "", IF(COUNTIFS('Leave Request Form'!$T$8:$T$507, AA163, 'Leave Request Form'!$C$8:$C$507, $B181), "A2", IF(COUNTIFS('Leave Request Form'!$G$8:$G$507, AA163, 'Leave Request Form'!$C$8:$C$507, $B181), "R2", IF(COUNTIFS('Leave Request Form'!$P$8:$P$569, $B181, 'Leave Request Form'!$Q$8:$Q$569, "&lt;="&amp;AA163, 'Leave Request Form'!$R$8:$R$569, "&gt;="&amp;AA163)&gt;0, "A", IF(COUNTIFS('Leave Request Form'!$C$8:$C$507, $B181, 'Leave Request Form'!$D$8:$D$507, "&lt;="&amp;AA163, 'Leave Request Form'!$E$8:$E$507, "&gt;="&amp;AA163)&gt;0, "R", "")))))</f>
        <v/>
      </c>
      <c r="AB181" s="43" t="str">
        <f>IF(OR($B181="", AB163=""), "", IF(COUNTIFS('Leave Request Form'!$T$8:$T$507, AB163, 'Leave Request Form'!$C$8:$C$507, $B181), "A2", IF(COUNTIFS('Leave Request Form'!$G$8:$G$507, AB163, 'Leave Request Form'!$C$8:$C$507, $B181), "R2", IF(COUNTIFS('Leave Request Form'!$P$8:$P$569, $B181, 'Leave Request Form'!$Q$8:$Q$569, "&lt;="&amp;AB163, 'Leave Request Form'!$R$8:$R$569, "&gt;="&amp;AB163)&gt;0, "A", IF(COUNTIFS('Leave Request Form'!$C$8:$C$507, $B181, 'Leave Request Form'!$D$8:$D$507, "&lt;="&amp;AB163, 'Leave Request Form'!$E$8:$E$507, "&gt;="&amp;AB163)&gt;0, "R", "")))))</f>
        <v/>
      </c>
      <c r="AC181" s="43" t="str">
        <f>IF(OR($B181="", AC163=""), "", IF(COUNTIFS('Leave Request Form'!$T$8:$T$507, AC163, 'Leave Request Form'!$C$8:$C$507, $B181), "A2", IF(COUNTIFS('Leave Request Form'!$G$8:$G$507, AC163, 'Leave Request Form'!$C$8:$C$507, $B181), "R2", IF(COUNTIFS('Leave Request Form'!$P$8:$P$569, $B181, 'Leave Request Form'!$Q$8:$Q$569, "&lt;="&amp;AC163, 'Leave Request Form'!$R$8:$R$569, "&gt;="&amp;AC163)&gt;0, "A", IF(COUNTIFS('Leave Request Form'!$C$8:$C$507, $B181, 'Leave Request Form'!$D$8:$D$507, "&lt;="&amp;AC163, 'Leave Request Form'!$E$8:$E$507, "&gt;="&amp;AC163)&gt;0, "R", "")))))</f>
        <v/>
      </c>
      <c r="AD181" s="43" t="str">
        <f>IF(OR($B181="", AD163=""), "", IF(COUNTIFS('Leave Request Form'!$T$8:$T$507, AD163, 'Leave Request Form'!$C$8:$C$507, $B181), "A2", IF(COUNTIFS('Leave Request Form'!$G$8:$G$507, AD163, 'Leave Request Form'!$C$8:$C$507, $B181), "R2", IF(COUNTIFS('Leave Request Form'!$P$8:$P$569, $B181, 'Leave Request Form'!$Q$8:$Q$569, "&lt;="&amp;AD163, 'Leave Request Form'!$R$8:$R$569, "&gt;="&amp;AD163)&gt;0, "A", IF(COUNTIFS('Leave Request Form'!$C$8:$C$507, $B181, 'Leave Request Form'!$D$8:$D$507, "&lt;="&amp;AD163, 'Leave Request Form'!$E$8:$E$507, "&gt;="&amp;AD163)&gt;0, "R", "")))))</f>
        <v/>
      </c>
      <c r="AE181" s="43" t="str">
        <f>IF(OR($B181="", AE163=""), "", IF(COUNTIFS('Leave Request Form'!$T$8:$T$507, AE163, 'Leave Request Form'!$C$8:$C$507, $B181), "A2", IF(COUNTIFS('Leave Request Form'!$G$8:$G$507, AE163, 'Leave Request Form'!$C$8:$C$507, $B181), "R2", IF(COUNTIFS('Leave Request Form'!$P$8:$P$569, $B181, 'Leave Request Form'!$Q$8:$Q$569, "&lt;="&amp;AE163, 'Leave Request Form'!$R$8:$R$569, "&gt;="&amp;AE163)&gt;0, "A", IF(COUNTIFS('Leave Request Form'!$C$8:$C$507, $B181, 'Leave Request Form'!$D$8:$D$507, "&lt;="&amp;AE163, 'Leave Request Form'!$E$8:$E$507, "&gt;="&amp;AE163)&gt;0, "R", "")))))</f>
        <v/>
      </c>
      <c r="AF181" s="43" t="str">
        <f>IF(OR($B181="", AF163=""), "", IF(COUNTIFS('Leave Request Form'!$T$8:$T$507, AF163, 'Leave Request Form'!$C$8:$C$507, $B181), "A2", IF(COUNTIFS('Leave Request Form'!$G$8:$G$507, AF163, 'Leave Request Form'!$C$8:$C$507, $B181), "R2", IF(COUNTIFS('Leave Request Form'!$P$8:$P$569, $B181, 'Leave Request Form'!$Q$8:$Q$569, "&lt;="&amp;AF163, 'Leave Request Form'!$R$8:$R$569, "&gt;="&amp;AF163)&gt;0, "A", IF(COUNTIFS('Leave Request Form'!$C$8:$C$507, $B181, 'Leave Request Form'!$D$8:$D$507, "&lt;="&amp;AF163, 'Leave Request Form'!$E$8:$E$507, "&gt;="&amp;AF163)&gt;0, "R", "")))))</f>
        <v/>
      </c>
      <c r="AG181" s="44" t="str">
        <f>IF(OR($B181="", AG163=""), "", IF(COUNTIFS('Leave Request Form'!$T$8:$T$507, AG163, 'Leave Request Form'!$C$8:$C$507, $B181), "A2", IF(COUNTIFS('Leave Request Form'!$G$8:$G$507, AG163, 'Leave Request Form'!$C$8:$C$507, $B181), "R2", IF(COUNTIFS('Leave Request Form'!$P$8:$P$569, $B181, 'Leave Request Form'!$Q$8:$Q$569, "&lt;="&amp;AG163, 'Leave Request Form'!$R$8:$R$569, "&gt;="&amp;AG163)&gt;0, "A", IF(COUNTIFS('Leave Request Form'!$C$8:$C$507, $B181, 'Leave Request Form'!$D$8:$D$507, "&lt;="&amp;AG163, 'Leave Request Form'!$E$8:$E$507, "&gt;="&amp;AG163)&gt;0, "R", "")))))</f>
        <v/>
      </c>
      <c r="AH181" s="75"/>
    </row>
    <row r="182" spans="1:34" x14ac:dyDescent="0.25">
      <c r="A182" s="75"/>
      <c r="B182" s="10" t="str">
        <f>IF('Intro &amp; Setup'!$BC$22="", "", 'Intro &amp; Setup'!$BC$22)</f>
        <v/>
      </c>
      <c r="C182" s="42" t="str">
        <f>IF(OR($B182="", C163=""), "", IF(COUNTIFS('Leave Request Form'!$T$8:$T$507, C163, 'Leave Request Form'!$C$8:$C$507, $B182), "A2", IF(COUNTIFS('Leave Request Form'!$G$8:$G$507, C163, 'Leave Request Form'!$C$8:$C$507, $B182), "R2", IF(COUNTIFS('Leave Request Form'!$P$8:$P$569, $B182, 'Leave Request Form'!$Q$8:$Q$569, "&lt;="&amp;C163, 'Leave Request Form'!$R$8:$R$569, "&gt;="&amp;C163)&gt;0, "A", IF(COUNTIFS('Leave Request Form'!$C$8:$C$507, $B182, 'Leave Request Form'!$D$8:$D$507, "&lt;="&amp;C163, 'Leave Request Form'!$E$8:$E$507, "&gt;="&amp;C163)&gt;0, "R", "")))))</f>
        <v/>
      </c>
      <c r="D182" s="43" t="str">
        <f>IF(OR($B182="", D163=""), "", IF(COUNTIFS('Leave Request Form'!$T$8:$T$507, D163, 'Leave Request Form'!$C$8:$C$507, $B182), "A2", IF(COUNTIFS('Leave Request Form'!$G$8:$G$507, D163, 'Leave Request Form'!$C$8:$C$507, $B182), "R2", IF(COUNTIFS('Leave Request Form'!$P$8:$P$569, $B182, 'Leave Request Form'!$Q$8:$Q$569, "&lt;="&amp;D163, 'Leave Request Form'!$R$8:$R$569, "&gt;="&amp;D163)&gt;0, "A", IF(COUNTIFS('Leave Request Form'!$C$8:$C$507, $B182, 'Leave Request Form'!$D$8:$D$507, "&lt;="&amp;D163, 'Leave Request Form'!$E$8:$E$507, "&gt;="&amp;D163)&gt;0, "R", "")))))</f>
        <v/>
      </c>
      <c r="E182" s="43" t="str">
        <f>IF(OR($B182="", E163=""), "", IF(COUNTIFS('Leave Request Form'!$T$8:$T$507, E163, 'Leave Request Form'!$C$8:$C$507, $B182), "A2", IF(COUNTIFS('Leave Request Form'!$G$8:$G$507, E163, 'Leave Request Form'!$C$8:$C$507, $B182), "R2", IF(COUNTIFS('Leave Request Form'!$P$8:$P$569, $B182, 'Leave Request Form'!$Q$8:$Q$569, "&lt;="&amp;E163, 'Leave Request Form'!$R$8:$R$569, "&gt;="&amp;E163)&gt;0, "A", IF(COUNTIFS('Leave Request Form'!$C$8:$C$507, $B182, 'Leave Request Form'!$D$8:$D$507, "&lt;="&amp;E163, 'Leave Request Form'!$E$8:$E$507, "&gt;="&amp;E163)&gt;0, "R", "")))))</f>
        <v/>
      </c>
      <c r="F182" s="43" t="str">
        <f>IF(OR($B182="", F163=""), "", IF(COUNTIFS('Leave Request Form'!$T$8:$T$507, F163, 'Leave Request Form'!$C$8:$C$507, $B182), "A2", IF(COUNTIFS('Leave Request Form'!$G$8:$G$507, F163, 'Leave Request Form'!$C$8:$C$507, $B182), "R2", IF(COUNTIFS('Leave Request Form'!$P$8:$P$569, $B182, 'Leave Request Form'!$Q$8:$Q$569, "&lt;="&amp;F163, 'Leave Request Form'!$R$8:$R$569, "&gt;="&amp;F163)&gt;0, "A", IF(COUNTIFS('Leave Request Form'!$C$8:$C$507, $B182, 'Leave Request Form'!$D$8:$D$507, "&lt;="&amp;F163, 'Leave Request Form'!$E$8:$E$507, "&gt;="&amp;F163)&gt;0, "R", "")))))</f>
        <v/>
      </c>
      <c r="G182" s="43" t="str">
        <f>IF(OR($B182="", G163=""), "", IF(COUNTIFS('Leave Request Form'!$T$8:$T$507, G163, 'Leave Request Form'!$C$8:$C$507, $B182), "A2", IF(COUNTIFS('Leave Request Form'!$G$8:$G$507, G163, 'Leave Request Form'!$C$8:$C$507, $B182), "R2", IF(COUNTIFS('Leave Request Form'!$P$8:$P$569, $B182, 'Leave Request Form'!$Q$8:$Q$569, "&lt;="&amp;G163, 'Leave Request Form'!$R$8:$R$569, "&gt;="&amp;G163)&gt;0, "A", IF(COUNTIFS('Leave Request Form'!$C$8:$C$507, $B182, 'Leave Request Form'!$D$8:$D$507, "&lt;="&amp;G163, 'Leave Request Form'!$E$8:$E$507, "&gt;="&amp;G163)&gt;0, "R", "")))))</f>
        <v/>
      </c>
      <c r="H182" s="43" t="str">
        <f>IF(OR($B182="", H163=""), "", IF(COUNTIFS('Leave Request Form'!$T$8:$T$507, H163, 'Leave Request Form'!$C$8:$C$507, $B182), "A2", IF(COUNTIFS('Leave Request Form'!$G$8:$G$507, H163, 'Leave Request Form'!$C$8:$C$507, $B182), "R2", IF(COUNTIFS('Leave Request Form'!$P$8:$P$569, $B182, 'Leave Request Form'!$Q$8:$Q$569, "&lt;="&amp;H163, 'Leave Request Form'!$R$8:$R$569, "&gt;="&amp;H163)&gt;0, "A", IF(COUNTIFS('Leave Request Form'!$C$8:$C$507, $B182, 'Leave Request Form'!$D$8:$D$507, "&lt;="&amp;H163, 'Leave Request Form'!$E$8:$E$507, "&gt;="&amp;H163)&gt;0, "R", "")))))</f>
        <v/>
      </c>
      <c r="I182" s="43" t="str">
        <f>IF(OR($B182="", I163=""), "", IF(COUNTIFS('Leave Request Form'!$T$8:$T$507, I163, 'Leave Request Form'!$C$8:$C$507, $B182), "A2", IF(COUNTIFS('Leave Request Form'!$G$8:$G$507, I163, 'Leave Request Form'!$C$8:$C$507, $B182), "R2", IF(COUNTIFS('Leave Request Form'!$P$8:$P$569, $B182, 'Leave Request Form'!$Q$8:$Q$569, "&lt;="&amp;I163, 'Leave Request Form'!$R$8:$R$569, "&gt;="&amp;I163)&gt;0, "A", IF(COUNTIFS('Leave Request Form'!$C$8:$C$507, $B182, 'Leave Request Form'!$D$8:$D$507, "&lt;="&amp;I163, 'Leave Request Form'!$E$8:$E$507, "&gt;="&amp;I163)&gt;0, "R", "")))))</f>
        <v/>
      </c>
      <c r="J182" s="43" t="str">
        <f>IF(OR($B182="", J163=""), "", IF(COUNTIFS('Leave Request Form'!$T$8:$T$507, J163, 'Leave Request Form'!$C$8:$C$507, $B182), "A2", IF(COUNTIFS('Leave Request Form'!$G$8:$G$507, J163, 'Leave Request Form'!$C$8:$C$507, $B182), "R2", IF(COUNTIFS('Leave Request Form'!$P$8:$P$569, $B182, 'Leave Request Form'!$Q$8:$Q$569, "&lt;="&amp;J163, 'Leave Request Form'!$R$8:$R$569, "&gt;="&amp;J163)&gt;0, "A", IF(COUNTIFS('Leave Request Form'!$C$8:$C$507, $B182, 'Leave Request Form'!$D$8:$D$507, "&lt;="&amp;J163, 'Leave Request Form'!$E$8:$E$507, "&gt;="&amp;J163)&gt;0, "R", "")))))</f>
        <v/>
      </c>
      <c r="K182" s="43" t="str">
        <f>IF(OR($B182="", K163=""), "", IF(COUNTIFS('Leave Request Form'!$T$8:$T$507, K163, 'Leave Request Form'!$C$8:$C$507, $B182), "A2", IF(COUNTIFS('Leave Request Form'!$G$8:$G$507, K163, 'Leave Request Form'!$C$8:$C$507, $B182), "R2", IF(COUNTIFS('Leave Request Form'!$P$8:$P$569, $B182, 'Leave Request Form'!$Q$8:$Q$569, "&lt;="&amp;K163, 'Leave Request Form'!$R$8:$R$569, "&gt;="&amp;K163)&gt;0, "A", IF(COUNTIFS('Leave Request Form'!$C$8:$C$507, $B182, 'Leave Request Form'!$D$8:$D$507, "&lt;="&amp;K163, 'Leave Request Form'!$E$8:$E$507, "&gt;="&amp;K163)&gt;0, "R", "")))))</f>
        <v/>
      </c>
      <c r="L182" s="43" t="str">
        <f>IF(OR($B182="", L163=""), "", IF(COUNTIFS('Leave Request Form'!$T$8:$T$507, L163, 'Leave Request Form'!$C$8:$C$507, $B182), "A2", IF(COUNTIFS('Leave Request Form'!$G$8:$G$507, L163, 'Leave Request Form'!$C$8:$C$507, $B182), "R2", IF(COUNTIFS('Leave Request Form'!$P$8:$P$569, $B182, 'Leave Request Form'!$Q$8:$Q$569, "&lt;="&amp;L163, 'Leave Request Form'!$R$8:$R$569, "&gt;="&amp;L163)&gt;0, "A", IF(COUNTIFS('Leave Request Form'!$C$8:$C$507, $B182, 'Leave Request Form'!$D$8:$D$507, "&lt;="&amp;L163, 'Leave Request Form'!$E$8:$E$507, "&gt;="&amp;L163)&gt;0, "R", "")))))</f>
        <v/>
      </c>
      <c r="M182" s="43" t="str">
        <f>IF(OR($B182="", M163=""), "", IF(COUNTIFS('Leave Request Form'!$T$8:$T$507, M163, 'Leave Request Form'!$C$8:$C$507, $B182), "A2", IF(COUNTIFS('Leave Request Form'!$G$8:$G$507, M163, 'Leave Request Form'!$C$8:$C$507, $B182), "R2", IF(COUNTIFS('Leave Request Form'!$P$8:$P$569, $B182, 'Leave Request Form'!$Q$8:$Q$569, "&lt;="&amp;M163, 'Leave Request Form'!$R$8:$R$569, "&gt;="&amp;M163)&gt;0, "A", IF(COUNTIFS('Leave Request Form'!$C$8:$C$507, $B182, 'Leave Request Form'!$D$8:$D$507, "&lt;="&amp;M163, 'Leave Request Form'!$E$8:$E$507, "&gt;="&amp;M163)&gt;0, "R", "")))))</f>
        <v/>
      </c>
      <c r="N182" s="43" t="str">
        <f>IF(OR($B182="", N163=""), "", IF(COUNTIFS('Leave Request Form'!$T$8:$T$507, N163, 'Leave Request Form'!$C$8:$C$507, $B182), "A2", IF(COUNTIFS('Leave Request Form'!$G$8:$G$507, N163, 'Leave Request Form'!$C$8:$C$507, $B182), "R2", IF(COUNTIFS('Leave Request Form'!$P$8:$P$569, $B182, 'Leave Request Form'!$Q$8:$Q$569, "&lt;="&amp;N163, 'Leave Request Form'!$R$8:$R$569, "&gt;="&amp;N163)&gt;0, "A", IF(COUNTIFS('Leave Request Form'!$C$8:$C$507, $B182, 'Leave Request Form'!$D$8:$D$507, "&lt;="&amp;N163, 'Leave Request Form'!$E$8:$E$507, "&gt;="&amp;N163)&gt;0, "R", "")))))</f>
        <v/>
      </c>
      <c r="O182" s="43" t="str">
        <f>IF(OR($B182="", O163=""), "", IF(COUNTIFS('Leave Request Form'!$T$8:$T$507, O163, 'Leave Request Form'!$C$8:$C$507, $B182), "A2", IF(COUNTIFS('Leave Request Form'!$G$8:$G$507, O163, 'Leave Request Form'!$C$8:$C$507, $B182), "R2", IF(COUNTIFS('Leave Request Form'!$P$8:$P$569, $B182, 'Leave Request Form'!$Q$8:$Q$569, "&lt;="&amp;O163, 'Leave Request Form'!$R$8:$R$569, "&gt;="&amp;O163)&gt;0, "A", IF(COUNTIFS('Leave Request Form'!$C$8:$C$507, $B182, 'Leave Request Form'!$D$8:$D$507, "&lt;="&amp;O163, 'Leave Request Form'!$E$8:$E$507, "&gt;="&amp;O163)&gt;0, "R", "")))))</f>
        <v/>
      </c>
      <c r="P182" s="43" t="str">
        <f>IF(OR($B182="", P163=""), "", IF(COUNTIFS('Leave Request Form'!$T$8:$T$507, P163, 'Leave Request Form'!$C$8:$C$507, $B182), "A2", IF(COUNTIFS('Leave Request Form'!$G$8:$G$507, P163, 'Leave Request Form'!$C$8:$C$507, $B182), "R2", IF(COUNTIFS('Leave Request Form'!$P$8:$P$569, $B182, 'Leave Request Form'!$Q$8:$Q$569, "&lt;="&amp;P163, 'Leave Request Form'!$R$8:$R$569, "&gt;="&amp;P163)&gt;0, "A", IF(COUNTIFS('Leave Request Form'!$C$8:$C$507, $B182, 'Leave Request Form'!$D$8:$D$507, "&lt;="&amp;P163, 'Leave Request Form'!$E$8:$E$507, "&gt;="&amp;P163)&gt;0, "R", "")))))</f>
        <v/>
      </c>
      <c r="Q182" s="43" t="str">
        <f>IF(OR($B182="", Q163=""), "", IF(COUNTIFS('Leave Request Form'!$T$8:$T$507, Q163, 'Leave Request Form'!$C$8:$C$507, $B182), "A2", IF(COUNTIFS('Leave Request Form'!$G$8:$G$507, Q163, 'Leave Request Form'!$C$8:$C$507, $B182), "R2", IF(COUNTIFS('Leave Request Form'!$P$8:$P$569, $B182, 'Leave Request Form'!$Q$8:$Q$569, "&lt;="&amp;Q163, 'Leave Request Form'!$R$8:$R$569, "&gt;="&amp;Q163)&gt;0, "A", IF(COUNTIFS('Leave Request Form'!$C$8:$C$507, $B182, 'Leave Request Form'!$D$8:$D$507, "&lt;="&amp;Q163, 'Leave Request Form'!$E$8:$E$507, "&gt;="&amp;Q163)&gt;0, "R", "")))))</f>
        <v/>
      </c>
      <c r="R182" s="43" t="str">
        <f>IF(OR($B182="", R163=""), "", IF(COUNTIFS('Leave Request Form'!$T$8:$T$507, R163, 'Leave Request Form'!$C$8:$C$507, $B182), "A2", IF(COUNTIFS('Leave Request Form'!$G$8:$G$507, R163, 'Leave Request Form'!$C$8:$C$507, $B182), "R2", IF(COUNTIFS('Leave Request Form'!$P$8:$P$569, $B182, 'Leave Request Form'!$Q$8:$Q$569, "&lt;="&amp;R163, 'Leave Request Form'!$R$8:$R$569, "&gt;="&amp;R163)&gt;0, "A", IF(COUNTIFS('Leave Request Form'!$C$8:$C$507, $B182, 'Leave Request Form'!$D$8:$D$507, "&lt;="&amp;R163, 'Leave Request Form'!$E$8:$E$507, "&gt;="&amp;R163)&gt;0, "R", "")))))</f>
        <v/>
      </c>
      <c r="S182" s="43" t="str">
        <f>IF(OR($B182="", S163=""), "", IF(COUNTIFS('Leave Request Form'!$T$8:$T$507, S163, 'Leave Request Form'!$C$8:$C$507, $B182), "A2", IF(COUNTIFS('Leave Request Form'!$G$8:$G$507, S163, 'Leave Request Form'!$C$8:$C$507, $B182), "R2", IF(COUNTIFS('Leave Request Form'!$P$8:$P$569, $B182, 'Leave Request Form'!$Q$8:$Q$569, "&lt;="&amp;S163, 'Leave Request Form'!$R$8:$R$569, "&gt;="&amp;S163)&gt;0, "A", IF(COUNTIFS('Leave Request Form'!$C$8:$C$507, $B182, 'Leave Request Form'!$D$8:$D$507, "&lt;="&amp;S163, 'Leave Request Form'!$E$8:$E$507, "&gt;="&amp;S163)&gt;0, "R", "")))))</f>
        <v/>
      </c>
      <c r="T182" s="43" t="str">
        <f>IF(OR($B182="", T163=""), "", IF(COUNTIFS('Leave Request Form'!$T$8:$T$507, T163, 'Leave Request Form'!$C$8:$C$507, $B182), "A2", IF(COUNTIFS('Leave Request Form'!$G$8:$G$507, T163, 'Leave Request Form'!$C$8:$C$507, $B182), "R2", IF(COUNTIFS('Leave Request Form'!$P$8:$P$569, $B182, 'Leave Request Form'!$Q$8:$Q$569, "&lt;="&amp;T163, 'Leave Request Form'!$R$8:$R$569, "&gt;="&amp;T163)&gt;0, "A", IF(COUNTIFS('Leave Request Form'!$C$8:$C$507, $B182, 'Leave Request Form'!$D$8:$D$507, "&lt;="&amp;T163, 'Leave Request Form'!$E$8:$E$507, "&gt;="&amp;T163)&gt;0, "R", "")))))</f>
        <v/>
      </c>
      <c r="U182" s="43" t="str">
        <f>IF(OR($B182="", U163=""), "", IF(COUNTIFS('Leave Request Form'!$T$8:$T$507, U163, 'Leave Request Form'!$C$8:$C$507, $B182), "A2", IF(COUNTIFS('Leave Request Form'!$G$8:$G$507, U163, 'Leave Request Form'!$C$8:$C$507, $B182), "R2", IF(COUNTIFS('Leave Request Form'!$P$8:$P$569, $B182, 'Leave Request Form'!$Q$8:$Q$569, "&lt;="&amp;U163, 'Leave Request Form'!$R$8:$R$569, "&gt;="&amp;U163)&gt;0, "A", IF(COUNTIFS('Leave Request Form'!$C$8:$C$507, $B182, 'Leave Request Form'!$D$8:$D$507, "&lt;="&amp;U163, 'Leave Request Form'!$E$8:$E$507, "&gt;="&amp;U163)&gt;0, "R", "")))))</f>
        <v/>
      </c>
      <c r="V182" s="43" t="str">
        <f>IF(OR($B182="", V163=""), "", IF(COUNTIFS('Leave Request Form'!$T$8:$T$507, V163, 'Leave Request Form'!$C$8:$C$507, $B182), "A2", IF(COUNTIFS('Leave Request Form'!$G$8:$G$507, V163, 'Leave Request Form'!$C$8:$C$507, $B182), "R2", IF(COUNTIFS('Leave Request Form'!$P$8:$P$569, $B182, 'Leave Request Form'!$Q$8:$Q$569, "&lt;="&amp;V163, 'Leave Request Form'!$R$8:$R$569, "&gt;="&amp;V163)&gt;0, "A", IF(COUNTIFS('Leave Request Form'!$C$8:$C$507, $B182, 'Leave Request Form'!$D$8:$D$507, "&lt;="&amp;V163, 'Leave Request Form'!$E$8:$E$507, "&gt;="&amp;V163)&gt;0, "R", "")))))</f>
        <v/>
      </c>
      <c r="W182" s="43" t="str">
        <f>IF(OR($B182="", W163=""), "", IF(COUNTIFS('Leave Request Form'!$T$8:$T$507, W163, 'Leave Request Form'!$C$8:$C$507, $B182), "A2", IF(COUNTIFS('Leave Request Form'!$G$8:$G$507, W163, 'Leave Request Form'!$C$8:$C$507, $B182), "R2", IF(COUNTIFS('Leave Request Form'!$P$8:$P$569, $B182, 'Leave Request Form'!$Q$8:$Q$569, "&lt;="&amp;W163, 'Leave Request Form'!$R$8:$R$569, "&gt;="&amp;W163)&gt;0, "A", IF(COUNTIFS('Leave Request Form'!$C$8:$C$507, $B182, 'Leave Request Form'!$D$8:$D$507, "&lt;="&amp;W163, 'Leave Request Form'!$E$8:$E$507, "&gt;="&amp;W163)&gt;0, "R", "")))))</f>
        <v/>
      </c>
      <c r="X182" s="43" t="str">
        <f>IF(OR($B182="", X163=""), "", IF(COUNTIFS('Leave Request Form'!$T$8:$T$507, X163, 'Leave Request Form'!$C$8:$C$507, $B182), "A2", IF(COUNTIFS('Leave Request Form'!$G$8:$G$507, X163, 'Leave Request Form'!$C$8:$C$507, $B182), "R2", IF(COUNTIFS('Leave Request Form'!$P$8:$P$569, $B182, 'Leave Request Form'!$Q$8:$Q$569, "&lt;="&amp;X163, 'Leave Request Form'!$R$8:$R$569, "&gt;="&amp;X163)&gt;0, "A", IF(COUNTIFS('Leave Request Form'!$C$8:$C$507, $B182, 'Leave Request Form'!$D$8:$D$507, "&lt;="&amp;X163, 'Leave Request Form'!$E$8:$E$507, "&gt;="&amp;X163)&gt;0, "R", "")))))</f>
        <v/>
      </c>
      <c r="Y182" s="43" t="str">
        <f>IF(OR($B182="", Y163=""), "", IF(COUNTIFS('Leave Request Form'!$T$8:$T$507, Y163, 'Leave Request Form'!$C$8:$C$507, $B182), "A2", IF(COUNTIFS('Leave Request Form'!$G$8:$G$507, Y163, 'Leave Request Form'!$C$8:$C$507, $B182), "R2", IF(COUNTIFS('Leave Request Form'!$P$8:$P$569, $B182, 'Leave Request Form'!$Q$8:$Q$569, "&lt;="&amp;Y163, 'Leave Request Form'!$R$8:$R$569, "&gt;="&amp;Y163)&gt;0, "A", IF(COUNTIFS('Leave Request Form'!$C$8:$C$507, $B182, 'Leave Request Form'!$D$8:$D$507, "&lt;="&amp;Y163, 'Leave Request Form'!$E$8:$E$507, "&gt;="&amp;Y163)&gt;0, "R", "")))))</f>
        <v/>
      </c>
      <c r="Z182" s="43" t="str">
        <f>IF(OR($B182="", Z163=""), "", IF(COUNTIFS('Leave Request Form'!$T$8:$T$507, Z163, 'Leave Request Form'!$C$8:$C$507, $B182), "A2", IF(COUNTIFS('Leave Request Form'!$G$8:$G$507, Z163, 'Leave Request Form'!$C$8:$C$507, $B182), "R2", IF(COUNTIFS('Leave Request Form'!$P$8:$P$569, $B182, 'Leave Request Form'!$Q$8:$Q$569, "&lt;="&amp;Z163, 'Leave Request Form'!$R$8:$R$569, "&gt;="&amp;Z163)&gt;0, "A", IF(COUNTIFS('Leave Request Form'!$C$8:$C$507, $B182, 'Leave Request Form'!$D$8:$D$507, "&lt;="&amp;Z163, 'Leave Request Form'!$E$8:$E$507, "&gt;="&amp;Z163)&gt;0, "R", "")))))</f>
        <v/>
      </c>
      <c r="AA182" s="43" t="str">
        <f>IF(OR($B182="", AA163=""), "", IF(COUNTIFS('Leave Request Form'!$T$8:$T$507, AA163, 'Leave Request Form'!$C$8:$C$507, $B182), "A2", IF(COUNTIFS('Leave Request Form'!$G$8:$G$507, AA163, 'Leave Request Form'!$C$8:$C$507, $B182), "R2", IF(COUNTIFS('Leave Request Form'!$P$8:$P$569, $B182, 'Leave Request Form'!$Q$8:$Q$569, "&lt;="&amp;AA163, 'Leave Request Form'!$R$8:$R$569, "&gt;="&amp;AA163)&gt;0, "A", IF(COUNTIFS('Leave Request Form'!$C$8:$C$507, $B182, 'Leave Request Form'!$D$8:$D$507, "&lt;="&amp;AA163, 'Leave Request Form'!$E$8:$E$507, "&gt;="&amp;AA163)&gt;0, "R", "")))))</f>
        <v/>
      </c>
      <c r="AB182" s="43" t="str">
        <f>IF(OR($B182="", AB163=""), "", IF(COUNTIFS('Leave Request Form'!$T$8:$T$507, AB163, 'Leave Request Form'!$C$8:$C$507, $B182), "A2", IF(COUNTIFS('Leave Request Form'!$G$8:$G$507, AB163, 'Leave Request Form'!$C$8:$C$507, $B182), "R2", IF(COUNTIFS('Leave Request Form'!$P$8:$P$569, $B182, 'Leave Request Form'!$Q$8:$Q$569, "&lt;="&amp;AB163, 'Leave Request Form'!$R$8:$R$569, "&gt;="&amp;AB163)&gt;0, "A", IF(COUNTIFS('Leave Request Form'!$C$8:$C$507, $B182, 'Leave Request Form'!$D$8:$D$507, "&lt;="&amp;AB163, 'Leave Request Form'!$E$8:$E$507, "&gt;="&amp;AB163)&gt;0, "R", "")))))</f>
        <v/>
      </c>
      <c r="AC182" s="43" t="str">
        <f>IF(OR($B182="", AC163=""), "", IF(COUNTIFS('Leave Request Form'!$T$8:$T$507, AC163, 'Leave Request Form'!$C$8:$C$507, $B182), "A2", IF(COUNTIFS('Leave Request Form'!$G$8:$G$507, AC163, 'Leave Request Form'!$C$8:$C$507, $B182), "R2", IF(COUNTIFS('Leave Request Form'!$P$8:$P$569, $B182, 'Leave Request Form'!$Q$8:$Q$569, "&lt;="&amp;AC163, 'Leave Request Form'!$R$8:$R$569, "&gt;="&amp;AC163)&gt;0, "A", IF(COUNTIFS('Leave Request Form'!$C$8:$C$507, $B182, 'Leave Request Form'!$D$8:$D$507, "&lt;="&amp;AC163, 'Leave Request Form'!$E$8:$E$507, "&gt;="&amp;AC163)&gt;0, "R", "")))))</f>
        <v/>
      </c>
      <c r="AD182" s="43" t="str">
        <f>IF(OR($B182="", AD163=""), "", IF(COUNTIFS('Leave Request Form'!$T$8:$T$507, AD163, 'Leave Request Form'!$C$8:$C$507, $B182), "A2", IF(COUNTIFS('Leave Request Form'!$G$8:$G$507, AD163, 'Leave Request Form'!$C$8:$C$507, $B182), "R2", IF(COUNTIFS('Leave Request Form'!$P$8:$P$569, $B182, 'Leave Request Form'!$Q$8:$Q$569, "&lt;="&amp;AD163, 'Leave Request Form'!$R$8:$R$569, "&gt;="&amp;AD163)&gt;0, "A", IF(COUNTIFS('Leave Request Form'!$C$8:$C$507, $B182, 'Leave Request Form'!$D$8:$D$507, "&lt;="&amp;AD163, 'Leave Request Form'!$E$8:$E$507, "&gt;="&amp;AD163)&gt;0, "R", "")))))</f>
        <v/>
      </c>
      <c r="AE182" s="43" t="str">
        <f>IF(OR($B182="", AE163=""), "", IF(COUNTIFS('Leave Request Form'!$T$8:$T$507, AE163, 'Leave Request Form'!$C$8:$C$507, $B182), "A2", IF(COUNTIFS('Leave Request Form'!$G$8:$G$507, AE163, 'Leave Request Form'!$C$8:$C$507, $B182), "R2", IF(COUNTIFS('Leave Request Form'!$P$8:$P$569, $B182, 'Leave Request Form'!$Q$8:$Q$569, "&lt;="&amp;AE163, 'Leave Request Form'!$R$8:$R$569, "&gt;="&amp;AE163)&gt;0, "A", IF(COUNTIFS('Leave Request Form'!$C$8:$C$507, $B182, 'Leave Request Form'!$D$8:$D$507, "&lt;="&amp;AE163, 'Leave Request Form'!$E$8:$E$507, "&gt;="&amp;AE163)&gt;0, "R", "")))))</f>
        <v/>
      </c>
      <c r="AF182" s="43" t="str">
        <f>IF(OR($B182="", AF163=""), "", IF(COUNTIFS('Leave Request Form'!$T$8:$T$507, AF163, 'Leave Request Form'!$C$8:$C$507, $B182), "A2", IF(COUNTIFS('Leave Request Form'!$G$8:$G$507, AF163, 'Leave Request Form'!$C$8:$C$507, $B182), "R2", IF(COUNTIFS('Leave Request Form'!$P$8:$P$569, $B182, 'Leave Request Form'!$Q$8:$Q$569, "&lt;="&amp;AF163, 'Leave Request Form'!$R$8:$R$569, "&gt;="&amp;AF163)&gt;0, "A", IF(COUNTIFS('Leave Request Form'!$C$8:$C$507, $B182, 'Leave Request Form'!$D$8:$D$507, "&lt;="&amp;AF163, 'Leave Request Form'!$E$8:$E$507, "&gt;="&amp;AF163)&gt;0, "R", "")))))</f>
        <v/>
      </c>
      <c r="AG182" s="44" t="str">
        <f>IF(OR($B182="", AG163=""), "", IF(COUNTIFS('Leave Request Form'!$T$8:$T$507, AG163, 'Leave Request Form'!$C$8:$C$507, $B182), "A2", IF(COUNTIFS('Leave Request Form'!$G$8:$G$507, AG163, 'Leave Request Form'!$C$8:$C$507, $B182), "R2", IF(COUNTIFS('Leave Request Form'!$P$8:$P$569, $B182, 'Leave Request Form'!$Q$8:$Q$569, "&lt;="&amp;AG163, 'Leave Request Form'!$R$8:$R$569, "&gt;="&amp;AG163)&gt;0, "A", IF(COUNTIFS('Leave Request Form'!$C$8:$C$507, $B182, 'Leave Request Form'!$D$8:$D$507, "&lt;="&amp;AG163, 'Leave Request Form'!$E$8:$E$507, "&gt;="&amp;AG163)&gt;0, "R", "")))))</f>
        <v/>
      </c>
      <c r="AH182" s="75"/>
    </row>
    <row r="183" spans="1:34" x14ac:dyDescent="0.25">
      <c r="A183" s="75"/>
      <c r="B183" s="6" t="str">
        <f>IF('Intro &amp; Setup'!$BC$23="", "", 'Intro &amp; Setup'!$BC$23)</f>
        <v/>
      </c>
      <c r="C183" s="27" t="str">
        <f>IF(OR($B183="", C163=""), "", IF(COUNTIFS('Leave Request Form'!$T$8:$T$507, C163, 'Leave Request Form'!$C$8:$C$507, $B183), "A2", IF(COUNTIFS('Leave Request Form'!$G$8:$G$507, C163, 'Leave Request Form'!$C$8:$C$507, $B183), "R2", IF(COUNTIFS('Leave Request Form'!$P$8:$P$569, $B183, 'Leave Request Form'!$Q$8:$Q$569, "&lt;="&amp;C163, 'Leave Request Form'!$R$8:$R$569, "&gt;="&amp;C163)&gt;0, "A", IF(COUNTIFS('Leave Request Form'!$C$8:$C$507, $B183, 'Leave Request Form'!$D$8:$D$507, "&lt;="&amp;C163, 'Leave Request Form'!$E$8:$E$507, "&gt;="&amp;C163)&gt;0, "R", "")))))</f>
        <v/>
      </c>
      <c r="D183" s="34" t="str">
        <f>IF(OR($B183="", D163=""), "", IF(COUNTIFS('Leave Request Form'!$T$8:$T$507, D163, 'Leave Request Form'!$C$8:$C$507, $B183), "A2", IF(COUNTIFS('Leave Request Form'!$G$8:$G$507, D163, 'Leave Request Form'!$C$8:$C$507, $B183), "R2", IF(COUNTIFS('Leave Request Form'!$P$8:$P$569, $B183, 'Leave Request Form'!$Q$8:$Q$569, "&lt;="&amp;D163, 'Leave Request Form'!$R$8:$R$569, "&gt;="&amp;D163)&gt;0, "A", IF(COUNTIFS('Leave Request Form'!$C$8:$C$507, $B183, 'Leave Request Form'!$D$8:$D$507, "&lt;="&amp;D163, 'Leave Request Form'!$E$8:$E$507, "&gt;="&amp;D163)&gt;0, "R", "")))))</f>
        <v/>
      </c>
      <c r="E183" s="34" t="str">
        <f>IF(OR($B183="", E163=""), "", IF(COUNTIFS('Leave Request Form'!$T$8:$T$507, E163, 'Leave Request Form'!$C$8:$C$507, $B183), "A2", IF(COUNTIFS('Leave Request Form'!$G$8:$G$507, E163, 'Leave Request Form'!$C$8:$C$507, $B183), "R2", IF(COUNTIFS('Leave Request Form'!$P$8:$P$569, $B183, 'Leave Request Form'!$Q$8:$Q$569, "&lt;="&amp;E163, 'Leave Request Form'!$R$8:$R$569, "&gt;="&amp;E163)&gt;0, "A", IF(COUNTIFS('Leave Request Form'!$C$8:$C$507, $B183, 'Leave Request Form'!$D$8:$D$507, "&lt;="&amp;E163, 'Leave Request Form'!$E$8:$E$507, "&gt;="&amp;E163)&gt;0, "R", "")))))</f>
        <v/>
      </c>
      <c r="F183" s="34" t="str">
        <f>IF(OR($B183="", F163=""), "", IF(COUNTIFS('Leave Request Form'!$T$8:$T$507, F163, 'Leave Request Form'!$C$8:$C$507, $B183), "A2", IF(COUNTIFS('Leave Request Form'!$G$8:$G$507, F163, 'Leave Request Form'!$C$8:$C$507, $B183), "R2", IF(COUNTIFS('Leave Request Form'!$P$8:$P$569, $B183, 'Leave Request Form'!$Q$8:$Q$569, "&lt;="&amp;F163, 'Leave Request Form'!$R$8:$R$569, "&gt;="&amp;F163)&gt;0, "A", IF(COUNTIFS('Leave Request Form'!$C$8:$C$507, $B183, 'Leave Request Form'!$D$8:$D$507, "&lt;="&amp;F163, 'Leave Request Form'!$E$8:$E$507, "&gt;="&amp;F163)&gt;0, "R", "")))))</f>
        <v/>
      </c>
      <c r="G183" s="34" t="str">
        <f>IF(OR($B183="", G163=""), "", IF(COUNTIFS('Leave Request Form'!$T$8:$T$507, G163, 'Leave Request Form'!$C$8:$C$507, $B183), "A2", IF(COUNTIFS('Leave Request Form'!$G$8:$G$507, G163, 'Leave Request Form'!$C$8:$C$507, $B183), "R2", IF(COUNTIFS('Leave Request Form'!$P$8:$P$569, $B183, 'Leave Request Form'!$Q$8:$Q$569, "&lt;="&amp;G163, 'Leave Request Form'!$R$8:$R$569, "&gt;="&amp;G163)&gt;0, "A", IF(COUNTIFS('Leave Request Form'!$C$8:$C$507, $B183, 'Leave Request Form'!$D$8:$D$507, "&lt;="&amp;G163, 'Leave Request Form'!$E$8:$E$507, "&gt;="&amp;G163)&gt;0, "R", "")))))</f>
        <v/>
      </c>
      <c r="H183" s="34" t="str">
        <f>IF(OR($B183="", H163=""), "", IF(COUNTIFS('Leave Request Form'!$T$8:$T$507, H163, 'Leave Request Form'!$C$8:$C$507, $B183), "A2", IF(COUNTIFS('Leave Request Form'!$G$8:$G$507, H163, 'Leave Request Form'!$C$8:$C$507, $B183), "R2", IF(COUNTIFS('Leave Request Form'!$P$8:$P$569, $B183, 'Leave Request Form'!$Q$8:$Q$569, "&lt;="&amp;H163, 'Leave Request Form'!$R$8:$R$569, "&gt;="&amp;H163)&gt;0, "A", IF(COUNTIFS('Leave Request Form'!$C$8:$C$507, $B183, 'Leave Request Form'!$D$8:$D$507, "&lt;="&amp;H163, 'Leave Request Form'!$E$8:$E$507, "&gt;="&amp;H163)&gt;0, "R", "")))))</f>
        <v/>
      </c>
      <c r="I183" s="34" t="str">
        <f>IF(OR($B183="", I163=""), "", IF(COUNTIFS('Leave Request Form'!$T$8:$T$507, I163, 'Leave Request Form'!$C$8:$C$507, $B183), "A2", IF(COUNTIFS('Leave Request Form'!$G$8:$G$507, I163, 'Leave Request Form'!$C$8:$C$507, $B183), "R2", IF(COUNTIFS('Leave Request Form'!$P$8:$P$569, $B183, 'Leave Request Form'!$Q$8:$Q$569, "&lt;="&amp;I163, 'Leave Request Form'!$R$8:$R$569, "&gt;="&amp;I163)&gt;0, "A", IF(COUNTIFS('Leave Request Form'!$C$8:$C$507, $B183, 'Leave Request Form'!$D$8:$D$507, "&lt;="&amp;I163, 'Leave Request Form'!$E$8:$E$507, "&gt;="&amp;I163)&gt;0, "R", "")))))</f>
        <v/>
      </c>
      <c r="J183" s="34" t="str">
        <f>IF(OR($B183="", J163=""), "", IF(COUNTIFS('Leave Request Form'!$T$8:$T$507, J163, 'Leave Request Form'!$C$8:$C$507, $B183), "A2", IF(COUNTIFS('Leave Request Form'!$G$8:$G$507, J163, 'Leave Request Form'!$C$8:$C$507, $B183), "R2", IF(COUNTIFS('Leave Request Form'!$P$8:$P$569, $B183, 'Leave Request Form'!$Q$8:$Q$569, "&lt;="&amp;J163, 'Leave Request Form'!$R$8:$R$569, "&gt;="&amp;J163)&gt;0, "A", IF(COUNTIFS('Leave Request Form'!$C$8:$C$507, $B183, 'Leave Request Form'!$D$8:$D$507, "&lt;="&amp;J163, 'Leave Request Form'!$E$8:$E$507, "&gt;="&amp;J163)&gt;0, "R", "")))))</f>
        <v/>
      </c>
      <c r="K183" s="34" t="str">
        <f>IF(OR($B183="", K163=""), "", IF(COUNTIFS('Leave Request Form'!$T$8:$T$507, K163, 'Leave Request Form'!$C$8:$C$507, $B183), "A2", IF(COUNTIFS('Leave Request Form'!$G$8:$G$507, K163, 'Leave Request Form'!$C$8:$C$507, $B183), "R2", IF(COUNTIFS('Leave Request Form'!$P$8:$P$569, $B183, 'Leave Request Form'!$Q$8:$Q$569, "&lt;="&amp;K163, 'Leave Request Form'!$R$8:$R$569, "&gt;="&amp;K163)&gt;0, "A", IF(COUNTIFS('Leave Request Form'!$C$8:$C$507, $B183, 'Leave Request Form'!$D$8:$D$507, "&lt;="&amp;K163, 'Leave Request Form'!$E$8:$E$507, "&gt;="&amp;K163)&gt;0, "R", "")))))</f>
        <v/>
      </c>
      <c r="L183" s="34" t="str">
        <f>IF(OR($B183="", L163=""), "", IF(COUNTIFS('Leave Request Form'!$T$8:$T$507, L163, 'Leave Request Form'!$C$8:$C$507, $B183), "A2", IF(COUNTIFS('Leave Request Form'!$G$8:$G$507, L163, 'Leave Request Form'!$C$8:$C$507, $B183), "R2", IF(COUNTIFS('Leave Request Form'!$P$8:$P$569, $B183, 'Leave Request Form'!$Q$8:$Q$569, "&lt;="&amp;L163, 'Leave Request Form'!$R$8:$R$569, "&gt;="&amp;L163)&gt;0, "A", IF(COUNTIFS('Leave Request Form'!$C$8:$C$507, $B183, 'Leave Request Form'!$D$8:$D$507, "&lt;="&amp;L163, 'Leave Request Form'!$E$8:$E$507, "&gt;="&amp;L163)&gt;0, "R", "")))))</f>
        <v/>
      </c>
      <c r="M183" s="34" t="str">
        <f>IF(OR($B183="", M163=""), "", IF(COUNTIFS('Leave Request Form'!$T$8:$T$507, M163, 'Leave Request Form'!$C$8:$C$507, $B183), "A2", IF(COUNTIFS('Leave Request Form'!$G$8:$G$507, M163, 'Leave Request Form'!$C$8:$C$507, $B183), "R2", IF(COUNTIFS('Leave Request Form'!$P$8:$P$569, $B183, 'Leave Request Form'!$Q$8:$Q$569, "&lt;="&amp;M163, 'Leave Request Form'!$R$8:$R$569, "&gt;="&amp;M163)&gt;0, "A", IF(COUNTIFS('Leave Request Form'!$C$8:$C$507, $B183, 'Leave Request Form'!$D$8:$D$507, "&lt;="&amp;M163, 'Leave Request Form'!$E$8:$E$507, "&gt;="&amp;M163)&gt;0, "R", "")))))</f>
        <v/>
      </c>
      <c r="N183" s="34" t="str">
        <f>IF(OR($B183="", N163=""), "", IF(COUNTIFS('Leave Request Form'!$T$8:$T$507, N163, 'Leave Request Form'!$C$8:$C$507, $B183), "A2", IF(COUNTIFS('Leave Request Form'!$G$8:$G$507, N163, 'Leave Request Form'!$C$8:$C$507, $B183), "R2", IF(COUNTIFS('Leave Request Form'!$P$8:$P$569, $B183, 'Leave Request Form'!$Q$8:$Q$569, "&lt;="&amp;N163, 'Leave Request Form'!$R$8:$R$569, "&gt;="&amp;N163)&gt;0, "A", IF(COUNTIFS('Leave Request Form'!$C$8:$C$507, $B183, 'Leave Request Form'!$D$8:$D$507, "&lt;="&amp;N163, 'Leave Request Form'!$E$8:$E$507, "&gt;="&amp;N163)&gt;0, "R", "")))))</f>
        <v/>
      </c>
      <c r="O183" s="34" t="str">
        <f>IF(OR($B183="", O163=""), "", IF(COUNTIFS('Leave Request Form'!$T$8:$T$507, O163, 'Leave Request Form'!$C$8:$C$507, $B183), "A2", IF(COUNTIFS('Leave Request Form'!$G$8:$G$507, O163, 'Leave Request Form'!$C$8:$C$507, $B183), "R2", IF(COUNTIFS('Leave Request Form'!$P$8:$P$569, $B183, 'Leave Request Form'!$Q$8:$Q$569, "&lt;="&amp;O163, 'Leave Request Form'!$R$8:$R$569, "&gt;="&amp;O163)&gt;0, "A", IF(COUNTIFS('Leave Request Form'!$C$8:$C$507, $B183, 'Leave Request Form'!$D$8:$D$507, "&lt;="&amp;O163, 'Leave Request Form'!$E$8:$E$507, "&gt;="&amp;O163)&gt;0, "R", "")))))</f>
        <v/>
      </c>
      <c r="P183" s="34" t="str">
        <f>IF(OR($B183="", P163=""), "", IF(COUNTIFS('Leave Request Form'!$T$8:$T$507, P163, 'Leave Request Form'!$C$8:$C$507, $B183), "A2", IF(COUNTIFS('Leave Request Form'!$G$8:$G$507, P163, 'Leave Request Form'!$C$8:$C$507, $B183), "R2", IF(COUNTIFS('Leave Request Form'!$P$8:$P$569, $B183, 'Leave Request Form'!$Q$8:$Q$569, "&lt;="&amp;P163, 'Leave Request Form'!$R$8:$R$569, "&gt;="&amp;P163)&gt;0, "A", IF(COUNTIFS('Leave Request Form'!$C$8:$C$507, $B183, 'Leave Request Form'!$D$8:$D$507, "&lt;="&amp;P163, 'Leave Request Form'!$E$8:$E$507, "&gt;="&amp;P163)&gt;0, "R", "")))))</f>
        <v/>
      </c>
      <c r="Q183" s="34" t="str">
        <f>IF(OR($B183="", Q163=""), "", IF(COUNTIFS('Leave Request Form'!$T$8:$T$507, Q163, 'Leave Request Form'!$C$8:$C$507, $B183), "A2", IF(COUNTIFS('Leave Request Form'!$G$8:$G$507, Q163, 'Leave Request Form'!$C$8:$C$507, $B183), "R2", IF(COUNTIFS('Leave Request Form'!$P$8:$P$569, $B183, 'Leave Request Form'!$Q$8:$Q$569, "&lt;="&amp;Q163, 'Leave Request Form'!$R$8:$R$569, "&gt;="&amp;Q163)&gt;0, "A", IF(COUNTIFS('Leave Request Form'!$C$8:$C$507, $B183, 'Leave Request Form'!$D$8:$D$507, "&lt;="&amp;Q163, 'Leave Request Form'!$E$8:$E$507, "&gt;="&amp;Q163)&gt;0, "R", "")))))</f>
        <v/>
      </c>
      <c r="R183" s="34" t="str">
        <f>IF(OR($B183="", R163=""), "", IF(COUNTIFS('Leave Request Form'!$T$8:$T$507, R163, 'Leave Request Form'!$C$8:$C$507, $B183), "A2", IF(COUNTIFS('Leave Request Form'!$G$8:$G$507, R163, 'Leave Request Form'!$C$8:$C$507, $B183), "R2", IF(COUNTIFS('Leave Request Form'!$P$8:$P$569, $B183, 'Leave Request Form'!$Q$8:$Q$569, "&lt;="&amp;R163, 'Leave Request Form'!$R$8:$R$569, "&gt;="&amp;R163)&gt;0, "A", IF(COUNTIFS('Leave Request Form'!$C$8:$C$507, $B183, 'Leave Request Form'!$D$8:$D$507, "&lt;="&amp;R163, 'Leave Request Form'!$E$8:$E$507, "&gt;="&amp;R163)&gt;0, "R", "")))))</f>
        <v/>
      </c>
      <c r="S183" s="34" t="str">
        <f>IF(OR($B183="", S163=""), "", IF(COUNTIFS('Leave Request Form'!$T$8:$T$507, S163, 'Leave Request Form'!$C$8:$C$507, $B183), "A2", IF(COUNTIFS('Leave Request Form'!$G$8:$G$507, S163, 'Leave Request Form'!$C$8:$C$507, $B183), "R2", IF(COUNTIFS('Leave Request Form'!$P$8:$P$569, $B183, 'Leave Request Form'!$Q$8:$Q$569, "&lt;="&amp;S163, 'Leave Request Form'!$R$8:$R$569, "&gt;="&amp;S163)&gt;0, "A", IF(COUNTIFS('Leave Request Form'!$C$8:$C$507, $B183, 'Leave Request Form'!$D$8:$D$507, "&lt;="&amp;S163, 'Leave Request Form'!$E$8:$E$507, "&gt;="&amp;S163)&gt;0, "R", "")))))</f>
        <v/>
      </c>
      <c r="T183" s="34" t="str">
        <f>IF(OR($B183="", T163=""), "", IF(COUNTIFS('Leave Request Form'!$T$8:$T$507, T163, 'Leave Request Form'!$C$8:$C$507, $B183), "A2", IF(COUNTIFS('Leave Request Form'!$G$8:$G$507, T163, 'Leave Request Form'!$C$8:$C$507, $B183), "R2", IF(COUNTIFS('Leave Request Form'!$P$8:$P$569, $B183, 'Leave Request Form'!$Q$8:$Q$569, "&lt;="&amp;T163, 'Leave Request Form'!$R$8:$R$569, "&gt;="&amp;T163)&gt;0, "A", IF(COUNTIFS('Leave Request Form'!$C$8:$C$507, $B183, 'Leave Request Form'!$D$8:$D$507, "&lt;="&amp;T163, 'Leave Request Form'!$E$8:$E$507, "&gt;="&amp;T163)&gt;0, "R", "")))))</f>
        <v/>
      </c>
      <c r="U183" s="34" t="str">
        <f>IF(OR($B183="", U163=""), "", IF(COUNTIFS('Leave Request Form'!$T$8:$T$507, U163, 'Leave Request Form'!$C$8:$C$507, $B183), "A2", IF(COUNTIFS('Leave Request Form'!$G$8:$G$507, U163, 'Leave Request Form'!$C$8:$C$507, $B183), "R2", IF(COUNTIFS('Leave Request Form'!$P$8:$P$569, $B183, 'Leave Request Form'!$Q$8:$Q$569, "&lt;="&amp;U163, 'Leave Request Form'!$R$8:$R$569, "&gt;="&amp;U163)&gt;0, "A", IF(COUNTIFS('Leave Request Form'!$C$8:$C$507, $B183, 'Leave Request Form'!$D$8:$D$507, "&lt;="&amp;U163, 'Leave Request Form'!$E$8:$E$507, "&gt;="&amp;U163)&gt;0, "R", "")))))</f>
        <v/>
      </c>
      <c r="V183" s="34" t="str">
        <f>IF(OR($B183="", V163=""), "", IF(COUNTIFS('Leave Request Form'!$T$8:$T$507, V163, 'Leave Request Form'!$C$8:$C$507, $B183), "A2", IF(COUNTIFS('Leave Request Form'!$G$8:$G$507, V163, 'Leave Request Form'!$C$8:$C$507, $B183), "R2", IF(COUNTIFS('Leave Request Form'!$P$8:$P$569, $B183, 'Leave Request Form'!$Q$8:$Q$569, "&lt;="&amp;V163, 'Leave Request Form'!$R$8:$R$569, "&gt;="&amp;V163)&gt;0, "A", IF(COUNTIFS('Leave Request Form'!$C$8:$C$507, $B183, 'Leave Request Form'!$D$8:$D$507, "&lt;="&amp;V163, 'Leave Request Form'!$E$8:$E$507, "&gt;="&amp;V163)&gt;0, "R", "")))))</f>
        <v/>
      </c>
      <c r="W183" s="34" t="str">
        <f>IF(OR($B183="", W163=""), "", IF(COUNTIFS('Leave Request Form'!$T$8:$T$507, W163, 'Leave Request Form'!$C$8:$C$507, $B183), "A2", IF(COUNTIFS('Leave Request Form'!$G$8:$G$507, W163, 'Leave Request Form'!$C$8:$C$507, $B183), "R2", IF(COUNTIFS('Leave Request Form'!$P$8:$P$569, $B183, 'Leave Request Form'!$Q$8:$Q$569, "&lt;="&amp;W163, 'Leave Request Form'!$R$8:$R$569, "&gt;="&amp;W163)&gt;0, "A", IF(COUNTIFS('Leave Request Form'!$C$8:$C$507, $B183, 'Leave Request Form'!$D$8:$D$507, "&lt;="&amp;W163, 'Leave Request Form'!$E$8:$E$507, "&gt;="&amp;W163)&gt;0, "R", "")))))</f>
        <v/>
      </c>
      <c r="X183" s="34" t="str">
        <f>IF(OR($B183="", X163=""), "", IF(COUNTIFS('Leave Request Form'!$T$8:$T$507, X163, 'Leave Request Form'!$C$8:$C$507, $B183), "A2", IF(COUNTIFS('Leave Request Form'!$G$8:$G$507, X163, 'Leave Request Form'!$C$8:$C$507, $B183), "R2", IF(COUNTIFS('Leave Request Form'!$P$8:$P$569, $B183, 'Leave Request Form'!$Q$8:$Q$569, "&lt;="&amp;X163, 'Leave Request Form'!$R$8:$R$569, "&gt;="&amp;X163)&gt;0, "A", IF(COUNTIFS('Leave Request Form'!$C$8:$C$507, $B183, 'Leave Request Form'!$D$8:$D$507, "&lt;="&amp;X163, 'Leave Request Form'!$E$8:$E$507, "&gt;="&amp;X163)&gt;0, "R", "")))))</f>
        <v/>
      </c>
      <c r="Y183" s="34" t="str">
        <f>IF(OR($B183="", Y163=""), "", IF(COUNTIFS('Leave Request Form'!$T$8:$T$507, Y163, 'Leave Request Form'!$C$8:$C$507, $B183), "A2", IF(COUNTIFS('Leave Request Form'!$G$8:$G$507, Y163, 'Leave Request Form'!$C$8:$C$507, $B183), "R2", IF(COUNTIFS('Leave Request Form'!$P$8:$P$569, $B183, 'Leave Request Form'!$Q$8:$Q$569, "&lt;="&amp;Y163, 'Leave Request Form'!$R$8:$R$569, "&gt;="&amp;Y163)&gt;0, "A", IF(COUNTIFS('Leave Request Form'!$C$8:$C$507, $B183, 'Leave Request Form'!$D$8:$D$507, "&lt;="&amp;Y163, 'Leave Request Form'!$E$8:$E$507, "&gt;="&amp;Y163)&gt;0, "R", "")))))</f>
        <v/>
      </c>
      <c r="Z183" s="34" t="str">
        <f>IF(OR($B183="", Z163=""), "", IF(COUNTIFS('Leave Request Form'!$T$8:$T$507, Z163, 'Leave Request Form'!$C$8:$C$507, $B183), "A2", IF(COUNTIFS('Leave Request Form'!$G$8:$G$507, Z163, 'Leave Request Form'!$C$8:$C$507, $B183), "R2", IF(COUNTIFS('Leave Request Form'!$P$8:$P$569, $B183, 'Leave Request Form'!$Q$8:$Q$569, "&lt;="&amp;Z163, 'Leave Request Form'!$R$8:$R$569, "&gt;="&amp;Z163)&gt;0, "A", IF(COUNTIFS('Leave Request Form'!$C$8:$C$507, $B183, 'Leave Request Form'!$D$8:$D$507, "&lt;="&amp;Z163, 'Leave Request Form'!$E$8:$E$507, "&gt;="&amp;Z163)&gt;0, "R", "")))))</f>
        <v/>
      </c>
      <c r="AA183" s="34" t="str">
        <f>IF(OR($B183="", AA163=""), "", IF(COUNTIFS('Leave Request Form'!$T$8:$T$507, AA163, 'Leave Request Form'!$C$8:$C$507, $B183), "A2", IF(COUNTIFS('Leave Request Form'!$G$8:$G$507, AA163, 'Leave Request Form'!$C$8:$C$507, $B183), "R2", IF(COUNTIFS('Leave Request Form'!$P$8:$P$569, $B183, 'Leave Request Form'!$Q$8:$Q$569, "&lt;="&amp;AA163, 'Leave Request Form'!$R$8:$R$569, "&gt;="&amp;AA163)&gt;0, "A", IF(COUNTIFS('Leave Request Form'!$C$8:$C$507, $B183, 'Leave Request Form'!$D$8:$D$507, "&lt;="&amp;AA163, 'Leave Request Form'!$E$8:$E$507, "&gt;="&amp;AA163)&gt;0, "R", "")))))</f>
        <v/>
      </c>
      <c r="AB183" s="34" t="str">
        <f>IF(OR($B183="", AB163=""), "", IF(COUNTIFS('Leave Request Form'!$T$8:$T$507, AB163, 'Leave Request Form'!$C$8:$C$507, $B183), "A2", IF(COUNTIFS('Leave Request Form'!$G$8:$G$507, AB163, 'Leave Request Form'!$C$8:$C$507, $B183), "R2", IF(COUNTIFS('Leave Request Form'!$P$8:$P$569, $B183, 'Leave Request Form'!$Q$8:$Q$569, "&lt;="&amp;AB163, 'Leave Request Form'!$R$8:$R$569, "&gt;="&amp;AB163)&gt;0, "A", IF(COUNTIFS('Leave Request Form'!$C$8:$C$507, $B183, 'Leave Request Form'!$D$8:$D$507, "&lt;="&amp;AB163, 'Leave Request Form'!$E$8:$E$507, "&gt;="&amp;AB163)&gt;0, "R", "")))))</f>
        <v/>
      </c>
      <c r="AC183" s="34" t="str">
        <f>IF(OR($B183="", AC163=""), "", IF(COUNTIFS('Leave Request Form'!$T$8:$T$507, AC163, 'Leave Request Form'!$C$8:$C$507, $B183), "A2", IF(COUNTIFS('Leave Request Form'!$G$8:$G$507, AC163, 'Leave Request Form'!$C$8:$C$507, $B183), "R2", IF(COUNTIFS('Leave Request Form'!$P$8:$P$569, $B183, 'Leave Request Form'!$Q$8:$Q$569, "&lt;="&amp;AC163, 'Leave Request Form'!$R$8:$R$569, "&gt;="&amp;AC163)&gt;0, "A", IF(COUNTIFS('Leave Request Form'!$C$8:$C$507, $B183, 'Leave Request Form'!$D$8:$D$507, "&lt;="&amp;AC163, 'Leave Request Form'!$E$8:$E$507, "&gt;="&amp;AC163)&gt;0, "R", "")))))</f>
        <v/>
      </c>
      <c r="AD183" s="34" t="str">
        <f>IF(OR($B183="", AD163=""), "", IF(COUNTIFS('Leave Request Form'!$T$8:$T$507, AD163, 'Leave Request Form'!$C$8:$C$507, $B183), "A2", IF(COUNTIFS('Leave Request Form'!$G$8:$G$507, AD163, 'Leave Request Form'!$C$8:$C$507, $B183), "R2", IF(COUNTIFS('Leave Request Form'!$P$8:$P$569, $B183, 'Leave Request Form'!$Q$8:$Q$569, "&lt;="&amp;AD163, 'Leave Request Form'!$R$8:$R$569, "&gt;="&amp;AD163)&gt;0, "A", IF(COUNTIFS('Leave Request Form'!$C$8:$C$507, $B183, 'Leave Request Form'!$D$8:$D$507, "&lt;="&amp;AD163, 'Leave Request Form'!$E$8:$E$507, "&gt;="&amp;AD163)&gt;0, "R", "")))))</f>
        <v/>
      </c>
      <c r="AE183" s="34" t="str">
        <f>IF(OR($B183="", AE163=""), "", IF(COUNTIFS('Leave Request Form'!$T$8:$T$507, AE163, 'Leave Request Form'!$C$8:$C$507, $B183), "A2", IF(COUNTIFS('Leave Request Form'!$G$8:$G$507, AE163, 'Leave Request Form'!$C$8:$C$507, $B183), "R2", IF(COUNTIFS('Leave Request Form'!$P$8:$P$569, $B183, 'Leave Request Form'!$Q$8:$Q$569, "&lt;="&amp;AE163, 'Leave Request Form'!$R$8:$R$569, "&gt;="&amp;AE163)&gt;0, "A", IF(COUNTIFS('Leave Request Form'!$C$8:$C$507, $B183, 'Leave Request Form'!$D$8:$D$507, "&lt;="&amp;AE163, 'Leave Request Form'!$E$8:$E$507, "&gt;="&amp;AE163)&gt;0, "R", "")))))</f>
        <v/>
      </c>
      <c r="AF183" s="34" t="str">
        <f>IF(OR($B183="", AF163=""), "", IF(COUNTIFS('Leave Request Form'!$T$8:$T$507, AF163, 'Leave Request Form'!$C$8:$C$507, $B183), "A2", IF(COUNTIFS('Leave Request Form'!$G$8:$G$507, AF163, 'Leave Request Form'!$C$8:$C$507, $B183), "R2", IF(COUNTIFS('Leave Request Form'!$P$8:$P$569, $B183, 'Leave Request Form'!$Q$8:$Q$569, "&lt;="&amp;AF163, 'Leave Request Form'!$R$8:$R$569, "&gt;="&amp;AF163)&gt;0, "A", IF(COUNTIFS('Leave Request Form'!$C$8:$C$507, $B183, 'Leave Request Form'!$D$8:$D$507, "&lt;="&amp;AF163, 'Leave Request Form'!$E$8:$E$507, "&gt;="&amp;AF163)&gt;0, "R", "")))))</f>
        <v/>
      </c>
      <c r="AG183" s="28" t="str">
        <f>IF(OR($B183="", AG163=""), "", IF(COUNTIFS('Leave Request Form'!$T$8:$T$507, AG163, 'Leave Request Form'!$C$8:$C$507, $B183), "A2", IF(COUNTIFS('Leave Request Form'!$G$8:$G$507, AG163, 'Leave Request Form'!$C$8:$C$507, $B183), "R2", IF(COUNTIFS('Leave Request Form'!$P$8:$P$569, $B183, 'Leave Request Form'!$Q$8:$Q$569, "&lt;="&amp;AG163, 'Leave Request Form'!$R$8:$R$569, "&gt;="&amp;AG163)&gt;0, "A", IF(COUNTIFS('Leave Request Form'!$C$8:$C$507, $B183, 'Leave Request Form'!$D$8:$D$507, "&lt;="&amp;AG163, 'Leave Request Form'!$E$8:$E$507, "&gt;="&amp;AG163)&gt;0, "R", "")))))</f>
        <v/>
      </c>
      <c r="AH183" s="75"/>
    </row>
    <row r="184" spans="1:34" x14ac:dyDescent="0.25">
      <c r="A184" s="75"/>
      <c r="B184" s="75"/>
      <c r="C184" s="75"/>
      <c r="D184" s="75"/>
      <c r="E184" s="75"/>
      <c r="F184" s="75"/>
      <c r="G184" s="75"/>
      <c r="H184" s="75"/>
      <c r="I184" s="75"/>
      <c r="J184" s="75"/>
      <c r="K184" s="75"/>
      <c r="L184" s="75"/>
      <c r="M184" s="75"/>
      <c r="N184" s="75"/>
      <c r="O184" s="75"/>
      <c r="P184" s="75"/>
      <c r="Q184" s="75"/>
      <c r="R184" s="75"/>
      <c r="S184" s="75"/>
      <c r="T184" s="75"/>
      <c r="U184" s="75"/>
      <c r="V184" s="75"/>
      <c r="W184" s="75"/>
      <c r="X184" s="75"/>
      <c r="Y184" s="75"/>
      <c r="Z184" s="75"/>
      <c r="AA184" s="75"/>
      <c r="AB184" s="75"/>
      <c r="AC184" s="75"/>
      <c r="AD184" s="75"/>
      <c r="AE184" s="75"/>
      <c r="AF184" s="75"/>
      <c r="AG184" s="75"/>
      <c r="AH184" s="75"/>
    </row>
    <row r="185" spans="1:34" x14ac:dyDescent="0.25">
      <c r="A185" s="75"/>
      <c r="B185" s="75"/>
      <c r="C185" s="117" t="str">
        <f>IF(IF(COUNTIF('Intro &amp; Setup'!$CA$4:$CA$23, C186)&gt;0, 1, 0)+IF(COUNTIF('Intro &amp; Setup'!$CB$4:$CB$23, C186)&gt;0, 2, 0)=0, "", IF(IF(COUNTIF('Intro &amp; Setup'!$CA$4:$CA$23, C186)&gt;0, 1, 0)+IF(COUNTIF('Intro &amp; Setup'!$CB$4:$CB$23, C186)&gt;0, 2, 0)=1, "UK", IF(IF(COUNTIF('Intro &amp; Setup'!$CA$4:$CA$23, C186)&gt;0, 1, 0)+IF(COUNTIF('Intro &amp; Setup'!$CB$4:$CB$23, C186)&gt;0, 2, 0)=2, LEFT('Intro &amp; Setup'!$BA$9, 3), IF(IF(COUNTIF('Intro &amp; Setup'!$CA$4:$CA$23, C186)&gt;0, 1, 0)+IF(COUNTIF('Intro &amp; Setup'!$CB$4:$CB$23, C186)&gt;0, 2, 0)=3, "Both", ""))))</f>
        <v/>
      </c>
      <c r="D185" s="117" t="str">
        <f>IF(IF(COUNTIF('Intro &amp; Setup'!$CA$4:$CA$23, D186)&gt;0, 1, 0)+IF(COUNTIF('Intro &amp; Setup'!$CB$4:$CB$23, D186)&gt;0, 2, 0)=0, "", IF(IF(COUNTIF('Intro &amp; Setup'!$CA$4:$CA$23, D186)&gt;0, 1, 0)+IF(COUNTIF('Intro &amp; Setup'!$CB$4:$CB$23, D186)&gt;0, 2, 0)=1, "UK", IF(IF(COUNTIF('Intro &amp; Setup'!$CA$4:$CA$23, D186)&gt;0, 1, 0)+IF(COUNTIF('Intro &amp; Setup'!$CB$4:$CB$23, D186)&gt;0, 2, 0)=2, LEFT('Intro &amp; Setup'!$BA$9, 3), IF(IF(COUNTIF('Intro &amp; Setup'!$CA$4:$CA$23, D186)&gt;0, 1, 0)+IF(COUNTIF('Intro &amp; Setup'!$CB$4:$CB$23, D186)&gt;0, 2, 0)=3, "Both", ""))))</f>
        <v/>
      </c>
      <c r="E185" s="117" t="str">
        <f>IF(IF(COUNTIF('Intro &amp; Setup'!$CA$4:$CA$23, E186)&gt;0, 1, 0)+IF(COUNTIF('Intro &amp; Setup'!$CB$4:$CB$23, E186)&gt;0, 2, 0)=0, "", IF(IF(COUNTIF('Intro &amp; Setup'!$CA$4:$CA$23, E186)&gt;0, 1, 0)+IF(COUNTIF('Intro &amp; Setup'!$CB$4:$CB$23, E186)&gt;0, 2, 0)=1, "UK", IF(IF(COUNTIF('Intro &amp; Setup'!$CA$4:$CA$23, E186)&gt;0, 1, 0)+IF(COUNTIF('Intro &amp; Setup'!$CB$4:$CB$23, E186)&gt;0, 2, 0)=2, LEFT('Intro &amp; Setup'!$BA$9, 3), IF(IF(COUNTIF('Intro &amp; Setup'!$CA$4:$CA$23, E186)&gt;0, 1, 0)+IF(COUNTIF('Intro &amp; Setup'!$CB$4:$CB$23, E186)&gt;0, 2, 0)=3, "Both", ""))))</f>
        <v/>
      </c>
      <c r="F185" s="117" t="str">
        <f>IF(IF(COUNTIF('Intro &amp; Setup'!$CA$4:$CA$23, F186)&gt;0, 1, 0)+IF(COUNTIF('Intro &amp; Setup'!$CB$4:$CB$23, F186)&gt;0, 2, 0)=0, "", IF(IF(COUNTIF('Intro &amp; Setup'!$CA$4:$CA$23, F186)&gt;0, 1, 0)+IF(COUNTIF('Intro &amp; Setup'!$CB$4:$CB$23, F186)&gt;0, 2, 0)=1, "UK", IF(IF(COUNTIF('Intro &amp; Setup'!$CA$4:$CA$23, F186)&gt;0, 1, 0)+IF(COUNTIF('Intro &amp; Setup'!$CB$4:$CB$23, F186)&gt;0, 2, 0)=2, LEFT('Intro &amp; Setup'!$BA$9, 3), IF(IF(COUNTIF('Intro &amp; Setup'!$CA$4:$CA$23, F186)&gt;0, 1, 0)+IF(COUNTIF('Intro &amp; Setup'!$CB$4:$CB$23, F186)&gt;0, 2, 0)=3, "Both", ""))))</f>
        <v/>
      </c>
      <c r="G185" s="117" t="str">
        <f>IF(IF(COUNTIF('Intro &amp; Setup'!$CA$4:$CA$23, G186)&gt;0, 1, 0)+IF(COUNTIF('Intro &amp; Setup'!$CB$4:$CB$23, G186)&gt;0, 2, 0)=0, "", IF(IF(COUNTIF('Intro &amp; Setup'!$CA$4:$CA$23, G186)&gt;0, 1, 0)+IF(COUNTIF('Intro &amp; Setup'!$CB$4:$CB$23, G186)&gt;0, 2, 0)=1, "UK", IF(IF(COUNTIF('Intro &amp; Setup'!$CA$4:$CA$23, G186)&gt;0, 1, 0)+IF(COUNTIF('Intro &amp; Setup'!$CB$4:$CB$23, G186)&gt;0, 2, 0)=2, LEFT('Intro &amp; Setup'!$BA$9, 3), IF(IF(COUNTIF('Intro &amp; Setup'!$CA$4:$CA$23, G186)&gt;0, 1, 0)+IF(COUNTIF('Intro &amp; Setup'!$CB$4:$CB$23, G186)&gt;0, 2, 0)=3, "Both", ""))))</f>
        <v/>
      </c>
      <c r="H185" s="117" t="str">
        <f>IF(IF(COUNTIF('Intro &amp; Setup'!$CA$4:$CA$23, H186)&gt;0, 1, 0)+IF(COUNTIF('Intro &amp; Setup'!$CB$4:$CB$23, H186)&gt;0, 2, 0)=0, "", IF(IF(COUNTIF('Intro &amp; Setup'!$CA$4:$CA$23, H186)&gt;0, 1, 0)+IF(COUNTIF('Intro &amp; Setup'!$CB$4:$CB$23, H186)&gt;0, 2, 0)=1, "UK", IF(IF(COUNTIF('Intro &amp; Setup'!$CA$4:$CA$23, H186)&gt;0, 1, 0)+IF(COUNTIF('Intro &amp; Setup'!$CB$4:$CB$23, H186)&gt;0, 2, 0)=2, LEFT('Intro &amp; Setup'!$BA$9, 3), IF(IF(COUNTIF('Intro &amp; Setup'!$CA$4:$CA$23, H186)&gt;0, 1, 0)+IF(COUNTIF('Intro &amp; Setup'!$CB$4:$CB$23, H186)&gt;0, 2, 0)=3, "Both", ""))))</f>
        <v/>
      </c>
      <c r="I185" s="117" t="str">
        <f>IF(IF(COUNTIF('Intro &amp; Setup'!$CA$4:$CA$23, I186)&gt;0, 1, 0)+IF(COUNTIF('Intro &amp; Setup'!$CB$4:$CB$23, I186)&gt;0, 2, 0)=0, "", IF(IF(COUNTIF('Intro &amp; Setup'!$CA$4:$CA$23, I186)&gt;0, 1, 0)+IF(COUNTIF('Intro &amp; Setup'!$CB$4:$CB$23, I186)&gt;0, 2, 0)=1, "UK", IF(IF(COUNTIF('Intro &amp; Setup'!$CA$4:$CA$23, I186)&gt;0, 1, 0)+IF(COUNTIF('Intro &amp; Setup'!$CB$4:$CB$23, I186)&gt;0, 2, 0)=2, LEFT('Intro &amp; Setup'!$BA$9, 3), IF(IF(COUNTIF('Intro &amp; Setup'!$CA$4:$CA$23, I186)&gt;0, 1, 0)+IF(COUNTIF('Intro &amp; Setup'!$CB$4:$CB$23, I186)&gt;0, 2, 0)=3, "Both", ""))))</f>
        <v/>
      </c>
      <c r="J185" s="117" t="str">
        <f>IF(IF(COUNTIF('Intro &amp; Setup'!$CA$4:$CA$23, J186)&gt;0, 1, 0)+IF(COUNTIF('Intro &amp; Setup'!$CB$4:$CB$23, J186)&gt;0, 2, 0)=0, "", IF(IF(COUNTIF('Intro &amp; Setup'!$CA$4:$CA$23, J186)&gt;0, 1, 0)+IF(COUNTIF('Intro &amp; Setup'!$CB$4:$CB$23, J186)&gt;0, 2, 0)=1, "UK", IF(IF(COUNTIF('Intro &amp; Setup'!$CA$4:$CA$23, J186)&gt;0, 1, 0)+IF(COUNTIF('Intro &amp; Setup'!$CB$4:$CB$23, J186)&gt;0, 2, 0)=2, LEFT('Intro &amp; Setup'!$BA$9, 3), IF(IF(COUNTIF('Intro &amp; Setup'!$CA$4:$CA$23, J186)&gt;0, 1, 0)+IF(COUNTIF('Intro &amp; Setup'!$CB$4:$CB$23, J186)&gt;0, 2, 0)=3, "Both", ""))))</f>
        <v/>
      </c>
      <c r="K185" s="117" t="str">
        <f>IF(IF(COUNTIF('Intro &amp; Setup'!$CA$4:$CA$23, K186)&gt;0, 1, 0)+IF(COUNTIF('Intro &amp; Setup'!$CB$4:$CB$23, K186)&gt;0, 2, 0)=0, "", IF(IF(COUNTIF('Intro &amp; Setup'!$CA$4:$CA$23, K186)&gt;0, 1, 0)+IF(COUNTIF('Intro &amp; Setup'!$CB$4:$CB$23, K186)&gt;0, 2, 0)=1, "UK", IF(IF(COUNTIF('Intro &amp; Setup'!$CA$4:$CA$23, K186)&gt;0, 1, 0)+IF(COUNTIF('Intro &amp; Setup'!$CB$4:$CB$23, K186)&gt;0, 2, 0)=2, LEFT('Intro &amp; Setup'!$BA$9, 3), IF(IF(COUNTIF('Intro &amp; Setup'!$CA$4:$CA$23, K186)&gt;0, 1, 0)+IF(COUNTIF('Intro &amp; Setup'!$CB$4:$CB$23, K186)&gt;0, 2, 0)=3, "Both", ""))))</f>
        <v/>
      </c>
      <c r="L185" s="117" t="str">
        <f>IF(IF(COUNTIF('Intro &amp; Setup'!$CA$4:$CA$23, L186)&gt;0, 1, 0)+IF(COUNTIF('Intro &amp; Setup'!$CB$4:$CB$23, L186)&gt;0, 2, 0)=0, "", IF(IF(COUNTIF('Intro &amp; Setup'!$CA$4:$CA$23, L186)&gt;0, 1, 0)+IF(COUNTIF('Intro &amp; Setup'!$CB$4:$CB$23, L186)&gt;0, 2, 0)=1, "UK", IF(IF(COUNTIF('Intro &amp; Setup'!$CA$4:$CA$23, L186)&gt;0, 1, 0)+IF(COUNTIF('Intro &amp; Setup'!$CB$4:$CB$23, L186)&gt;0, 2, 0)=2, LEFT('Intro &amp; Setup'!$BA$9, 3), IF(IF(COUNTIF('Intro &amp; Setup'!$CA$4:$CA$23, L186)&gt;0, 1, 0)+IF(COUNTIF('Intro &amp; Setup'!$CB$4:$CB$23, L186)&gt;0, 2, 0)=3, "Both", ""))))</f>
        <v/>
      </c>
      <c r="M185" s="117" t="str">
        <f>IF(IF(COUNTIF('Intro &amp; Setup'!$CA$4:$CA$23, M186)&gt;0, 1, 0)+IF(COUNTIF('Intro &amp; Setup'!$CB$4:$CB$23, M186)&gt;0, 2, 0)=0, "", IF(IF(COUNTIF('Intro &amp; Setup'!$CA$4:$CA$23, M186)&gt;0, 1, 0)+IF(COUNTIF('Intro &amp; Setup'!$CB$4:$CB$23, M186)&gt;0, 2, 0)=1, "UK", IF(IF(COUNTIF('Intro &amp; Setup'!$CA$4:$CA$23, M186)&gt;0, 1, 0)+IF(COUNTIF('Intro &amp; Setup'!$CB$4:$CB$23, M186)&gt;0, 2, 0)=2, LEFT('Intro &amp; Setup'!$BA$9, 3), IF(IF(COUNTIF('Intro &amp; Setup'!$CA$4:$CA$23, M186)&gt;0, 1, 0)+IF(COUNTIF('Intro &amp; Setup'!$CB$4:$CB$23, M186)&gt;0, 2, 0)=3, "Both", ""))))</f>
        <v/>
      </c>
      <c r="N185" s="117" t="str">
        <f>IF(IF(COUNTIF('Intro &amp; Setup'!$CA$4:$CA$23, N186)&gt;0, 1, 0)+IF(COUNTIF('Intro &amp; Setup'!$CB$4:$CB$23, N186)&gt;0, 2, 0)=0, "", IF(IF(COUNTIF('Intro &amp; Setup'!$CA$4:$CA$23, N186)&gt;0, 1, 0)+IF(COUNTIF('Intro &amp; Setup'!$CB$4:$CB$23, N186)&gt;0, 2, 0)=1, "UK", IF(IF(COUNTIF('Intro &amp; Setup'!$CA$4:$CA$23, N186)&gt;0, 1, 0)+IF(COUNTIF('Intro &amp; Setup'!$CB$4:$CB$23, N186)&gt;0, 2, 0)=2, LEFT('Intro &amp; Setup'!$BA$9, 3), IF(IF(COUNTIF('Intro &amp; Setup'!$CA$4:$CA$23, N186)&gt;0, 1, 0)+IF(COUNTIF('Intro &amp; Setup'!$CB$4:$CB$23, N186)&gt;0, 2, 0)=3, "Both", ""))))</f>
        <v/>
      </c>
      <c r="O185" s="117" t="str">
        <f>IF(IF(COUNTIF('Intro &amp; Setup'!$CA$4:$CA$23, O186)&gt;0, 1, 0)+IF(COUNTIF('Intro &amp; Setup'!$CB$4:$CB$23, O186)&gt;0, 2, 0)=0, "", IF(IF(COUNTIF('Intro &amp; Setup'!$CA$4:$CA$23, O186)&gt;0, 1, 0)+IF(COUNTIF('Intro &amp; Setup'!$CB$4:$CB$23, O186)&gt;0, 2, 0)=1, "UK", IF(IF(COUNTIF('Intro &amp; Setup'!$CA$4:$CA$23, O186)&gt;0, 1, 0)+IF(COUNTIF('Intro &amp; Setup'!$CB$4:$CB$23, O186)&gt;0, 2, 0)=2, LEFT('Intro &amp; Setup'!$BA$9, 3), IF(IF(COUNTIF('Intro &amp; Setup'!$CA$4:$CA$23, O186)&gt;0, 1, 0)+IF(COUNTIF('Intro &amp; Setup'!$CB$4:$CB$23, O186)&gt;0, 2, 0)=3, "Both", ""))))</f>
        <v/>
      </c>
      <c r="P185" s="117" t="str">
        <f>IF(IF(COUNTIF('Intro &amp; Setup'!$CA$4:$CA$23, P186)&gt;0, 1, 0)+IF(COUNTIF('Intro &amp; Setup'!$CB$4:$CB$23, P186)&gt;0, 2, 0)=0, "", IF(IF(COUNTIF('Intro &amp; Setup'!$CA$4:$CA$23, P186)&gt;0, 1, 0)+IF(COUNTIF('Intro &amp; Setup'!$CB$4:$CB$23, P186)&gt;0, 2, 0)=1, "UK", IF(IF(COUNTIF('Intro &amp; Setup'!$CA$4:$CA$23, P186)&gt;0, 1, 0)+IF(COUNTIF('Intro &amp; Setup'!$CB$4:$CB$23, P186)&gt;0, 2, 0)=2, LEFT('Intro &amp; Setup'!$BA$9, 3), IF(IF(COUNTIF('Intro &amp; Setup'!$CA$4:$CA$23, P186)&gt;0, 1, 0)+IF(COUNTIF('Intro &amp; Setup'!$CB$4:$CB$23, P186)&gt;0, 2, 0)=3, "Both", ""))))</f>
        <v/>
      </c>
      <c r="Q185" s="117" t="str">
        <f>IF(IF(COUNTIF('Intro &amp; Setup'!$CA$4:$CA$23, Q186)&gt;0, 1, 0)+IF(COUNTIF('Intro &amp; Setup'!$CB$4:$CB$23, Q186)&gt;0, 2, 0)=0, "", IF(IF(COUNTIF('Intro &amp; Setup'!$CA$4:$CA$23, Q186)&gt;0, 1, 0)+IF(COUNTIF('Intro &amp; Setup'!$CB$4:$CB$23, Q186)&gt;0, 2, 0)=1, "UK", IF(IF(COUNTIF('Intro &amp; Setup'!$CA$4:$CA$23, Q186)&gt;0, 1, 0)+IF(COUNTIF('Intro &amp; Setup'!$CB$4:$CB$23, Q186)&gt;0, 2, 0)=2, LEFT('Intro &amp; Setup'!$BA$9, 3), IF(IF(COUNTIF('Intro &amp; Setup'!$CA$4:$CA$23, Q186)&gt;0, 1, 0)+IF(COUNTIF('Intro &amp; Setup'!$CB$4:$CB$23, Q186)&gt;0, 2, 0)=3, "Both", ""))))</f>
        <v/>
      </c>
      <c r="R185" s="117" t="str">
        <f>IF(IF(COUNTIF('Intro &amp; Setup'!$CA$4:$CA$23, R186)&gt;0, 1, 0)+IF(COUNTIF('Intro &amp; Setup'!$CB$4:$CB$23, R186)&gt;0, 2, 0)=0, "", IF(IF(COUNTIF('Intro &amp; Setup'!$CA$4:$CA$23, R186)&gt;0, 1, 0)+IF(COUNTIF('Intro &amp; Setup'!$CB$4:$CB$23, R186)&gt;0, 2, 0)=1, "UK", IF(IF(COUNTIF('Intro &amp; Setup'!$CA$4:$CA$23, R186)&gt;0, 1, 0)+IF(COUNTIF('Intro &amp; Setup'!$CB$4:$CB$23, R186)&gt;0, 2, 0)=2, LEFT('Intro &amp; Setup'!$BA$9, 3), IF(IF(COUNTIF('Intro &amp; Setup'!$CA$4:$CA$23, R186)&gt;0, 1, 0)+IF(COUNTIF('Intro &amp; Setup'!$CB$4:$CB$23, R186)&gt;0, 2, 0)=3, "Both", ""))))</f>
        <v/>
      </c>
      <c r="S185" s="117" t="str">
        <f>IF(IF(COUNTIF('Intro &amp; Setup'!$CA$4:$CA$23, S186)&gt;0, 1, 0)+IF(COUNTIF('Intro &amp; Setup'!$CB$4:$CB$23, S186)&gt;0, 2, 0)=0, "", IF(IF(COUNTIF('Intro &amp; Setup'!$CA$4:$CA$23, S186)&gt;0, 1, 0)+IF(COUNTIF('Intro &amp; Setup'!$CB$4:$CB$23, S186)&gt;0, 2, 0)=1, "UK", IF(IF(COUNTIF('Intro &amp; Setup'!$CA$4:$CA$23, S186)&gt;0, 1, 0)+IF(COUNTIF('Intro &amp; Setup'!$CB$4:$CB$23, S186)&gt;0, 2, 0)=2, LEFT('Intro &amp; Setup'!$BA$9, 3), IF(IF(COUNTIF('Intro &amp; Setup'!$CA$4:$CA$23, S186)&gt;0, 1, 0)+IF(COUNTIF('Intro &amp; Setup'!$CB$4:$CB$23, S186)&gt;0, 2, 0)=3, "Both", ""))))</f>
        <v/>
      </c>
      <c r="T185" s="117" t="str">
        <f>IF(IF(COUNTIF('Intro &amp; Setup'!$CA$4:$CA$23, T186)&gt;0, 1, 0)+IF(COUNTIF('Intro &amp; Setup'!$CB$4:$CB$23, T186)&gt;0, 2, 0)=0, "", IF(IF(COUNTIF('Intro &amp; Setup'!$CA$4:$CA$23, T186)&gt;0, 1, 0)+IF(COUNTIF('Intro &amp; Setup'!$CB$4:$CB$23, T186)&gt;0, 2, 0)=1, "UK", IF(IF(COUNTIF('Intro &amp; Setup'!$CA$4:$CA$23, T186)&gt;0, 1, 0)+IF(COUNTIF('Intro &amp; Setup'!$CB$4:$CB$23, T186)&gt;0, 2, 0)=2, LEFT('Intro &amp; Setup'!$BA$9, 3), IF(IF(COUNTIF('Intro &amp; Setup'!$CA$4:$CA$23, T186)&gt;0, 1, 0)+IF(COUNTIF('Intro &amp; Setup'!$CB$4:$CB$23, T186)&gt;0, 2, 0)=3, "Both", ""))))</f>
        <v/>
      </c>
      <c r="U185" s="117" t="str">
        <f>IF(IF(COUNTIF('Intro &amp; Setup'!$CA$4:$CA$23, U186)&gt;0, 1, 0)+IF(COUNTIF('Intro &amp; Setup'!$CB$4:$CB$23, U186)&gt;0, 2, 0)=0, "", IF(IF(COUNTIF('Intro &amp; Setup'!$CA$4:$CA$23, U186)&gt;0, 1, 0)+IF(COUNTIF('Intro &amp; Setup'!$CB$4:$CB$23, U186)&gt;0, 2, 0)=1, "UK", IF(IF(COUNTIF('Intro &amp; Setup'!$CA$4:$CA$23, U186)&gt;0, 1, 0)+IF(COUNTIF('Intro &amp; Setup'!$CB$4:$CB$23, U186)&gt;0, 2, 0)=2, LEFT('Intro &amp; Setup'!$BA$9, 3), IF(IF(COUNTIF('Intro &amp; Setup'!$CA$4:$CA$23, U186)&gt;0, 1, 0)+IF(COUNTIF('Intro &amp; Setup'!$CB$4:$CB$23, U186)&gt;0, 2, 0)=3, "Both", ""))))</f>
        <v/>
      </c>
      <c r="V185" s="117" t="str">
        <f>IF(IF(COUNTIF('Intro &amp; Setup'!$CA$4:$CA$23, V186)&gt;0, 1, 0)+IF(COUNTIF('Intro &amp; Setup'!$CB$4:$CB$23, V186)&gt;0, 2, 0)=0, "", IF(IF(COUNTIF('Intro &amp; Setup'!$CA$4:$CA$23, V186)&gt;0, 1, 0)+IF(COUNTIF('Intro &amp; Setup'!$CB$4:$CB$23, V186)&gt;0, 2, 0)=1, "UK", IF(IF(COUNTIF('Intro &amp; Setup'!$CA$4:$CA$23, V186)&gt;0, 1, 0)+IF(COUNTIF('Intro &amp; Setup'!$CB$4:$CB$23, V186)&gt;0, 2, 0)=2, LEFT('Intro &amp; Setup'!$BA$9, 3), IF(IF(COUNTIF('Intro &amp; Setup'!$CA$4:$CA$23, V186)&gt;0, 1, 0)+IF(COUNTIF('Intro &amp; Setup'!$CB$4:$CB$23, V186)&gt;0, 2, 0)=3, "Both", ""))))</f>
        <v/>
      </c>
      <c r="W185" s="117" t="str">
        <f>IF(IF(COUNTIF('Intro &amp; Setup'!$CA$4:$CA$23, W186)&gt;0, 1, 0)+IF(COUNTIF('Intro &amp; Setup'!$CB$4:$CB$23, W186)&gt;0, 2, 0)=0, "", IF(IF(COUNTIF('Intro &amp; Setup'!$CA$4:$CA$23, W186)&gt;0, 1, 0)+IF(COUNTIF('Intro &amp; Setup'!$CB$4:$CB$23, W186)&gt;0, 2, 0)=1, "UK", IF(IF(COUNTIF('Intro &amp; Setup'!$CA$4:$CA$23, W186)&gt;0, 1, 0)+IF(COUNTIF('Intro &amp; Setup'!$CB$4:$CB$23, W186)&gt;0, 2, 0)=2, LEFT('Intro &amp; Setup'!$BA$9, 3), IF(IF(COUNTIF('Intro &amp; Setup'!$CA$4:$CA$23, W186)&gt;0, 1, 0)+IF(COUNTIF('Intro &amp; Setup'!$CB$4:$CB$23, W186)&gt;0, 2, 0)=3, "Both", ""))))</f>
        <v/>
      </c>
      <c r="X185" s="117" t="str">
        <f>IF(IF(COUNTIF('Intro &amp; Setup'!$CA$4:$CA$23, X186)&gt;0, 1, 0)+IF(COUNTIF('Intro &amp; Setup'!$CB$4:$CB$23, X186)&gt;0, 2, 0)=0, "", IF(IF(COUNTIF('Intro &amp; Setup'!$CA$4:$CA$23, X186)&gt;0, 1, 0)+IF(COUNTIF('Intro &amp; Setup'!$CB$4:$CB$23, X186)&gt;0, 2, 0)=1, "UK", IF(IF(COUNTIF('Intro &amp; Setup'!$CA$4:$CA$23, X186)&gt;0, 1, 0)+IF(COUNTIF('Intro &amp; Setup'!$CB$4:$CB$23, X186)&gt;0, 2, 0)=2, LEFT('Intro &amp; Setup'!$BA$9, 3), IF(IF(COUNTIF('Intro &amp; Setup'!$CA$4:$CA$23, X186)&gt;0, 1, 0)+IF(COUNTIF('Intro &amp; Setup'!$CB$4:$CB$23, X186)&gt;0, 2, 0)=3, "Both", ""))))</f>
        <v/>
      </c>
      <c r="Y185" s="117" t="str">
        <f>IF(IF(COUNTIF('Intro &amp; Setup'!$CA$4:$CA$23, Y186)&gt;0, 1, 0)+IF(COUNTIF('Intro &amp; Setup'!$CB$4:$CB$23, Y186)&gt;0, 2, 0)=0, "", IF(IF(COUNTIF('Intro &amp; Setup'!$CA$4:$CA$23, Y186)&gt;0, 1, 0)+IF(COUNTIF('Intro &amp; Setup'!$CB$4:$CB$23, Y186)&gt;0, 2, 0)=1, "UK", IF(IF(COUNTIF('Intro &amp; Setup'!$CA$4:$CA$23, Y186)&gt;0, 1, 0)+IF(COUNTIF('Intro &amp; Setup'!$CB$4:$CB$23, Y186)&gt;0, 2, 0)=2, LEFT('Intro &amp; Setup'!$BA$9, 3), IF(IF(COUNTIF('Intro &amp; Setup'!$CA$4:$CA$23, Y186)&gt;0, 1, 0)+IF(COUNTIF('Intro &amp; Setup'!$CB$4:$CB$23, Y186)&gt;0, 2, 0)=3, "Both", ""))))</f>
        <v/>
      </c>
      <c r="Z185" s="117" t="str">
        <f>IF(IF(COUNTIF('Intro &amp; Setup'!$CA$4:$CA$23, Z186)&gt;0, 1, 0)+IF(COUNTIF('Intro &amp; Setup'!$CB$4:$CB$23, Z186)&gt;0, 2, 0)=0, "", IF(IF(COUNTIF('Intro &amp; Setup'!$CA$4:$CA$23, Z186)&gt;0, 1, 0)+IF(COUNTIF('Intro &amp; Setup'!$CB$4:$CB$23, Z186)&gt;0, 2, 0)=1, "UK", IF(IF(COUNTIF('Intro &amp; Setup'!$CA$4:$CA$23, Z186)&gt;0, 1, 0)+IF(COUNTIF('Intro &amp; Setup'!$CB$4:$CB$23, Z186)&gt;0, 2, 0)=2, LEFT('Intro &amp; Setup'!$BA$9, 3), IF(IF(COUNTIF('Intro &amp; Setup'!$CA$4:$CA$23, Z186)&gt;0, 1, 0)+IF(COUNTIF('Intro &amp; Setup'!$CB$4:$CB$23, Z186)&gt;0, 2, 0)=3, "Both", ""))))</f>
        <v/>
      </c>
      <c r="AA185" s="117" t="str">
        <f>IF(IF(COUNTIF('Intro &amp; Setup'!$CA$4:$CA$23, AA186)&gt;0, 1, 0)+IF(COUNTIF('Intro &amp; Setup'!$CB$4:$CB$23, AA186)&gt;0, 2, 0)=0, "", IF(IF(COUNTIF('Intro &amp; Setup'!$CA$4:$CA$23, AA186)&gt;0, 1, 0)+IF(COUNTIF('Intro &amp; Setup'!$CB$4:$CB$23, AA186)&gt;0, 2, 0)=1, "UK", IF(IF(COUNTIF('Intro &amp; Setup'!$CA$4:$CA$23, AA186)&gt;0, 1, 0)+IF(COUNTIF('Intro &amp; Setup'!$CB$4:$CB$23, AA186)&gt;0, 2, 0)=2, LEFT('Intro &amp; Setup'!$BA$9, 3), IF(IF(COUNTIF('Intro &amp; Setup'!$CA$4:$CA$23, AA186)&gt;0, 1, 0)+IF(COUNTIF('Intro &amp; Setup'!$CB$4:$CB$23, AA186)&gt;0, 2, 0)=3, "Both", ""))))</f>
        <v/>
      </c>
      <c r="AB185" s="117" t="str">
        <f>IF(IF(COUNTIF('Intro &amp; Setup'!$CA$4:$CA$23, AB186)&gt;0, 1, 0)+IF(COUNTIF('Intro &amp; Setup'!$CB$4:$CB$23, AB186)&gt;0, 2, 0)=0, "", IF(IF(COUNTIF('Intro &amp; Setup'!$CA$4:$CA$23, AB186)&gt;0, 1, 0)+IF(COUNTIF('Intro &amp; Setup'!$CB$4:$CB$23, AB186)&gt;0, 2, 0)=1, "UK", IF(IF(COUNTIF('Intro &amp; Setup'!$CA$4:$CA$23, AB186)&gt;0, 1, 0)+IF(COUNTIF('Intro &amp; Setup'!$CB$4:$CB$23, AB186)&gt;0, 2, 0)=2, LEFT('Intro &amp; Setup'!$BA$9, 3), IF(IF(COUNTIF('Intro &amp; Setup'!$CA$4:$CA$23, AB186)&gt;0, 1, 0)+IF(COUNTIF('Intro &amp; Setup'!$CB$4:$CB$23, AB186)&gt;0, 2, 0)=3, "Both", ""))))</f>
        <v/>
      </c>
      <c r="AC185" s="117" t="str">
        <f>IF(IF(COUNTIF('Intro &amp; Setup'!$CA$4:$CA$23, AC186)&gt;0, 1, 0)+IF(COUNTIF('Intro &amp; Setup'!$CB$4:$CB$23, AC186)&gt;0, 2, 0)=0, "", IF(IF(COUNTIF('Intro &amp; Setup'!$CA$4:$CA$23, AC186)&gt;0, 1, 0)+IF(COUNTIF('Intro &amp; Setup'!$CB$4:$CB$23, AC186)&gt;0, 2, 0)=1, "UK", IF(IF(COUNTIF('Intro &amp; Setup'!$CA$4:$CA$23, AC186)&gt;0, 1, 0)+IF(COUNTIF('Intro &amp; Setup'!$CB$4:$CB$23, AC186)&gt;0, 2, 0)=2, LEFT('Intro &amp; Setup'!$BA$9, 3), IF(IF(COUNTIF('Intro &amp; Setup'!$CA$4:$CA$23, AC186)&gt;0, 1, 0)+IF(COUNTIF('Intro &amp; Setup'!$CB$4:$CB$23, AC186)&gt;0, 2, 0)=3, "Both", ""))))</f>
        <v/>
      </c>
      <c r="AD185" s="117" t="str">
        <f>IF(IF(COUNTIF('Intro &amp; Setup'!$CA$4:$CA$23, AD186)&gt;0, 1, 0)+IF(COUNTIF('Intro &amp; Setup'!$CB$4:$CB$23, AD186)&gt;0, 2, 0)=0, "", IF(IF(COUNTIF('Intro &amp; Setup'!$CA$4:$CA$23, AD186)&gt;0, 1, 0)+IF(COUNTIF('Intro &amp; Setup'!$CB$4:$CB$23, AD186)&gt;0, 2, 0)=1, "UK", IF(IF(COUNTIF('Intro &amp; Setup'!$CA$4:$CA$23, AD186)&gt;0, 1, 0)+IF(COUNTIF('Intro &amp; Setup'!$CB$4:$CB$23, AD186)&gt;0, 2, 0)=2, LEFT('Intro &amp; Setup'!$BA$9, 3), IF(IF(COUNTIF('Intro &amp; Setup'!$CA$4:$CA$23, AD186)&gt;0, 1, 0)+IF(COUNTIF('Intro &amp; Setup'!$CB$4:$CB$23, AD186)&gt;0, 2, 0)=3, "Both", ""))))</f>
        <v/>
      </c>
      <c r="AE185" s="117" t="str">
        <f>IF(IF(COUNTIF('Intro &amp; Setup'!$CA$4:$CA$23, AE186)&gt;0, 1, 0)+IF(COUNTIF('Intro &amp; Setup'!$CB$4:$CB$23, AE186)&gt;0, 2, 0)=0, "", IF(IF(COUNTIF('Intro &amp; Setup'!$CA$4:$CA$23, AE186)&gt;0, 1, 0)+IF(COUNTIF('Intro &amp; Setup'!$CB$4:$CB$23, AE186)&gt;0, 2, 0)=1, "UK", IF(IF(COUNTIF('Intro &amp; Setup'!$CA$4:$CA$23, AE186)&gt;0, 1, 0)+IF(COUNTIF('Intro &amp; Setup'!$CB$4:$CB$23, AE186)&gt;0, 2, 0)=2, LEFT('Intro &amp; Setup'!$BA$9, 3), IF(IF(COUNTIF('Intro &amp; Setup'!$CA$4:$CA$23, AE186)&gt;0, 1, 0)+IF(COUNTIF('Intro &amp; Setup'!$CB$4:$CB$23, AE186)&gt;0, 2, 0)=3, "Both", ""))))</f>
        <v/>
      </c>
      <c r="AF185" s="117" t="str">
        <f>IF(IF(COUNTIF('Intro &amp; Setup'!$CA$4:$CA$23, AF186)&gt;0, 1, 0)+IF(COUNTIF('Intro &amp; Setup'!$CB$4:$CB$23, AF186)&gt;0, 2, 0)=0, "", IF(IF(COUNTIF('Intro &amp; Setup'!$CA$4:$CA$23, AF186)&gt;0, 1, 0)+IF(COUNTIF('Intro &amp; Setup'!$CB$4:$CB$23, AF186)&gt;0, 2, 0)=1, "UK", IF(IF(COUNTIF('Intro &amp; Setup'!$CA$4:$CA$23, AF186)&gt;0, 1, 0)+IF(COUNTIF('Intro &amp; Setup'!$CB$4:$CB$23, AF186)&gt;0, 2, 0)=2, LEFT('Intro &amp; Setup'!$BA$9, 3), IF(IF(COUNTIF('Intro &amp; Setup'!$CA$4:$CA$23, AF186)&gt;0, 1, 0)+IF(COUNTIF('Intro &amp; Setup'!$CB$4:$CB$23, AF186)&gt;0, 2, 0)=3, "Both", ""))))</f>
        <v/>
      </c>
      <c r="AG185" s="117" t="str">
        <f>IF(IF(COUNTIF('Intro &amp; Setup'!$CA$4:$CA$23, AG186)&gt;0, 1, 0)+IF(COUNTIF('Intro &amp; Setup'!$CB$4:$CB$23, AG186)&gt;0, 2, 0)=0, "", IF(IF(COUNTIF('Intro &amp; Setup'!$CA$4:$CA$23, AG186)&gt;0, 1, 0)+IF(COUNTIF('Intro &amp; Setup'!$CB$4:$CB$23, AG186)&gt;0, 2, 0)=1, "UK", IF(IF(COUNTIF('Intro &amp; Setup'!$CA$4:$CA$23, AG186)&gt;0, 1, 0)+IF(COUNTIF('Intro &amp; Setup'!$CB$4:$CB$23, AG186)&gt;0, 2, 0)=2, LEFT('Intro &amp; Setup'!$BA$9, 3), IF(IF(COUNTIF('Intro &amp; Setup'!$CA$4:$CA$23, AG186)&gt;0, 1, 0)+IF(COUNTIF('Intro &amp; Setup'!$CB$4:$CB$23, AG186)&gt;0, 2, 0)=3, "Both", ""))))</f>
        <v>UK</v>
      </c>
      <c r="AH185" s="75"/>
    </row>
    <row r="186" spans="1:34" x14ac:dyDescent="0.25">
      <c r="A186" s="75"/>
      <c r="B186" s="370" t="str">
        <f>CONCATENATE(TEXT(C186, "mmmm"), " ", TEXT(C186, "yyyy"))</f>
        <v>August 2020</v>
      </c>
      <c r="C186" s="71">
        <f>DATE(YEAR(C160), MONTH(C160)+1, DAY(C160))</f>
        <v>44044</v>
      </c>
      <c r="D186" s="66">
        <f>IFERROR(IF(TEXT(C186, "mmm")=TEXT(C186+1, "mmm"), C186+1, ""), "")</f>
        <v>44045</v>
      </c>
      <c r="E186" s="66">
        <f t="shared" ref="E186:AG186" si="32">IFERROR(IF(TEXT(D186, "mmm")=TEXT(D186+1, "mmm"), D186+1, ""), "")</f>
        <v>44046</v>
      </c>
      <c r="F186" s="66">
        <f t="shared" si="32"/>
        <v>44047</v>
      </c>
      <c r="G186" s="66">
        <f t="shared" si="32"/>
        <v>44048</v>
      </c>
      <c r="H186" s="66">
        <f t="shared" si="32"/>
        <v>44049</v>
      </c>
      <c r="I186" s="66">
        <f t="shared" si="32"/>
        <v>44050</v>
      </c>
      <c r="J186" s="66">
        <f t="shared" si="32"/>
        <v>44051</v>
      </c>
      <c r="K186" s="66">
        <f t="shared" si="32"/>
        <v>44052</v>
      </c>
      <c r="L186" s="66">
        <f t="shared" si="32"/>
        <v>44053</v>
      </c>
      <c r="M186" s="66">
        <f t="shared" si="32"/>
        <v>44054</v>
      </c>
      <c r="N186" s="66">
        <f t="shared" si="32"/>
        <v>44055</v>
      </c>
      <c r="O186" s="66">
        <f t="shared" si="32"/>
        <v>44056</v>
      </c>
      <c r="P186" s="66">
        <f t="shared" si="32"/>
        <v>44057</v>
      </c>
      <c r="Q186" s="66">
        <f t="shared" si="32"/>
        <v>44058</v>
      </c>
      <c r="R186" s="66">
        <f t="shared" si="32"/>
        <v>44059</v>
      </c>
      <c r="S186" s="66">
        <f t="shared" si="32"/>
        <v>44060</v>
      </c>
      <c r="T186" s="66">
        <f t="shared" si="32"/>
        <v>44061</v>
      </c>
      <c r="U186" s="66">
        <f t="shared" si="32"/>
        <v>44062</v>
      </c>
      <c r="V186" s="66">
        <f t="shared" si="32"/>
        <v>44063</v>
      </c>
      <c r="W186" s="66">
        <f t="shared" si="32"/>
        <v>44064</v>
      </c>
      <c r="X186" s="66">
        <f t="shared" si="32"/>
        <v>44065</v>
      </c>
      <c r="Y186" s="66">
        <f t="shared" si="32"/>
        <v>44066</v>
      </c>
      <c r="Z186" s="66">
        <f t="shared" si="32"/>
        <v>44067</v>
      </c>
      <c r="AA186" s="66">
        <f t="shared" si="32"/>
        <v>44068</v>
      </c>
      <c r="AB186" s="66">
        <f t="shared" si="32"/>
        <v>44069</v>
      </c>
      <c r="AC186" s="66">
        <f t="shared" si="32"/>
        <v>44070</v>
      </c>
      <c r="AD186" s="66">
        <f t="shared" si="32"/>
        <v>44071</v>
      </c>
      <c r="AE186" s="66">
        <f t="shared" si="32"/>
        <v>44072</v>
      </c>
      <c r="AF186" s="66">
        <f t="shared" si="32"/>
        <v>44073</v>
      </c>
      <c r="AG186" s="66">
        <f t="shared" si="32"/>
        <v>44074</v>
      </c>
      <c r="AH186" s="75"/>
    </row>
    <row r="187" spans="1:34" x14ac:dyDescent="0.25">
      <c r="A187" s="75"/>
      <c r="B187" s="371"/>
      <c r="C187" s="72">
        <f t="shared" ref="C187:C189" si="33">DATE(YEAR(C161), MONTH(C161)+1, DAY(C161))</f>
        <v>44044</v>
      </c>
      <c r="D187" s="67">
        <f t="shared" ref="D187:AG187" si="34">IFERROR(IF(TEXT(C187, "mmm")=TEXT(C187+1, "mmm"), C187+1, ""), "")</f>
        <v>44045</v>
      </c>
      <c r="E187" s="67">
        <f t="shared" si="34"/>
        <v>44046</v>
      </c>
      <c r="F187" s="67">
        <f t="shared" si="34"/>
        <v>44047</v>
      </c>
      <c r="G187" s="67">
        <f t="shared" si="34"/>
        <v>44048</v>
      </c>
      <c r="H187" s="67">
        <f t="shared" si="34"/>
        <v>44049</v>
      </c>
      <c r="I187" s="67">
        <f t="shared" si="34"/>
        <v>44050</v>
      </c>
      <c r="J187" s="67">
        <f t="shared" si="34"/>
        <v>44051</v>
      </c>
      <c r="K187" s="67">
        <f t="shared" si="34"/>
        <v>44052</v>
      </c>
      <c r="L187" s="67">
        <f t="shared" si="34"/>
        <v>44053</v>
      </c>
      <c r="M187" s="67">
        <f t="shared" si="34"/>
        <v>44054</v>
      </c>
      <c r="N187" s="67">
        <f t="shared" si="34"/>
        <v>44055</v>
      </c>
      <c r="O187" s="67">
        <f t="shared" si="34"/>
        <v>44056</v>
      </c>
      <c r="P187" s="67">
        <f t="shared" si="34"/>
        <v>44057</v>
      </c>
      <c r="Q187" s="67">
        <f t="shared" si="34"/>
        <v>44058</v>
      </c>
      <c r="R187" s="67">
        <f t="shared" si="34"/>
        <v>44059</v>
      </c>
      <c r="S187" s="67">
        <f t="shared" si="34"/>
        <v>44060</v>
      </c>
      <c r="T187" s="67">
        <f t="shared" si="34"/>
        <v>44061</v>
      </c>
      <c r="U187" s="67">
        <f t="shared" si="34"/>
        <v>44062</v>
      </c>
      <c r="V187" s="67">
        <f t="shared" si="34"/>
        <v>44063</v>
      </c>
      <c r="W187" s="67">
        <f t="shared" si="34"/>
        <v>44064</v>
      </c>
      <c r="X187" s="67">
        <f t="shared" si="34"/>
        <v>44065</v>
      </c>
      <c r="Y187" s="67">
        <f t="shared" si="34"/>
        <v>44066</v>
      </c>
      <c r="Z187" s="67">
        <f t="shared" si="34"/>
        <v>44067</v>
      </c>
      <c r="AA187" s="67">
        <f t="shared" si="34"/>
        <v>44068</v>
      </c>
      <c r="AB187" s="67">
        <f t="shared" si="34"/>
        <v>44069</v>
      </c>
      <c r="AC187" s="67">
        <f t="shared" si="34"/>
        <v>44070</v>
      </c>
      <c r="AD187" s="67">
        <f t="shared" si="34"/>
        <v>44071</v>
      </c>
      <c r="AE187" s="67">
        <f t="shared" si="34"/>
        <v>44072</v>
      </c>
      <c r="AF187" s="67">
        <f t="shared" si="34"/>
        <v>44073</v>
      </c>
      <c r="AG187" s="67">
        <f t="shared" si="34"/>
        <v>44074</v>
      </c>
      <c r="AH187" s="75"/>
    </row>
    <row r="188" spans="1:34" x14ac:dyDescent="0.25">
      <c r="A188" s="75"/>
      <c r="B188" s="118" t="str">
        <f>IF('Intro &amp; Setup'!$P$51="", "", 'Intro &amp; Setup'!$P$51)</f>
        <v>Your Company</v>
      </c>
      <c r="C188" s="73">
        <f t="shared" si="33"/>
        <v>44044</v>
      </c>
      <c r="D188" s="68">
        <f t="shared" ref="D188:AG188" si="35">IFERROR(IF(TEXT(C188, "mmm")=TEXT(C188+1, "mmm"), C188+1, ""), "")</f>
        <v>44045</v>
      </c>
      <c r="E188" s="68">
        <f t="shared" si="35"/>
        <v>44046</v>
      </c>
      <c r="F188" s="68">
        <f t="shared" si="35"/>
        <v>44047</v>
      </c>
      <c r="G188" s="68">
        <f t="shared" si="35"/>
        <v>44048</v>
      </c>
      <c r="H188" s="68">
        <f t="shared" si="35"/>
        <v>44049</v>
      </c>
      <c r="I188" s="68">
        <f t="shared" si="35"/>
        <v>44050</v>
      </c>
      <c r="J188" s="68">
        <f t="shared" si="35"/>
        <v>44051</v>
      </c>
      <c r="K188" s="68">
        <f t="shared" si="35"/>
        <v>44052</v>
      </c>
      <c r="L188" s="68">
        <f t="shared" si="35"/>
        <v>44053</v>
      </c>
      <c r="M188" s="68">
        <f t="shared" si="35"/>
        <v>44054</v>
      </c>
      <c r="N188" s="68">
        <f t="shared" si="35"/>
        <v>44055</v>
      </c>
      <c r="O188" s="68">
        <f t="shared" si="35"/>
        <v>44056</v>
      </c>
      <c r="P188" s="68">
        <f t="shared" si="35"/>
        <v>44057</v>
      </c>
      <c r="Q188" s="68">
        <f t="shared" si="35"/>
        <v>44058</v>
      </c>
      <c r="R188" s="68">
        <f t="shared" si="35"/>
        <v>44059</v>
      </c>
      <c r="S188" s="68">
        <f t="shared" si="35"/>
        <v>44060</v>
      </c>
      <c r="T188" s="68">
        <f t="shared" si="35"/>
        <v>44061</v>
      </c>
      <c r="U188" s="68">
        <f t="shared" si="35"/>
        <v>44062</v>
      </c>
      <c r="V188" s="68">
        <f t="shared" si="35"/>
        <v>44063</v>
      </c>
      <c r="W188" s="68">
        <f t="shared" si="35"/>
        <v>44064</v>
      </c>
      <c r="X188" s="68">
        <f t="shared" si="35"/>
        <v>44065</v>
      </c>
      <c r="Y188" s="68">
        <f t="shared" si="35"/>
        <v>44066</v>
      </c>
      <c r="Z188" s="68">
        <f t="shared" si="35"/>
        <v>44067</v>
      </c>
      <c r="AA188" s="68">
        <f t="shared" si="35"/>
        <v>44068</v>
      </c>
      <c r="AB188" s="68">
        <f t="shared" si="35"/>
        <v>44069</v>
      </c>
      <c r="AC188" s="68">
        <f t="shared" si="35"/>
        <v>44070</v>
      </c>
      <c r="AD188" s="68">
        <f t="shared" si="35"/>
        <v>44071</v>
      </c>
      <c r="AE188" s="68">
        <f t="shared" si="35"/>
        <v>44072</v>
      </c>
      <c r="AF188" s="68">
        <f t="shared" si="35"/>
        <v>44073</v>
      </c>
      <c r="AG188" s="68">
        <f t="shared" si="35"/>
        <v>44074</v>
      </c>
      <c r="AH188" s="75"/>
    </row>
    <row r="189" spans="1:34" x14ac:dyDescent="0.25">
      <c r="A189" s="75"/>
      <c r="B189" s="36" t="s">
        <v>27</v>
      </c>
      <c r="C189" s="74">
        <f t="shared" si="33"/>
        <v>44044</v>
      </c>
      <c r="D189" s="69">
        <f t="shared" ref="D189:AG189" si="36">IFERROR(IF(TEXT(C189, "mmm")=TEXT(C189+1, "mmm"), C189+1, ""), "")</f>
        <v>44045</v>
      </c>
      <c r="E189" s="69">
        <f t="shared" si="36"/>
        <v>44046</v>
      </c>
      <c r="F189" s="69">
        <f t="shared" si="36"/>
        <v>44047</v>
      </c>
      <c r="G189" s="69">
        <f t="shared" si="36"/>
        <v>44048</v>
      </c>
      <c r="H189" s="69">
        <f t="shared" si="36"/>
        <v>44049</v>
      </c>
      <c r="I189" s="69">
        <f t="shared" si="36"/>
        <v>44050</v>
      </c>
      <c r="J189" s="69">
        <f t="shared" si="36"/>
        <v>44051</v>
      </c>
      <c r="K189" s="69">
        <f t="shared" si="36"/>
        <v>44052</v>
      </c>
      <c r="L189" s="69">
        <f t="shared" si="36"/>
        <v>44053</v>
      </c>
      <c r="M189" s="69">
        <f t="shared" si="36"/>
        <v>44054</v>
      </c>
      <c r="N189" s="69">
        <f t="shared" si="36"/>
        <v>44055</v>
      </c>
      <c r="O189" s="69">
        <f t="shared" si="36"/>
        <v>44056</v>
      </c>
      <c r="P189" s="69">
        <f t="shared" si="36"/>
        <v>44057</v>
      </c>
      <c r="Q189" s="69">
        <f t="shared" si="36"/>
        <v>44058</v>
      </c>
      <c r="R189" s="69">
        <f t="shared" si="36"/>
        <v>44059</v>
      </c>
      <c r="S189" s="69">
        <f t="shared" si="36"/>
        <v>44060</v>
      </c>
      <c r="T189" s="69">
        <f t="shared" si="36"/>
        <v>44061</v>
      </c>
      <c r="U189" s="69">
        <f t="shared" si="36"/>
        <v>44062</v>
      </c>
      <c r="V189" s="69">
        <f t="shared" si="36"/>
        <v>44063</v>
      </c>
      <c r="W189" s="69">
        <f t="shared" si="36"/>
        <v>44064</v>
      </c>
      <c r="X189" s="69">
        <f t="shared" si="36"/>
        <v>44065</v>
      </c>
      <c r="Y189" s="69">
        <f t="shared" si="36"/>
        <v>44066</v>
      </c>
      <c r="Z189" s="69">
        <f t="shared" si="36"/>
        <v>44067</v>
      </c>
      <c r="AA189" s="69">
        <f t="shared" si="36"/>
        <v>44068</v>
      </c>
      <c r="AB189" s="69">
        <f t="shared" si="36"/>
        <v>44069</v>
      </c>
      <c r="AC189" s="69">
        <f t="shared" si="36"/>
        <v>44070</v>
      </c>
      <c r="AD189" s="69">
        <f t="shared" si="36"/>
        <v>44071</v>
      </c>
      <c r="AE189" s="69">
        <f t="shared" si="36"/>
        <v>44072</v>
      </c>
      <c r="AF189" s="69">
        <f t="shared" si="36"/>
        <v>44073</v>
      </c>
      <c r="AG189" s="69">
        <f t="shared" si="36"/>
        <v>44074</v>
      </c>
      <c r="AH189" s="75"/>
    </row>
    <row r="190" spans="1:34" x14ac:dyDescent="0.25">
      <c r="A190" s="75"/>
      <c r="B190" s="10" t="str">
        <f>IF('Intro &amp; Setup'!$BC$4="", "", 'Intro &amp; Setup'!$BC$4)</f>
        <v>Richard</v>
      </c>
      <c r="C190" s="25" t="str">
        <f>IF(OR($B190="", C189=""), "", IF(COUNTIFS('Leave Request Form'!$T$8:$T$507, C189, 'Leave Request Form'!$C$8:$C$507, $B190), "A2", IF(COUNTIFS('Leave Request Form'!$G$8:$G$507, C189, 'Leave Request Form'!$C$8:$C$507, $B190), "R2", IF(COUNTIFS('Leave Request Form'!$P$8:$P$569, $B190, 'Leave Request Form'!$Q$8:$Q$569, "&lt;="&amp;C189, 'Leave Request Form'!$R$8:$R$569, "&gt;="&amp;C189)&gt;0, "A", IF(COUNTIFS('Leave Request Form'!$C$8:$C$507, $B190, 'Leave Request Form'!$D$8:$D$507, "&lt;="&amp;C189, 'Leave Request Form'!$E$8:$E$507, "&gt;="&amp;C189)&gt;0, "R", "")))))</f>
        <v/>
      </c>
      <c r="D190" s="41" t="str">
        <f>IF(OR($B190="", D189=""), "", IF(COUNTIFS('Leave Request Form'!$T$8:$T$507, D189, 'Leave Request Form'!$C$8:$C$507, $B190), "A2", IF(COUNTIFS('Leave Request Form'!$G$8:$G$507, D189, 'Leave Request Form'!$C$8:$C$507, $B190), "R2", IF(COUNTIFS('Leave Request Form'!$P$8:$P$569, $B190, 'Leave Request Form'!$Q$8:$Q$569, "&lt;="&amp;D189, 'Leave Request Form'!$R$8:$R$569, "&gt;="&amp;D189)&gt;0, "A", IF(COUNTIFS('Leave Request Form'!$C$8:$C$507, $B190, 'Leave Request Form'!$D$8:$D$507, "&lt;="&amp;D189, 'Leave Request Form'!$E$8:$E$507, "&gt;="&amp;D189)&gt;0, "R", "")))))</f>
        <v/>
      </c>
      <c r="E190" s="41" t="str">
        <f>IF(OR($B190="", E189=""), "", IF(COUNTIFS('Leave Request Form'!$T$8:$T$507, E189, 'Leave Request Form'!$C$8:$C$507, $B190), "A2", IF(COUNTIFS('Leave Request Form'!$G$8:$G$507, E189, 'Leave Request Form'!$C$8:$C$507, $B190), "R2", IF(COUNTIFS('Leave Request Form'!$P$8:$P$569, $B190, 'Leave Request Form'!$Q$8:$Q$569, "&lt;="&amp;E189, 'Leave Request Form'!$R$8:$R$569, "&gt;="&amp;E189)&gt;0, "A", IF(COUNTIFS('Leave Request Form'!$C$8:$C$507, $B190, 'Leave Request Form'!$D$8:$D$507, "&lt;="&amp;E189, 'Leave Request Form'!$E$8:$E$507, "&gt;="&amp;E189)&gt;0, "R", "")))))</f>
        <v/>
      </c>
      <c r="F190" s="41" t="str">
        <f>IF(OR($B190="", F189=""), "", IF(COUNTIFS('Leave Request Form'!$T$8:$T$507, F189, 'Leave Request Form'!$C$8:$C$507, $B190), "A2", IF(COUNTIFS('Leave Request Form'!$G$8:$G$507, F189, 'Leave Request Form'!$C$8:$C$507, $B190), "R2", IF(COUNTIFS('Leave Request Form'!$P$8:$P$569, $B190, 'Leave Request Form'!$Q$8:$Q$569, "&lt;="&amp;F189, 'Leave Request Form'!$R$8:$R$569, "&gt;="&amp;F189)&gt;0, "A", IF(COUNTIFS('Leave Request Form'!$C$8:$C$507, $B190, 'Leave Request Form'!$D$8:$D$507, "&lt;="&amp;F189, 'Leave Request Form'!$E$8:$E$507, "&gt;="&amp;F189)&gt;0, "R", "")))))</f>
        <v/>
      </c>
      <c r="G190" s="41" t="str">
        <f>IF(OR($B190="", G189=""), "", IF(COUNTIFS('Leave Request Form'!$T$8:$T$507, G189, 'Leave Request Form'!$C$8:$C$507, $B190), "A2", IF(COUNTIFS('Leave Request Form'!$G$8:$G$507, G189, 'Leave Request Form'!$C$8:$C$507, $B190), "R2", IF(COUNTIFS('Leave Request Form'!$P$8:$P$569, $B190, 'Leave Request Form'!$Q$8:$Q$569, "&lt;="&amp;G189, 'Leave Request Form'!$R$8:$R$569, "&gt;="&amp;G189)&gt;0, "A", IF(COUNTIFS('Leave Request Form'!$C$8:$C$507, $B190, 'Leave Request Form'!$D$8:$D$507, "&lt;="&amp;G189, 'Leave Request Form'!$E$8:$E$507, "&gt;="&amp;G189)&gt;0, "R", "")))))</f>
        <v/>
      </c>
      <c r="H190" s="41" t="str">
        <f>IF(OR($B190="", H189=""), "", IF(COUNTIFS('Leave Request Form'!$T$8:$T$507, H189, 'Leave Request Form'!$C$8:$C$507, $B190), "A2", IF(COUNTIFS('Leave Request Form'!$G$8:$G$507, H189, 'Leave Request Form'!$C$8:$C$507, $B190), "R2", IF(COUNTIFS('Leave Request Form'!$P$8:$P$569, $B190, 'Leave Request Form'!$Q$8:$Q$569, "&lt;="&amp;H189, 'Leave Request Form'!$R$8:$R$569, "&gt;="&amp;H189)&gt;0, "A", IF(COUNTIFS('Leave Request Form'!$C$8:$C$507, $B190, 'Leave Request Form'!$D$8:$D$507, "&lt;="&amp;H189, 'Leave Request Form'!$E$8:$E$507, "&gt;="&amp;H189)&gt;0, "R", "")))))</f>
        <v/>
      </c>
      <c r="I190" s="41" t="str">
        <f>IF(OR($B190="", I189=""), "", IF(COUNTIFS('Leave Request Form'!$T$8:$T$507, I189, 'Leave Request Form'!$C$8:$C$507, $B190), "A2", IF(COUNTIFS('Leave Request Form'!$G$8:$G$507, I189, 'Leave Request Form'!$C$8:$C$507, $B190), "R2", IF(COUNTIFS('Leave Request Form'!$P$8:$P$569, $B190, 'Leave Request Form'!$Q$8:$Q$569, "&lt;="&amp;I189, 'Leave Request Form'!$R$8:$R$569, "&gt;="&amp;I189)&gt;0, "A", IF(COUNTIFS('Leave Request Form'!$C$8:$C$507, $B190, 'Leave Request Form'!$D$8:$D$507, "&lt;="&amp;I189, 'Leave Request Form'!$E$8:$E$507, "&gt;="&amp;I189)&gt;0, "R", "")))))</f>
        <v/>
      </c>
      <c r="J190" s="41" t="str">
        <f>IF(OR($B190="", J189=""), "", IF(COUNTIFS('Leave Request Form'!$T$8:$T$507, J189, 'Leave Request Form'!$C$8:$C$507, $B190), "A2", IF(COUNTIFS('Leave Request Form'!$G$8:$G$507, J189, 'Leave Request Form'!$C$8:$C$507, $B190), "R2", IF(COUNTIFS('Leave Request Form'!$P$8:$P$569, $B190, 'Leave Request Form'!$Q$8:$Q$569, "&lt;="&amp;J189, 'Leave Request Form'!$R$8:$R$569, "&gt;="&amp;J189)&gt;0, "A", IF(COUNTIFS('Leave Request Form'!$C$8:$C$507, $B190, 'Leave Request Form'!$D$8:$D$507, "&lt;="&amp;J189, 'Leave Request Form'!$E$8:$E$507, "&gt;="&amp;J189)&gt;0, "R", "")))))</f>
        <v/>
      </c>
      <c r="K190" s="41" t="str">
        <f>IF(OR($B190="", K189=""), "", IF(COUNTIFS('Leave Request Form'!$T$8:$T$507, K189, 'Leave Request Form'!$C$8:$C$507, $B190), "A2", IF(COUNTIFS('Leave Request Form'!$G$8:$G$507, K189, 'Leave Request Form'!$C$8:$C$507, $B190), "R2", IF(COUNTIFS('Leave Request Form'!$P$8:$P$569, $B190, 'Leave Request Form'!$Q$8:$Q$569, "&lt;="&amp;K189, 'Leave Request Form'!$R$8:$R$569, "&gt;="&amp;K189)&gt;0, "A", IF(COUNTIFS('Leave Request Form'!$C$8:$C$507, $B190, 'Leave Request Form'!$D$8:$D$507, "&lt;="&amp;K189, 'Leave Request Form'!$E$8:$E$507, "&gt;="&amp;K189)&gt;0, "R", "")))))</f>
        <v/>
      </c>
      <c r="L190" s="41" t="str">
        <f>IF(OR($B190="", L189=""), "", IF(COUNTIFS('Leave Request Form'!$T$8:$T$507, L189, 'Leave Request Form'!$C$8:$C$507, $B190), "A2", IF(COUNTIFS('Leave Request Form'!$G$8:$G$507, L189, 'Leave Request Form'!$C$8:$C$507, $B190), "R2", IF(COUNTIFS('Leave Request Form'!$P$8:$P$569, $B190, 'Leave Request Form'!$Q$8:$Q$569, "&lt;="&amp;L189, 'Leave Request Form'!$R$8:$R$569, "&gt;="&amp;L189)&gt;0, "A", IF(COUNTIFS('Leave Request Form'!$C$8:$C$507, $B190, 'Leave Request Form'!$D$8:$D$507, "&lt;="&amp;L189, 'Leave Request Form'!$E$8:$E$507, "&gt;="&amp;L189)&gt;0, "R", "")))))</f>
        <v/>
      </c>
      <c r="M190" s="41" t="str">
        <f>IF(OR($B190="", M189=""), "", IF(COUNTIFS('Leave Request Form'!$T$8:$T$507, M189, 'Leave Request Form'!$C$8:$C$507, $B190), "A2", IF(COUNTIFS('Leave Request Form'!$G$8:$G$507, M189, 'Leave Request Form'!$C$8:$C$507, $B190), "R2", IF(COUNTIFS('Leave Request Form'!$P$8:$P$569, $B190, 'Leave Request Form'!$Q$8:$Q$569, "&lt;="&amp;M189, 'Leave Request Form'!$R$8:$R$569, "&gt;="&amp;M189)&gt;0, "A", IF(COUNTIFS('Leave Request Form'!$C$8:$C$507, $B190, 'Leave Request Form'!$D$8:$D$507, "&lt;="&amp;M189, 'Leave Request Form'!$E$8:$E$507, "&gt;="&amp;M189)&gt;0, "R", "")))))</f>
        <v/>
      </c>
      <c r="N190" s="41" t="str">
        <f>IF(OR($B190="", N189=""), "", IF(COUNTIFS('Leave Request Form'!$T$8:$T$507, N189, 'Leave Request Form'!$C$8:$C$507, $B190), "A2", IF(COUNTIFS('Leave Request Form'!$G$8:$G$507, N189, 'Leave Request Form'!$C$8:$C$507, $B190), "R2", IF(COUNTIFS('Leave Request Form'!$P$8:$P$569, $B190, 'Leave Request Form'!$Q$8:$Q$569, "&lt;="&amp;N189, 'Leave Request Form'!$R$8:$R$569, "&gt;="&amp;N189)&gt;0, "A", IF(COUNTIFS('Leave Request Form'!$C$8:$C$507, $B190, 'Leave Request Form'!$D$8:$D$507, "&lt;="&amp;N189, 'Leave Request Form'!$E$8:$E$507, "&gt;="&amp;N189)&gt;0, "R", "")))))</f>
        <v/>
      </c>
      <c r="O190" s="41" t="str">
        <f>IF(OR($B190="", O189=""), "", IF(COUNTIFS('Leave Request Form'!$T$8:$T$507, O189, 'Leave Request Form'!$C$8:$C$507, $B190), "A2", IF(COUNTIFS('Leave Request Form'!$G$8:$G$507, O189, 'Leave Request Form'!$C$8:$C$507, $B190), "R2", IF(COUNTIFS('Leave Request Form'!$P$8:$P$569, $B190, 'Leave Request Form'!$Q$8:$Q$569, "&lt;="&amp;O189, 'Leave Request Form'!$R$8:$R$569, "&gt;="&amp;O189)&gt;0, "A", IF(COUNTIFS('Leave Request Form'!$C$8:$C$507, $B190, 'Leave Request Form'!$D$8:$D$507, "&lt;="&amp;O189, 'Leave Request Form'!$E$8:$E$507, "&gt;="&amp;O189)&gt;0, "R", "")))))</f>
        <v/>
      </c>
      <c r="P190" s="41" t="str">
        <f>IF(OR($B190="", P189=""), "", IF(COUNTIFS('Leave Request Form'!$T$8:$T$507, P189, 'Leave Request Form'!$C$8:$C$507, $B190), "A2", IF(COUNTIFS('Leave Request Form'!$G$8:$G$507, P189, 'Leave Request Form'!$C$8:$C$507, $B190), "R2", IF(COUNTIFS('Leave Request Form'!$P$8:$P$569, $B190, 'Leave Request Form'!$Q$8:$Q$569, "&lt;="&amp;P189, 'Leave Request Form'!$R$8:$R$569, "&gt;="&amp;P189)&gt;0, "A", IF(COUNTIFS('Leave Request Form'!$C$8:$C$507, $B190, 'Leave Request Form'!$D$8:$D$507, "&lt;="&amp;P189, 'Leave Request Form'!$E$8:$E$507, "&gt;="&amp;P189)&gt;0, "R", "")))))</f>
        <v/>
      </c>
      <c r="Q190" s="41" t="str">
        <f>IF(OR($B190="", Q189=""), "", IF(COUNTIFS('Leave Request Form'!$T$8:$T$507, Q189, 'Leave Request Form'!$C$8:$C$507, $B190), "A2", IF(COUNTIFS('Leave Request Form'!$G$8:$G$507, Q189, 'Leave Request Form'!$C$8:$C$507, $B190), "R2", IF(COUNTIFS('Leave Request Form'!$P$8:$P$569, $B190, 'Leave Request Form'!$Q$8:$Q$569, "&lt;="&amp;Q189, 'Leave Request Form'!$R$8:$R$569, "&gt;="&amp;Q189)&gt;0, "A", IF(COUNTIFS('Leave Request Form'!$C$8:$C$507, $B190, 'Leave Request Form'!$D$8:$D$507, "&lt;="&amp;Q189, 'Leave Request Form'!$E$8:$E$507, "&gt;="&amp;Q189)&gt;0, "R", "")))))</f>
        <v/>
      </c>
      <c r="R190" s="41" t="str">
        <f>IF(OR($B190="", R189=""), "", IF(COUNTIFS('Leave Request Form'!$T$8:$T$507, R189, 'Leave Request Form'!$C$8:$C$507, $B190), "A2", IF(COUNTIFS('Leave Request Form'!$G$8:$G$507, R189, 'Leave Request Form'!$C$8:$C$507, $B190), "R2", IF(COUNTIFS('Leave Request Form'!$P$8:$P$569, $B190, 'Leave Request Form'!$Q$8:$Q$569, "&lt;="&amp;R189, 'Leave Request Form'!$R$8:$R$569, "&gt;="&amp;R189)&gt;0, "A", IF(COUNTIFS('Leave Request Form'!$C$8:$C$507, $B190, 'Leave Request Form'!$D$8:$D$507, "&lt;="&amp;R189, 'Leave Request Form'!$E$8:$E$507, "&gt;="&amp;R189)&gt;0, "R", "")))))</f>
        <v/>
      </c>
      <c r="S190" s="41" t="str">
        <f>IF(OR($B190="", S189=""), "", IF(COUNTIFS('Leave Request Form'!$T$8:$T$507, S189, 'Leave Request Form'!$C$8:$C$507, $B190), "A2", IF(COUNTIFS('Leave Request Form'!$G$8:$G$507, S189, 'Leave Request Form'!$C$8:$C$507, $B190), "R2", IF(COUNTIFS('Leave Request Form'!$P$8:$P$569, $B190, 'Leave Request Form'!$Q$8:$Q$569, "&lt;="&amp;S189, 'Leave Request Form'!$R$8:$R$569, "&gt;="&amp;S189)&gt;0, "A", IF(COUNTIFS('Leave Request Form'!$C$8:$C$507, $B190, 'Leave Request Form'!$D$8:$D$507, "&lt;="&amp;S189, 'Leave Request Form'!$E$8:$E$507, "&gt;="&amp;S189)&gt;0, "R", "")))))</f>
        <v/>
      </c>
      <c r="T190" s="41" t="str">
        <f>IF(OR($B190="", T189=""), "", IF(COUNTIFS('Leave Request Form'!$T$8:$T$507, T189, 'Leave Request Form'!$C$8:$C$507, $B190), "A2", IF(COUNTIFS('Leave Request Form'!$G$8:$G$507, T189, 'Leave Request Form'!$C$8:$C$507, $B190), "R2", IF(COUNTIFS('Leave Request Form'!$P$8:$P$569, $B190, 'Leave Request Form'!$Q$8:$Q$569, "&lt;="&amp;T189, 'Leave Request Form'!$R$8:$R$569, "&gt;="&amp;T189)&gt;0, "A", IF(COUNTIFS('Leave Request Form'!$C$8:$C$507, $B190, 'Leave Request Form'!$D$8:$D$507, "&lt;="&amp;T189, 'Leave Request Form'!$E$8:$E$507, "&gt;="&amp;T189)&gt;0, "R", "")))))</f>
        <v/>
      </c>
      <c r="U190" s="41" t="str">
        <f>IF(OR($B190="", U189=""), "", IF(COUNTIFS('Leave Request Form'!$T$8:$T$507, U189, 'Leave Request Form'!$C$8:$C$507, $B190), "A2", IF(COUNTIFS('Leave Request Form'!$G$8:$G$507, U189, 'Leave Request Form'!$C$8:$C$507, $B190), "R2", IF(COUNTIFS('Leave Request Form'!$P$8:$P$569, $B190, 'Leave Request Form'!$Q$8:$Q$569, "&lt;="&amp;U189, 'Leave Request Form'!$R$8:$R$569, "&gt;="&amp;U189)&gt;0, "A", IF(COUNTIFS('Leave Request Form'!$C$8:$C$507, $B190, 'Leave Request Form'!$D$8:$D$507, "&lt;="&amp;U189, 'Leave Request Form'!$E$8:$E$507, "&gt;="&amp;U189)&gt;0, "R", "")))))</f>
        <v/>
      </c>
      <c r="V190" s="41" t="str">
        <f>IF(OR($B190="", V189=""), "", IF(COUNTIFS('Leave Request Form'!$T$8:$T$507, V189, 'Leave Request Form'!$C$8:$C$507, $B190), "A2", IF(COUNTIFS('Leave Request Form'!$G$8:$G$507, V189, 'Leave Request Form'!$C$8:$C$507, $B190), "R2", IF(COUNTIFS('Leave Request Form'!$P$8:$P$569, $B190, 'Leave Request Form'!$Q$8:$Q$569, "&lt;="&amp;V189, 'Leave Request Form'!$R$8:$R$569, "&gt;="&amp;V189)&gt;0, "A", IF(COUNTIFS('Leave Request Form'!$C$8:$C$507, $B190, 'Leave Request Form'!$D$8:$D$507, "&lt;="&amp;V189, 'Leave Request Form'!$E$8:$E$507, "&gt;="&amp;V189)&gt;0, "R", "")))))</f>
        <v/>
      </c>
      <c r="W190" s="41" t="str">
        <f>IF(OR($B190="", W189=""), "", IF(COUNTIFS('Leave Request Form'!$T$8:$T$507, W189, 'Leave Request Form'!$C$8:$C$507, $B190), "A2", IF(COUNTIFS('Leave Request Form'!$G$8:$G$507, W189, 'Leave Request Form'!$C$8:$C$507, $B190), "R2", IF(COUNTIFS('Leave Request Form'!$P$8:$P$569, $B190, 'Leave Request Form'!$Q$8:$Q$569, "&lt;="&amp;W189, 'Leave Request Form'!$R$8:$R$569, "&gt;="&amp;W189)&gt;0, "A", IF(COUNTIFS('Leave Request Form'!$C$8:$C$507, $B190, 'Leave Request Form'!$D$8:$D$507, "&lt;="&amp;W189, 'Leave Request Form'!$E$8:$E$507, "&gt;="&amp;W189)&gt;0, "R", "")))))</f>
        <v/>
      </c>
      <c r="X190" s="41" t="str">
        <f>IF(OR($B190="", X189=""), "", IF(COUNTIFS('Leave Request Form'!$T$8:$T$507, X189, 'Leave Request Form'!$C$8:$C$507, $B190), "A2", IF(COUNTIFS('Leave Request Form'!$G$8:$G$507, X189, 'Leave Request Form'!$C$8:$C$507, $B190), "R2", IF(COUNTIFS('Leave Request Form'!$P$8:$P$569, $B190, 'Leave Request Form'!$Q$8:$Q$569, "&lt;="&amp;X189, 'Leave Request Form'!$R$8:$R$569, "&gt;="&amp;X189)&gt;0, "A", IF(COUNTIFS('Leave Request Form'!$C$8:$C$507, $B190, 'Leave Request Form'!$D$8:$D$507, "&lt;="&amp;X189, 'Leave Request Form'!$E$8:$E$507, "&gt;="&amp;X189)&gt;0, "R", "")))))</f>
        <v/>
      </c>
      <c r="Y190" s="41" t="str">
        <f>IF(OR($B190="", Y189=""), "", IF(COUNTIFS('Leave Request Form'!$T$8:$T$507, Y189, 'Leave Request Form'!$C$8:$C$507, $B190), "A2", IF(COUNTIFS('Leave Request Form'!$G$8:$G$507, Y189, 'Leave Request Form'!$C$8:$C$507, $B190), "R2", IF(COUNTIFS('Leave Request Form'!$P$8:$P$569, $B190, 'Leave Request Form'!$Q$8:$Q$569, "&lt;="&amp;Y189, 'Leave Request Form'!$R$8:$R$569, "&gt;="&amp;Y189)&gt;0, "A", IF(COUNTIFS('Leave Request Form'!$C$8:$C$507, $B190, 'Leave Request Form'!$D$8:$D$507, "&lt;="&amp;Y189, 'Leave Request Form'!$E$8:$E$507, "&gt;="&amp;Y189)&gt;0, "R", "")))))</f>
        <v/>
      </c>
      <c r="Z190" s="41" t="str">
        <f>IF(OR($B190="", Z189=""), "", IF(COUNTIFS('Leave Request Form'!$T$8:$T$507, Z189, 'Leave Request Form'!$C$8:$C$507, $B190), "A2", IF(COUNTIFS('Leave Request Form'!$G$8:$G$507, Z189, 'Leave Request Form'!$C$8:$C$507, $B190), "R2", IF(COUNTIFS('Leave Request Form'!$P$8:$P$569, $B190, 'Leave Request Form'!$Q$8:$Q$569, "&lt;="&amp;Z189, 'Leave Request Form'!$R$8:$R$569, "&gt;="&amp;Z189)&gt;0, "A", IF(COUNTIFS('Leave Request Form'!$C$8:$C$507, $B190, 'Leave Request Form'!$D$8:$D$507, "&lt;="&amp;Z189, 'Leave Request Form'!$E$8:$E$507, "&gt;="&amp;Z189)&gt;0, "R", "")))))</f>
        <v/>
      </c>
      <c r="AA190" s="41" t="str">
        <f>IF(OR($B190="", AA189=""), "", IF(COUNTIFS('Leave Request Form'!$T$8:$T$507, AA189, 'Leave Request Form'!$C$8:$C$507, $B190), "A2", IF(COUNTIFS('Leave Request Form'!$G$8:$G$507, AA189, 'Leave Request Form'!$C$8:$C$507, $B190), "R2", IF(COUNTIFS('Leave Request Form'!$P$8:$P$569, $B190, 'Leave Request Form'!$Q$8:$Q$569, "&lt;="&amp;AA189, 'Leave Request Form'!$R$8:$R$569, "&gt;="&amp;AA189)&gt;0, "A", IF(COUNTIFS('Leave Request Form'!$C$8:$C$507, $B190, 'Leave Request Form'!$D$8:$D$507, "&lt;="&amp;AA189, 'Leave Request Form'!$E$8:$E$507, "&gt;="&amp;AA189)&gt;0, "R", "")))))</f>
        <v/>
      </c>
      <c r="AB190" s="41" t="str">
        <f>IF(OR($B190="", AB189=""), "", IF(COUNTIFS('Leave Request Form'!$T$8:$T$507, AB189, 'Leave Request Form'!$C$8:$C$507, $B190), "A2", IF(COUNTIFS('Leave Request Form'!$G$8:$G$507, AB189, 'Leave Request Form'!$C$8:$C$507, $B190), "R2", IF(COUNTIFS('Leave Request Form'!$P$8:$P$569, $B190, 'Leave Request Form'!$Q$8:$Q$569, "&lt;="&amp;AB189, 'Leave Request Form'!$R$8:$R$569, "&gt;="&amp;AB189)&gt;0, "A", IF(COUNTIFS('Leave Request Form'!$C$8:$C$507, $B190, 'Leave Request Form'!$D$8:$D$507, "&lt;="&amp;AB189, 'Leave Request Form'!$E$8:$E$507, "&gt;="&amp;AB189)&gt;0, "R", "")))))</f>
        <v/>
      </c>
      <c r="AC190" s="41" t="str">
        <f>IF(OR($B190="", AC189=""), "", IF(COUNTIFS('Leave Request Form'!$T$8:$T$507, AC189, 'Leave Request Form'!$C$8:$C$507, $B190), "A2", IF(COUNTIFS('Leave Request Form'!$G$8:$G$507, AC189, 'Leave Request Form'!$C$8:$C$507, $B190), "R2", IF(COUNTIFS('Leave Request Form'!$P$8:$P$569, $B190, 'Leave Request Form'!$Q$8:$Q$569, "&lt;="&amp;AC189, 'Leave Request Form'!$R$8:$R$569, "&gt;="&amp;AC189)&gt;0, "A", IF(COUNTIFS('Leave Request Form'!$C$8:$C$507, $B190, 'Leave Request Form'!$D$8:$D$507, "&lt;="&amp;AC189, 'Leave Request Form'!$E$8:$E$507, "&gt;="&amp;AC189)&gt;0, "R", "")))))</f>
        <v/>
      </c>
      <c r="AD190" s="41" t="str">
        <f>IF(OR($B190="", AD189=""), "", IF(COUNTIFS('Leave Request Form'!$T$8:$T$507, AD189, 'Leave Request Form'!$C$8:$C$507, $B190), "A2", IF(COUNTIFS('Leave Request Form'!$G$8:$G$507, AD189, 'Leave Request Form'!$C$8:$C$507, $B190), "R2", IF(COUNTIFS('Leave Request Form'!$P$8:$P$569, $B190, 'Leave Request Form'!$Q$8:$Q$569, "&lt;="&amp;AD189, 'Leave Request Form'!$R$8:$R$569, "&gt;="&amp;AD189)&gt;0, "A", IF(COUNTIFS('Leave Request Form'!$C$8:$C$507, $B190, 'Leave Request Form'!$D$8:$D$507, "&lt;="&amp;AD189, 'Leave Request Form'!$E$8:$E$507, "&gt;="&amp;AD189)&gt;0, "R", "")))))</f>
        <v/>
      </c>
      <c r="AE190" s="41" t="str">
        <f>IF(OR($B190="", AE189=""), "", IF(COUNTIFS('Leave Request Form'!$T$8:$T$507, AE189, 'Leave Request Form'!$C$8:$C$507, $B190), "A2", IF(COUNTIFS('Leave Request Form'!$G$8:$G$507, AE189, 'Leave Request Form'!$C$8:$C$507, $B190), "R2", IF(COUNTIFS('Leave Request Form'!$P$8:$P$569, $B190, 'Leave Request Form'!$Q$8:$Q$569, "&lt;="&amp;AE189, 'Leave Request Form'!$R$8:$R$569, "&gt;="&amp;AE189)&gt;0, "A", IF(COUNTIFS('Leave Request Form'!$C$8:$C$507, $B190, 'Leave Request Form'!$D$8:$D$507, "&lt;="&amp;AE189, 'Leave Request Form'!$E$8:$E$507, "&gt;="&amp;AE189)&gt;0, "R", "")))))</f>
        <v/>
      </c>
      <c r="AF190" s="41" t="str">
        <f>IF(OR($B190="", AF189=""), "", IF(COUNTIFS('Leave Request Form'!$T$8:$T$507, AF189, 'Leave Request Form'!$C$8:$C$507, $B190), "A2", IF(COUNTIFS('Leave Request Form'!$G$8:$G$507, AF189, 'Leave Request Form'!$C$8:$C$507, $B190), "R2", IF(COUNTIFS('Leave Request Form'!$P$8:$P$569, $B190, 'Leave Request Form'!$Q$8:$Q$569, "&lt;="&amp;AF189, 'Leave Request Form'!$R$8:$R$569, "&gt;="&amp;AF189)&gt;0, "A", IF(COUNTIFS('Leave Request Form'!$C$8:$C$507, $B190, 'Leave Request Form'!$D$8:$D$507, "&lt;="&amp;AF189, 'Leave Request Form'!$E$8:$E$507, "&gt;="&amp;AF189)&gt;0, "R", "")))))</f>
        <v/>
      </c>
      <c r="AG190" s="26" t="str">
        <f>IF(OR($B190="", AG189=""), "", IF(COUNTIFS('Leave Request Form'!$T$8:$T$507, AG189, 'Leave Request Form'!$C$8:$C$507, $B190), "A2", IF(COUNTIFS('Leave Request Form'!$G$8:$G$507, AG189, 'Leave Request Form'!$C$8:$C$507, $B190), "R2", IF(COUNTIFS('Leave Request Form'!$P$8:$P$569, $B190, 'Leave Request Form'!$Q$8:$Q$569, "&lt;="&amp;AG189, 'Leave Request Form'!$R$8:$R$569, "&gt;="&amp;AG189)&gt;0, "A", IF(COUNTIFS('Leave Request Form'!$C$8:$C$507, $B190, 'Leave Request Form'!$D$8:$D$507, "&lt;="&amp;AG189, 'Leave Request Form'!$E$8:$E$507, "&gt;="&amp;AG189)&gt;0, "R", "")))))</f>
        <v/>
      </c>
      <c r="AH190" s="75"/>
    </row>
    <row r="191" spans="1:34" x14ac:dyDescent="0.25">
      <c r="A191" s="75"/>
      <c r="B191" s="10" t="str">
        <f>IF('Intro &amp; Setup'!$BC$5="", "", 'Intro &amp; Setup'!$BC$5)</f>
        <v>Mary</v>
      </c>
      <c r="C191" s="42" t="str">
        <f>IF(OR($B191="", C189=""), "", IF(COUNTIFS('Leave Request Form'!$T$8:$T$507, C189, 'Leave Request Form'!$C$8:$C$507, $B191), "A2", IF(COUNTIFS('Leave Request Form'!$G$8:$G$507, C189, 'Leave Request Form'!$C$8:$C$507, $B191), "R2", IF(COUNTIFS('Leave Request Form'!$P$8:$P$569, $B191, 'Leave Request Form'!$Q$8:$Q$569, "&lt;="&amp;C189, 'Leave Request Form'!$R$8:$R$569, "&gt;="&amp;C189)&gt;0, "A", IF(COUNTIFS('Leave Request Form'!$C$8:$C$507, $B191, 'Leave Request Form'!$D$8:$D$507, "&lt;="&amp;C189, 'Leave Request Form'!$E$8:$E$507, "&gt;="&amp;C189)&gt;0, "R", "")))))</f>
        <v/>
      </c>
      <c r="D191" s="43" t="str">
        <f>IF(OR($B191="", D189=""), "", IF(COUNTIFS('Leave Request Form'!$T$8:$T$507, D189, 'Leave Request Form'!$C$8:$C$507, $B191), "A2", IF(COUNTIFS('Leave Request Form'!$G$8:$G$507, D189, 'Leave Request Form'!$C$8:$C$507, $B191), "R2", IF(COUNTIFS('Leave Request Form'!$P$8:$P$569, $B191, 'Leave Request Form'!$Q$8:$Q$569, "&lt;="&amp;D189, 'Leave Request Form'!$R$8:$R$569, "&gt;="&amp;D189)&gt;0, "A", IF(COUNTIFS('Leave Request Form'!$C$8:$C$507, $B191, 'Leave Request Form'!$D$8:$D$507, "&lt;="&amp;D189, 'Leave Request Form'!$E$8:$E$507, "&gt;="&amp;D189)&gt;0, "R", "")))))</f>
        <v/>
      </c>
      <c r="E191" s="43" t="str">
        <f>IF(OR($B191="", E189=""), "", IF(COUNTIFS('Leave Request Form'!$T$8:$T$507, E189, 'Leave Request Form'!$C$8:$C$507, $B191), "A2", IF(COUNTIFS('Leave Request Form'!$G$8:$G$507, E189, 'Leave Request Form'!$C$8:$C$507, $B191), "R2", IF(COUNTIFS('Leave Request Form'!$P$8:$P$569, $B191, 'Leave Request Form'!$Q$8:$Q$569, "&lt;="&amp;E189, 'Leave Request Form'!$R$8:$R$569, "&gt;="&amp;E189)&gt;0, "A", IF(COUNTIFS('Leave Request Form'!$C$8:$C$507, $B191, 'Leave Request Form'!$D$8:$D$507, "&lt;="&amp;E189, 'Leave Request Form'!$E$8:$E$507, "&gt;="&amp;E189)&gt;0, "R", "")))))</f>
        <v/>
      </c>
      <c r="F191" s="43" t="str">
        <f>IF(OR($B191="", F189=""), "", IF(COUNTIFS('Leave Request Form'!$T$8:$T$507, F189, 'Leave Request Form'!$C$8:$C$507, $B191), "A2", IF(COUNTIFS('Leave Request Form'!$G$8:$G$507, F189, 'Leave Request Form'!$C$8:$C$507, $B191), "R2", IF(COUNTIFS('Leave Request Form'!$P$8:$P$569, $B191, 'Leave Request Form'!$Q$8:$Q$569, "&lt;="&amp;F189, 'Leave Request Form'!$R$8:$R$569, "&gt;="&amp;F189)&gt;0, "A", IF(COUNTIFS('Leave Request Form'!$C$8:$C$507, $B191, 'Leave Request Form'!$D$8:$D$507, "&lt;="&amp;F189, 'Leave Request Form'!$E$8:$E$507, "&gt;="&amp;F189)&gt;0, "R", "")))))</f>
        <v/>
      </c>
      <c r="G191" s="43" t="str">
        <f>IF(OR($B191="", G189=""), "", IF(COUNTIFS('Leave Request Form'!$T$8:$T$507, G189, 'Leave Request Form'!$C$8:$C$507, $B191), "A2", IF(COUNTIFS('Leave Request Form'!$G$8:$G$507, G189, 'Leave Request Form'!$C$8:$C$507, $B191), "R2", IF(COUNTIFS('Leave Request Form'!$P$8:$P$569, $B191, 'Leave Request Form'!$Q$8:$Q$569, "&lt;="&amp;G189, 'Leave Request Form'!$R$8:$R$569, "&gt;="&amp;G189)&gt;0, "A", IF(COUNTIFS('Leave Request Form'!$C$8:$C$507, $B191, 'Leave Request Form'!$D$8:$D$507, "&lt;="&amp;G189, 'Leave Request Form'!$E$8:$E$507, "&gt;="&amp;G189)&gt;0, "R", "")))))</f>
        <v/>
      </c>
      <c r="H191" s="43" t="str">
        <f>IF(OR($B191="", H189=""), "", IF(COUNTIFS('Leave Request Form'!$T$8:$T$507, H189, 'Leave Request Form'!$C$8:$C$507, $B191), "A2", IF(COUNTIFS('Leave Request Form'!$G$8:$G$507, H189, 'Leave Request Form'!$C$8:$C$507, $B191), "R2", IF(COUNTIFS('Leave Request Form'!$P$8:$P$569, $B191, 'Leave Request Form'!$Q$8:$Q$569, "&lt;="&amp;H189, 'Leave Request Form'!$R$8:$R$569, "&gt;="&amp;H189)&gt;0, "A", IF(COUNTIFS('Leave Request Form'!$C$8:$C$507, $B191, 'Leave Request Form'!$D$8:$D$507, "&lt;="&amp;H189, 'Leave Request Form'!$E$8:$E$507, "&gt;="&amp;H189)&gt;0, "R", "")))))</f>
        <v/>
      </c>
      <c r="I191" s="43" t="str">
        <f>IF(OR($B191="", I189=""), "", IF(COUNTIFS('Leave Request Form'!$T$8:$T$507, I189, 'Leave Request Form'!$C$8:$C$507, $B191), "A2", IF(COUNTIFS('Leave Request Form'!$G$8:$G$507, I189, 'Leave Request Form'!$C$8:$C$507, $B191), "R2", IF(COUNTIFS('Leave Request Form'!$P$8:$P$569, $B191, 'Leave Request Form'!$Q$8:$Q$569, "&lt;="&amp;I189, 'Leave Request Form'!$R$8:$R$569, "&gt;="&amp;I189)&gt;0, "A", IF(COUNTIFS('Leave Request Form'!$C$8:$C$507, $B191, 'Leave Request Form'!$D$8:$D$507, "&lt;="&amp;I189, 'Leave Request Form'!$E$8:$E$507, "&gt;="&amp;I189)&gt;0, "R", "")))))</f>
        <v/>
      </c>
      <c r="J191" s="43" t="str">
        <f>IF(OR($B191="", J189=""), "", IF(COUNTIFS('Leave Request Form'!$T$8:$T$507, J189, 'Leave Request Form'!$C$8:$C$507, $B191), "A2", IF(COUNTIFS('Leave Request Form'!$G$8:$G$507, J189, 'Leave Request Form'!$C$8:$C$507, $B191), "R2", IF(COUNTIFS('Leave Request Form'!$P$8:$P$569, $B191, 'Leave Request Form'!$Q$8:$Q$569, "&lt;="&amp;J189, 'Leave Request Form'!$R$8:$R$569, "&gt;="&amp;J189)&gt;0, "A", IF(COUNTIFS('Leave Request Form'!$C$8:$C$507, $B191, 'Leave Request Form'!$D$8:$D$507, "&lt;="&amp;J189, 'Leave Request Form'!$E$8:$E$507, "&gt;="&amp;J189)&gt;0, "R", "")))))</f>
        <v/>
      </c>
      <c r="K191" s="43" t="str">
        <f>IF(OR($B191="", K189=""), "", IF(COUNTIFS('Leave Request Form'!$T$8:$T$507, K189, 'Leave Request Form'!$C$8:$C$507, $B191), "A2", IF(COUNTIFS('Leave Request Form'!$G$8:$G$507, K189, 'Leave Request Form'!$C$8:$C$507, $B191), "R2", IF(COUNTIFS('Leave Request Form'!$P$8:$P$569, $B191, 'Leave Request Form'!$Q$8:$Q$569, "&lt;="&amp;K189, 'Leave Request Form'!$R$8:$R$569, "&gt;="&amp;K189)&gt;0, "A", IF(COUNTIFS('Leave Request Form'!$C$8:$C$507, $B191, 'Leave Request Form'!$D$8:$D$507, "&lt;="&amp;K189, 'Leave Request Form'!$E$8:$E$507, "&gt;="&amp;K189)&gt;0, "R", "")))))</f>
        <v/>
      </c>
      <c r="L191" s="43" t="str">
        <f>IF(OR($B191="", L189=""), "", IF(COUNTIFS('Leave Request Form'!$T$8:$T$507, L189, 'Leave Request Form'!$C$8:$C$507, $B191), "A2", IF(COUNTIFS('Leave Request Form'!$G$8:$G$507, L189, 'Leave Request Form'!$C$8:$C$507, $B191), "R2", IF(COUNTIFS('Leave Request Form'!$P$8:$P$569, $B191, 'Leave Request Form'!$Q$8:$Q$569, "&lt;="&amp;L189, 'Leave Request Form'!$R$8:$R$569, "&gt;="&amp;L189)&gt;0, "A", IF(COUNTIFS('Leave Request Form'!$C$8:$C$507, $B191, 'Leave Request Form'!$D$8:$D$507, "&lt;="&amp;L189, 'Leave Request Form'!$E$8:$E$507, "&gt;="&amp;L189)&gt;0, "R", "")))))</f>
        <v/>
      </c>
      <c r="M191" s="43" t="str">
        <f>IF(OR($B191="", M189=""), "", IF(COUNTIFS('Leave Request Form'!$T$8:$T$507, M189, 'Leave Request Form'!$C$8:$C$507, $B191), "A2", IF(COUNTIFS('Leave Request Form'!$G$8:$G$507, M189, 'Leave Request Form'!$C$8:$C$507, $B191), "R2", IF(COUNTIFS('Leave Request Form'!$P$8:$P$569, $B191, 'Leave Request Form'!$Q$8:$Q$569, "&lt;="&amp;M189, 'Leave Request Form'!$R$8:$R$569, "&gt;="&amp;M189)&gt;0, "A", IF(COUNTIFS('Leave Request Form'!$C$8:$C$507, $B191, 'Leave Request Form'!$D$8:$D$507, "&lt;="&amp;M189, 'Leave Request Form'!$E$8:$E$507, "&gt;="&amp;M189)&gt;0, "R", "")))))</f>
        <v/>
      </c>
      <c r="N191" s="43" t="str">
        <f>IF(OR($B191="", N189=""), "", IF(COUNTIFS('Leave Request Form'!$T$8:$T$507, N189, 'Leave Request Form'!$C$8:$C$507, $B191), "A2", IF(COUNTIFS('Leave Request Form'!$G$8:$G$507, N189, 'Leave Request Form'!$C$8:$C$507, $B191), "R2", IF(COUNTIFS('Leave Request Form'!$P$8:$P$569, $B191, 'Leave Request Form'!$Q$8:$Q$569, "&lt;="&amp;N189, 'Leave Request Form'!$R$8:$R$569, "&gt;="&amp;N189)&gt;0, "A", IF(COUNTIFS('Leave Request Form'!$C$8:$C$507, $B191, 'Leave Request Form'!$D$8:$D$507, "&lt;="&amp;N189, 'Leave Request Form'!$E$8:$E$507, "&gt;="&amp;N189)&gt;0, "R", "")))))</f>
        <v/>
      </c>
      <c r="O191" s="43" t="str">
        <f>IF(OR($B191="", O189=""), "", IF(COUNTIFS('Leave Request Form'!$T$8:$T$507, O189, 'Leave Request Form'!$C$8:$C$507, $B191), "A2", IF(COUNTIFS('Leave Request Form'!$G$8:$G$507, O189, 'Leave Request Form'!$C$8:$C$507, $B191), "R2", IF(COUNTIFS('Leave Request Form'!$P$8:$P$569, $B191, 'Leave Request Form'!$Q$8:$Q$569, "&lt;="&amp;O189, 'Leave Request Form'!$R$8:$R$569, "&gt;="&amp;O189)&gt;0, "A", IF(COUNTIFS('Leave Request Form'!$C$8:$C$507, $B191, 'Leave Request Form'!$D$8:$D$507, "&lt;="&amp;O189, 'Leave Request Form'!$E$8:$E$507, "&gt;="&amp;O189)&gt;0, "R", "")))))</f>
        <v/>
      </c>
      <c r="P191" s="43" t="str">
        <f>IF(OR($B191="", P189=""), "", IF(COUNTIFS('Leave Request Form'!$T$8:$T$507, P189, 'Leave Request Form'!$C$8:$C$507, $B191), "A2", IF(COUNTIFS('Leave Request Form'!$G$8:$G$507, P189, 'Leave Request Form'!$C$8:$C$507, $B191), "R2", IF(COUNTIFS('Leave Request Form'!$P$8:$P$569, $B191, 'Leave Request Form'!$Q$8:$Q$569, "&lt;="&amp;P189, 'Leave Request Form'!$R$8:$R$569, "&gt;="&amp;P189)&gt;0, "A", IF(COUNTIFS('Leave Request Form'!$C$8:$C$507, $B191, 'Leave Request Form'!$D$8:$D$507, "&lt;="&amp;P189, 'Leave Request Form'!$E$8:$E$507, "&gt;="&amp;P189)&gt;0, "R", "")))))</f>
        <v/>
      </c>
      <c r="Q191" s="43" t="str">
        <f>IF(OR($B191="", Q189=""), "", IF(COUNTIFS('Leave Request Form'!$T$8:$T$507, Q189, 'Leave Request Form'!$C$8:$C$507, $B191), "A2", IF(COUNTIFS('Leave Request Form'!$G$8:$G$507, Q189, 'Leave Request Form'!$C$8:$C$507, $B191), "R2", IF(COUNTIFS('Leave Request Form'!$P$8:$P$569, $B191, 'Leave Request Form'!$Q$8:$Q$569, "&lt;="&amp;Q189, 'Leave Request Form'!$R$8:$R$569, "&gt;="&amp;Q189)&gt;0, "A", IF(COUNTIFS('Leave Request Form'!$C$8:$C$507, $B191, 'Leave Request Form'!$D$8:$D$507, "&lt;="&amp;Q189, 'Leave Request Form'!$E$8:$E$507, "&gt;="&amp;Q189)&gt;0, "R", "")))))</f>
        <v/>
      </c>
      <c r="R191" s="43" t="str">
        <f>IF(OR($B191="", R189=""), "", IF(COUNTIFS('Leave Request Form'!$T$8:$T$507, R189, 'Leave Request Form'!$C$8:$C$507, $B191), "A2", IF(COUNTIFS('Leave Request Form'!$G$8:$G$507, R189, 'Leave Request Form'!$C$8:$C$507, $B191), "R2", IF(COUNTIFS('Leave Request Form'!$P$8:$P$569, $B191, 'Leave Request Form'!$Q$8:$Q$569, "&lt;="&amp;R189, 'Leave Request Form'!$R$8:$R$569, "&gt;="&amp;R189)&gt;0, "A", IF(COUNTIFS('Leave Request Form'!$C$8:$C$507, $B191, 'Leave Request Form'!$D$8:$D$507, "&lt;="&amp;R189, 'Leave Request Form'!$E$8:$E$507, "&gt;="&amp;R189)&gt;0, "R", "")))))</f>
        <v/>
      </c>
      <c r="S191" s="43" t="str">
        <f>IF(OR($B191="", S189=""), "", IF(COUNTIFS('Leave Request Form'!$T$8:$T$507, S189, 'Leave Request Form'!$C$8:$C$507, $B191), "A2", IF(COUNTIFS('Leave Request Form'!$G$8:$G$507, S189, 'Leave Request Form'!$C$8:$C$507, $B191), "R2", IF(COUNTIFS('Leave Request Form'!$P$8:$P$569, $B191, 'Leave Request Form'!$Q$8:$Q$569, "&lt;="&amp;S189, 'Leave Request Form'!$R$8:$R$569, "&gt;="&amp;S189)&gt;0, "A", IF(COUNTIFS('Leave Request Form'!$C$8:$C$507, $B191, 'Leave Request Form'!$D$8:$D$507, "&lt;="&amp;S189, 'Leave Request Form'!$E$8:$E$507, "&gt;="&amp;S189)&gt;0, "R", "")))))</f>
        <v/>
      </c>
      <c r="T191" s="43" t="str">
        <f>IF(OR($B191="", T189=""), "", IF(COUNTIFS('Leave Request Form'!$T$8:$T$507, T189, 'Leave Request Form'!$C$8:$C$507, $B191), "A2", IF(COUNTIFS('Leave Request Form'!$G$8:$G$507, T189, 'Leave Request Form'!$C$8:$C$507, $B191), "R2", IF(COUNTIFS('Leave Request Form'!$P$8:$P$569, $B191, 'Leave Request Form'!$Q$8:$Q$569, "&lt;="&amp;T189, 'Leave Request Form'!$R$8:$R$569, "&gt;="&amp;T189)&gt;0, "A", IF(COUNTIFS('Leave Request Form'!$C$8:$C$507, $B191, 'Leave Request Form'!$D$8:$D$507, "&lt;="&amp;T189, 'Leave Request Form'!$E$8:$E$507, "&gt;="&amp;T189)&gt;0, "R", "")))))</f>
        <v/>
      </c>
      <c r="U191" s="43" t="str">
        <f>IF(OR($B191="", U189=""), "", IF(COUNTIFS('Leave Request Form'!$T$8:$T$507, U189, 'Leave Request Form'!$C$8:$C$507, $B191), "A2", IF(COUNTIFS('Leave Request Form'!$G$8:$G$507, U189, 'Leave Request Form'!$C$8:$C$507, $B191), "R2", IF(COUNTIFS('Leave Request Form'!$P$8:$P$569, $B191, 'Leave Request Form'!$Q$8:$Q$569, "&lt;="&amp;U189, 'Leave Request Form'!$R$8:$R$569, "&gt;="&amp;U189)&gt;0, "A", IF(COUNTIFS('Leave Request Form'!$C$8:$C$507, $B191, 'Leave Request Form'!$D$8:$D$507, "&lt;="&amp;U189, 'Leave Request Form'!$E$8:$E$507, "&gt;="&amp;U189)&gt;0, "R", "")))))</f>
        <v/>
      </c>
      <c r="V191" s="43" t="str">
        <f>IF(OR($B191="", V189=""), "", IF(COUNTIFS('Leave Request Form'!$T$8:$T$507, V189, 'Leave Request Form'!$C$8:$C$507, $B191), "A2", IF(COUNTIFS('Leave Request Form'!$G$8:$G$507, V189, 'Leave Request Form'!$C$8:$C$507, $B191), "R2", IF(COUNTIFS('Leave Request Form'!$P$8:$P$569, $B191, 'Leave Request Form'!$Q$8:$Q$569, "&lt;="&amp;V189, 'Leave Request Form'!$R$8:$R$569, "&gt;="&amp;V189)&gt;0, "A", IF(COUNTIFS('Leave Request Form'!$C$8:$C$507, $B191, 'Leave Request Form'!$D$8:$D$507, "&lt;="&amp;V189, 'Leave Request Form'!$E$8:$E$507, "&gt;="&amp;V189)&gt;0, "R", "")))))</f>
        <v/>
      </c>
      <c r="W191" s="43" t="str">
        <f>IF(OR($B191="", W189=""), "", IF(COUNTIFS('Leave Request Form'!$T$8:$T$507, W189, 'Leave Request Form'!$C$8:$C$507, $B191), "A2", IF(COUNTIFS('Leave Request Form'!$G$8:$G$507, W189, 'Leave Request Form'!$C$8:$C$507, $B191), "R2", IF(COUNTIFS('Leave Request Form'!$P$8:$P$569, $B191, 'Leave Request Form'!$Q$8:$Q$569, "&lt;="&amp;W189, 'Leave Request Form'!$R$8:$R$569, "&gt;="&amp;W189)&gt;0, "A", IF(COUNTIFS('Leave Request Form'!$C$8:$C$507, $B191, 'Leave Request Form'!$D$8:$D$507, "&lt;="&amp;W189, 'Leave Request Form'!$E$8:$E$507, "&gt;="&amp;W189)&gt;0, "R", "")))))</f>
        <v/>
      </c>
      <c r="X191" s="43" t="str">
        <f>IF(OR($B191="", X189=""), "", IF(COUNTIFS('Leave Request Form'!$T$8:$T$507, X189, 'Leave Request Form'!$C$8:$C$507, $B191), "A2", IF(COUNTIFS('Leave Request Form'!$G$8:$G$507, X189, 'Leave Request Form'!$C$8:$C$507, $B191), "R2", IF(COUNTIFS('Leave Request Form'!$P$8:$P$569, $B191, 'Leave Request Form'!$Q$8:$Q$569, "&lt;="&amp;X189, 'Leave Request Form'!$R$8:$R$569, "&gt;="&amp;X189)&gt;0, "A", IF(COUNTIFS('Leave Request Form'!$C$8:$C$507, $B191, 'Leave Request Form'!$D$8:$D$507, "&lt;="&amp;X189, 'Leave Request Form'!$E$8:$E$507, "&gt;="&amp;X189)&gt;0, "R", "")))))</f>
        <v/>
      </c>
      <c r="Y191" s="43" t="str">
        <f>IF(OR($B191="", Y189=""), "", IF(COUNTIFS('Leave Request Form'!$T$8:$T$507, Y189, 'Leave Request Form'!$C$8:$C$507, $B191), "A2", IF(COUNTIFS('Leave Request Form'!$G$8:$G$507, Y189, 'Leave Request Form'!$C$8:$C$507, $B191), "R2", IF(COUNTIFS('Leave Request Form'!$P$8:$P$569, $B191, 'Leave Request Form'!$Q$8:$Q$569, "&lt;="&amp;Y189, 'Leave Request Form'!$R$8:$R$569, "&gt;="&amp;Y189)&gt;0, "A", IF(COUNTIFS('Leave Request Form'!$C$8:$C$507, $B191, 'Leave Request Form'!$D$8:$D$507, "&lt;="&amp;Y189, 'Leave Request Form'!$E$8:$E$507, "&gt;="&amp;Y189)&gt;0, "R", "")))))</f>
        <v/>
      </c>
      <c r="Z191" s="43" t="str">
        <f>IF(OR($B191="", Z189=""), "", IF(COUNTIFS('Leave Request Form'!$T$8:$T$507, Z189, 'Leave Request Form'!$C$8:$C$507, $B191), "A2", IF(COUNTIFS('Leave Request Form'!$G$8:$G$507, Z189, 'Leave Request Form'!$C$8:$C$507, $B191), "R2", IF(COUNTIFS('Leave Request Form'!$P$8:$P$569, $B191, 'Leave Request Form'!$Q$8:$Q$569, "&lt;="&amp;Z189, 'Leave Request Form'!$R$8:$R$569, "&gt;="&amp;Z189)&gt;0, "A", IF(COUNTIFS('Leave Request Form'!$C$8:$C$507, $B191, 'Leave Request Form'!$D$8:$D$507, "&lt;="&amp;Z189, 'Leave Request Form'!$E$8:$E$507, "&gt;="&amp;Z189)&gt;0, "R", "")))))</f>
        <v/>
      </c>
      <c r="AA191" s="43" t="str">
        <f>IF(OR($B191="", AA189=""), "", IF(COUNTIFS('Leave Request Form'!$T$8:$T$507, AA189, 'Leave Request Form'!$C$8:$C$507, $B191), "A2", IF(COUNTIFS('Leave Request Form'!$G$8:$G$507, AA189, 'Leave Request Form'!$C$8:$C$507, $B191), "R2", IF(COUNTIFS('Leave Request Form'!$P$8:$P$569, $B191, 'Leave Request Form'!$Q$8:$Q$569, "&lt;="&amp;AA189, 'Leave Request Form'!$R$8:$R$569, "&gt;="&amp;AA189)&gt;0, "A", IF(COUNTIFS('Leave Request Form'!$C$8:$C$507, $B191, 'Leave Request Form'!$D$8:$D$507, "&lt;="&amp;AA189, 'Leave Request Form'!$E$8:$E$507, "&gt;="&amp;AA189)&gt;0, "R", "")))))</f>
        <v/>
      </c>
      <c r="AB191" s="43" t="str">
        <f>IF(OR($B191="", AB189=""), "", IF(COUNTIFS('Leave Request Form'!$T$8:$T$507, AB189, 'Leave Request Form'!$C$8:$C$507, $B191), "A2", IF(COUNTIFS('Leave Request Form'!$G$8:$G$507, AB189, 'Leave Request Form'!$C$8:$C$507, $B191), "R2", IF(COUNTIFS('Leave Request Form'!$P$8:$P$569, $B191, 'Leave Request Form'!$Q$8:$Q$569, "&lt;="&amp;AB189, 'Leave Request Form'!$R$8:$R$569, "&gt;="&amp;AB189)&gt;0, "A", IF(COUNTIFS('Leave Request Form'!$C$8:$C$507, $B191, 'Leave Request Form'!$D$8:$D$507, "&lt;="&amp;AB189, 'Leave Request Form'!$E$8:$E$507, "&gt;="&amp;AB189)&gt;0, "R", "")))))</f>
        <v/>
      </c>
      <c r="AC191" s="43" t="str">
        <f>IF(OR($B191="", AC189=""), "", IF(COUNTIFS('Leave Request Form'!$T$8:$T$507, AC189, 'Leave Request Form'!$C$8:$C$507, $B191), "A2", IF(COUNTIFS('Leave Request Form'!$G$8:$G$507, AC189, 'Leave Request Form'!$C$8:$C$507, $B191), "R2", IF(COUNTIFS('Leave Request Form'!$P$8:$P$569, $B191, 'Leave Request Form'!$Q$8:$Q$569, "&lt;="&amp;AC189, 'Leave Request Form'!$R$8:$R$569, "&gt;="&amp;AC189)&gt;0, "A", IF(COUNTIFS('Leave Request Form'!$C$8:$C$507, $B191, 'Leave Request Form'!$D$8:$D$507, "&lt;="&amp;AC189, 'Leave Request Form'!$E$8:$E$507, "&gt;="&amp;AC189)&gt;0, "R", "")))))</f>
        <v/>
      </c>
      <c r="AD191" s="43" t="str">
        <f>IF(OR($B191="", AD189=""), "", IF(COUNTIFS('Leave Request Form'!$T$8:$T$507, AD189, 'Leave Request Form'!$C$8:$C$507, $B191), "A2", IF(COUNTIFS('Leave Request Form'!$G$8:$G$507, AD189, 'Leave Request Form'!$C$8:$C$507, $B191), "R2", IF(COUNTIFS('Leave Request Form'!$P$8:$P$569, $B191, 'Leave Request Form'!$Q$8:$Q$569, "&lt;="&amp;AD189, 'Leave Request Form'!$R$8:$R$569, "&gt;="&amp;AD189)&gt;0, "A", IF(COUNTIFS('Leave Request Form'!$C$8:$C$507, $B191, 'Leave Request Form'!$D$8:$D$507, "&lt;="&amp;AD189, 'Leave Request Form'!$E$8:$E$507, "&gt;="&amp;AD189)&gt;0, "R", "")))))</f>
        <v/>
      </c>
      <c r="AE191" s="43" t="str">
        <f>IF(OR($B191="", AE189=""), "", IF(COUNTIFS('Leave Request Form'!$T$8:$T$507, AE189, 'Leave Request Form'!$C$8:$C$507, $B191), "A2", IF(COUNTIFS('Leave Request Form'!$G$8:$G$507, AE189, 'Leave Request Form'!$C$8:$C$507, $B191), "R2", IF(COUNTIFS('Leave Request Form'!$P$8:$P$569, $B191, 'Leave Request Form'!$Q$8:$Q$569, "&lt;="&amp;AE189, 'Leave Request Form'!$R$8:$R$569, "&gt;="&amp;AE189)&gt;0, "A", IF(COUNTIFS('Leave Request Form'!$C$8:$C$507, $B191, 'Leave Request Form'!$D$8:$D$507, "&lt;="&amp;AE189, 'Leave Request Form'!$E$8:$E$507, "&gt;="&amp;AE189)&gt;0, "R", "")))))</f>
        <v/>
      </c>
      <c r="AF191" s="43" t="str">
        <f>IF(OR($B191="", AF189=""), "", IF(COUNTIFS('Leave Request Form'!$T$8:$T$507, AF189, 'Leave Request Form'!$C$8:$C$507, $B191), "A2", IF(COUNTIFS('Leave Request Form'!$G$8:$G$507, AF189, 'Leave Request Form'!$C$8:$C$507, $B191), "R2", IF(COUNTIFS('Leave Request Form'!$P$8:$P$569, $B191, 'Leave Request Form'!$Q$8:$Q$569, "&lt;="&amp;AF189, 'Leave Request Form'!$R$8:$R$569, "&gt;="&amp;AF189)&gt;0, "A", IF(COUNTIFS('Leave Request Form'!$C$8:$C$507, $B191, 'Leave Request Form'!$D$8:$D$507, "&lt;="&amp;AF189, 'Leave Request Form'!$E$8:$E$507, "&gt;="&amp;AF189)&gt;0, "R", "")))))</f>
        <v/>
      </c>
      <c r="AG191" s="44" t="str">
        <f>IF(OR($B191="", AG189=""), "", IF(COUNTIFS('Leave Request Form'!$T$8:$T$507, AG189, 'Leave Request Form'!$C$8:$C$507, $B191), "A2", IF(COUNTIFS('Leave Request Form'!$G$8:$G$507, AG189, 'Leave Request Form'!$C$8:$C$507, $B191), "R2", IF(COUNTIFS('Leave Request Form'!$P$8:$P$569, $B191, 'Leave Request Form'!$Q$8:$Q$569, "&lt;="&amp;AG189, 'Leave Request Form'!$R$8:$R$569, "&gt;="&amp;AG189)&gt;0, "A", IF(COUNTIFS('Leave Request Form'!$C$8:$C$507, $B191, 'Leave Request Form'!$D$8:$D$507, "&lt;="&amp;AG189, 'Leave Request Form'!$E$8:$E$507, "&gt;="&amp;AG189)&gt;0, "R", "")))))</f>
        <v/>
      </c>
      <c r="AH191" s="75"/>
    </row>
    <row r="192" spans="1:34" x14ac:dyDescent="0.25">
      <c r="A192" s="75"/>
      <c r="B192" s="10" t="str">
        <f>IF('Intro &amp; Setup'!$BC$6="", "", 'Intro &amp; Setup'!$BC$6)</f>
        <v>Sean</v>
      </c>
      <c r="C192" s="42" t="str">
        <f>IF(OR($B192="", C189=""), "", IF(COUNTIFS('Leave Request Form'!$T$8:$T$507, C189, 'Leave Request Form'!$C$8:$C$507, $B192), "A2", IF(COUNTIFS('Leave Request Form'!$G$8:$G$507, C189, 'Leave Request Form'!$C$8:$C$507, $B192), "R2", IF(COUNTIFS('Leave Request Form'!$P$8:$P$569, $B192, 'Leave Request Form'!$Q$8:$Q$569, "&lt;="&amp;C189, 'Leave Request Form'!$R$8:$R$569, "&gt;="&amp;C189)&gt;0, "A", IF(COUNTIFS('Leave Request Form'!$C$8:$C$507, $B192, 'Leave Request Form'!$D$8:$D$507, "&lt;="&amp;C189, 'Leave Request Form'!$E$8:$E$507, "&gt;="&amp;C189)&gt;0, "R", "")))))</f>
        <v/>
      </c>
      <c r="D192" s="43" t="str">
        <f>IF(OR($B192="", D189=""), "", IF(COUNTIFS('Leave Request Form'!$T$8:$T$507, D189, 'Leave Request Form'!$C$8:$C$507, $B192), "A2", IF(COUNTIFS('Leave Request Form'!$G$8:$G$507, D189, 'Leave Request Form'!$C$8:$C$507, $B192), "R2", IF(COUNTIFS('Leave Request Form'!$P$8:$P$569, $B192, 'Leave Request Form'!$Q$8:$Q$569, "&lt;="&amp;D189, 'Leave Request Form'!$R$8:$R$569, "&gt;="&amp;D189)&gt;0, "A", IF(COUNTIFS('Leave Request Form'!$C$8:$C$507, $B192, 'Leave Request Form'!$D$8:$D$507, "&lt;="&amp;D189, 'Leave Request Form'!$E$8:$E$507, "&gt;="&amp;D189)&gt;0, "R", "")))))</f>
        <v/>
      </c>
      <c r="E192" s="43" t="str">
        <f>IF(OR($B192="", E189=""), "", IF(COUNTIFS('Leave Request Form'!$T$8:$T$507, E189, 'Leave Request Form'!$C$8:$C$507, $B192), "A2", IF(COUNTIFS('Leave Request Form'!$G$8:$G$507, E189, 'Leave Request Form'!$C$8:$C$507, $B192), "R2", IF(COUNTIFS('Leave Request Form'!$P$8:$P$569, $B192, 'Leave Request Form'!$Q$8:$Q$569, "&lt;="&amp;E189, 'Leave Request Form'!$R$8:$R$569, "&gt;="&amp;E189)&gt;0, "A", IF(COUNTIFS('Leave Request Form'!$C$8:$C$507, $B192, 'Leave Request Form'!$D$8:$D$507, "&lt;="&amp;E189, 'Leave Request Form'!$E$8:$E$507, "&gt;="&amp;E189)&gt;0, "R", "")))))</f>
        <v/>
      </c>
      <c r="F192" s="43" t="str">
        <f>IF(OR($B192="", F189=""), "", IF(COUNTIFS('Leave Request Form'!$T$8:$T$507, F189, 'Leave Request Form'!$C$8:$C$507, $B192), "A2", IF(COUNTIFS('Leave Request Form'!$G$8:$G$507, F189, 'Leave Request Form'!$C$8:$C$507, $B192), "R2", IF(COUNTIFS('Leave Request Form'!$P$8:$P$569, $B192, 'Leave Request Form'!$Q$8:$Q$569, "&lt;="&amp;F189, 'Leave Request Form'!$R$8:$R$569, "&gt;="&amp;F189)&gt;0, "A", IF(COUNTIFS('Leave Request Form'!$C$8:$C$507, $B192, 'Leave Request Form'!$D$8:$D$507, "&lt;="&amp;F189, 'Leave Request Form'!$E$8:$E$507, "&gt;="&amp;F189)&gt;0, "R", "")))))</f>
        <v/>
      </c>
      <c r="G192" s="43" t="str">
        <f>IF(OR($B192="", G189=""), "", IF(COUNTIFS('Leave Request Form'!$T$8:$T$507, G189, 'Leave Request Form'!$C$8:$C$507, $B192), "A2", IF(COUNTIFS('Leave Request Form'!$G$8:$G$507, G189, 'Leave Request Form'!$C$8:$C$507, $B192), "R2", IF(COUNTIFS('Leave Request Form'!$P$8:$P$569, $B192, 'Leave Request Form'!$Q$8:$Q$569, "&lt;="&amp;G189, 'Leave Request Form'!$R$8:$R$569, "&gt;="&amp;G189)&gt;0, "A", IF(COUNTIFS('Leave Request Form'!$C$8:$C$507, $B192, 'Leave Request Form'!$D$8:$D$507, "&lt;="&amp;G189, 'Leave Request Form'!$E$8:$E$507, "&gt;="&amp;G189)&gt;0, "R", "")))))</f>
        <v/>
      </c>
      <c r="H192" s="43" t="str">
        <f>IF(OR($B192="", H189=""), "", IF(COUNTIFS('Leave Request Form'!$T$8:$T$507, H189, 'Leave Request Form'!$C$8:$C$507, $B192), "A2", IF(COUNTIFS('Leave Request Form'!$G$8:$G$507, H189, 'Leave Request Form'!$C$8:$C$507, $B192), "R2", IF(COUNTIFS('Leave Request Form'!$P$8:$P$569, $B192, 'Leave Request Form'!$Q$8:$Q$569, "&lt;="&amp;H189, 'Leave Request Form'!$R$8:$R$569, "&gt;="&amp;H189)&gt;0, "A", IF(COUNTIFS('Leave Request Form'!$C$8:$C$507, $B192, 'Leave Request Form'!$D$8:$D$507, "&lt;="&amp;H189, 'Leave Request Form'!$E$8:$E$507, "&gt;="&amp;H189)&gt;0, "R", "")))))</f>
        <v/>
      </c>
      <c r="I192" s="43" t="str">
        <f>IF(OR($B192="", I189=""), "", IF(COUNTIFS('Leave Request Form'!$T$8:$T$507, I189, 'Leave Request Form'!$C$8:$C$507, $B192), "A2", IF(COUNTIFS('Leave Request Form'!$G$8:$G$507, I189, 'Leave Request Form'!$C$8:$C$507, $B192), "R2", IF(COUNTIFS('Leave Request Form'!$P$8:$P$569, $B192, 'Leave Request Form'!$Q$8:$Q$569, "&lt;="&amp;I189, 'Leave Request Form'!$R$8:$R$569, "&gt;="&amp;I189)&gt;0, "A", IF(COUNTIFS('Leave Request Form'!$C$8:$C$507, $B192, 'Leave Request Form'!$D$8:$D$507, "&lt;="&amp;I189, 'Leave Request Form'!$E$8:$E$507, "&gt;="&amp;I189)&gt;0, "R", "")))))</f>
        <v/>
      </c>
      <c r="J192" s="43" t="str">
        <f>IF(OR($B192="", J189=""), "", IF(COUNTIFS('Leave Request Form'!$T$8:$T$507, J189, 'Leave Request Form'!$C$8:$C$507, $B192), "A2", IF(COUNTIFS('Leave Request Form'!$G$8:$G$507, J189, 'Leave Request Form'!$C$8:$C$507, $B192), "R2", IF(COUNTIFS('Leave Request Form'!$P$8:$P$569, $B192, 'Leave Request Form'!$Q$8:$Q$569, "&lt;="&amp;J189, 'Leave Request Form'!$R$8:$R$569, "&gt;="&amp;J189)&gt;0, "A", IF(COUNTIFS('Leave Request Form'!$C$8:$C$507, $B192, 'Leave Request Form'!$D$8:$D$507, "&lt;="&amp;J189, 'Leave Request Form'!$E$8:$E$507, "&gt;="&amp;J189)&gt;0, "R", "")))))</f>
        <v/>
      </c>
      <c r="K192" s="43" t="str">
        <f>IF(OR($B192="", K189=""), "", IF(COUNTIFS('Leave Request Form'!$T$8:$T$507, K189, 'Leave Request Form'!$C$8:$C$507, $B192), "A2", IF(COUNTIFS('Leave Request Form'!$G$8:$G$507, K189, 'Leave Request Form'!$C$8:$C$507, $B192), "R2", IF(COUNTIFS('Leave Request Form'!$P$8:$P$569, $B192, 'Leave Request Form'!$Q$8:$Q$569, "&lt;="&amp;K189, 'Leave Request Form'!$R$8:$R$569, "&gt;="&amp;K189)&gt;0, "A", IF(COUNTIFS('Leave Request Form'!$C$8:$C$507, $B192, 'Leave Request Form'!$D$8:$D$507, "&lt;="&amp;K189, 'Leave Request Form'!$E$8:$E$507, "&gt;="&amp;K189)&gt;0, "R", "")))))</f>
        <v/>
      </c>
      <c r="L192" s="43" t="str">
        <f>IF(OR($B192="", L189=""), "", IF(COUNTIFS('Leave Request Form'!$T$8:$T$507, L189, 'Leave Request Form'!$C$8:$C$507, $B192), "A2", IF(COUNTIFS('Leave Request Form'!$G$8:$G$507, L189, 'Leave Request Form'!$C$8:$C$507, $B192), "R2", IF(COUNTIFS('Leave Request Form'!$P$8:$P$569, $B192, 'Leave Request Form'!$Q$8:$Q$569, "&lt;="&amp;L189, 'Leave Request Form'!$R$8:$R$569, "&gt;="&amp;L189)&gt;0, "A", IF(COUNTIFS('Leave Request Form'!$C$8:$C$507, $B192, 'Leave Request Form'!$D$8:$D$507, "&lt;="&amp;L189, 'Leave Request Form'!$E$8:$E$507, "&gt;="&amp;L189)&gt;0, "R", "")))))</f>
        <v/>
      </c>
      <c r="M192" s="43" t="str">
        <f>IF(OR($B192="", M189=""), "", IF(COUNTIFS('Leave Request Form'!$T$8:$T$507, M189, 'Leave Request Form'!$C$8:$C$507, $B192), "A2", IF(COUNTIFS('Leave Request Form'!$G$8:$G$507, M189, 'Leave Request Form'!$C$8:$C$507, $B192), "R2", IF(COUNTIFS('Leave Request Form'!$P$8:$P$569, $B192, 'Leave Request Form'!$Q$8:$Q$569, "&lt;="&amp;M189, 'Leave Request Form'!$R$8:$R$569, "&gt;="&amp;M189)&gt;0, "A", IF(COUNTIFS('Leave Request Form'!$C$8:$C$507, $B192, 'Leave Request Form'!$D$8:$D$507, "&lt;="&amp;M189, 'Leave Request Form'!$E$8:$E$507, "&gt;="&amp;M189)&gt;0, "R", "")))))</f>
        <v/>
      </c>
      <c r="N192" s="43" t="str">
        <f>IF(OR($B192="", N189=""), "", IF(COUNTIFS('Leave Request Form'!$T$8:$T$507, N189, 'Leave Request Form'!$C$8:$C$507, $B192), "A2", IF(COUNTIFS('Leave Request Form'!$G$8:$G$507, N189, 'Leave Request Form'!$C$8:$C$507, $B192), "R2", IF(COUNTIFS('Leave Request Form'!$P$8:$P$569, $B192, 'Leave Request Form'!$Q$8:$Q$569, "&lt;="&amp;N189, 'Leave Request Form'!$R$8:$R$569, "&gt;="&amp;N189)&gt;0, "A", IF(COUNTIFS('Leave Request Form'!$C$8:$C$507, $B192, 'Leave Request Form'!$D$8:$D$507, "&lt;="&amp;N189, 'Leave Request Form'!$E$8:$E$507, "&gt;="&amp;N189)&gt;0, "R", "")))))</f>
        <v/>
      </c>
      <c r="O192" s="43" t="str">
        <f>IF(OR($B192="", O189=""), "", IF(COUNTIFS('Leave Request Form'!$T$8:$T$507, O189, 'Leave Request Form'!$C$8:$C$507, $B192), "A2", IF(COUNTIFS('Leave Request Form'!$G$8:$G$507, O189, 'Leave Request Form'!$C$8:$C$507, $B192), "R2", IF(COUNTIFS('Leave Request Form'!$P$8:$P$569, $B192, 'Leave Request Form'!$Q$8:$Q$569, "&lt;="&amp;O189, 'Leave Request Form'!$R$8:$R$569, "&gt;="&amp;O189)&gt;0, "A", IF(COUNTIFS('Leave Request Form'!$C$8:$C$507, $B192, 'Leave Request Form'!$D$8:$D$507, "&lt;="&amp;O189, 'Leave Request Form'!$E$8:$E$507, "&gt;="&amp;O189)&gt;0, "R", "")))))</f>
        <v/>
      </c>
      <c r="P192" s="43" t="str">
        <f>IF(OR($B192="", P189=""), "", IF(COUNTIFS('Leave Request Form'!$T$8:$T$507, P189, 'Leave Request Form'!$C$8:$C$507, $B192), "A2", IF(COUNTIFS('Leave Request Form'!$G$8:$G$507, P189, 'Leave Request Form'!$C$8:$C$507, $B192), "R2", IF(COUNTIFS('Leave Request Form'!$P$8:$P$569, $B192, 'Leave Request Form'!$Q$8:$Q$569, "&lt;="&amp;P189, 'Leave Request Form'!$R$8:$R$569, "&gt;="&amp;P189)&gt;0, "A", IF(COUNTIFS('Leave Request Form'!$C$8:$C$507, $B192, 'Leave Request Form'!$D$8:$D$507, "&lt;="&amp;P189, 'Leave Request Form'!$E$8:$E$507, "&gt;="&amp;P189)&gt;0, "R", "")))))</f>
        <v/>
      </c>
      <c r="Q192" s="43" t="str">
        <f>IF(OR($B192="", Q189=""), "", IF(COUNTIFS('Leave Request Form'!$T$8:$T$507, Q189, 'Leave Request Form'!$C$8:$C$507, $B192), "A2", IF(COUNTIFS('Leave Request Form'!$G$8:$G$507, Q189, 'Leave Request Form'!$C$8:$C$507, $B192), "R2", IF(COUNTIFS('Leave Request Form'!$P$8:$P$569, $B192, 'Leave Request Form'!$Q$8:$Q$569, "&lt;="&amp;Q189, 'Leave Request Form'!$R$8:$R$569, "&gt;="&amp;Q189)&gt;0, "A", IF(COUNTIFS('Leave Request Form'!$C$8:$C$507, $B192, 'Leave Request Form'!$D$8:$D$507, "&lt;="&amp;Q189, 'Leave Request Form'!$E$8:$E$507, "&gt;="&amp;Q189)&gt;0, "R", "")))))</f>
        <v/>
      </c>
      <c r="R192" s="43" t="str">
        <f>IF(OR($B192="", R189=""), "", IF(COUNTIFS('Leave Request Form'!$T$8:$T$507, R189, 'Leave Request Form'!$C$8:$C$507, $B192), "A2", IF(COUNTIFS('Leave Request Form'!$G$8:$G$507, R189, 'Leave Request Form'!$C$8:$C$507, $B192), "R2", IF(COUNTIFS('Leave Request Form'!$P$8:$P$569, $B192, 'Leave Request Form'!$Q$8:$Q$569, "&lt;="&amp;R189, 'Leave Request Form'!$R$8:$R$569, "&gt;="&amp;R189)&gt;0, "A", IF(COUNTIFS('Leave Request Form'!$C$8:$C$507, $B192, 'Leave Request Form'!$D$8:$D$507, "&lt;="&amp;R189, 'Leave Request Form'!$E$8:$E$507, "&gt;="&amp;R189)&gt;0, "R", "")))))</f>
        <v/>
      </c>
      <c r="S192" s="43" t="str">
        <f>IF(OR($B192="", S189=""), "", IF(COUNTIFS('Leave Request Form'!$T$8:$T$507, S189, 'Leave Request Form'!$C$8:$C$507, $B192), "A2", IF(COUNTIFS('Leave Request Form'!$G$8:$G$507, S189, 'Leave Request Form'!$C$8:$C$507, $B192), "R2", IF(COUNTIFS('Leave Request Form'!$P$8:$P$569, $B192, 'Leave Request Form'!$Q$8:$Q$569, "&lt;="&amp;S189, 'Leave Request Form'!$R$8:$R$569, "&gt;="&amp;S189)&gt;0, "A", IF(COUNTIFS('Leave Request Form'!$C$8:$C$507, $B192, 'Leave Request Form'!$D$8:$D$507, "&lt;="&amp;S189, 'Leave Request Form'!$E$8:$E$507, "&gt;="&amp;S189)&gt;0, "R", "")))))</f>
        <v/>
      </c>
      <c r="T192" s="43" t="str">
        <f>IF(OR($B192="", T189=""), "", IF(COUNTIFS('Leave Request Form'!$T$8:$T$507, T189, 'Leave Request Form'!$C$8:$C$507, $B192), "A2", IF(COUNTIFS('Leave Request Form'!$G$8:$G$507, T189, 'Leave Request Form'!$C$8:$C$507, $B192), "R2", IF(COUNTIFS('Leave Request Form'!$P$8:$P$569, $B192, 'Leave Request Form'!$Q$8:$Q$569, "&lt;="&amp;T189, 'Leave Request Form'!$R$8:$R$569, "&gt;="&amp;T189)&gt;0, "A", IF(COUNTIFS('Leave Request Form'!$C$8:$C$507, $B192, 'Leave Request Form'!$D$8:$D$507, "&lt;="&amp;T189, 'Leave Request Form'!$E$8:$E$507, "&gt;="&amp;T189)&gt;0, "R", "")))))</f>
        <v/>
      </c>
      <c r="U192" s="43" t="str">
        <f>IF(OR($B192="", U189=""), "", IF(COUNTIFS('Leave Request Form'!$T$8:$T$507, U189, 'Leave Request Form'!$C$8:$C$507, $B192), "A2", IF(COUNTIFS('Leave Request Form'!$G$8:$G$507, U189, 'Leave Request Form'!$C$8:$C$507, $B192), "R2", IF(COUNTIFS('Leave Request Form'!$P$8:$P$569, $B192, 'Leave Request Form'!$Q$8:$Q$569, "&lt;="&amp;U189, 'Leave Request Form'!$R$8:$R$569, "&gt;="&amp;U189)&gt;0, "A", IF(COUNTIFS('Leave Request Form'!$C$8:$C$507, $B192, 'Leave Request Form'!$D$8:$D$507, "&lt;="&amp;U189, 'Leave Request Form'!$E$8:$E$507, "&gt;="&amp;U189)&gt;0, "R", "")))))</f>
        <v/>
      </c>
      <c r="V192" s="43" t="str">
        <f>IF(OR($B192="", V189=""), "", IF(COUNTIFS('Leave Request Form'!$T$8:$T$507, V189, 'Leave Request Form'!$C$8:$C$507, $B192), "A2", IF(COUNTIFS('Leave Request Form'!$G$8:$G$507, V189, 'Leave Request Form'!$C$8:$C$507, $B192), "R2", IF(COUNTIFS('Leave Request Form'!$P$8:$P$569, $B192, 'Leave Request Form'!$Q$8:$Q$569, "&lt;="&amp;V189, 'Leave Request Form'!$R$8:$R$569, "&gt;="&amp;V189)&gt;0, "A", IF(COUNTIFS('Leave Request Form'!$C$8:$C$507, $B192, 'Leave Request Form'!$D$8:$D$507, "&lt;="&amp;V189, 'Leave Request Form'!$E$8:$E$507, "&gt;="&amp;V189)&gt;0, "R", "")))))</f>
        <v/>
      </c>
      <c r="W192" s="43" t="str">
        <f>IF(OR($B192="", W189=""), "", IF(COUNTIFS('Leave Request Form'!$T$8:$T$507, W189, 'Leave Request Form'!$C$8:$C$507, $B192), "A2", IF(COUNTIFS('Leave Request Form'!$G$8:$G$507, W189, 'Leave Request Form'!$C$8:$C$507, $B192), "R2", IF(COUNTIFS('Leave Request Form'!$P$8:$P$569, $B192, 'Leave Request Form'!$Q$8:$Q$569, "&lt;="&amp;W189, 'Leave Request Form'!$R$8:$R$569, "&gt;="&amp;W189)&gt;0, "A", IF(COUNTIFS('Leave Request Form'!$C$8:$C$507, $B192, 'Leave Request Form'!$D$8:$D$507, "&lt;="&amp;W189, 'Leave Request Form'!$E$8:$E$507, "&gt;="&amp;W189)&gt;0, "R", "")))))</f>
        <v/>
      </c>
      <c r="X192" s="43" t="str">
        <f>IF(OR($B192="", X189=""), "", IF(COUNTIFS('Leave Request Form'!$T$8:$T$507, X189, 'Leave Request Form'!$C$8:$C$507, $B192), "A2", IF(COUNTIFS('Leave Request Form'!$G$8:$G$507, X189, 'Leave Request Form'!$C$8:$C$507, $B192), "R2", IF(COUNTIFS('Leave Request Form'!$P$8:$P$569, $B192, 'Leave Request Form'!$Q$8:$Q$569, "&lt;="&amp;X189, 'Leave Request Form'!$R$8:$R$569, "&gt;="&amp;X189)&gt;0, "A", IF(COUNTIFS('Leave Request Form'!$C$8:$C$507, $B192, 'Leave Request Form'!$D$8:$D$507, "&lt;="&amp;X189, 'Leave Request Form'!$E$8:$E$507, "&gt;="&amp;X189)&gt;0, "R", "")))))</f>
        <v/>
      </c>
      <c r="Y192" s="43" t="str">
        <f>IF(OR($B192="", Y189=""), "", IF(COUNTIFS('Leave Request Form'!$T$8:$T$507, Y189, 'Leave Request Form'!$C$8:$C$507, $B192), "A2", IF(COUNTIFS('Leave Request Form'!$G$8:$G$507, Y189, 'Leave Request Form'!$C$8:$C$507, $B192), "R2", IF(COUNTIFS('Leave Request Form'!$P$8:$P$569, $B192, 'Leave Request Form'!$Q$8:$Q$569, "&lt;="&amp;Y189, 'Leave Request Form'!$R$8:$R$569, "&gt;="&amp;Y189)&gt;0, "A", IF(COUNTIFS('Leave Request Form'!$C$8:$C$507, $B192, 'Leave Request Form'!$D$8:$D$507, "&lt;="&amp;Y189, 'Leave Request Form'!$E$8:$E$507, "&gt;="&amp;Y189)&gt;0, "R", "")))))</f>
        <v/>
      </c>
      <c r="Z192" s="43" t="str">
        <f>IF(OR($B192="", Z189=""), "", IF(COUNTIFS('Leave Request Form'!$T$8:$T$507, Z189, 'Leave Request Form'!$C$8:$C$507, $B192), "A2", IF(COUNTIFS('Leave Request Form'!$G$8:$G$507, Z189, 'Leave Request Form'!$C$8:$C$507, $B192), "R2", IF(COUNTIFS('Leave Request Form'!$P$8:$P$569, $B192, 'Leave Request Form'!$Q$8:$Q$569, "&lt;="&amp;Z189, 'Leave Request Form'!$R$8:$R$569, "&gt;="&amp;Z189)&gt;0, "A", IF(COUNTIFS('Leave Request Form'!$C$8:$C$507, $B192, 'Leave Request Form'!$D$8:$D$507, "&lt;="&amp;Z189, 'Leave Request Form'!$E$8:$E$507, "&gt;="&amp;Z189)&gt;0, "R", "")))))</f>
        <v/>
      </c>
      <c r="AA192" s="43" t="str">
        <f>IF(OR($B192="", AA189=""), "", IF(COUNTIFS('Leave Request Form'!$T$8:$T$507, AA189, 'Leave Request Form'!$C$8:$C$507, $B192), "A2", IF(COUNTIFS('Leave Request Form'!$G$8:$G$507, AA189, 'Leave Request Form'!$C$8:$C$507, $B192), "R2", IF(COUNTIFS('Leave Request Form'!$P$8:$P$569, $B192, 'Leave Request Form'!$Q$8:$Q$569, "&lt;="&amp;AA189, 'Leave Request Form'!$R$8:$R$569, "&gt;="&amp;AA189)&gt;0, "A", IF(COUNTIFS('Leave Request Form'!$C$8:$C$507, $B192, 'Leave Request Form'!$D$8:$D$507, "&lt;="&amp;AA189, 'Leave Request Form'!$E$8:$E$507, "&gt;="&amp;AA189)&gt;0, "R", "")))))</f>
        <v/>
      </c>
      <c r="AB192" s="43" t="str">
        <f>IF(OR($B192="", AB189=""), "", IF(COUNTIFS('Leave Request Form'!$T$8:$T$507, AB189, 'Leave Request Form'!$C$8:$C$507, $B192), "A2", IF(COUNTIFS('Leave Request Form'!$G$8:$G$507, AB189, 'Leave Request Form'!$C$8:$C$507, $B192), "R2", IF(COUNTIFS('Leave Request Form'!$P$8:$P$569, $B192, 'Leave Request Form'!$Q$8:$Q$569, "&lt;="&amp;AB189, 'Leave Request Form'!$R$8:$R$569, "&gt;="&amp;AB189)&gt;0, "A", IF(COUNTIFS('Leave Request Form'!$C$8:$C$507, $B192, 'Leave Request Form'!$D$8:$D$507, "&lt;="&amp;AB189, 'Leave Request Form'!$E$8:$E$507, "&gt;="&amp;AB189)&gt;0, "R", "")))))</f>
        <v/>
      </c>
      <c r="AC192" s="43" t="str">
        <f>IF(OR($B192="", AC189=""), "", IF(COUNTIFS('Leave Request Form'!$T$8:$T$507, AC189, 'Leave Request Form'!$C$8:$C$507, $B192), "A2", IF(COUNTIFS('Leave Request Form'!$G$8:$G$507, AC189, 'Leave Request Form'!$C$8:$C$507, $B192), "R2", IF(COUNTIFS('Leave Request Form'!$P$8:$P$569, $B192, 'Leave Request Form'!$Q$8:$Q$569, "&lt;="&amp;AC189, 'Leave Request Form'!$R$8:$R$569, "&gt;="&amp;AC189)&gt;0, "A", IF(COUNTIFS('Leave Request Form'!$C$8:$C$507, $B192, 'Leave Request Form'!$D$8:$D$507, "&lt;="&amp;AC189, 'Leave Request Form'!$E$8:$E$507, "&gt;="&amp;AC189)&gt;0, "R", "")))))</f>
        <v/>
      </c>
      <c r="AD192" s="43" t="str">
        <f>IF(OR($B192="", AD189=""), "", IF(COUNTIFS('Leave Request Form'!$T$8:$T$507, AD189, 'Leave Request Form'!$C$8:$C$507, $B192), "A2", IF(COUNTIFS('Leave Request Form'!$G$8:$G$507, AD189, 'Leave Request Form'!$C$8:$C$507, $B192), "R2", IF(COUNTIFS('Leave Request Form'!$P$8:$P$569, $B192, 'Leave Request Form'!$Q$8:$Q$569, "&lt;="&amp;AD189, 'Leave Request Form'!$R$8:$R$569, "&gt;="&amp;AD189)&gt;0, "A", IF(COUNTIFS('Leave Request Form'!$C$8:$C$507, $B192, 'Leave Request Form'!$D$8:$D$507, "&lt;="&amp;AD189, 'Leave Request Form'!$E$8:$E$507, "&gt;="&amp;AD189)&gt;0, "R", "")))))</f>
        <v/>
      </c>
      <c r="AE192" s="43" t="str">
        <f>IF(OR($B192="", AE189=""), "", IF(COUNTIFS('Leave Request Form'!$T$8:$T$507, AE189, 'Leave Request Form'!$C$8:$C$507, $B192), "A2", IF(COUNTIFS('Leave Request Form'!$G$8:$G$507, AE189, 'Leave Request Form'!$C$8:$C$507, $B192), "R2", IF(COUNTIFS('Leave Request Form'!$P$8:$P$569, $B192, 'Leave Request Form'!$Q$8:$Q$569, "&lt;="&amp;AE189, 'Leave Request Form'!$R$8:$R$569, "&gt;="&amp;AE189)&gt;0, "A", IF(COUNTIFS('Leave Request Form'!$C$8:$C$507, $B192, 'Leave Request Form'!$D$8:$D$507, "&lt;="&amp;AE189, 'Leave Request Form'!$E$8:$E$507, "&gt;="&amp;AE189)&gt;0, "R", "")))))</f>
        <v/>
      </c>
      <c r="AF192" s="43" t="str">
        <f>IF(OR($B192="", AF189=""), "", IF(COUNTIFS('Leave Request Form'!$T$8:$T$507, AF189, 'Leave Request Form'!$C$8:$C$507, $B192), "A2", IF(COUNTIFS('Leave Request Form'!$G$8:$G$507, AF189, 'Leave Request Form'!$C$8:$C$507, $B192), "R2", IF(COUNTIFS('Leave Request Form'!$P$8:$P$569, $B192, 'Leave Request Form'!$Q$8:$Q$569, "&lt;="&amp;AF189, 'Leave Request Form'!$R$8:$R$569, "&gt;="&amp;AF189)&gt;0, "A", IF(COUNTIFS('Leave Request Form'!$C$8:$C$507, $B192, 'Leave Request Form'!$D$8:$D$507, "&lt;="&amp;AF189, 'Leave Request Form'!$E$8:$E$507, "&gt;="&amp;AF189)&gt;0, "R", "")))))</f>
        <v/>
      </c>
      <c r="AG192" s="44" t="str">
        <f>IF(OR($B192="", AG189=""), "", IF(COUNTIFS('Leave Request Form'!$T$8:$T$507, AG189, 'Leave Request Form'!$C$8:$C$507, $B192), "A2", IF(COUNTIFS('Leave Request Form'!$G$8:$G$507, AG189, 'Leave Request Form'!$C$8:$C$507, $B192), "R2", IF(COUNTIFS('Leave Request Form'!$P$8:$P$569, $B192, 'Leave Request Form'!$Q$8:$Q$569, "&lt;="&amp;AG189, 'Leave Request Form'!$R$8:$R$569, "&gt;="&amp;AG189)&gt;0, "A", IF(COUNTIFS('Leave Request Form'!$C$8:$C$507, $B192, 'Leave Request Form'!$D$8:$D$507, "&lt;="&amp;AG189, 'Leave Request Form'!$E$8:$E$507, "&gt;="&amp;AG189)&gt;0, "R", "")))))</f>
        <v/>
      </c>
      <c r="AH192" s="75"/>
    </row>
    <row r="193" spans="1:34" x14ac:dyDescent="0.25">
      <c r="A193" s="75"/>
      <c r="B193" s="10" t="str">
        <f>IF('Intro &amp; Setup'!$BC$7="", "", 'Intro &amp; Setup'!$BC$7)</f>
        <v>Colin</v>
      </c>
      <c r="C193" s="42" t="str">
        <f>IF(OR($B193="", C189=""), "", IF(COUNTIFS('Leave Request Form'!$T$8:$T$507, C189, 'Leave Request Form'!$C$8:$C$507, $B193), "A2", IF(COUNTIFS('Leave Request Form'!$G$8:$G$507, C189, 'Leave Request Form'!$C$8:$C$507, $B193), "R2", IF(COUNTIFS('Leave Request Form'!$P$8:$P$569, $B193, 'Leave Request Form'!$Q$8:$Q$569, "&lt;="&amp;C189, 'Leave Request Form'!$R$8:$R$569, "&gt;="&amp;C189)&gt;0, "A", IF(COUNTIFS('Leave Request Form'!$C$8:$C$507, $B193, 'Leave Request Form'!$D$8:$D$507, "&lt;="&amp;C189, 'Leave Request Form'!$E$8:$E$507, "&gt;="&amp;C189)&gt;0, "R", "")))))</f>
        <v/>
      </c>
      <c r="D193" s="43" t="str">
        <f>IF(OR($B193="", D189=""), "", IF(COUNTIFS('Leave Request Form'!$T$8:$T$507, D189, 'Leave Request Form'!$C$8:$C$507, $B193), "A2", IF(COUNTIFS('Leave Request Form'!$G$8:$G$507, D189, 'Leave Request Form'!$C$8:$C$507, $B193), "R2", IF(COUNTIFS('Leave Request Form'!$P$8:$P$569, $B193, 'Leave Request Form'!$Q$8:$Q$569, "&lt;="&amp;D189, 'Leave Request Form'!$R$8:$R$569, "&gt;="&amp;D189)&gt;0, "A", IF(COUNTIFS('Leave Request Form'!$C$8:$C$507, $B193, 'Leave Request Form'!$D$8:$D$507, "&lt;="&amp;D189, 'Leave Request Form'!$E$8:$E$507, "&gt;="&amp;D189)&gt;0, "R", "")))))</f>
        <v/>
      </c>
      <c r="E193" s="43" t="str">
        <f>IF(OR($B193="", E189=""), "", IF(COUNTIFS('Leave Request Form'!$T$8:$T$507, E189, 'Leave Request Form'!$C$8:$C$507, $B193), "A2", IF(COUNTIFS('Leave Request Form'!$G$8:$G$507, E189, 'Leave Request Form'!$C$8:$C$507, $B193), "R2", IF(COUNTIFS('Leave Request Form'!$P$8:$P$569, $B193, 'Leave Request Form'!$Q$8:$Q$569, "&lt;="&amp;E189, 'Leave Request Form'!$R$8:$R$569, "&gt;="&amp;E189)&gt;0, "A", IF(COUNTIFS('Leave Request Form'!$C$8:$C$507, $B193, 'Leave Request Form'!$D$8:$D$507, "&lt;="&amp;E189, 'Leave Request Form'!$E$8:$E$507, "&gt;="&amp;E189)&gt;0, "R", "")))))</f>
        <v/>
      </c>
      <c r="F193" s="43" t="str">
        <f>IF(OR($B193="", F189=""), "", IF(COUNTIFS('Leave Request Form'!$T$8:$T$507, F189, 'Leave Request Form'!$C$8:$C$507, $B193), "A2", IF(COUNTIFS('Leave Request Form'!$G$8:$G$507, F189, 'Leave Request Form'!$C$8:$C$507, $B193), "R2", IF(COUNTIFS('Leave Request Form'!$P$8:$P$569, $B193, 'Leave Request Form'!$Q$8:$Q$569, "&lt;="&amp;F189, 'Leave Request Form'!$R$8:$R$569, "&gt;="&amp;F189)&gt;0, "A", IF(COUNTIFS('Leave Request Form'!$C$8:$C$507, $B193, 'Leave Request Form'!$D$8:$D$507, "&lt;="&amp;F189, 'Leave Request Form'!$E$8:$E$507, "&gt;="&amp;F189)&gt;0, "R", "")))))</f>
        <v/>
      </c>
      <c r="G193" s="43" t="str">
        <f>IF(OR($B193="", G189=""), "", IF(COUNTIFS('Leave Request Form'!$T$8:$T$507, G189, 'Leave Request Form'!$C$8:$C$507, $B193), "A2", IF(COUNTIFS('Leave Request Form'!$G$8:$G$507, G189, 'Leave Request Form'!$C$8:$C$507, $B193), "R2", IF(COUNTIFS('Leave Request Form'!$P$8:$P$569, $B193, 'Leave Request Form'!$Q$8:$Q$569, "&lt;="&amp;G189, 'Leave Request Form'!$R$8:$R$569, "&gt;="&amp;G189)&gt;0, "A", IF(COUNTIFS('Leave Request Form'!$C$8:$C$507, $B193, 'Leave Request Form'!$D$8:$D$507, "&lt;="&amp;G189, 'Leave Request Form'!$E$8:$E$507, "&gt;="&amp;G189)&gt;0, "R", "")))))</f>
        <v/>
      </c>
      <c r="H193" s="43" t="str">
        <f>IF(OR($B193="", H189=""), "", IF(COUNTIFS('Leave Request Form'!$T$8:$T$507, H189, 'Leave Request Form'!$C$8:$C$507, $B193), "A2", IF(COUNTIFS('Leave Request Form'!$G$8:$G$507, H189, 'Leave Request Form'!$C$8:$C$507, $B193), "R2", IF(COUNTIFS('Leave Request Form'!$P$8:$P$569, $B193, 'Leave Request Form'!$Q$8:$Q$569, "&lt;="&amp;H189, 'Leave Request Form'!$R$8:$R$569, "&gt;="&amp;H189)&gt;0, "A", IF(COUNTIFS('Leave Request Form'!$C$8:$C$507, $B193, 'Leave Request Form'!$D$8:$D$507, "&lt;="&amp;H189, 'Leave Request Form'!$E$8:$E$507, "&gt;="&amp;H189)&gt;0, "R", "")))))</f>
        <v/>
      </c>
      <c r="I193" s="43" t="str">
        <f>IF(OR($B193="", I189=""), "", IF(COUNTIFS('Leave Request Form'!$T$8:$T$507, I189, 'Leave Request Form'!$C$8:$C$507, $B193), "A2", IF(COUNTIFS('Leave Request Form'!$G$8:$G$507, I189, 'Leave Request Form'!$C$8:$C$507, $B193), "R2", IF(COUNTIFS('Leave Request Form'!$P$8:$P$569, $B193, 'Leave Request Form'!$Q$8:$Q$569, "&lt;="&amp;I189, 'Leave Request Form'!$R$8:$R$569, "&gt;="&amp;I189)&gt;0, "A", IF(COUNTIFS('Leave Request Form'!$C$8:$C$507, $B193, 'Leave Request Form'!$D$8:$D$507, "&lt;="&amp;I189, 'Leave Request Form'!$E$8:$E$507, "&gt;="&amp;I189)&gt;0, "R", "")))))</f>
        <v/>
      </c>
      <c r="J193" s="43" t="str">
        <f>IF(OR($B193="", J189=""), "", IF(COUNTIFS('Leave Request Form'!$T$8:$T$507, J189, 'Leave Request Form'!$C$8:$C$507, $B193), "A2", IF(COUNTIFS('Leave Request Form'!$G$8:$G$507, J189, 'Leave Request Form'!$C$8:$C$507, $B193), "R2", IF(COUNTIFS('Leave Request Form'!$P$8:$P$569, $B193, 'Leave Request Form'!$Q$8:$Q$569, "&lt;="&amp;J189, 'Leave Request Form'!$R$8:$R$569, "&gt;="&amp;J189)&gt;0, "A", IF(COUNTIFS('Leave Request Form'!$C$8:$C$507, $B193, 'Leave Request Form'!$D$8:$D$507, "&lt;="&amp;J189, 'Leave Request Form'!$E$8:$E$507, "&gt;="&amp;J189)&gt;0, "R", "")))))</f>
        <v/>
      </c>
      <c r="K193" s="43" t="str">
        <f>IF(OR($B193="", K189=""), "", IF(COUNTIFS('Leave Request Form'!$T$8:$T$507, K189, 'Leave Request Form'!$C$8:$C$507, $B193), "A2", IF(COUNTIFS('Leave Request Form'!$G$8:$G$507, K189, 'Leave Request Form'!$C$8:$C$507, $B193), "R2", IF(COUNTIFS('Leave Request Form'!$P$8:$P$569, $B193, 'Leave Request Form'!$Q$8:$Q$569, "&lt;="&amp;K189, 'Leave Request Form'!$R$8:$R$569, "&gt;="&amp;K189)&gt;0, "A", IF(COUNTIFS('Leave Request Form'!$C$8:$C$507, $B193, 'Leave Request Form'!$D$8:$D$507, "&lt;="&amp;K189, 'Leave Request Form'!$E$8:$E$507, "&gt;="&amp;K189)&gt;0, "R", "")))))</f>
        <v/>
      </c>
      <c r="L193" s="43" t="str">
        <f>IF(OR($B193="", L189=""), "", IF(COUNTIFS('Leave Request Form'!$T$8:$T$507, L189, 'Leave Request Form'!$C$8:$C$507, $B193), "A2", IF(COUNTIFS('Leave Request Form'!$G$8:$G$507, L189, 'Leave Request Form'!$C$8:$C$507, $B193), "R2", IF(COUNTIFS('Leave Request Form'!$P$8:$P$569, $B193, 'Leave Request Form'!$Q$8:$Q$569, "&lt;="&amp;L189, 'Leave Request Form'!$R$8:$R$569, "&gt;="&amp;L189)&gt;0, "A", IF(COUNTIFS('Leave Request Form'!$C$8:$C$507, $B193, 'Leave Request Form'!$D$8:$D$507, "&lt;="&amp;L189, 'Leave Request Form'!$E$8:$E$507, "&gt;="&amp;L189)&gt;0, "R", "")))))</f>
        <v/>
      </c>
      <c r="M193" s="43" t="str">
        <f>IF(OR($B193="", M189=""), "", IF(COUNTIFS('Leave Request Form'!$T$8:$T$507, M189, 'Leave Request Form'!$C$8:$C$507, $B193), "A2", IF(COUNTIFS('Leave Request Form'!$G$8:$G$507, M189, 'Leave Request Form'!$C$8:$C$507, $B193), "R2", IF(COUNTIFS('Leave Request Form'!$P$8:$P$569, $B193, 'Leave Request Form'!$Q$8:$Q$569, "&lt;="&amp;M189, 'Leave Request Form'!$R$8:$R$569, "&gt;="&amp;M189)&gt;0, "A", IF(COUNTIFS('Leave Request Form'!$C$8:$C$507, $B193, 'Leave Request Form'!$D$8:$D$507, "&lt;="&amp;M189, 'Leave Request Form'!$E$8:$E$507, "&gt;="&amp;M189)&gt;0, "R", "")))))</f>
        <v/>
      </c>
      <c r="N193" s="43" t="str">
        <f>IF(OR($B193="", N189=""), "", IF(COUNTIFS('Leave Request Form'!$T$8:$T$507, N189, 'Leave Request Form'!$C$8:$C$507, $B193), "A2", IF(COUNTIFS('Leave Request Form'!$G$8:$G$507, N189, 'Leave Request Form'!$C$8:$C$507, $B193), "R2", IF(COUNTIFS('Leave Request Form'!$P$8:$P$569, $B193, 'Leave Request Form'!$Q$8:$Q$569, "&lt;="&amp;N189, 'Leave Request Form'!$R$8:$R$569, "&gt;="&amp;N189)&gt;0, "A", IF(COUNTIFS('Leave Request Form'!$C$8:$C$507, $B193, 'Leave Request Form'!$D$8:$D$507, "&lt;="&amp;N189, 'Leave Request Form'!$E$8:$E$507, "&gt;="&amp;N189)&gt;0, "R", "")))))</f>
        <v/>
      </c>
      <c r="O193" s="43" t="str">
        <f>IF(OR($B193="", O189=""), "", IF(COUNTIFS('Leave Request Form'!$T$8:$T$507, O189, 'Leave Request Form'!$C$8:$C$507, $B193), "A2", IF(COUNTIFS('Leave Request Form'!$G$8:$G$507, O189, 'Leave Request Form'!$C$8:$C$507, $B193), "R2", IF(COUNTIFS('Leave Request Form'!$P$8:$P$569, $B193, 'Leave Request Form'!$Q$8:$Q$569, "&lt;="&amp;O189, 'Leave Request Form'!$R$8:$R$569, "&gt;="&amp;O189)&gt;0, "A", IF(COUNTIFS('Leave Request Form'!$C$8:$C$507, $B193, 'Leave Request Form'!$D$8:$D$507, "&lt;="&amp;O189, 'Leave Request Form'!$E$8:$E$507, "&gt;="&amp;O189)&gt;0, "R", "")))))</f>
        <v/>
      </c>
      <c r="P193" s="43" t="str">
        <f>IF(OR($B193="", P189=""), "", IF(COUNTIFS('Leave Request Form'!$T$8:$T$507, P189, 'Leave Request Form'!$C$8:$C$507, $B193), "A2", IF(COUNTIFS('Leave Request Form'!$G$8:$G$507, P189, 'Leave Request Form'!$C$8:$C$507, $B193), "R2", IF(COUNTIFS('Leave Request Form'!$P$8:$P$569, $B193, 'Leave Request Form'!$Q$8:$Q$569, "&lt;="&amp;P189, 'Leave Request Form'!$R$8:$R$569, "&gt;="&amp;P189)&gt;0, "A", IF(COUNTIFS('Leave Request Form'!$C$8:$C$507, $B193, 'Leave Request Form'!$D$8:$D$507, "&lt;="&amp;P189, 'Leave Request Form'!$E$8:$E$507, "&gt;="&amp;P189)&gt;0, "R", "")))))</f>
        <v/>
      </c>
      <c r="Q193" s="43" t="str">
        <f>IF(OR($B193="", Q189=""), "", IF(COUNTIFS('Leave Request Form'!$T$8:$T$507, Q189, 'Leave Request Form'!$C$8:$C$507, $B193), "A2", IF(COUNTIFS('Leave Request Form'!$G$8:$G$507, Q189, 'Leave Request Form'!$C$8:$C$507, $B193), "R2", IF(COUNTIFS('Leave Request Form'!$P$8:$P$569, $B193, 'Leave Request Form'!$Q$8:$Q$569, "&lt;="&amp;Q189, 'Leave Request Form'!$R$8:$R$569, "&gt;="&amp;Q189)&gt;0, "A", IF(COUNTIFS('Leave Request Form'!$C$8:$C$507, $B193, 'Leave Request Form'!$D$8:$D$507, "&lt;="&amp;Q189, 'Leave Request Form'!$E$8:$E$507, "&gt;="&amp;Q189)&gt;0, "R", "")))))</f>
        <v/>
      </c>
      <c r="R193" s="43" t="str">
        <f>IF(OR($B193="", R189=""), "", IF(COUNTIFS('Leave Request Form'!$T$8:$T$507, R189, 'Leave Request Form'!$C$8:$C$507, $B193), "A2", IF(COUNTIFS('Leave Request Form'!$G$8:$G$507, R189, 'Leave Request Form'!$C$8:$C$507, $B193), "R2", IF(COUNTIFS('Leave Request Form'!$P$8:$P$569, $B193, 'Leave Request Form'!$Q$8:$Q$569, "&lt;="&amp;R189, 'Leave Request Form'!$R$8:$R$569, "&gt;="&amp;R189)&gt;0, "A", IF(COUNTIFS('Leave Request Form'!$C$8:$C$507, $B193, 'Leave Request Form'!$D$8:$D$507, "&lt;="&amp;R189, 'Leave Request Form'!$E$8:$E$507, "&gt;="&amp;R189)&gt;0, "R", "")))))</f>
        <v/>
      </c>
      <c r="S193" s="43" t="str">
        <f>IF(OR($B193="", S189=""), "", IF(COUNTIFS('Leave Request Form'!$T$8:$T$507, S189, 'Leave Request Form'!$C$8:$C$507, $B193), "A2", IF(COUNTIFS('Leave Request Form'!$G$8:$G$507, S189, 'Leave Request Form'!$C$8:$C$507, $B193), "R2", IF(COUNTIFS('Leave Request Form'!$P$8:$P$569, $B193, 'Leave Request Form'!$Q$8:$Q$569, "&lt;="&amp;S189, 'Leave Request Form'!$R$8:$R$569, "&gt;="&amp;S189)&gt;0, "A", IF(COUNTIFS('Leave Request Form'!$C$8:$C$507, $B193, 'Leave Request Form'!$D$8:$D$507, "&lt;="&amp;S189, 'Leave Request Form'!$E$8:$E$507, "&gt;="&amp;S189)&gt;0, "R", "")))))</f>
        <v/>
      </c>
      <c r="T193" s="43" t="str">
        <f>IF(OR($B193="", T189=""), "", IF(COUNTIFS('Leave Request Form'!$T$8:$T$507, T189, 'Leave Request Form'!$C$8:$C$507, $B193), "A2", IF(COUNTIFS('Leave Request Form'!$G$8:$G$507, T189, 'Leave Request Form'!$C$8:$C$507, $B193), "R2", IF(COUNTIFS('Leave Request Form'!$P$8:$P$569, $B193, 'Leave Request Form'!$Q$8:$Q$569, "&lt;="&amp;T189, 'Leave Request Form'!$R$8:$R$569, "&gt;="&amp;T189)&gt;0, "A", IF(COUNTIFS('Leave Request Form'!$C$8:$C$507, $B193, 'Leave Request Form'!$D$8:$D$507, "&lt;="&amp;T189, 'Leave Request Form'!$E$8:$E$507, "&gt;="&amp;T189)&gt;0, "R", "")))))</f>
        <v/>
      </c>
      <c r="U193" s="43" t="str">
        <f>IF(OR($B193="", U189=""), "", IF(COUNTIFS('Leave Request Form'!$T$8:$T$507, U189, 'Leave Request Form'!$C$8:$C$507, $B193), "A2", IF(COUNTIFS('Leave Request Form'!$G$8:$G$507, U189, 'Leave Request Form'!$C$8:$C$507, $B193), "R2", IF(COUNTIFS('Leave Request Form'!$P$8:$P$569, $B193, 'Leave Request Form'!$Q$8:$Q$569, "&lt;="&amp;U189, 'Leave Request Form'!$R$8:$R$569, "&gt;="&amp;U189)&gt;0, "A", IF(COUNTIFS('Leave Request Form'!$C$8:$C$507, $B193, 'Leave Request Form'!$D$8:$D$507, "&lt;="&amp;U189, 'Leave Request Form'!$E$8:$E$507, "&gt;="&amp;U189)&gt;0, "R", "")))))</f>
        <v/>
      </c>
      <c r="V193" s="43" t="str">
        <f>IF(OR($B193="", V189=""), "", IF(COUNTIFS('Leave Request Form'!$T$8:$T$507, V189, 'Leave Request Form'!$C$8:$C$507, $B193), "A2", IF(COUNTIFS('Leave Request Form'!$G$8:$G$507, V189, 'Leave Request Form'!$C$8:$C$507, $B193), "R2", IF(COUNTIFS('Leave Request Form'!$P$8:$P$569, $B193, 'Leave Request Form'!$Q$8:$Q$569, "&lt;="&amp;V189, 'Leave Request Form'!$R$8:$R$569, "&gt;="&amp;V189)&gt;0, "A", IF(COUNTIFS('Leave Request Form'!$C$8:$C$507, $B193, 'Leave Request Form'!$D$8:$D$507, "&lt;="&amp;V189, 'Leave Request Form'!$E$8:$E$507, "&gt;="&amp;V189)&gt;0, "R", "")))))</f>
        <v/>
      </c>
      <c r="W193" s="43" t="str">
        <f>IF(OR($B193="", W189=""), "", IF(COUNTIFS('Leave Request Form'!$T$8:$T$507, W189, 'Leave Request Form'!$C$8:$C$507, $B193), "A2", IF(COUNTIFS('Leave Request Form'!$G$8:$G$507, W189, 'Leave Request Form'!$C$8:$C$507, $B193), "R2", IF(COUNTIFS('Leave Request Form'!$P$8:$P$569, $B193, 'Leave Request Form'!$Q$8:$Q$569, "&lt;="&amp;W189, 'Leave Request Form'!$R$8:$R$569, "&gt;="&amp;W189)&gt;0, "A", IF(COUNTIFS('Leave Request Form'!$C$8:$C$507, $B193, 'Leave Request Form'!$D$8:$D$507, "&lt;="&amp;W189, 'Leave Request Form'!$E$8:$E$507, "&gt;="&amp;W189)&gt;0, "R", "")))))</f>
        <v/>
      </c>
      <c r="X193" s="43" t="str">
        <f>IF(OR($B193="", X189=""), "", IF(COUNTIFS('Leave Request Form'!$T$8:$T$507, X189, 'Leave Request Form'!$C$8:$C$507, $B193), "A2", IF(COUNTIFS('Leave Request Form'!$G$8:$G$507, X189, 'Leave Request Form'!$C$8:$C$507, $B193), "R2", IF(COUNTIFS('Leave Request Form'!$P$8:$P$569, $B193, 'Leave Request Form'!$Q$8:$Q$569, "&lt;="&amp;X189, 'Leave Request Form'!$R$8:$R$569, "&gt;="&amp;X189)&gt;0, "A", IF(COUNTIFS('Leave Request Form'!$C$8:$C$507, $B193, 'Leave Request Form'!$D$8:$D$507, "&lt;="&amp;X189, 'Leave Request Form'!$E$8:$E$507, "&gt;="&amp;X189)&gt;0, "R", "")))))</f>
        <v/>
      </c>
      <c r="Y193" s="43" t="str">
        <f>IF(OR($B193="", Y189=""), "", IF(COUNTIFS('Leave Request Form'!$T$8:$T$507, Y189, 'Leave Request Form'!$C$8:$C$507, $B193), "A2", IF(COUNTIFS('Leave Request Form'!$G$8:$G$507, Y189, 'Leave Request Form'!$C$8:$C$507, $B193), "R2", IF(COUNTIFS('Leave Request Form'!$P$8:$P$569, $B193, 'Leave Request Form'!$Q$8:$Q$569, "&lt;="&amp;Y189, 'Leave Request Form'!$R$8:$R$569, "&gt;="&amp;Y189)&gt;0, "A", IF(COUNTIFS('Leave Request Form'!$C$8:$C$507, $B193, 'Leave Request Form'!$D$8:$D$507, "&lt;="&amp;Y189, 'Leave Request Form'!$E$8:$E$507, "&gt;="&amp;Y189)&gt;0, "R", "")))))</f>
        <v/>
      </c>
      <c r="Z193" s="43" t="str">
        <f>IF(OR($B193="", Z189=""), "", IF(COUNTIFS('Leave Request Form'!$T$8:$T$507, Z189, 'Leave Request Form'!$C$8:$C$507, $B193), "A2", IF(COUNTIFS('Leave Request Form'!$G$8:$G$507, Z189, 'Leave Request Form'!$C$8:$C$507, $B193), "R2", IF(COUNTIFS('Leave Request Form'!$P$8:$P$569, $B193, 'Leave Request Form'!$Q$8:$Q$569, "&lt;="&amp;Z189, 'Leave Request Form'!$R$8:$R$569, "&gt;="&amp;Z189)&gt;0, "A", IF(COUNTIFS('Leave Request Form'!$C$8:$C$507, $B193, 'Leave Request Form'!$D$8:$D$507, "&lt;="&amp;Z189, 'Leave Request Form'!$E$8:$E$507, "&gt;="&amp;Z189)&gt;0, "R", "")))))</f>
        <v/>
      </c>
      <c r="AA193" s="43" t="str">
        <f>IF(OR($B193="", AA189=""), "", IF(COUNTIFS('Leave Request Form'!$T$8:$T$507, AA189, 'Leave Request Form'!$C$8:$C$507, $B193), "A2", IF(COUNTIFS('Leave Request Form'!$G$8:$G$507, AA189, 'Leave Request Form'!$C$8:$C$507, $B193), "R2", IF(COUNTIFS('Leave Request Form'!$P$8:$P$569, $B193, 'Leave Request Form'!$Q$8:$Q$569, "&lt;="&amp;AA189, 'Leave Request Form'!$R$8:$R$569, "&gt;="&amp;AA189)&gt;0, "A", IF(COUNTIFS('Leave Request Form'!$C$8:$C$507, $B193, 'Leave Request Form'!$D$8:$D$507, "&lt;="&amp;AA189, 'Leave Request Form'!$E$8:$E$507, "&gt;="&amp;AA189)&gt;0, "R", "")))))</f>
        <v/>
      </c>
      <c r="AB193" s="43" t="str">
        <f>IF(OR($B193="", AB189=""), "", IF(COUNTIFS('Leave Request Form'!$T$8:$T$507, AB189, 'Leave Request Form'!$C$8:$C$507, $B193), "A2", IF(COUNTIFS('Leave Request Form'!$G$8:$G$507, AB189, 'Leave Request Form'!$C$8:$C$507, $B193), "R2", IF(COUNTIFS('Leave Request Form'!$P$8:$P$569, $B193, 'Leave Request Form'!$Q$8:$Q$569, "&lt;="&amp;AB189, 'Leave Request Form'!$R$8:$R$569, "&gt;="&amp;AB189)&gt;0, "A", IF(COUNTIFS('Leave Request Form'!$C$8:$C$507, $B193, 'Leave Request Form'!$D$8:$D$507, "&lt;="&amp;AB189, 'Leave Request Form'!$E$8:$E$507, "&gt;="&amp;AB189)&gt;0, "R", "")))))</f>
        <v/>
      </c>
      <c r="AC193" s="43" t="str">
        <f>IF(OR($B193="", AC189=""), "", IF(COUNTIFS('Leave Request Form'!$T$8:$T$507, AC189, 'Leave Request Form'!$C$8:$C$507, $B193), "A2", IF(COUNTIFS('Leave Request Form'!$G$8:$G$507, AC189, 'Leave Request Form'!$C$8:$C$507, $B193), "R2", IF(COUNTIFS('Leave Request Form'!$P$8:$P$569, $B193, 'Leave Request Form'!$Q$8:$Q$569, "&lt;="&amp;AC189, 'Leave Request Form'!$R$8:$R$569, "&gt;="&amp;AC189)&gt;0, "A", IF(COUNTIFS('Leave Request Form'!$C$8:$C$507, $B193, 'Leave Request Form'!$D$8:$D$507, "&lt;="&amp;AC189, 'Leave Request Form'!$E$8:$E$507, "&gt;="&amp;AC189)&gt;0, "R", "")))))</f>
        <v/>
      </c>
      <c r="AD193" s="43" t="str">
        <f>IF(OR($B193="", AD189=""), "", IF(COUNTIFS('Leave Request Form'!$T$8:$T$507, AD189, 'Leave Request Form'!$C$8:$C$507, $B193), "A2", IF(COUNTIFS('Leave Request Form'!$G$8:$G$507, AD189, 'Leave Request Form'!$C$8:$C$507, $B193), "R2", IF(COUNTIFS('Leave Request Form'!$P$8:$P$569, $B193, 'Leave Request Form'!$Q$8:$Q$569, "&lt;="&amp;AD189, 'Leave Request Form'!$R$8:$R$569, "&gt;="&amp;AD189)&gt;0, "A", IF(COUNTIFS('Leave Request Form'!$C$8:$C$507, $B193, 'Leave Request Form'!$D$8:$D$507, "&lt;="&amp;AD189, 'Leave Request Form'!$E$8:$E$507, "&gt;="&amp;AD189)&gt;0, "R", "")))))</f>
        <v/>
      </c>
      <c r="AE193" s="43" t="str">
        <f>IF(OR($B193="", AE189=""), "", IF(COUNTIFS('Leave Request Form'!$T$8:$T$507, AE189, 'Leave Request Form'!$C$8:$C$507, $B193), "A2", IF(COUNTIFS('Leave Request Form'!$G$8:$G$507, AE189, 'Leave Request Form'!$C$8:$C$507, $B193), "R2", IF(COUNTIFS('Leave Request Form'!$P$8:$P$569, $B193, 'Leave Request Form'!$Q$8:$Q$569, "&lt;="&amp;AE189, 'Leave Request Form'!$R$8:$R$569, "&gt;="&amp;AE189)&gt;0, "A", IF(COUNTIFS('Leave Request Form'!$C$8:$C$507, $B193, 'Leave Request Form'!$D$8:$D$507, "&lt;="&amp;AE189, 'Leave Request Form'!$E$8:$E$507, "&gt;="&amp;AE189)&gt;0, "R", "")))))</f>
        <v/>
      </c>
      <c r="AF193" s="43" t="str">
        <f>IF(OR($B193="", AF189=""), "", IF(COUNTIFS('Leave Request Form'!$T$8:$T$507, AF189, 'Leave Request Form'!$C$8:$C$507, $B193), "A2", IF(COUNTIFS('Leave Request Form'!$G$8:$G$507, AF189, 'Leave Request Form'!$C$8:$C$507, $B193), "R2", IF(COUNTIFS('Leave Request Form'!$P$8:$P$569, $B193, 'Leave Request Form'!$Q$8:$Q$569, "&lt;="&amp;AF189, 'Leave Request Form'!$R$8:$R$569, "&gt;="&amp;AF189)&gt;0, "A", IF(COUNTIFS('Leave Request Form'!$C$8:$C$507, $B193, 'Leave Request Form'!$D$8:$D$507, "&lt;="&amp;AF189, 'Leave Request Form'!$E$8:$E$507, "&gt;="&amp;AF189)&gt;0, "R", "")))))</f>
        <v/>
      </c>
      <c r="AG193" s="44" t="str">
        <f>IF(OR($B193="", AG189=""), "", IF(COUNTIFS('Leave Request Form'!$T$8:$T$507, AG189, 'Leave Request Form'!$C$8:$C$507, $B193), "A2", IF(COUNTIFS('Leave Request Form'!$G$8:$G$507, AG189, 'Leave Request Form'!$C$8:$C$507, $B193), "R2", IF(COUNTIFS('Leave Request Form'!$P$8:$P$569, $B193, 'Leave Request Form'!$Q$8:$Q$569, "&lt;="&amp;AG189, 'Leave Request Form'!$R$8:$R$569, "&gt;="&amp;AG189)&gt;0, "A", IF(COUNTIFS('Leave Request Form'!$C$8:$C$507, $B193, 'Leave Request Form'!$D$8:$D$507, "&lt;="&amp;AG189, 'Leave Request Form'!$E$8:$E$507, "&gt;="&amp;AG189)&gt;0, "R", "")))))</f>
        <v/>
      </c>
      <c r="AH193" s="75"/>
    </row>
    <row r="194" spans="1:34" x14ac:dyDescent="0.25">
      <c r="A194" s="75"/>
      <c r="B194" s="10" t="str">
        <f>IF('Intro &amp; Setup'!$BC$8="", "", 'Intro &amp; Setup'!$BC$8)</f>
        <v>Sarah</v>
      </c>
      <c r="C194" s="42" t="str">
        <f>IF(OR($B194="", C189=""), "", IF(COUNTIFS('Leave Request Form'!$T$8:$T$507, C189, 'Leave Request Form'!$C$8:$C$507, $B194), "A2", IF(COUNTIFS('Leave Request Form'!$G$8:$G$507, C189, 'Leave Request Form'!$C$8:$C$507, $B194), "R2", IF(COUNTIFS('Leave Request Form'!$P$8:$P$569, $B194, 'Leave Request Form'!$Q$8:$Q$569, "&lt;="&amp;C189, 'Leave Request Form'!$R$8:$R$569, "&gt;="&amp;C189)&gt;0, "A", IF(COUNTIFS('Leave Request Form'!$C$8:$C$507, $B194, 'Leave Request Form'!$D$8:$D$507, "&lt;="&amp;C189, 'Leave Request Form'!$E$8:$E$507, "&gt;="&amp;C189)&gt;0, "R", "")))))</f>
        <v/>
      </c>
      <c r="D194" s="43" t="str">
        <f>IF(OR($B194="", D189=""), "", IF(COUNTIFS('Leave Request Form'!$T$8:$T$507, D189, 'Leave Request Form'!$C$8:$C$507, $B194), "A2", IF(COUNTIFS('Leave Request Form'!$G$8:$G$507, D189, 'Leave Request Form'!$C$8:$C$507, $B194), "R2", IF(COUNTIFS('Leave Request Form'!$P$8:$P$569, $B194, 'Leave Request Form'!$Q$8:$Q$569, "&lt;="&amp;D189, 'Leave Request Form'!$R$8:$R$569, "&gt;="&amp;D189)&gt;0, "A", IF(COUNTIFS('Leave Request Form'!$C$8:$C$507, $B194, 'Leave Request Form'!$D$8:$D$507, "&lt;="&amp;D189, 'Leave Request Form'!$E$8:$E$507, "&gt;="&amp;D189)&gt;0, "R", "")))))</f>
        <v/>
      </c>
      <c r="E194" s="43" t="str">
        <f>IF(OR($B194="", E189=""), "", IF(COUNTIFS('Leave Request Form'!$T$8:$T$507, E189, 'Leave Request Form'!$C$8:$C$507, $B194), "A2", IF(COUNTIFS('Leave Request Form'!$G$8:$G$507, E189, 'Leave Request Form'!$C$8:$C$507, $B194), "R2", IF(COUNTIFS('Leave Request Form'!$P$8:$P$569, $B194, 'Leave Request Form'!$Q$8:$Q$569, "&lt;="&amp;E189, 'Leave Request Form'!$R$8:$R$569, "&gt;="&amp;E189)&gt;0, "A", IF(COUNTIFS('Leave Request Form'!$C$8:$C$507, $B194, 'Leave Request Form'!$D$8:$D$507, "&lt;="&amp;E189, 'Leave Request Form'!$E$8:$E$507, "&gt;="&amp;E189)&gt;0, "R", "")))))</f>
        <v/>
      </c>
      <c r="F194" s="43" t="str">
        <f>IF(OR($B194="", F189=""), "", IF(COUNTIFS('Leave Request Form'!$T$8:$T$507, F189, 'Leave Request Form'!$C$8:$C$507, $B194), "A2", IF(COUNTIFS('Leave Request Form'!$G$8:$G$507, F189, 'Leave Request Form'!$C$8:$C$507, $B194), "R2", IF(COUNTIFS('Leave Request Form'!$P$8:$P$569, $B194, 'Leave Request Form'!$Q$8:$Q$569, "&lt;="&amp;F189, 'Leave Request Form'!$R$8:$R$569, "&gt;="&amp;F189)&gt;0, "A", IF(COUNTIFS('Leave Request Form'!$C$8:$C$507, $B194, 'Leave Request Form'!$D$8:$D$507, "&lt;="&amp;F189, 'Leave Request Form'!$E$8:$E$507, "&gt;="&amp;F189)&gt;0, "R", "")))))</f>
        <v/>
      </c>
      <c r="G194" s="43" t="str">
        <f>IF(OR($B194="", G189=""), "", IF(COUNTIFS('Leave Request Form'!$T$8:$T$507, G189, 'Leave Request Form'!$C$8:$C$507, $B194), "A2", IF(COUNTIFS('Leave Request Form'!$G$8:$G$507, G189, 'Leave Request Form'!$C$8:$C$507, $B194), "R2", IF(COUNTIFS('Leave Request Form'!$P$8:$P$569, $B194, 'Leave Request Form'!$Q$8:$Q$569, "&lt;="&amp;G189, 'Leave Request Form'!$R$8:$R$569, "&gt;="&amp;G189)&gt;0, "A", IF(COUNTIFS('Leave Request Form'!$C$8:$C$507, $B194, 'Leave Request Form'!$D$8:$D$507, "&lt;="&amp;G189, 'Leave Request Form'!$E$8:$E$507, "&gt;="&amp;G189)&gt;0, "R", "")))))</f>
        <v/>
      </c>
      <c r="H194" s="43" t="str">
        <f>IF(OR($B194="", H189=""), "", IF(COUNTIFS('Leave Request Form'!$T$8:$T$507, H189, 'Leave Request Form'!$C$8:$C$507, $B194), "A2", IF(COUNTIFS('Leave Request Form'!$G$8:$G$507, H189, 'Leave Request Form'!$C$8:$C$507, $B194), "R2", IF(COUNTIFS('Leave Request Form'!$P$8:$P$569, $B194, 'Leave Request Form'!$Q$8:$Q$569, "&lt;="&amp;H189, 'Leave Request Form'!$R$8:$R$569, "&gt;="&amp;H189)&gt;0, "A", IF(COUNTIFS('Leave Request Form'!$C$8:$C$507, $B194, 'Leave Request Form'!$D$8:$D$507, "&lt;="&amp;H189, 'Leave Request Form'!$E$8:$E$507, "&gt;="&amp;H189)&gt;0, "R", "")))))</f>
        <v/>
      </c>
      <c r="I194" s="43" t="str">
        <f>IF(OR($B194="", I189=""), "", IF(COUNTIFS('Leave Request Form'!$T$8:$T$507, I189, 'Leave Request Form'!$C$8:$C$507, $B194), "A2", IF(COUNTIFS('Leave Request Form'!$G$8:$G$507, I189, 'Leave Request Form'!$C$8:$C$507, $B194), "R2", IF(COUNTIFS('Leave Request Form'!$P$8:$P$569, $B194, 'Leave Request Form'!$Q$8:$Q$569, "&lt;="&amp;I189, 'Leave Request Form'!$R$8:$R$569, "&gt;="&amp;I189)&gt;0, "A", IF(COUNTIFS('Leave Request Form'!$C$8:$C$507, $B194, 'Leave Request Form'!$D$8:$D$507, "&lt;="&amp;I189, 'Leave Request Form'!$E$8:$E$507, "&gt;="&amp;I189)&gt;0, "R", "")))))</f>
        <v/>
      </c>
      <c r="J194" s="43" t="str">
        <f>IF(OR($B194="", J189=""), "", IF(COUNTIFS('Leave Request Form'!$T$8:$T$507, J189, 'Leave Request Form'!$C$8:$C$507, $B194), "A2", IF(COUNTIFS('Leave Request Form'!$G$8:$G$507, J189, 'Leave Request Form'!$C$8:$C$507, $B194), "R2", IF(COUNTIFS('Leave Request Form'!$P$8:$P$569, $B194, 'Leave Request Form'!$Q$8:$Q$569, "&lt;="&amp;J189, 'Leave Request Form'!$R$8:$R$569, "&gt;="&amp;J189)&gt;0, "A", IF(COUNTIFS('Leave Request Form'!$C$8:$C$507, $B194, 'Leave Request Form'!$D$8:$D$507, "&lt;="&amp;J189, 'Leave Request Form'!$E$8:$E$507, "&gt;="&amp;J189)&gt;0, "R", "")))))</f>
        <v/>
      </c>
      <c r="K194" s="43" t="str">
        <f>IF(OR($B194="", K189=""), "", IF(COUNTIFS('Leave Request Form'!$T$8:$T$507, K189, 'Leave Request Form'!$C$8:$C$507, $B194), "A2", IF(COUNTIFS('Leave Request Form'!$G$8:$G$507, K189, 'Leave Request Form'!$C$8:$C$507, $B194), "R2", IF(COUNTIFS('Leave Request Form'!$P$8:$P$569, $B194, 'Leave Request Form'!$Q$8:$Q$569, "&lt;="&amp;K189, 'Leave Request Form'!$R$8:$R$569, "&gt;="&amp;K189)&gt;0, "A", IF(COUNTIFS('Leave Request Form'!$C$8:$C$507, $B194, 'Leave Request Form'!$D$8:$D$507, "&lt;="&amp;K189, 'Leave Request Form'!$E$8:$E$507, "&gt;="&amp;K189)&gt;0, "R", "")))))</f>
        <v/>
      </c>
      <c r="L194" s="43" t="str">
        <f>IF(OR($B194="", L189=""), "", IF(COUNTIFS('Leave Request Form'!$T$8:$T$507, L189, 'Leave Request Form'!$C$8:$C$507, $B194), "A2", IF(COUNTIFS('Leave Request Form'!$G$8:$G$507, L189, 'Leave Request Form'!$C$8:$C$507, $B194), "R2", IF(COUNTIFS('Leave Request Form'!$P$8:$P$569, $B194, 'Leave Request Form'!$Q$8:$Q$569, "&lt;="&amp;L189, 'Leave Request Form'!$R$8:$R$569, "&gt;="&amp;L189)&gt;0, "A", IF(COUNTIFS('Leave Request Form'!$C$8:$C$507, $B194, 'Leave Request Form'!$D$8:$D$507, "&lt;="&amp;L189, 'Leave Request Form'!$E$8:$E$507, "&gt;="&amp;L189)&gt;0, "R", "")))))</f>
        <v/>
      </c>
      <c r="M194" s="43" t="str">
        <f>IF(OR($B194="", M189=""), "", IF(COUNTIFS('Leave Request Form'!$T$8:$T$507, M189, 'Leave Request Form'!$C$8:$C$507, $B194), "A2", IF(COUNTIFS('Leave Request Form'!$G$8:$G$507, M189, 'Leave Request Form'!$C$8:$C$507, $B194), "R2", IF(COUNTIFS('Leave Request Form'!$P$8:$P$569, $B194, 'Leave Request Form'!$Q$8:$Q$569, "&lt;="&amp;M189, 'Leave Request Form'!$R$8:$R$569, "&gt;="&amp;M189)&gt;0, "A", IF(COUNTIFS('Leave Request Form'!$C$8:$C$507, $B194, 'Leave Request Form'!$D$8:$D$507, "&lt;="&amp;M189, 'Leave Request Form'!$E$8:$E$507, "&gt;="&amp;M189)&gt;0, "R", "")))))</f>
        <v/>
      </c>
      <c r="N194" s="43" t="str">
        <f>IF(OR($B194="", N189=""), "", IF(COUNTIFS('Leave Request Form'!$T$8:$T$507, N189, 'Leave Request Form'!$C$8:$C$507, $B194), "A2", IF(COUNTIFS('Leave Request Form'!$G$8:$G$507, N189, 'Leave Request Form'!$C$8:$C$507, $B194), "R2", IF(COUNTIFS('Leave Request Form'!$P$8:$P$569, $B194, 'Leave Request Form'!$Q$8:$Q$569, "&lt;="&amp;N189, 'Leave Request Form'!$R$8:$R$569, "&gt;="&amp;N189)&gt;0, "A", IF(COUNTIFS('Leave Request Form'!$C$8:$C$507, $B194, 'Leave Request Form'!$D$8:$D$507, "&lt;="&amp;N189, 'Leave Request Form'!$E$8:$E$507, "&gt;="&amp;N189)&gt;0, "R", "")))))</f>
        <v/>
      </c>
      <c r="O194" s="43" t="str">
        <f>IF(OR($B194="", O189=""), "", IF(COUNTIFS('Leave Request Form'!$T$8:$T$507, O189, 'Leave Request Form'!$C$8:$C$507, $B194), "A2", IF(COUNTIFS('Leave Request Form'!$G$8:$G$507, O189, 'Leave Request Form'!$C$8:$C$507, $B194), "R2", IF(COUNTIFS('Leave Request Form'!$P$8:$P$569, $B194, 'Leave Request Form'!$Q$8:$Q$569, "&lt;="&amp;O189, 'Leave Request Form'!$R$8:$R$569, "&gt;="&amp;O189)&gt;0, "A", IF(COUNTIFS('Leave Request Form'!$C$8:$C$507, $B194, 'Leave Request Form'!$D$8:$D$507, "&lt;="&amp;O189, 'Leave Request Form'!$E$8:$E$507, "&gt;="&amp;O189)&gt;0, "R", "")))))</f>
        <v/>
      </c>
      <c r="P194" s="43" t="str">
        <f>IF(OR($B194="", P189=""), "", IF(COUNTIFS('Leave Request Form'!$T$8:$T$507, P189, 'Leave Request Form'!$C$8:$C$507, $B194), "A2", IF(COUNTIFS('Leave Request Form'!$G$8:$G$507, P189, 'Leave Request Form'!$C$8:$C$507, $B194), "R2", IF(COUNTIFS('Leave Request Form'!$P$8:$P$569, $B194, 'Leave Request Form'!$Q$8:$Q$569, "&lt;="&amp;P189, 'Leave Request Form'!$R$8:$R$569, "&gt;="&amp;P189)&gt;0, "A", IF(COUNTIFS('Leave Request Form'!$C$8:$C$507, $B194, 'Leave Request Form'!$D$8:$D$507, "&lt;="&amp;P189, 'Leave Request Form'!$E$8:$E$507, "&gt;="&amp;P189)&gt;0, "R", "")))))</f>
        <v/>
      </c>
      <c r="Q194" s="43" t="str">
        <f>IF(OR($B194="", Q189=""), "", IF(COUNTIFS('Leave Request Form'!$T$8:$T$507, Q189, 'Leave Request Form'!$C$8:$C$507, $B194), "A2", IF(COUNTIFS('Leave Request Form'!$G$8:$G$507, Q189, 'Leave Request Form'!$C$8:$C$507, $B194), "R2", IF(COUNTIFS('Leave Request Form'!$P$8:$P$569, $B194, 'Leave Request Form'!$Q$8:$Q$569, "&lt;="&amp;Q189, 'Leave Request Form'!$R$8:$R$569, "&gt;="&amp;Q189)&gt;0, "A", IF(COUNTIFS('Leave Request Form'!$C$8:$C$507, $B194, 'Leave Request Form'!$D$8:$D$507, "&lt;="&amp;Q189, 'Leave Request Form'!$E$8:$E$507, "&gt;="&amp;Q189)&gt;0, "R", "")))))</f>
        <v/>
      </c>
      <c r="R194" s="43" t="str">
        <f>IF(OR($B194="", R189=""), "", IF(COUNTIFS('Leave Request Form'!$T$8:$T$507, R189, 'Leave Request Form'!$C$8:$C$507, $B194), "A2", IF(COUNTIFS('Leave Request Form'!$G$8:$G$507, R189, 'Leave Request Form'!$C$8:$C$507, $B194), "R2", IF(COUNTIFS('Leave Request Form'!$P$8:$P$569, $B194, 'Leave Request Form'!$Q$8:$Q$569, "&lt;="&amp;R189, 'Leave Request Form'!$R$8:$R$569, "&gt;="&amp;R189)&gt;0, "A", IF(COUNTIFS('Leave Request Form'!$C$8:$C$507, $B194, 'Leave Request Form'!$D$8:$D$507, "&lt;="&amp;R189, 'Leave Request Form'!$E$8:$E$507, "&gt;="&amp;R189)&gt;0, "R", "")))))</f>
        <v/>
      </c>
      <c r="S194" s="43" t="str">
        <f>IF(OR($B194="", S189=""), "", IF(COUNTIFS('Leave Request Form'!$T$8:$T$507, S189, 'Leave Request Form'!$C$8:$C$507, $B194), "A2", IF(COUNTIFS('Leave Request Form'!$G$8:$G$507, S189, 'Leave Request Form'!$C$8:$C$507, $B194), "R2", IF(COUNTIFS('Leave Request Form'!$P$8:$P$569, $B194, 'Leave Request Form'!$Q$8:$Q$569, "&lt;="&amp;S189, 'Leave Request Form'!$R$8:$R$569, "&gt;="&amp;S189)&gt;0, "A", IF(COUNTIFS('Leave Request Form'!$C$8:$C$507, $B194, 'Leave Request Form'!$D$8:$D$507, "&lt;="&amp;S189, 'Leave Request Form'!$E$8:$E$507, "&gt;="&amp;S189)&gt;0, "R", "")))))</f>
        <v/>
      </c>
      <c r="T194" s="43" t="str">
        <f>IF(OR($B194="", T189=""), "", IF(COUNTIFS('Leave Request Form'!$T$8:$T$507, T189, 'Leave Request Form'!$C$8:$C$507, $B194), "A2", IF(COUNTIFS('Leave Request Form'!$G$8:$G$507, T189, 'Leave Request Form'!$C$8:$C$507, $B194), "R2", IF(COUNTIFS('Leave Request Form'!$P$8:$P$569, $B194, 'Leave Request Form'!$Q$8:$Q$569, "&lt;="&amp;T189, 'Leave Request Form'!$R$8:$R$569, "&gt;="&amp;T189)&gt;0, "A", IF(COUNTIFS('Leave Request Form'!$C$8:$C$507, $B194, 'Leave Request Form'!$D$8:$D$507, "&lt;="&amp;T189, 'Leave Request Form'!$E$8:$E$507, "&gt;="&amp;T189)&gt;0, "R", "")))))</f>
        <v/>
      </c>
      <c r="U194" s="43" t="str">
        <f>IF(OR($B194="", U189=""), "", IF(COUNTIFS('Leave Request Form'!$T$8:$T$507, U189, 'Leave Request Form'!$C$8:$C$507, $B194), "A2", IF(COUNTIFS('Leave Request Form'!$G$8:$G$507, U189, 'Leave Request Form'!$C$8:$C$507, $B194), "R2", IF(COUNTIFS('Leave Request Form'!$P$8:$P$569, $B194, 'Leave Request Form'!$Q$8:$Q$569, "&lt;="&amp;U189, 'Leave Request Form'!$R$8:$R$569, "&gt;="&amp;U189)&gt;0, "A", IF(COUNTIFS('Leave Request Form'!$C$8:$C$507, $B194, 'Leave Request Form'!$D$8:$D$507, "&lt;="&amp;U189, 'Leave Request Form'!$E$8:$E$507, "&gt;="&amp;U189)&gt;0, "R", "")))))</f>
        <v/>
      </c>
      <c r="V194" s="43" t="str">
        <f>IF(OR($B194="", V189=""), "", IF(COUNTIFS('Leave Request Form'!$T$8:$T$507, V189, 'Leave Request Form'!$C$8:$C$507, $B194), "A2", IF(COUNTIFS('Leave Request Form'!$G$8:$G$507, V189, 'Leave Request Form'!$C$8:$C$507, $B194), "R2", IF(COUNTIFS('Leave Request Form'!$P$8:$P$569, $B194, 'Leave Request Form'!$Q$8:$Q$569, "&lt;="&amp;V189, 'Leave Request Form'!$R$8:$R$569, "&gt;="&amp;V189)&gt;0, "A", IF(COUNTIFS('Leave Request Form'!$C$8:$C$507, $B194, 'Leave Request Form'!$D$8:$D$507, "&lt;="&amp;V189, 'Leave Request Form'!$E$8:$E$507, "&gt;="&amp;V189)&gt;0, "R", "")))))</f>
        <v/>
      </c>
      <c r="W194" s="43" t="str">
        <f>IF(OR($B194="", W189=""), "", IF(COUNTIFS('Leave Request Form'!$T$8:$T$507, W189, 'Leave Request Form'!$C$8:$C$507, $B194), "A2", IF(COUNTIFS('Leave Request Form'!$G$8:$G$507, W189, 'Leave Request Form'!$C$8:$C$507, $B194), "R2", IF(COUNTIFS('Leave Request Form'!$P$8:$P$569, $B194, 'Leave Request Form'!$Q$8:$Q$569, "&lt;="&amp;W189, 'Leave Request Form'!$R$8:$R$569, "&gt;="&amp;W189)&gt;0, "A", IF(COUNTIFS('Leave Request Form'!$C$8:$C$507, $B194, 'Leave Request Form'!$D$8:$D$507, "&lt;="&amp;W189, 'Leave Request Form'!$E$8:$E$507, "&gt;="&amp;W189)&gt;0, "R", "")))))</f>
        <v/>
      </c>
      <c r="X194" s="43" t="str">
        <f>IF(OR($B194="", X189=""), "", IF(COUNTIFS('Leave Request Form'!$T$8:$T$507, X189, 'Leave Request Form'!$C$8:$C$507, $B194), "A2", IF(COUNTIFS('Leave Request Form'!$G$8:$G$507, X189, 'Leave Request Form'!$C$8:$C$507, $B194), "R2", IF(COUNTIFS('Leave Request Form'!$P$8:$P$569, $B194, 'Leave Request Form'!$Q$8:$Q$569, "&lt;="&amp;X189, 'Leave Request Form'!$R$8:$R$569, "&gt;="&amp;X189)&gt;0, "A", IF(COUNTIFS('Leave Request Form'!$C$8:$C$507, $B194, 'Leave Request Form'!$D$8:$D$507, "&lt;="&amp;X189, 'Leave Request Form'!$E$8:$E$507, "&gt;="&amp;X189)&gt;0, "R", "")))))</f>
        <v/>
      </c>
      <c r="Y194" s="43" t="str">
        <f>IF(OR($B194="", Y189=""), "", IF(COUNTIFS('Leave Request Form'!$T$8:$T$507, Y189, 'Leave Request Form'!$C$8:$C$507, $B194), "A2", IF(COUNTIFS('Leave Request Form'!$G$8:$G$507, Y189, 'Leave Request Form'!$C$8:$C$507, $B194), "R2", IF(COUNTIFS('Leave Request Form'!$P$8:$P$569, $B194, 'Leave Request Form'!$Q$8:$Q$569, "&lt;="&amp;Y189, 'Leave Request Form'!$R$8:$R$569, "&gt;="&amp;Y189)&gt;0, "A", IF(COUNTIFS('Leave Request Form'!$C$8:$C$507, $B194, 'Leave Request Form'!$D$8:$D$507, "&lt;="&amp;Y189, 'Leave Request Form'!$E$8:$E$507, "&gt;="&amp;Y189)&gt;0, "R", "")))))</f>
        <v/>
      </c>
      <c r="Z194" s="43" t="str">
        <f>IF(OR($B194="", Z189=""), "", IF(COUNTIFS('Leave Request Form'!$T$8:$T$507, Z189, 'Leave Request Form'!$C$8:$C$507, $B194), "A2", IF(COUNTIFS('Leave Request Form'!$G$8:$G$507, Z189, 'Leave Request Form'!$C$8:$C$507, $B194), "R2", IF(COUNTIFS('Leave Request Form'!$P$8:$P$569, $B194, 'Leave Request Form'!$Q$8:$Q$569, "&lt;="&amp;Z189, 'Leave Request Form'!$R$8:$R$569, "&gt;="&amp;Z189)&gt;0, "A", IF(COUNTIFS('Leave Request Form'!$C$8:$C$507, $B194, 'Leave Request Form'!$D$8:$D$507, "&lt;="&amp;Z189, 'Leave Request Form'!$E$8:$E$507, "&gt;="&amp;Z189)&gt;0, "R", "")))))</f>
        <v/>
      </c>
      <c r="AA194" s="43" t="str">
        <f>IF(OR($B194="", AA189=""), "", IF(COUNTIFS('Leave Request Form'!$T$8:$T$507, AA189, 'Leave Request Form'!$C$8:$C$507, $B194), "A2", IF(COUNTIFS('Leave Request Form'!$G$8:$G$507, AA189, 'Leave Request Form'!$C$8:$C$507, $B194), "R2", IF(COUNTIFS('Leave Request Form'!$P$8:$P$569, $B194, 'Leave Request Form'!$Q$8:$Q$569, "&lt;="&amp;AA189, 'Leave Request Form'!$R$8:$R$569, "&gt;="&amp;AA189)&gt;0, "A", IF(COUNTIFS('Leave Request Form'!$C$8:$C$507, $B194, 'Leave Request Form'!$D$8:$D$507, "&lt;="&amp;AA189, 'Leave Request Form'!$E$8:$E$507, "&gt;="&amp;AA189)&gt;0, "R", "")))))</f>
        <v/>
      </c>
      <c r="AB194" s="43" t="str">
        <f>IF(OR($B194="", AB189=""), "", IF(COUNTIFS('Leave Request Form'!$T$8:$T$507, AB189, 'Leave Request Form'!$C$8:$C$507, $B194), "A2", IF(COUNTIFS('Leave Request Form'!$G$8:$G$507, AB189, 'Leave Request Form'!$C$8:$C$507, $B194), "R2", IF(COUNTIFS('Leave Request Form'!$P$8:$P$569, $B194, 'Leave Request Form'!$Q$8:$Q$569, "&lt;="&amp;AB189, 'Leave Request Form'!$R$8:$R$569, "&gt;="&amp;AB189)&gt;0, "A", IF(COUNTIFS('Leave Request Form'!$C$8:$C$507, $B194, 'Leave Request Form'!$D$8:$D$507, "&lt;="&amp;AB189, 'Leave Request Form'!$E$8:$E$507, "&gt;="&amp;AB189)&gt;0, "R", "")))))</f>
        <v/>
      </c>
      <c r="AC194" s="43" t="str">
        <f>IF(OR($B194="", AC189=""), "", IF(COUNTIFS('Leave Request Form'!$T$8:$T$507, AC189, 'Leave Request Form'!$C$8:$C$507, $B194), "A2", IF(COUNTIFS('Leave Request Form'!$G$8:$G$507, AC189, 'Leave Request Form'!$C$8:$C$507, $B194), "R2", IF(COUNTIFS('Leave Request Form'!$P$8:$P$569, $B194, 'Leave Request Form'!$Q$8:$Q$569, "&lt;="&amp;AC189, 'Leave Request Form'!$R$8:$R$569, "&gt;="&amp;AC189)&gt;0, "A", IF(COUNTIFS('Leave Request Form'!$C$8:$C$507, $B194, 'Leave Request Form'!$D$8:$D$507, "&lt;="&amp;AC189, 'Leave Request Form'!$E$8:$E$507, "&gt;="&amp;AC189)&gt;0, "R", "")))))</f>
        <v/>
      </c>
      <c r="AD194" s="43" t="str">
        <f>IF(OR($B194="", AD189=""), "", IF(COUNTIFS('Leave Request Form'!$T$8:$T$507, AD189, 'Leave Request Form'!$C$8:$C$507, $B194), "A2", IF(COUNTIFS('Leave Request Form'!$G$8:$G$507, AD189, 'Leave Request Form'!$C$8:$C$507, $B194), "R2", IF(COUNTIFS('Leave Request Form'!$P$8:$P$569, $B194, 'Leave Request Form'!$Q$8:$Q$569, "&lt;="&amp;AD189, 'Leave Request Form'!$R$8:$R$569, "&gt;="&amp;AD189)&gt;0, "A", IF(COUNTIFS('Leave Request Form'!$C$8:$C$507, $B194, 'Leave Request Form'!$D$8:$D$507, "&lt;="&amp;AD189, 'Leave Request Form'!$E$8:$E$507, "&gt;="&amp;AD189)&gt;0, "R", "")))))</f>
        <v/>
      </c>
      <c r="AE194" s="43" t="str">
        <f>IF(OR($B194="", AE189=""), "", IF(COUNTIFS('Leave Request Form'!$T$8:$T$507, AE189, 'Leave Request Form'!$C$8:$C$507, $B194), "A2", IF(COUNTIFS('Leave Request Form'!$G$8:$G$507, AE189, 'Leave Request Form'!$C$8:$C$507, $B194), "R2", IF(COUNTIFS('Leave Request Form'!$P$8:$P$569, $B194, 'Leave Request Form'!$Q$8:$Q$569, "&lt;="&amp;AE189, 'Leave Request Form'!$R$8:$R$569, "&gt;="&amp;AE189)&gt;0, "A", IF(COUNTIFS('Leave Request Form'!$C$8:$C$507, $B194, 'Leave Request Form'!$D$8:$D$507, "&lt;="&amp;AE189, 'Leave Request Form'!$E$8:$E$507, "&gt;="&amp;AE189)&gt;0, "R", "")))))</f>
        <v/>
      </c>
      <c r="AF194" s="43" t="str">
        <f>IF(OR($B194="", AF189=""), "", IF(COUNTIFS('Leave Request Form'!$T$8:$T$507, AF189, 'Leave Request Form'!$C$8:$C$507, $B194), "A2", IF(COUNTIFS('Leave Request Form'!$G$8:$G$507, AF189, 'Leave Request Form'!$C$8:$C$507, $B194), "R2", IF(COUNTIFS('Leave Request Form'!$P$8:$P$569, $B194, 'Leave Request Form'!$Q$8:$Q$569, "&lt;="&amp;AF189, 'Leave Request Form'!$R$8:$R$569, "&gt;="&amp;AF189)&gt;0, "A", IF(COUNTIFS('Leave Request Form'!$C$8:$C$507, $B194, 'Leave Request Form'!$D$8:$D$507, "&lt;="&amp;AF189, 'Leave Request Form'!$E$8:$E$507, "&gt;="&amp;AF189)&gt;0, "R", "")))))</f>
        <v/>
      </c>
      <c r="AG194" s="44" t="str">
        <f>IF(OR($B194="", AG189=""), "", IF(COUNTIFS('Leave Request Form'!$T$8:$T$507, AG189, 'Leave Request Form'!$C$8:$C$507, $B194), "A2", IF(COUNTIFS('Leave Request Form'!$G$8:$G$507, AG189, 'Leave Request Form'!$C$8:$C$507, $B194), "R2", IF(COUNTIFS('Leave Request Form'!$P$8:$P$569, $B194, 'Leave Request Form'!$Q$8:$Q$569, "&lt;="&amp;AG189, 'Leave Request Form'!$R$8:$R$569, "&gt;="&amp;AG189)&gt;0, "A", IF(COUNTIFS('Leave Request Form'!$C$8:$C$507, $B194, 'Leave Request Form'!$D$8:$D$507, "&lt;="&amp;AG189, 'Leave Request Form'!$E$8:$E$507, "&gt;="&amp;AG189)&gt;0, "R", "")))))</f>
        <v/>
      </c>
      <c r="AH194" s="75"/>
    </row>
    <row r="195" spans="1:34" x14ac:dyDescent="0.25">
      <c r="A195" s="75"/>
      <c r="B195" s="10" t="str">
        <f>IF('Intro &amp; Setup'!$BC$9="", "", 'Intro &amp; Setup'!$BC$9)</f>
        <v>Chris</v>
      </c>
      <c r="C195" s="42" t="str">
        <f>IF(OR($B195="", C189=""), "", IF(COUNTIFS('Leave Request Form'!$T$8:$T$507, C189, 'Leave Request Form'!$C$8:$C$507, $B195), "A2", IF(COUNTIFS('Leave Request Form'!$G$8:$G$507, C189, 'Leave Request Form'!$C$8:$C$507, $B195), "R2", IF(COUNTIFS('Leave Request Form'!$P$8:$P$569, $B195, 'Leave Request Form'!$Q$8:$Q$569, "&lt;="&amp;C189, 'Leave Request Form'!$R$8:$R$569, "&gt;="&amp;C189)&gt;0, "A", IF(COUNTIFS('Leave Request Form'!$C$8:$C$507, $B195, 'Leave Request Form'!$D$8:$D$507, "&lt;="&amp;C189, 'Leave Request Form'!$E$8:$E$507, "&gt;="&amp;C189)&gt;0, "R", "")))))</f>
        <v/>
      </c>
      <c r="D195" s="43" t="str">
        <f>IF(OR($B195="", D189=""), "", IF(COUNTIFS('Leave Request Form'!$T$8:$T$507, D189, 'Leave Request Form'!$C$8:$C$507, $B195), "A2", IF(COUNTIFS('Leave Request Form'!$G$8:$G$507, D189, 'Leave Request Form'!$C$8:$C$507, $B195), "R2", IF(COUNTIFS('Leave Request Form'!$P$8:$P$569, $B195, 'Leave Request Form'!$Q$8:$Q$569, "&lt;="&amp;D189, 'Leave Request Form'!$R$8:$R$569, "&gt;="&amp;D189)&gt;0, "A", IF(COUNTIFS('Leave Request Form'!$C$8:$C$507, $B195, 'Leave Request Form'!$D$8:$D$507, "&lt;="&amp;D189, 'Leave Request Form'!$E$8:$E$507, "&gt;="&amp;D189)&gt;0, "R", "")))))</f>
        <v/>
      </c>
      <c r="E195" s="43" t="str">
        <f>IF(OR($B195="", E189=""), "", IF(COUNTIFS('Leave Request Form'!$T$8:$T$507, E189, 'Leave Request Form'!$C$8:$C$507, $B195), "A2", IF(COUNTIFS('Leave Request Form'!$G$8:$G$507, E189, 'Leave Request Form'!$C$8:$C$507, $B195), "R2", IF(COUNTIFS('Leave Request Form'!$P$8:$P$569, $B195, 'Leave Request Form'!$Q$8:$Q$569, "&lt;="&amp;E189, 'Leave Request Form'!$R$8:$R$569, "&gt;="&amp;E189)&gt;0, "A", IF(COUNTIFS('Leave Request Form'!$C$8:$C$507, $B195, 'Leave Request Form'!$D$8:$D$507, "&lt;="&amp;E189, 'Leave Request Form'!$E$8:$E$507, "&gt;="&amp;E189)&gt;0, "R", "")))))</f>
        <v/>
      </c>
      <c r="F195" s="43" t="str">
        <f>IF(OR($B195="", F189=""), "", IF(COUNTIFS('Leave Request Form'!$T$8:$T$507, F189, 'Leave Request Form'!$C$8:$C$507, $B195), "A2", IF(COUNTIFS('Leave Request Form'!$G$8:$G$507, F189, 'Leave Request Form'!$C$8:$C$507, $B195), "R2", IF(COUNTIFS('Leave Request Form'!$P$8:$P$569, $B195, 'Leave Request Form'!$Q$8:$Q$569, "&lt;="&amp;F189, 'Leave Request Form'!$R$8:$R$569, "&gt;="&amp;F189)&gt;0, "A", IF(COUNTIFS('Leave Request Form'!$C$8:$C$507, $B195, 'Leave Request Form'!$D$8:$D$507, "&lt;="&amp;F189, 'Leave Request Form'!$E$8:$E$507, "&gt;="&amp;F189)&gt;0, "R", "")))))</f>
        <v/>
      </c>
      <c r="G195" s="43" t="str">
        <f>IF(OR($B195="", G189=""), "", IF(COUNTIFS('Leave Request Form'!$T$8:$T$507, G189, 'Leave Request Form'!$C$8:$C$507, $B195), "A2", IF(COUNTIFS('Leave Request Form'!$G$8:$G$507, G189, 'Leave Request Form'!$C$8:$C$507, $B195), "R2", IF(COUNTIFS('Leave Request Form'!$P$8:$P$569, $B195, 'Leave Request Form'!$Q$8:$Q$569, "&lt;="&amp;G189, 'Leave Request Form'!$R$8:$R$569, "&gt;="&amp;G189)&gt;0, "A", IF(COUNTIFS('Leave Request Form'!$C$8:$C$507, $B195, 'Leave Request Form'!$D$8:$D$507, "&lt;="&amp;G189, 'Leave Request Form'!$E$8:$E$507, "&gt;="&amp;G189)&gt;0, "R", "")))))</f>
        <v/>
      </c>
      <c r="H195" s="43" t="str">
        <f>IF(OR($B195="", H189=""), "", IF(COUNTIFS('Leave Request Form'!$T$8:$T$507, H189, 'Leave Request Form'!$C$8:$C$507, $B195), "A2", IF(COUNTIFS('Leave Request Form'!$G$8:$G$507, H189, 'Leave Request Form'!$C$8:$C$507, $B195), "R2", IF(COUNTIFS('Leave Request Form'!$P$8:$P$569, $B195, 'Leave Request Form'!$Q$8:$Q$569, "&lt;="&amp;H189, 'Leave Request Form'!$R$8:$R$569, "&gt;="&amp;H189)&gt;0, "A", IF(COUNTIFS('Leave Request Form'!$C$8:$C$507, $B195, 'Leave Request Form'!$D$8:$D$507, "&lt;="&amp;H189, 'Leave Request Form'!$E$8:$E$507, "&gt;="&amp;H189)&gt;0, "R", "")))))</f>
        <v/>
      </c>
      <c r="I195" s="43" t="str">
        <f>IF(OR($B195="", I189=""), "", IF(COUNTIFS('Leave Request Form'!$T$8:$T$507, I189, 'Leave Request Form'!$C$8:$C$507, $B195), "A2", IF(COUNTIFS('Leave Request Form'!$G$8:$G$507, I189, 'Leave Request Form'!$C$8:$C$507, $B195), "R2", IF(COUNTIFS('Leave Request Form'!$P$8:$P$569, $B195, 'Leave Request Form'!$Q$8:$Q$569, "&lt;="&amp;I189, 'Leave Request Form'!$R$8:$R$569, "&gt;="&amp;I189)&gt;0, "A", IF(COUNTIFS('Leave Request Form'!$C$8:$C$507, $B195, 'Leave Request Form'!$D$8:$D$507, "&lt;="&amp;I189, 'Leave Request Form'!$E$8:$E$507, "&gt;="&amp;I189)&gt;0, "R", "")))))</f>
        <v/>
      </c>
      <c r="J195" s="43" t="str">
        <f>IF(OR($B195="", J189=""), "", IF(COUNTIFS('Leave Request Form'!$T$8:$T$507, J189, 'Leave Request Form'!$C$8:$C$507, $B195), "A2", IF(COUNTIFS('Leave Request Form'!$G$8:$G$507, J189, 'Leave Request Form'!$C$8:$C$507, $B195), "R2", IF(COUNTIFS('Leave Request Form'!$P$8:$P$569, $B195, 'Leave Request Form'!$Q$8:$Q$569, "&lt;="&amp;J189, 'Leave Request Form'!$R$8:$R$569, "&gt;="&amp;J189)&gt;0, "A", IF(COUNTIFS('Leave Request Form'!$C$8:$C$507, $B195, 'Leave Request Form'!$D$8:$D$507, "&lt;="&amp;J189, 'Leave Request Form'!$E$8:$E$507, "&gt;="&amp;J189)&gt;0, "R", "")))))</f>
        <v/>
      </c>
      <c r="K195" s="43" t="str">
        <f>IF(OR($B195="", K189=""), "", IF(COUNTIFS('Leave Request Form'!$T$8:$T$507, K189, 'Leave Request Form'!$C$8:$C$507, $B195), "A2", IF(COUNTIFS('Leave Request Form'!$G$8:$G$507, K189, 'Leave Request Form'!$C$8:$C$507, $B195), "R2", IF(COUNTIFS('Leave Request Form'!$P$8:$P$569, $B195, 'Leave Request Form'!$Q$8:$Q$569, "&lt;="&amp;K189, 'Leave Request Form'!$R$8:$R$569, "&gt;="&amp;K189)&gt;0, "A", IF(COUNTIFS('Leave Request Form'!$C$8:$C$507, $B195, 'Leave Request Form'!$D$8:$D$507, "&lt;="&amp;K189, 'Leave Request Form'!$E$8:$E$507, "&gt;="&amp;K189)&gt;0, "R", "")))))</f>
        <v/>
      </c>
      <c r="L195" s="43" t="str">
        <f>IF(OR($B195="", L189=""), "", IF(COUNTIFS('Leave Request Form'!$T$8:$T$507, L189, 'Leave Request Form'!$C$8:$C$507, $B195), "A2", IF(COUNTIFS('Leave Request Form'!$G$8:$G$507, L189, 'Leave Request Form'!$C$8:$C$507, $B195), "R2", IF(COUNTIFS('Leave Request Form'!$P$8:$P$569, $B195, 'Leave Request Form'!$Q$8:$Q$569, "&lt;="&amp;L189, 'Leave Request Form'!$R$8:$R$569, "&gt;="&amp;L189)&gt;0, "A", IF(COUNTIFS('Leave Request Form'!$C$8:$C$507, $B195, 'Leave Request Form'!$D$8:$D$507, "&lt;="&amp;L189, 'Leave Request Form'!$E$8:$E$507, "&gt;="&amp;L189)&gt;0, "R", "")))))</f>
        <v/>
      </c>
      <c r="M195" s="43" t="str">
        <f>IF(OR($B195="", M189=""), "", IF(COUNTIFS('Leave Request Form'!$T$8:$T$507, M189, 'Leave Request Form'!$C$8:$C$507, $B195), "A2", IF(COUNTIFS('Leave Request Form'!$G$8:$G$507, M189, 'Leave Request Form'!$C$8:$C$507, $B195), "R2", IF(COUNTIFS('Leave Request Form'!$P$8:$P$569, $B195, 'Leave Request Form'!$Q$8:$Q$569, "&lt;="&amp;M189, 'Leave Request Form'!$R$8:$R$569, "&gt;="&amp;M189)&gt;0, "A", IF(COUNTIFS('Leave Request Form'!$C$8:$C$507, $B195, 'Leave Request Form'!$D$8:$D$507, "&lt;="&amp;M189, 'Leave Request Form'!$E$8:$E$507, "&gt;="&amp;M189)&gt;0, "R", "")))))</f>
        <v/>
      </c>
      <c r="N195" s="43" t="str">
        <f>IF(OR($B195="", N189=""), "", IF(COUNTIFS('Leave Request Form'!$T$8:$T$507, N189, 'Leave Request Form'!$C$8:$C$507, $B195), "A2", IF(COUNTIFS('Leave Request Form'!$G$8:$G$507, N189, 'Leave Request Form'!$C$8:$C$507, $B195), "R2", IF(COUNTIFS('Leave Request Form'!$P$8:$P$569, $B195, 'Leave Request Form'!$Q$8:$Q$569, "&lt;="&amp;N189, 'Leave Request Form'!$R$8:$R$569, "&gt;="&amp;N189)&gt;0, "A", IF(COUNTIFS('Leave Request Form'!$C$8:$C$507, $B195, 'Leave Request Form'!$D$8:$D$507, "&lt;="&amp;N189, 'Leave Request Form'!$E$8:$E$507, "&gt;="&amp;N189)&gt;0, "R", "")))))</f>
        <v/>
      </c>
      <c r="O195" s="43" t="str">
        <f>IF(OR($B195="", O189=""), "", IF(COUNTIFS('Leave Request Form'!$T$8:$T$507, O189, 'Leave Request Form'!$C$8:$C$507, $B195), "A2", IF(COUNTIFS('Leave Request Form'!$G$8:$G$507, O189, 'Leave Request Form'!$C$8:$C$507, $B195), "R2", IF(COUNTIFS('Leave Request Form'!$P$8:$P$569, $B195, 'Leave Request Form'!$Q$8:$Q$569, "&lt;="&amp;O189, 'Leave Request Form'!$R$8:$R$569, "&gt;="&amp;O189)&gt;0, "A", IF(COUNTIFS('Leave Request Form'!$C$8:$C$507, $B195, 'Leave Request Form'!$D$8:$D$507, "&lt;="&amp;O189, 'Leave Request Form'!$E$8:$E$507, "&gt;="&amp;O189)&gt;0, "R", "")))))</f>
        <v/>
      </c>
      <c r="P195" s="43" t="str">
        <f>IF(OR($B195="", P189=""), "", IF(COUNTIFS('Leave Request Form'!$T$8:$T$507, P189, 'Leave Request Form'!$C$8:$C$507, $B195), "A2", IF(COUNTIFS('Leave Request Form'!$G$8:$G$507, P189, 'Leave Request Form'!$C$8:$C$507, $B195), "R2", IF(COUNTIFS('Leave Request Form'!$P$8:$P$569, $B195, 'Leave Request Form'!$Q$8:$Q$569, "&lt;="&amp;P189, 'Leave Request Form'!$R$8:$R$569, "&gt;="&amp;P189)&gt;0, "A", IF(COUNTIFS('Leave Request Form'!$C$8:$C$507, $B195, 'Leave Request Form'!$D$8:$D$507, "&lt;="&amp;P189, 'Leave Request Form'!$E$8:$E$507, "&gt;="&amp;P189)&gt;0, "R", "")))))</f>
        <v/>
      </c>
      <c r="Q195" s="43" t="str">
        <f>IF(OR($B195="", Q189=""), "", IF(COUNTIFS('Leave Request Form'!$T$8:$T$507, Q189, 'Leave Request Form'!$C$8:$C$507, $B195), "A2", IF(COUNTIFS('Leave Request Form'!$G$8:$G$507, Q189, 'Leave Request Form'!$C$8:$C$507, $B195), "R2", IF(COUNTIFS('Leave Request Form'!$P$8:$P$569, $B195, 'Leave Request Form'!$Q$8:$Q$569, "&lt;="&amp;Q189, 'Leave Request Form'!$R$8:$R$569, "&gt;="&amp;Q189)&gt;0, "A", IF(COUNTIFS('Leave Request Form'!$C$8:$C$507, $B195, 'Leave Request Form'!$D$8:$D$507, "&lt;="&amp;Q189, 'Leave Request Form'!$E$8:$E$507, "&gt;="&amp;Q189)&gt;0, "R", "")))))</f>
        <v/>
      </c>
      <c r="R195" s="43" t="str">
        <f>IF(OR($B195="", R189=""), "", IF(COUNTIFS('Leave Request Form'!$T$8:$T$507, R189, 'Leave Request Form'!$C$8:$C$507, $B195), "A2", IF(COUNTIFS('Leave Request Form'!$G$8:$G$507, R189, 'Leave Request Form'!$C$8:$C$507, $B195), "R2", IF(COUNTIFS('Leave Request Form'!$P$8:$P$569, $B195, 'Leave Request Form'!$Q$8:$Q$569, "&lt;="&amp;R189, 'Leave Request Form'!$R$8:$R$569, "&gt;="&amp;R189)&gt;0, "A", IF(COUNTIFS('Leave Request Form'!$C$8:$C$507, $B195, 'Leave Request Form'!$D$8:$D$507, "&lt;="&amp;R189, 'Leave Request Form'!$E$8:$E$507, "&gt;="&amp;R189)&gt;0, "R", "")))))</f>
        <v/>
      </c>
      <c r="S195" s="43" t="str">
        <f>IF(OR($B195="", S189=""), "", IF(COUNTIFS('Leave Request Form'!$T$8:$T$507, S189, 'Leave Request Form'!$C$8:$C$507, $B195), "A2", IF(COUNTIFS('Leave Request Form'!$G$8:$G$507, S189, 'Leave Request Form'!$C$8:$C$507, $B195), "R2", IF(COUNTIFS('Leave Request Form'!$P$8:$P$569, $B195, 'Leave Request Form'!$Q$8:$Q$569, "&lt;="&amp;S189, 'Leave Request Form'!$R$8:$R$569, "&gt;="&amp;S189)&gt;0, "A", IF(COUNTIFS('Leave Request Form'!$C$8:$C$507, $B195, 'Leave Request Form'!$D$8:$D$507, "&lt;="&amp;S189, 'Leave Request Form'!$E$8:$E$507, "&gt;="&amp;S189)&gt;0, "R", "")))))</f>
        <v/>
      </c>
      <c r="T195" s="43" t="str">
        <f>IF(OR($B195="", T189=""), "", IF(COUNTIFS('Leave Request Form'!$T$8:$T$507, T189, 'Leave Request Form'!$C$8:$C$507, $B195), "A2", IF(COUNTIFS('Leave Request Form'!$G$8:$G$507, T189, 'Leave Request Form'!$C$8:$C$507, $B195), "R2", IF(COUNTIFS('Leave Request Form'!$P$8:$P$569, $B195, 'Leave Request Form'!$Q$8:$Q$569, "&lt;="&amp;T189, 'Leave Request Form'!$R$8:$R$569, "&gt;="&amp;T189)&gt;0, "A", IF(COUNTIFS('Leave Request Form'!$C$8:$C$507, $B195, 'Leave Request Form'!$D$8:$D$507, "&lt;="&amp;T189, 'Leave Request Form'!$E$8:$E$507, "&gt;="&amp;T189)&gt;0, "R", "")))))</f>
        <v/>
      </c>
      <c r="U195" s="43" t="str">
        <f>IF(OR($B195="", U189=""), "", IF(COUNTIFS('Leave Request Form'!$T$8:$T$507, U189, 'Leave Request Form'!$C$8:$C$507, $B195), "A2", IF(COUNTIFS('Leave Request Form'!$G$8:$G$507, U189, 'Leave Request Form'!$C$8:$C$507, $B195), "R2", IF(COUNTIFS('Leave Request Form'!$P$8:$P$569, $B195, 'Leave Request Form'!$Q$8:$Q$569, "&lt;="&amp;U189, 'Leave Request Form'!$R$8:$R$569, "&gt;="&amp;U189)&gt;0, "A", IF(COUNTIFS('Leave Request Form'!$C$8:$C$507, $B195, 'Leave Request Form'!$D$8:$D$507, "&lt;="&amp;U189, 'Leave Request Form'!$E$8:$E$507, "&gt;="&amp;U189)&gt;0, "R", "")))))</f>
        <v/>
      </c>
      <c r="V195" s="43" t="str">
        <f>IF(OR($B195="", V189=""), "", IF(COUNTIFS('Leave Request Form'!$T$8:$T$507, V189, 'Leave Request Form'!$C$8:$C$507, $B195), "A2", IF(COUNTIFS('Leave Request Form'!$G$8:$G$507, V189, 'Leave Request Form'!$C$8:$C$507, $B195), "R2", IF(COUNTIFS('Leave Request Form'!$P$8:$P$569, $B195, 'Leave Request Form'!$Q$8:$Q$569, "&lt;="&amp;V189, 'Leave Request Form'!$R$8:$R$569, "&gt;="&amp;V189)&gt;0, "A", IF(COUNTIFS('Leave Request Form'!$C$8:$C$507, $B195, 'Leave Request Form'!$D$8:$D$507, "&lt;="&amp;V189, 'Leave Request Form'!$E$8:$E$507, "&gt;="&amp;V189)&gt;0, "R", "")))))</f>
        <v/>
      </c>
      <c r="W195" s="43" t="str">
        <f>IF(OR($B195="", W189=""), "", IF(COUNTIFS('Leave Request Form'!$T$8:$T$507, W189, 'Leave Request Form'!$C$8:$C$507, $B195), "A2", IF(COUNTIFS('Leave Request Form'!$G$8:$G$507, W189, 'Leave Request Form'!$C$8:$C$507, $B195), "R2", IF(COUNTIFS('Leave Request Form'!$P$8:$P$569, $B195, 'Leave Request Form'!$Q$8:$Q$569, "&lt;="&amp;W189, 'Leave Request Form'!$R$8:$R$569, "&gt;="&amp;W189)&gt;0, "A", IF(COUNTIFS('Leave Request Form'!$C$8:$C$507, $B195, 'Leave Request Form'!$D$8:$D$507, "&lt;="&amp;W189, 'Leave Request Form'!$E$8:$E$507, "&gt;="&amp;W189)&gt;0, "R", "")))))</f>
        <v/>
      </c>
      <c r="X195" s="43" t="str">
        <f>IF(OR($B195="", X189=""), "", IF(COUNTIFS('Leave Request Form'!$T$8:$T$507, X189, 'Leave Request Form'!$C$8:$C$507, $B195), "A2", IF(COUNTIFS('Leave Request Form'!$G$8:$G$507, X189, 'Leave Request Form'!$C$8:$C$507, $B195), "R2", IF(COUNTIFS('Leave Request Form'!$P$8:$P$569, $B195, 'Leave Request Form'!$Q$8:$Q$569, "&lt;="&amp;X189, 'Leave Request Form'!$R$8:$R$569, "&gt;="&amp;X189)&gt;0, "A", IF(COUNTIFS('Leave Request Form'!$C$8:$C$507, $B195, 'Leave Request Form'!$D$8:$D$507, "&lt;="&amp;X189, 'Leave Request Form'!$E$8:$E$507, "&gt;="&amp;X189)&gt;0, "R", "")))))</f>
        <v/>
      </c>
      <c r="Y195" s="43" t="str">
        <f>IF(OR($B195="", Y189=""), "", IF(COUNTIFS('Leave Request Form'!$T$8:$T$507, Y189, 'Leave Request Form'!$C$8:$C$507, $B195), "A2", IF(COUNTIFS('Leave Request Form'!$G$8:$G$507, Y189, 'Leave Request Form'!$C$8:$C$507, $B195), "R2", IF(COUNTIFS('Leave Request Form'!$P$8:$P$569, $B195, 'Leave Request Form'!$Q$8:$Q$569, "&lt;="&amp;Y189, 'Leave Request Form'!$R$8:$R$569, "&gt;="&amp;Y189)&gt;0, "A", IF(COUNTIFS('Leave Request Form'!$C$8:$C$507, $B195, 'Leave Request Form'!$D$8:$D$507, "&lt;="&amp;Y189, 'Leave Request Form'!$E$8:$E$507, "&gt;="&amp;Y189)&gt;0, "R", "")))))</f>
        <v/>
      </c>
      <c r="Z195" s="43" t="str">
        <f>IF(OR($B195="", Z189=""), "", IF(COUNTIFS('Leave Request Form'!$T$8:$T$507, Z189, 'Leave Request Form'!$C$8:$C$507, $B195), "A2", IF(COUNTIFS('Leave Request Form'!$G$8:$G$507, Z189, 'Leave Request Form'!$C$8:$C$507, $B195), "R2", IF(COUNTIFS('Leave Request Form'!$P$8:$P$569, $B195, 'Leave Request Form'!$Q$8:$Q$569, "&lt;="&amp;Z189, 'Leave Request Form'!$R$8:$R$569, "&gt;="&amp;Z189)&gt;0, "A", IF(COUNTIFS('Leave Request Form'!$C$8:$C$507, $B195, 'Leave Request Form'!$D$8:$D$507, "&lt;="&amp;Z189, 'Leave Request Form'!$E$8:$E$507, "&gt;="&amp;Z189)&gt;0, "R", "")))))</f>
        <v/>
      </c>
      <c r="AA195" s="43" t="str">
        <f>IF(OR($B195="", AA189=""), "", IF(COUNTIFS('Leave Request Form'!$T$8:$T$507, AA189, 'Leave Request Form'!$C$8:$C$507, $B195), "A2", IF(COUNTIFS('Leave Request Form'!$G$8:$G$507, AA189, 'Leave Request Form'!$C$8:$C$507, $B195), "R2", IF(COUNTIFS('Leave Request Form'!$P$8:$P$569, $B195, 'Leave Request Form'!$Q$8:$Q$569, "&lt;="&amp;AA189, 'Leave Request Form'!$R$8:$R$569, "&gt;="&amp;AA189)&gt;0, "A", IF(COUNTIFS('Leave Request Form'!$C$8:$C$507, $B195, 'Leave Request Form'!$D$8:$D$507, "&lt;="&amp;AA189, 'Leave Request Form'!$E$8:$E$507, "&gt;="&amp;AA189)&gt;0, "R", "")))))</f>
        <v/>
      </c>
      <c r="AB195" s="43" t="str">
        <f>IF(OR($B195="", AB189=""), "", IF(COUNTIFS('Leave Request Form'!$T$8:$T$507, AB189, 'Leave Request Form'!$C$8:$C$507, $B195), "A2", IF(COUNTIFS('Leave Request Form'!$G$8:$G$507, AB189, 'Leave Request Form'!$C$8:$C$507, $B195), "R2", IF(COUNTIFS('Leave Request Form'!$P$8:$P$569, $B195, 'Leave Request Form'!$Q$8:$Q$569, "&lt;="&amp;AB189, 'Leave Request Form'!$R$8:$R$569, "&gt;="&amp;AB189)&gt;0, "A", IF(COUNTIFS('Leave Request Form'!$C$8:$C$507, $B195, 'Leave Request Form'!$D$8:$D$507, "&lt;="&amp;AB189, 'Leave Request Form'!$E$8:$E$507, "&gt;="&amp;AB189)&gt;0, "R", "")))))</f>
        <v/>
      </c>
      <c r="AC195" s="43" t="str">
        <f>IF(OR($B195="", AC189=""), "", IF(COUNTIFS('Leave Request Form'!$T$8:$T$507, AC189, 'Leave Request Form'!$C$8:$C$507, $B195), "A2", IF(COUNTIFS('Leave Request Form'!$G$8:$G$507, AC189, 'Leave Request Form'!$C$8:$C$507, $B195), "R2", IF(COUNTIFS('Leave Request Form'!$P$8:$P$569, $B195, 'Leave Request Form'!$Q$8:$Q$569, "&lt;="&amp;AC189, 'Leave Request Form'!$R$8:$R$569, "&gt;="&amp;AC189)&gt;0, "A", IF(COUNTIFS('Leave Request Form'!$C$8:$C$507, $B195, 'Leave Request Form'!$D$8:$D$507, "&lt;="&amp;AC189, 'Leave Request Form'!$E$8:$E$507, "&gt;="&amp;AC189)&gt;0, "R", "")))))</f>
        <v/>
      </c>
      <c r="AD195" s="43" t="str">
        <f>IF(OR($B195="", AD189=""), "", IF(COUNTIFS('Leave Request Form'!$T$8:$T$507, AD189, 'Leave Request Form'!$C$8:$C$507, $B195), "A2", IF(COUNTIFS('Leave Request Form'!$G$8:$G$507, AD189, 'Leave Request Form'!$C$8:$C$507, $B195), "R2", IF(COUNTIFS('Leave Request Form'!$P$8:$P$569, $B195, 'Leave Request Form'!$Q$8:$Q$569, "&lt;="&amp;AD189, 'Leave Request Form'!$R$8:$R$569, "&gt;="&amp;AD189)&gt;0, "A", IF(COUNTIFS('Leave Request Form'!$C$8:$C$507, $B195, 'Leave Request Form'!$D$8:$D$507, "&lt;="&amp;AD189, 'Leave Request Form'!$E$8:$E$507, "&gt;="&amp;AD189)&gt;0, "R", "")))))</f>
        <v/>
      </c>
      <c r="AE195" s="43" t="str">
        <f>IF(OR($B195="", AE189=""), "", IF(COUNTIFS('Leave Request Form'!$T$8:$T$507, AE189, 'Leave Request Form'!$C$8:$C$507, $B195), "A2", IF(COUNTIFS('Leave Request Form'!$G$8:$G$507, AE189, 'Leave Request Form'!$C$8:$C$507, $B195), "R2", IF(COUNTIFS('Leave Request Form'!$P$8:$P$569, $B195, 'Leave Request Form'!$Q$8:$Q$569, "&lt;="&amp;AE189, 'Leave Request Form'!$R$8:$R$569, "&gt;="&amp;AE189)&gt;0, "A", IF(COUNTIFS('Leave Request Form'!$C$8:$C$507, $B195, 'Leave Request Form'!$D$8:$D$507, "&lt;="&amp;AE189, 'Leave Request Form'!$E$8:$E$507, "&gt;="&amp;AE189)&gt;0, "R", "")))))</f>
        <v/>
      </c>
      <c r="AF195" s="43" t="str">
        <f>IF(OR($B195="", AF189=""), "", IF(COUNTIFS('Leave Request Form'!$T$8:$T$507, AF189, 'Leave Request Form'!$C$8:$C$507, $B195), "A2", IF(COUNTIFS('Leave Request Form'!$G$8:$G$507, AF189, 'Leave Request Form'!$C$8:$C$507, $B195), "R2", IF(COUNTIFS('Leave Request Form'!$P$8:$P$569, $B195, 'Leave Request Form'!$Q$8:$Q$569, "&lt;="&amp;AF189, 'Leave Request Form'!$R$8:$R$569, "&gt;="&amp;AF189)&gt;0, "A", IF(COUNTIFS('Leave Request Form'!$C$8:$C$507, $B195, 'Leave Request Form'!$D$8:$D$507, "&lt;="&amp;AF189, 'Leave Request Form'!$E$8:$E$507, "&gt;="&amp;AF189)&gt;0, "R", "")))))</f>
        <v/>
      </c>
      <c r="AG195" s="44" t="str">
        <f>IF(OR($B195="", AG189=""), "", IF(COUNTIFS('Leave Request Form'!$T$8:$T$507, AG189, 'Leave Request Form'!$C$8:$C$507, $B195), "A2", IF(COUNTIFS('Leave Request Form'!$G$8:$G$507, AG189, 'Leave Request Form'!$C$8:$C$507, $B195), "R2", IF(COUNTIFS('Leave Request Form'!$P$8:$P$569, $B195, 'Leave Request Form'!$Q$8:$Q$569, "&lt;="&amp;AG189, 'Leave Request Form'!$R$8:$R$569, "&gt;="&amp;AG189)&gt;0, "A", IF(COUNTIFS('Leave Request Form'!$C$8:$C$507, $B195, 'Leave Request Form'!$D$8:$D$507, "&lt;="&amp;AG189, 'Leave Request Form'!$E$8:$E$507, "&gt;="&amp;AG189)&gt;0, "R", "")))))</f>
        <v/>
      </c>
      <c r="AH195" s="75"/>
    </row>
    <row r="196" spans="1:34" x14ac:dyDescent="0.25">
      <c r="A196" s="75"/>
      <c r="B196" s="10" t="str">
        <f>IF('Intro &amp; Setup'!$BC$10="", "", 'Intro &amp; Setup'!$BC$10)</f>
        <v>Andrea</v>
      </c>
      <c r="C196" s="42" t="str">
        <f>IF(OR($B196="", C189=""), "", IF(COUNTIFS('Leave Request Form'!$T$8:$T$507, C189, 'Leave Request Form'!$C$8:$C$507, $B196), "A2", IF(COUNTIFS('Leave Request Form'!$G$8:$G$507, C189, 'Leave Request Form'!$C$8:$C$507, $B196), "R2", IF(COUNTIFS('Leave Request Form'!$P$8:$P$569, $B196, 'Leave Request Form'!$Q$8:$Q$569, "&lt;="&amp;C189, 'Leave Request Form'!$R$8:$R$569, "&gt;="&amp;C189)&gt;0, "A", IF(COUNTIFS('Leave Request Form'!$C$8:$C$507, $B196, 'Leave Request Form'!$D$8:$D$507, "&lt;="&amp;C189, 'Leave Request Form'!$E$8:$E$507, "&gt;="&amp;C189)&gt;0, "R", "")))))</f>
        <v/>
      </c>
      <c r="D196" s="43" t="str">
        <f>IF(OR($B196="", D189=""), "", IF(COUNTIFS('Leave Request Form'!$T$8:$T$507, D189, 'Leave Request Form'!$C$8:$C$507, $B196), "A2", IF(COUNTIFS('Leave Request Form'!$G$8:$G$507, D189, 'Leave Request Form'!$C$8:$C$507, $B196), "R2", IF(COUNTIFS('Leave Request Form'!$P$8:$P$569, $B196, 'Leave Request Form'!$Q$8:$Q$569, "&lt;="&amp;D189, 'Leave Request Form'!$R$8:$R$569, "&gt;="&amp;D189)&gt;0, "A", IF(COUNTIFS('Leave Request Form'!$C$8:$C$507, $B196, 'Leave Request Form'!$D$8:$D$507, "&lt;="&amp;D189, 'Leave Request Form'!$E$8:$E$507, "&gt;="&amp;D189)&gt;0, "R", "")))))</f>
        <v/>
      </c>
      <c r="E196" s="43" t="str">
        <f>IF(OR($B196="", E189=""), "", IF(COUNTIFS('Leave Request Form'!$T$8:$T$507, E189, 'Leave Request Form'!$C$8:$C$507, $B196), "A2", IF(COUNTIFS('Leave Request Form'!$G$8:$G$507, E189, 'Leave Request Form'!$C$8:$C$507, $B196), "R2", IF(COUNTIFS('Leave Request Form'!$P$8:$P$569, $B196, 'Leave Request Form'!$Q$8:$Q$569, "&lt;="&amp;E189, 'Leave Request Form'!$R$8:$R$569, "&gt;="&amp;E189)&gt;0, "A", IF(COUNTIFS('Leave Request Form'!$C$8:$C$507, $B196, 'Leave Request Form'!$D$8:$D$507, "&lt;="&amp;E189, 'Leave Request Form'!$E$8:$E$507, "&gt;="&amp;E189)&gt;0, "R", "")))))</f>
        <v/>
      </c>
      <c r="F196" s="43" t="str">
        <f>IF(OR($B196="", F189=""), "", IF(COUNTIFS('Leave Request Form'!$T$8:$T$507, F189, 'Leave Request Form'!$C$8:$C$507, $B196), "A2", IF(COUNTIFS('Leave Request Form'!$G$8:$G$507, F189, 'Leave Request Form'!$C$8:$C$507, $B196), "R2", IF(COUNTIFS('Leave Request Form'!$P$8:$P$569, $B196, 'Leave Request Form'!$Q$8:$Q$569, "&lt;="&amp;F189, 'Leave Request Form'!$R$8:$R$569, "&gt;="&amp;F189)&gt;0, "A", IF(COUNTIFS('Leave Request Form'!$C$8:$C$507, $B196, 'Leave Request Form'!$D$8:$D$507, "&lt;="&amp;F189, 'Leave Request Form'!$E$8:$E$507, "&gt;="&amp;F189)&gt;0, "R", "")))))</f>
        <v/>
      </c>
      <c r="G196" s="43" t="str">
        <f>IF(OR($B196="", G189=""), "", IF(COUNTIFS('Leave Request Form'!$T$8:$T$507, G189, 'Leave Request Form'!$C$8:$C$507, $B196), "A2", IF(COUNTIFS('Leave Request Form'!$G$8:$G$507, G189, 'Leave Request Form'!$C$8:$C$507, $B196), "R2", IF(COUNTIFS('Leave Request Form'!$P$8:$P$569, $B196, 'Leave Request Form'!$Q$8:$Q$569, "&lt;="&amp;G189, 'Leave Request Form'!$R$8:$R$569, "&gt;="&amp;G189)&gt;0, "A", IF(COUNTIFS('Leave Request Form'!$C$8:$C$507, $B196, 'Leave Request Form'!$D$8:$D$507, "&lt;="&amp;G189, 'Leave Request Form'!$E$8:$E$507, "&gt;="&amp;G189)&gt;0, "R", "")))))</f>
        <v/>
      </c>
      <c r="H196" s="43" t="str">
        <f>IF(OR($B196="", H189=""), "", IF(COUNTIFS('Leave Request Form'!$T$8:$T$507, H189, 'Leave Request Form'!$C$8:$C$507, $B196), "A2", IF(COUNTIFS('Leave Request Form'!$G$8:$G$507, H189, 'Leave Request Form'!$C$8:$C$507, $B196), "R2", IF(COUNTIFS('Leave Request Form'!$P$8:$P$569, $B196, 'Leave Request Form'!$Q$8:$Q$569, "&lt;="&amp;H189, 'Leave Request Form'!$R$8:$R$569, "&gt;="&amp;H189)&gt;0, "A", IF(COUNTIFS('Leave Request Form'!$C$8:$C$507, $B196, 'Leave Request Form'!$D$8:$D$507, "&lt;="&amp;H189, 'Leave Request Form'!$E$8:$E$507, "&gt;="&amp;H189)&gt;0, "R", "")))))</f>
        <v/>
      </c>
      <c r="I196" s="43" t="str">
        <f>IF(OR($B196="", I189=""), "", IF(COUNTIFS('Leave Request Form'!$T$8:$T$507, I189, 'Leave Request Form'!$C$8:$C$507, $B196), "A2", IF(COUNTIFS('Leave Request Form'!$G$8:$G$507, I189, 'Leave Request Form'!$C$8:$C$507, $B196), "R2", IF(COUNTIFS('Leave Request Form'!$P$8:$P$569, $B196, 'Leave Request Form'!$Q$8:$Q$569, "&lt;="&amp;I189, 'Leave Request Form'!$R$8:$R$569, "&gt;="&amp;I189)&gt;0, "A", IF(COUNTIFS('Leave Request Form'!$C$8:$C$507, $B196, 'Leave Request Form'!$D$8:$D$507, "&lt;="&amp;I189, 'Leave Request Form'!$E$8:$E$507, "&gt;="&amp;I189)&gt;0, "R", "")))))</f>
        <v/>
      </c>
      <c r="J196" s="43" t="str">
        <f>IF(OR($B196="", J189=""), "", IF(COUNTIFS('Leave Request Form'!$T$8:$T$507, J189, 'Leave Request Form'!$C$8:$C$507, $B196), "A2", IF(COUNTIFS('Leave Request Form'!$G$8:$G$507, J189, 'Leave Request Form'!$C$8:$C$507, $B196), "R2", IF(COUNTIFS('Leave Request Form'!$P$8:$P$569, $B196, 'Leave Request Form'!$Q$8:$Q$569, "&lt;="&amp;J189, 'Leave Request Form'!$R$8:$R$569, "&gt;="&amp;J189)&gt;0, "A", IF(COUNTIFS('Leave Request Form'!$C$8:$C$507, $B196, 'Leave Request Form'!$D$8:$D$507, "&lt;="&amp;J189, 'Leave Request Form'!$E$8:$E$507, "&gt;="&amp;J189)&gt;0, "R", "")))))</f>
        <v/>
      </c>
      <c r="K196" s="43" t="str">
        <f>IF(OR($B196="", K189=""), "", IF(COUNTIFS('Leave Request Form'!$T$8:$T$507, K189, 'Leave Request Form'!$C$8:$C$507, $B196), "A2", IF(COUNTIFS('Leave Request Form'!$G$8:$G$507, K189, 'Leave Request Form'!$C$8:$C$507, $B196), "R2", IF(COUNTIFS('Leave Request Form'!$P$8:$P$569, $B196, 'Leave Request Form'!$Q$8:$Q$569, "&lt;="&amp;K189, 'Leave Request Form'!$R$8:$R$569, "&gt;="&amp;K189)&gt;0, "A", IF(COUNTIFS('Leave Request Form'!$C$8:$C$507, $B196, 'Leave Request Form'!$D$8:$D$507, "&lt;="&amp;K189, 'Leave Request Form'!$E$8:$E$507, "&gt;="&amp;K189)&gt;0, "R", "")))))</f>
        <v/>
      </c>
      <c r="L196" s="43" t="str">
        <f>IF(OR($B196="", L189=""), "", IF(COUNTIFS('Leave Request Form'!$T$8:$T$507, L189, 'Leave Request Form'!$C$8:$C$507, $B196), "A2", IF(COUNTIFS('Leave Request Form'!$G$8:$G$507, L189, 'Leave Request Form'!$C$8:$C$507, $B196), "R2", IF(COUNTIFS('Leave Request Form'!$P$8:$P$569, $B196, 'Leave Request Form'!$Q$8:$Q$569, "&lt;="&amp;L189, 'Leave Request Form'!$R$8:$R$569, "&gt;="&amp;L189)&gt;0, "A", IF(COUNTIFS('Leave Request Form'!$C$8:$C$507, $B196, 'Leave Request Form'!$D$8:$D$507, "&lt;="&amp;L189, 'Leave Request Form'!$E$8:$E$507, "&gt;="&amp;L189)&gt;0, "R", "")))))</f>
        <v/>
      </c>
      <c r="M196" s="43" t="str">
        <f>IF(OR($B196="", M189=""), "", IF(COUNTIFS('Leave Request Form'!$T$8:$T$507, M189, 'Leave Request Form'!$C$8:$C$507, $B196), "A2", IF(COUNTIFS('Leave Request Form'!$G$8:$G$507, M189, 'Leave Request Form'!$C$8:$C$507, $B196), "R2", IF(COUNTIFS('Leave Request Form'!$P$8:$P$569, $B196, 'Leave Request Form'!$Q$8:$Q$569, "&lt;="&amp;M189, 'Leave Request Form'!$R$8:$R$569, "&gt;="&amp;M189)&gt;0, "A", IF(COUNTIFS('Leave Request Form'!$C$8:$C$507, $B196, 'Leave Request Form'!$D$8:$D$507, "&lt;="&amp;M189, 'Leave Request Form'!$E$8:$E$507, "&gt;="&amp;M189)&gt;0, "R", "")))))</f>
        <v/>
      </c>
      <c r="N196" s="43" t="str">
        <f>IF(OR($B196="", N189=""), "", IF(COUNTIFS('Leave Request Form'!$T$8:$T$507, N189, 'Leave Request Form'!$C$8:$C$507, $B196), "A2", IF(COUNTIFS('Leave Request Form'!$G$8:$G$507, N189, 'Leave Request Form'!$C$8:$C$507, $B196), "R2", IF(COUNTIFS('Leave Request Form'!$P$8:$P$569, $B196, 'Leave Request Form'!$Q$8:$Q$569, "&lt;="&amp;N189, 'Leave Request Form'!$R$8:$R$569, "&gt;="&amp;N189)&gt;0, "A", IF(COUNTIFS('Leave Request Form'!$C$8:$C$507, $B196, 'Leave Request Form'!$D$8:$D$507, "&lt;="&amp;N189, 'Leave Request Form'!$E$8:$E$507, "&gt;="&amp;N189)&gt;0, "R", "")))))</f>
        <v/>
      </c>
      <c r="O196" s="43" t="str">
        <f>IF(OR($B196="", O189=""), "", IF(COUNTIFS('Leave Request Form'!$T$8:$T$507, O189, 'Leave Request Form'!$C$8:$C$507, $B196), "A2", IF(COUNTIFS('Leave Request Form'!$G$8:$G$507, O189, 'Leave Request Form'!$C$8:$C$507, $B196), "R2", IF(COUNTIFS('Leave Request Form'!$P$8:$P$569, $B196, 'Leave Request Form'!$Q$8:$Q$569, "&lt;="&amp;O189, 'Leave Request Form'!$R$8:$R$569, "&gt;="&amp;O189)&gt;0, "A", IF(COUNTIFS('Leave Request Form'!$C$8:$C$507, $B196, 'Leave Request Form'!$D$8:$D$507, "&lt;="&amp;O189, 'Leave Request Form'!$E$8:$E$507, "&gt;="&amp;O189)&gt;0, "R", "")))))</f>
        <v/>
      </c>
      <c r="P196" s="43" t="str">
        <f>IF(OR($B196="", P189=""), "", IF(COUNTIFS('Leave Request Form'!$T$8:$T$507, P189, 'Leave Request Form'!$C$8:$C$507, $B196), "A2", IF(COUNTIFS('Leave Request Form'!$G$8:$G$507, P189, 'Leave Request Form'!$C$8:$C$507, $B196), "R2", IF(COUNTIFS('Leave Request Form'!$P$8:$P$569, $B196, 'Leave Request Form'!$Q$8:$Q$569, "&lt;="&amp;P189, 'Leave Request Form'!$R$8:$R$569, "&gt;="&amp;P189)&gt;0, "A", IF(COUNTIFS('Leave Request Form'!$C$8:$C$507, $B196, 'Leave Request Form'!$D$8:$D$507, "&lt;="&amp;P189, 'Leave Request Form'!$E$8:$E$507, "&gt;="&amp;P189)&gt;0, "R", "")))))</f>
        <v/>
      </c>
      <c r="Q196" s="43" t="str">
        <f>IF(OR($B196="", Q189=""), "", IF(COUNTIFS('Leave Request Form'!$T$8:$T$507, Q189, 'Leave Request Form'!$C$8:$C$507, $B196), "A2", IF(COUNTIFS('Leave Request Form'!$G$8:$G$507, Q189, 'Leave Request Form'!$C$8:$C$507, $B196), "R2", IF(COUNTIFS('Leave Request Form'!$P$8:$P$569, $B196, 'Leave Request Form'!$Q$8:$Q$569, "&lt;="&amp;Q189, 'Leave Request Form'!$R$8:$R$569, "&gt;="&amp;Q189)&gt;0, "A", IF(COUNTIFS('Leave Request Form'!$C$8:$C$507, $B196, 'Leave Request Form'!$D$8:$D$507, "&lt;="&amp;Q189, 'Leave Request Form'!$E$8:$E$507, "&gt;="&amp;Q189)&gt;0, "R", "")))))</f>
        <v/>
      </c>
      <c r="R196" s="43" t="str">
        <f>IF(OR($B196="", R189=""), "", IF(COUNTIFS('Leave Request Form'!$T$8:$T$507, R189, 'Leave Request Form'!$C$8:$C$507, $B196), "A2", IF(COUNTIFS('Leave Request Form'!$G$8:$G$507, R189, 'Leave Request Form'!$C$8:$C$507, $B196), "R2", IF(COUNTIFS('Leave Request Form'!$P$8:$P$569, $B196, 'Leave Request Form'!$Q$8:$Q$569, "&lt;="&amp;R189, 'Leave Request Form'!$R$8:$R$569, "&gt;="&amp;R189)&gt;0, "A", IF(COUNTIFS('Leave Request Form'!$C$8:$C$507, $B196, 'Leave Request Form'!$D$8:$D$507, "&lt;="&amp;R189, 'Leave Request Form'!$E$8:$E$507, "&gt;="&amp;R189)&gt;0, "R", "")))))</f>
        <v/>
      </c>
      <c r="S196" s="43" t="str">
        <f>IF(OR($B196="", S189=""), "", IF(COUNTIFS('Leave Request Form'!$T$8:$T$507, S189, 'Leave Request Form'!$C$8:$C$507, $B196), "A2", IF(COUNTIFS('Leave Request Form'!$G$8:$G$507, S189, 'Leave Request Form'!$C$8:$C$507, $B196), "R2", IF(COUNTIFS('Leave Request Form'!$P$8:$P$569, $B196, 'Leave Request Form'!$Q$8:$Q$569, "&lt;="&amp;S189, 'Leave Request Form'!$R$8:$R$569, "&gt;="&amp;S189)&gt;0, "A", IF(COUNTIFS('Leave Request Form'!$C$8:$C$507, $B196, 'Leave Request Form'!$D$8:$D$507, "&lt;="&amp;S189, 'Leave Request Form'!$E$8:$E$507, "&gt;="&amp;S189)&gt;0, "R", "")))))</f>
        <v/>
      </c>
      <c r="T196" s="43" t="str">
        <f>IF(OR($B196="", T189=""), "", IF(COUNTIFS('Leave Request Form'!$T$8:$T$507, T189, 'Leave Request Form'!$C$8:$C$507, $B196), "A2", IF(COUNTIFS('Leave Request Form'!$G$8:$G$507, T189, 'Leave Request Form'!$C$8:$C$507, $B196), "R2", IF(COUNTIFS('Leave Request Form'!$P$8:$P$569, $B196, 'Leave Request Form'!$Q$8:$Q$569, "&lt;="&amp;T189, 'Leave Request Form'!$R$8:$R$569, "&gt;="&amp;T189)&gt;0, "A", IF(COUNTIFS('Leave Request Form'!$C$8:$C$507, $B196, 'Leave Request Form'!$D$8:$D$507, "&lt;="&amp;T189, 'Leave Request Form'!$E$8:$E$507, "&gt;="&amp;T189)&gt;0, "R", "")))))</f>
        <v/>
      </c>
      <c r="U196" s="43" t="str">
        <f>IF(OR($B196="", U189=""), "", IF(COUNTIFS('Leave Request Form'!$T$8:$T$507, U189, 'Leave Request Form'!$C$8:$C$507, $B196), "A2", IF(COUNTIFS('Leave Request Form'!$G$8:$G$507, U189, 'Leave Request Form'!$C$8:$C$507, $B196), "R2", IF(COUNTIFS('Leave Request Form'!$P$8:$P$569, $B196, 'Leave Request Form'!$Q$8:$Q$569, "&lt;="&amp;U189, 'Leave Request Form'!$R$8:$R$569, "&gt;="&amp;U189)&gt;0, "A", IF(COUNTIFS('Leave Request Form'!$C$8:$C$507, $B196, 'Leave Request Form'!$D$8:$D$507, "&lt;="&amp;U189, 'Leave Request Form'!$E$8:$E$507, "&gt;="&amp;U189)&gt;0, "R", "")))))</f>
        <v/>
      </c>
      <c r="V196" s="43" t="str">
        <f>IF(OR($B196="", V189=""), "", IF(COUNTIFS('Leave Request Form'!$T$8:$T$507, V189, 'Leave Request Form'!$C$8:$C$507, $B196), "A2", IF(COUNTIFS('Leave Request Form'!$G$8:$G$507, V189, 'Leave Request Form'!$C$8:$C$507, $B196), "R2", IF(COUNTIFS('Leave Request Form'!$P$8:$P$569, $B196, 'Leave Request Form'!$Q$8:$Q$569, "&lt;="&amp;V189, 'Leave Request Form'!$R$8:$R$569, "&gt;="&amp;V189)&gt;0, "A", IF(COUNTIFS('Leave Request Form'!$C$8:$C$507, $B196, 'Leave Request Form'!$D$8:$D$507, "&lt;="&amp;V189, 'Leave Request Form'!$E$8:$E$507, "&gt;="&amp;V189)&gt;0, "R", "")))))</f>
        <v/>
      </c>
      <c r="W196" s="43" t="str">
        <f>IF(OR($B196="", W189=""), "", IF(COUNTIFS('Leave Request Form'!$T$8:$T$507, W189, 'Leave Request Form'!$C$8:$C$507, $B196), "A2", IF(COUNTIFS('Leave Request Form'!$G$8:$G$507, W189, 'Leave Request Form'!$C$8:$C$507, $B196), "R2", IF(COUNTIFS('Leave Request Form'!$P$8:$P$569, $B196, 'Leave Request Form'!$Q$8:$Q$569, "&lt;="&amp;W189, 'Leave Request Form'!$R$8:$R$569, "&gt;="&amp;W189)&gt;0, "A", IF(COUNTIFS('Leave Request Form'!$C$8:$C$507, $B196, 'Leave Request Form'!$D$8:$D$507, "&lt;="&amp;W189, 'Leave Request Form'!$E$8:$E$507, "&gt;="&amp;W189)&gt;0, "R", "")))))</f>
        <v/>
      </c>
      <c r="X196" s="43" t="str">
        <f>IF(OR($B196="", X189=""), "", IF(COUNTIFS('Leave Request Form'!$T$8:$T$507, X189, 'Leave Request Form'!$C$8:$C$507, $B196), "A2", IF(COUNTIFS('Leave Request Form'!$G$8:$G$507, X189, 'Leave Request Form'!$C$8:$C$507, $B196), "R2", IF(COUNTIFS('Leave Request Form'!$P$8:$P$569, $B196, 'Leave Request Form'!$Q$8:$Q$569, "&lt;="&amp;X189, 'Leave Request Form'!$R$8:$R$569, "&gt;="&amp;X189)&gt;0, "A", IF(COUNTIFS('Leave Request Form'!$C$8:$C$507, $B196, 'Leave Request Form'!$D$8:$D$507, "&lt;="&amp;X189, 'Leave Request Form'!$E$8:$E$507, "&gt;="&amp;X189)&gt;0, "R", "")))))</f>
        <v/>
      </c>
      <c r="Y196" s="43" t="str">
        <f>IF(OR($B196="", Y189=""), "", IF(COUNTIFS('Leave Request Form'!$T$8:$T$507, Y189, 'Leave Request Form'!$C$8:$C$507, $B196), "A2", IF(COUNTIFS('Leave Request Form'!$G$8:$G$507, Y189, 'Leave Request Form'!$C$8:$C$507, $B196), "R2", IF(COUNTIFS('Leave Request Form'!$P$8:$P$569, $B196, 'Leave Request Form'!$Q$8:$Q$569, "&lt;="&amp;Y189, 'Leave Request Form'!$R$8:$R$569, "&gt;="&amp;Y189)&gt;0, "A", IF(COUNTIFS('Leave Request Form'!$C$8:$C$507, $B196, 'Leave Request Form'!$D$8:$D$507, "&lt;="&amp;Y189, 'Leave Request Form'!$E$8:$E$507, "&gt;="&amp;Y189)&gt;0, "R", "")))))</f>
        <v/>
      </c>
      <c r="Z196" s="43" t="str">
        <f>IF(OR($B196="", Z189=""), "", IF(COUNTIFS('Leave Request Form'!$T$8:$T$507, Z189, 'Leave Request Form'!$C$8:$C$507, $B196), "A2", IF(COUNTIFS('Leave Request Form'!$G$8:$G$507, Z189, 'Leave Request Form'!$C$8:$C$507, $B196), "R2", IF(COUNTIFS('Leave Request Form'!$P$8:$P$569, $B196, 'Leave Request Form'!$Q$8:$Q$569, "&lt;="&amp;Z189, 'Leave Request Form'!$R$8:$R$569, "&gt;="&amp;Z189)&gt;0, "A", IF(COUNTIFS('Leave Request Form'!$C$8:$C$507, $B196, 'Leave Request Form'!$D$8:$D$507, "&lt;="&amp;Z189, 'Leave Request Form'!$E$8:$E$507, "&gt;="&amp;Z189)&gt;0, "R", "")))))</f>
        <v/>
      </c>
      <c r="AA196" s="43" t="str">
        <f>IF(OR($B196="", AA189=""), "", IF(COUNTIFS('Leave Request Form'!$T$8:$T$507, AA189, 'Leave Request Form'!$C$8:$C$507, $B196), "A2", IF(COUNTIFS('Leave Request Form'!$G$8:$G$507, AA189, 'Leave Request Form'!$C$8:$C$507, $B196), "R2", IF(COUNTIFS('Leave Request Form'!$P$8:$P$569, $B196, 'Leave Request Form'!$Q$8:$Q$569, "&lt;="&amp;AA189, 'Leave Request Form'!$R$8:$R$569, "&gt;="&amp;AA189)&gt;0, "A", IF(COUNTIFS('Leave Request Form'!$C$8:$C$507, $B196, 'Leave Request Form'!$D$8:$D$507, "&lt;="&amp;AA189, 'Leave Request Form'!$E$8:$E$507, "&gt;="&amp;AA189)&gt;0, "R", "")))))</f>
        <v/>
      </c>
      <c r="AB196" s="43" t="str">
        <f>IF(OR($B196="", AB189=""), "", IF(COUNTIFS('Leave Request Form'!$T$8:$T$507, AB189, 'Leave Request Form'!$C$8:$C$507, $B196), "A2", IF(COUNTIFS('Leave Request Form'!$G$8:$G$507, AB189, 'Leave Request Form'!$C$8:$C$507, $B196), "R2", IF(COUNTIFS('Leave Request Form'!$P$8:$P$569, $B196, 'Leave Request Form'!$Q$8:$Q$569, "&lt;="&amp;AB189, 'Leave Request Form'!$R$8:$R$569, "&gt;="&amp;AB189)&gt;0, "A", IF(COUNTIFS('Leave Request Form'!$C$8:$C$507, $B196, 'Leave Request Form'!$D$8:$D$507, "&lt;="&amp;AB189, 'Leave Request Form'!$E$8:$E$507, "&gt;="&amp;AB189)&gt;0, "R", "")))))</f>
        <v/>
      </c>
      <c r="AC196" s="43" t="str">
        <f>IF(OR($B196="", AC189=""), "", IF(COUNTIFS('Leave Request Form'!$T$8:$T$507, AC189, 'Leave Request Form'!$C$8:$C$507, $B196), "A2", IF(COUNTIFS('Leave Request Form'!$G$8:$G$507, AC189, 'Leave Request Form'!$C$8:$C$507, $B196), "R2", IF(COUNTIFS('Leave Request Form'!$P$8:$P$569, $B196, 'Leave Request Form'!$Q$8:$Q$569, "&lt;="&amp;AC189, 'Leave Request Form'!$R$8:$R$569, "&gt;="&amp;AC189)&gt;0, "A", IF(COUNTIFS('Leave Request Form'!$C$8:$C$507, $B196, 'Leave Request Form'!$D$8:$D$507, "&lt;="&amp;AC189, 'Leave Request Form'!$E$8:$E$507, "&gt;="&amp;AC189)&gt;0, "R", "")))))</f>
        <v/>
      </c>
      <c r="AD196" s="43" t="str">
        <f>IF(OR($B196="", AD189=""), "", IF(COUNTIFS('Leave Request Form'!$T$8:$T$507, AD189, 'Leave Request Form'!$C$8:$C$507, $B196), "A2", IF(COUNTIFS('Leave Request Form'!$G$8:$G$507, AD189, 'Leave Request Form'!$C$8:$C$507, $B196), "R2", IF(COUNTIFS('Leave Request Form'!$P$8:$P$569, $B196, 'Leave Request Form'!$Q$8:$Q$569, "&lt;="&amp;AD189, 'Leave Request Form'!$R$8:$R$569, "&gt;="&amp;AD189)&gt;0, "A", IF(COUNTIFS('Leave Request Form'!$C$8:$C$507, $B196, 'Leave Request Form'!$D$8:$D$507, "&lt;="&amp;AD189, 'Leave Request Form'!$E$8:$E$507, "&gt;="&amp;AD189)&gt;0, "R", "")))))</f>
        <v/>
      </c>
      <c r="AE196" s="43" t="str">
        <f>IF(OR($B196="", AE189=""), "", IF(COUNTIFS('Leave Request Form'!$T$8:$T$507, AE189, 'Leave Request Form'!$C$8:$C$507, $B196), "A2", IF(COUNTIFS('Leave Request Form'!$G$8:$G$507, AE189, 'Leave Request Form'!$C$8:$C$507, $B196), "R2", IF(COUNTIFS('Leave Request Form'!$P$8:$P$569, $B196, 'Leave Request Form'!$Q$8:$Q$569, "&lt;="&amp;AE189, 'Leave Request Form'!$R$8:$R$569, "&gt;="&amp;AE189)&gt;0, "A", IF(COUNTIFS('Leave Request Form'!$C$8:$C$507, $B196, 'Leave Request Form'!$D$8:$D$507, "&lt;="&amp;AE189, 'Leave Request Form'!$E$8:$E$507, "&gt;="&amp;AE189)&gt;0, "R", "")))))</f>
        <v/>
      </c>
      <c r="AF196" s="43" t="str">
        <f>IF(OR($B196="", AF189=""), "", IF(COUNTIFS('Leave Request Form'!$T$8:$T$507, AF189, 'Leave Request Form'!$C$8:$C$507, $B196), "A2", IF(COUNTIFS('Leave Request Form'!$G$8:$G$507, AF189, 'Leave Request Form'!$C$8:$C$507, $B196), "R2", IF(COUNTIFS('Leave Request Form'!$P$8:$P$569, $B196, 'Leave Request Form'!$Q$8:$Q$569, "&lt;="&amp;AF189, 'Leave Request Form'!$R$8:$R$569, "&gt;="&amp;AF189)&gt;0, "A", IF(COUNTIFS('Leave Request Form'!$C$8:$C$507, $B196, 'Leave Request Form'!$D$8:$D$507, "&lt;="&amp;AF189, 'Leave Request Form'!$E$8:$E$507, "&gt;="&amp;AF189)&gt;0, "R", "")))))</f>
        <v/>
      </c>
      <c r="AG196" s="44" t="str">
        <f>IF(OR($B196="", AG189=""), "", IF(COUNTIFS('Leave Request Form'!$T$8:$T$507, AG189, 'Leave Request Form'!$C$8:$C$507, $B196), "A2", IF(COUNTIFS('Leave Request Form'!$G$8:$G$507, AG189, 'Leave Request Form'!$C$8:$C$507, $B196), "R2", IF(COUNTIFS('Leave Request Form'!$P$8:$P$569, $B196, 'Leave Request Form'!$Q$8:$Q$569, "&lt;="&amp;AG189, 'Leave Request Form'!$R$8:$R$569, "&gt;="&amp;AG189)&gt;0, "A", IF(COUNTIFS('Leave Request Form'!$C$8:$C$507, $B196, 'Leave Request Form'!$D$8:$D$507, "&lt;="&amp;AG189, 'Leave Request Form'!$E$8:$E$507, "&gt;="&amp;AG189)&gt;0, "R", "")))))</f>
        <v/>
      </c>
      <c r="AH196" s="75"/>
    </row>
    <row r="197" spans="1:34" x14ac:dyDescent="0.25">
      <c r="A197" s="75"/>
      <c r="B197" s="10" t="str">
        <f>IF('Intro &amp; Setup'!$BC$11="", "", 'Intro &amp; Setup'!$BC$11)</f>
        <v>Mark</v>
      </c>
      <c r="C197" s="42" t="str">
        <f>IF(OR($B197="", C189=""), "", IF(COUNTIFS('Leave Request Form'!$T$8:$T$507, C189, 'Leave Request Form'!$C$8:$C$507, $B197), "A2", IF(COUNTIFS('Leave Request Form'!$G$8:$G$507, C189, 'Leave Request Form'!$C$8:$C$507, $B197), "R2", IF(COUNTIFS('Leave Request Form'!$P$8:$P$569, $B197, 'Leave Request Form'!$Q$8:$Q$569, "&lt;="&amp;C189, 'Leave Request Form'!$R$8:$R$569, "&gt;="&amp;C189)&gt;0, "A", IF(COUNTIFS('Leave Request Form'!$C$8:$C$507, $B197, 'Leave Request Form'!$D$8:$D$507, "&lt;="&amp;C189, 'Leave Request Form'!$E$8:$E$507, "&gt;="&amp;C189)&gt;0, "R", "")))))</f>
        <v/>
      </c>
      <c r="D197" s="43" t="str">
        <f>IF(OR($B197="", D189=""), "", IF(COUNTIFS('Leave Request Form'!$T$8:$T$507, D189, 'Leave Request Form'!$C$8:$C$507, $B197), "A2", IF(COUNTIFS('Leave Request Form'!$G$8:$G$507, D189, 'Leave Request Form'!$C$8:$C$507, $B197), "R2", IF(COUNTIFS('Leave Request Form'!$P$8:$P$569, $B197, 'Leave Request Form'!$Q$8:$Q$569, "&lt;="&amp;D189, 'Leave Request Form'!$R$8:$R$569, "&gt;="&amp;D189)&gt;0, "A", IF(COUNTIFS('Leave Request Form'!$C$8:$C$507, $B197, 'Leave Request Form'!$D$8:$D$507, "&lt;="&amp;D189, 'Leave Request Form'!$E$8:$E$507, "&gt;="&amp;D189)&gt;0, "R", "")))))</f>
        <v/>
      </c>
      <c r="E197" s="43" t="str">
        <f>IF(OR($B197="", E189=""), "", IF(COUNTIFS('Leave Request Form'!$T$8:$T$507, E189, 'Leave Request Form'!$C$8:$C$507, $B197), "A2", IF(COUNTIFS('Leave Request Form'!$G$8:$G$507, E189, 'Leave Request Form'!$C$8:$C$507, $B197), "R2", IF(COUNTIFS('Leave Request Form'!$P$8:$P$569, $B197, 'Leave Request Form'!$Q$8:$Q$569, "&lt;="&amp;E189, 'Leave Request Form'!$R$8:$R$569, "&gt;="&amp;E189)&gt;0, "A", IF(COUNTIFS('Leave Request Form'!$C$8:$C$507, $B197, 'Leave Request Form'!$D$8:$D$507, "&lt;="&amp;E189, 'Leave Request Form'!$E$8:$E$507, "&gt;="&amp;E189)&gt;0, "R", "")))))</f>
        <v/>
      </c>
      <c r="F197" s="43" t="str">
        <f>IF(OR($B197="", F189=""), "", IF(COUNTIFS('Leave Request Form'!$T$8:$T$507, F189, 'Leave Request Form'!$C$8:$C$507, $B197), "A2", IF(COUNTIFS('Leave Request Form'!$G$8:$G$507, F189, 'Leave Request Form'!$C$8:$C$507, $B197), "R2", IF(COUNTIFS('Leave Request Form'!$P$8:$P$569, $B197, 'Leave Request Form'!$Q$8:$Q$569, "&lt;="&amp;F189, 'Leave Request Form'!$R$8:$R$569, "&gt;="&amp;F189)&gt;0, "A", IF(COUNTIFS('Leave Request Form'!$C$8:$C$507, $B197, 'Leave Request Form'!$D$8:$D$507, "&lt;="&amp;F189, 'Leave Request Form'!$E$8:$E$507, "&gt;="&amp;F189)&gt;0, "R", "")))))</f>
        <v/>
      </c>
      <c r="G197" s="43" t="str">
        <f>IF(OR($B197="", G189=""), "", IF(COUNTIFS('Leave Request Form'!$T$8:$T$507, G189, 'Leave Request Form'!$C$8:$C$507, $B197), "A2", IF(COUNTIFS('Leave Request Form'!$G$8:$G$507, G189, 'Leave Request Form'!$C$8:$C$507, $B197), "R2", IF(COUNTIFS('Leave Request Form'!$P$8:$P$569, $B197, 'Leave Request Form'!$Q$8:$Q$569, "&lt;="&amp;G189, 'Leave Request Form'!$R$8:$R$569, "&gt;="&amp;G189)&gt;0, "A", IF(COUNTIFS('Leave Request Form'!$C$8:$C$507, $B197, 'Leave Request Form'!$D$8:$D$507, "&lt;="&amp;G189, 'Leave Request Form'!$E$8:$E$507, "&gt;="&amp;G189)&gt;0, "R", "")))))</f>
        <v/>
      </c>
      <c r="H197" s="43" t="str">
        <f>IF(OR($B197="", H189=""), "", IF(COUNTIFS('Leave Request Form'!$T$8:$T$507, H189, 'Leave Request Form'!$C$8:$C$507, $B197), "A2", IF(COUNTIFS('Leave Request Form'!$G$8:$G$507, H189, 'Leave Request Form'!$C$8:$C$507, $B197), "R2", IF(COUNTIFS('Leave Request Form'!$P$8:$P$569, $B197, 'Leave Request Form'!$Q$8:$Q$569, "&lt;="&amp;H189, 'Leave Request Form'!$R$8:$R$569, "&gt;="&amp;H189)&gt;0, "A", IF(COUNTIFS('Leave Request Form'!$C$8:$C$507, $B197, 'Leave Request Form'!$D$8:$D$507, "&lt;="&amp;H189, 'Leave Request Form'!$E$8:$E$507, "&gt;="&amp;H189)&gt;0, "R", "")))))</f>
        <v/>
      </c>
      <c r="I197" s="43" t="str">
        <f>IF(OR($B197="", I189=""), "", IF(COUNTIFS('Leave Request Form'!$T$8:$T$507, I189, 'Leave Request Form'!$C$8:$C$507, $B197), "A2", IF(COUNTIFS('Leave Request Form'!$G$8:$G$507, I189, 'Leave Request Form'!$C$8:$C$507, $B197), "R2", IF(COUNTIFS('Leave Request Form'!$P$8:$P$569, $B197, 'Leave Request Form'!$Q$8:$Q$569, "&lt;="&amp;I189, 'Leave Request Form'!$R$8:$R$569, "&gt;="&amp;I189)&gt;0, "A", IF(COUNTIFS('Leave Request Form'!$C$8:$C$507, $B197, 'Leave Request Form'!$D$8:$D$507, "&lt;="&amp;I189, 'Leave Request Form'!$E$8:$E$507, "&gt;="&amp;I189)&gt;0, "R", "")))))</f>
        <v/>
      </c>
      <c r="J197" s="43" t="str">
        <f>IF(OR($B197="", J189=""), "", IF(COUNTIFS('Leave Request Form'!$T$8:$T$507, J189, 'Leave Request Form'!$C$8:$C$507, $B197), "A2", IF(COUNTIFS('Leave Request Form'!$G$8:$G$507, J189, 'Leave Request Form'!$C$8:$C$507, $B197), "R2", IF(COUNTIFS('Leave Request Form'!$P$8:$P$569, $B197, 'Leave Request Form'!$Q$8:$Q$569, "&lt;="&amp;J189, 'Leave Request Form'!$R$8:$R$569, "&gt;="&amp;J189)&gt;0, "A", IF(COUNTIFS('Leave Request Form'!$C$8:$C$507, $B197, 'Leave Request Form'!$D$8:$D$507, "&lt;="&amp;J189, 'Leave Request Form'!$E$8:$E$507, "&gt;="&amp;J189)&gt;0, "R", "")))))</f>
        <v/>
      </c>
      <c r="K197" s="43" t="str">
        <f>IF(OR($B197="", K189=""), "", IF(COUNTIFS('Leave Request Form'!$T$8:$T$507, K189, 'Leave Request Form'!$C$8:$C$507, $B197), "A2", IF(COUNTIFS('Leave Request Form'!$G$8:$G$507, K189, 'Leave Request Form'!$C$8:$C$507, $B197), "R2", IF(COUNTIFS('Leave Request Form'!$P$8:$P$569, $B197, 'Leave Request Form'!$Q$8:$Q$569, "&lt;="&amp;K189, 'Leave Request Form'!$R$8:$R$569, "&gt;="&amp;K189)&gt;0, "A", IF(COUNTIFS('Leave Request Form'!$C$8:$C$507, $B197, 'Leave Request Form'!$D$8:$D$507, "&lt;="&amp;K189, 'Leave Request Form'!$E$8:$E$507, "&gt;="&amp;K189)&gt;0, "R", "")))))</f>
        <v/>
      </c>
      <c r="L197" s="43" t="str">
        <f>IF(OR($B197="", L189=""), "", IF(COUNTIFS('Leave Request Form'!$T$8:$T$507, L189, 'Leave Request Form'!$C$8:$C$507, $B197), "A2", IF(COUNTIFS('Leave Request Form'!$G$8:$G$507, L189, 'Leave Request Form'!$C$8:$C$507, $B197), "R2", IF(COUNTIFS('Leave Request Form'!$P$8:$P$569, $B197, 'Leave Request Form'!$Q$8:$Q$569, "&lt;="&amp;L189, 'Leave Request Form'!$R$8:$R$569, "&gt;="&amp;L189)&gt;0, "A", IF(COUNTIFS('Leave Request Form'!$C$8:$C$507, $B197, 'Leave Request Form'!$D$8:$D$507, "&lt;="&amp;L189, 'Leave Request Form'!$E$8:$E$507, "&gt;="&amp;L189)&gt;0, "R", "")))))</f>
        <v/>
      </c>
      <c r="M197" s="43" t="str">
        <f>IF(OR($B197="", M189=""), "", IF(COUNTIFS('Leave Request Form'!$T$8:$T$507, M189, 'Leave Request Form'!$C$8:$C$507, $B197), "A2", IF(COUNTIFS('Leave Request Form'!$G$8:$G$507, M189, 'Leave Request Form'!$C$8:$C$507, $B197), "R2", IF(COUNTIFS('Leave Request Form'!$P$8:$P$569, $B197, 'Leave Request Form'!$Q$8:$Q$569, "&lt;="&amp;M189, 'Leave Request Form'!$R$8:$R$569, "&gt;="&amp;M189)&gt;0, "A", IF(COUNTIFS('Leave Request Form'!$C$8:$C$507, $B197, 'Leave Request Form'!$D$8:$D$507, "&lt;="&amp;M189, 'Leave Request Form'!$E$8:$E$507, "&gt;="&amp;M189)&gt;0, "R", "")))))</f>
        <v/>
      </c>
      <c r="N197" s="43" t="str">
        <f>IF(OR($B197="", N189=""), "", IF(COUNTIFS('Leave Request Form'!$T$8:$T$507, N189, 'Leave Request Form'!$C$8:$C$507, $B197), "A2", IF(COUNTIFS('Leave Request Form'!$G$8:$G$507, N189, 'Leave Request Form'!$C$8:$C$507, $B197), "R2", IF(COUNTIFS('Leave Request Form'!$P$8:$P$569, $B197, 'Leave Request Form'!$Q$8:$Q$569, "&lt;="&amp;N189, 'Leave Request Form'!$R$8:$R$569, "&gt;="&amp;N189)&gt;0, "A", IF(COUNTIFS('Leave Request Form'!$C$8:$C$507, $B197, 'Leave Request Form'!$D$8:$D$507, "&lt;="&amp;N189, 'Leave Request Form'!$E$8:$E$507, "&gt;="&amp;N189)&gt;0, "R", "")))))</f>
        <v/>
      </c>
      <c r="O197" s="43" t="str">
        <f>IF(OR($B197="", O189=""), "", IF(COUNTIFS('Leave Request Form'!$T$8:$T$507, O189, 'Leave Request Form'!$C$8:$C$507, $B197), "A2", IF(COUNTIFS('Leave Request Form'!$G$8:$G$507, O189, 'Leave Request Form'!$C$8:$C$507, $B197), "R2", IF(COUNTIFS('Leave Request Form'!$P$8:$P$569, $B197, 'Leave Request Form'!$Q$8:$Q$569, "&lt;="&amp;O189, 'Leave Request Form'!$R$8:$R$569, "&gt;="&amp;O189)&gt;0, "A", IF(COUNTIFS('Leave Request Form'!$C$8:$C$507, $B197, 'Leave Request Form'!$D$8:$D$507, "&lt;="&amp;O189, 'Leave Request Form'!$E$8:$E$507, "&gt;="&amp;O189)&gt;0, "R", "")))))</f>
        <v/>
      </c>
      <c r="P197" s="43" t="str">
        <f>IF(OR($B197="", P189=""), "", IF(COUNTIFS('Leave Request Form'!$T$8:$T$507, P189, 'Leave Request Form'!$C$8:$C$507, $B197), "A2", IF(COUNTIFS('Leave Request Form'!$G$8:$G$507, P189, 'Leave Request Form'!$C$8:$C$507, $B197), "R2", IF(COUNTIFS('Leave Request Form'!$P$8:$P$569, $B197, 'Leave Request Form'!$Q$8:$Q$569, "&lt;="&amp;P189, 'Leave Request Form'!$R$8:$R$569, "&gt;="&amp;P189)&gt;0, "A", IF(COUNTIFS('Leave Request Form'!$C$8:$C$507, $B197, 'Leave Request Form'!$D$8:$D$507, "&lt;="&amp;P189, 'Leave Request Form'!$E$8:$E$507, "&gt;="&amp;P189)&gt;0, "R", "")))))</f>
        <v/>
      </c>
      <c r="Q197" s="43" t="str">
        <f>IF(OR($B197="", Q189=""), "", IF(COUNTIFS('Leave Request Form'!$T$8:$T$507, Q189, 'Leave Request Form'!$C$8:$C$507, $B197), "A2", IF(COUNTIFS('Leave Request Form'!$G$8:$G$507, Q189, 'Leave Request Form'!$C$8:$C$507, $B197), "R2", IF(COUNTIFS('Leave Request Form'!$P$8:$P$569, $B197, 'Leave Request Form'!$Q$8:$Q$569, "&lt;="&amp;Q189, 'Leave Request Form'!$R$8:$R$569, "&gt;="&amp;Q189)&gt;0, "A", IF(COUNTIFS('Leave Request Form'!$C$8:$C$507, $B197, 'Leave Request Form'!$D$8:$D$507, "&lt;="&amp;Q189, 'Leave Request Form'!$E$8:$E$507, "&gt;="&amp;Q189)&gt;0, "R", "")))))</f>
        <v/>
      </c>
      <c r="R197" s="43" t="str">
        <f>IF(OR($B197="", R189=""), "", IF(COUNTIFS('Leave Request Form'!$T$8:$T$507, R189, 'Leave Request Form'!$C$8:$C$507, $B197), "A2", IF(COUNTIFS('Leave Request Form'!$G$8:$G$507, R189, 'Leave Request Form'!$C$8:$C$507, $B197), "R2", IF(COUNTIFS('Leave Request Form'!$P$8:$P$569, $B197, 'Leave Request Form'!$Q$8:$Q$569, "&lt;="&amp;R189, 'Leave Request Form'!$R$8:$R$569, "&gt;="&amp;R189)&gt;0, "A", IF(COUNTIFS('Leave Request Form'!$C$8:$C$507, $B197, 'Leave Request Form'!$D$8:$D$507, "&lt;="&amp;R189, 'Leave Request Form'!$E$8:$E$507, "&gt;="&amp;R189)&gt;0, "R", "")))))</f>
        <v/>
      </c>
      <c r="S197" s="43" t="str">
        <f>IF(OR($B197="", S189=""), "", IF(COUNTIFS('Leave Request Form'!$T$8:$T$507, S189, 'Leave Request Form'!$C$8:$C$507, $B197), "A2", IF(COUNTIFS('Leave Request Form'!$G$8:$G$507, S189, 'Leave Request Form'!$C$8:$C$507, $B197), "R2", IF(COUNTIFS('Leave Request Form'!$P$8:$P$569, $B197, 'Leave Request Form'!$Q$8:$Q$569, "&lt;="&amp;S189, 'Leave Request Form'!$R$8:$R$569, "&gt;="&amp;S189)&gt;0, "A", IF(COUNTIFS('Leave Request Form'!$C$8:$C$507, $B197, 'Leave Request Form'!$D$8:$D$507, "&lt;="&amp;S189, 'Leave Request Form'!$E$8:$E$507, "&gt;="&amp;S189)&gt;0, "R", "")))))</f>
        <v/>
      </c>
      <c r="T197" s="43" t="str">
        <f>IF(OR($B197="", T189=""), "", IF(COUNTIFS('Leave Request Form'!$T$8:$T$507, T189, 'Leave Request Form'!$C$8:$C$507, $B197), "A2", IF(COUNTIFS('Leave Request Form'!$G$8:$G$507, T189, 'Leave Request Form'!$C$8:$C$507, $B197), "R2", IF(COUNTIFS('Leave Request Form'!$P$8:$P$569, $B197, 'Leave Request Form'!$Q$8:$Q$569, "&lt;="&amp;T189, 'Leave Request Form'!$R$8:$R$569, "&gt;="&amp;T189)&gt;0, "A", IF(COUNTIFS('Leave Request Form'!$C$8:$C$507, $B197, 'Leave Request Form'!$D$8:$D$507, "&lt;="&amp;T189, 'Leave Request Form'!$E$8:$E$507, "&gt;="&amp;T189)&gt;0, "R", "")))))</f>
        <v/>
      </c>
      <c r="U197" s="43" t="str">
        <f>IF(OR($B197="", U189=""), "", IF(COUNTIFS('Leave Request Form'!$T$8:$T$507, U189, 'Leave Request Form'!$C$8:$C$507, $B197), "A2", IF(COUNTIFS('Leave Request Form'!$G$8:$G$507, U189, 'Leave Request Form'!$C$8:$C$507, $B197), "R2", IF(COUNTIFS('Leave Request Form'!$P$8:$P$569, $B197, 'Leave Request Form'!$Q$8:$Q$569, "&lt;="&amp;U189, 'Leave Request Form'!$R$8:$R$569, "&gt;="&amp;U189)&gt;0, "A", IF(COUNTIFS('Leave Request Form'!$C$8:$C$507, $B197, 'Leave Request Form'!$D$8:$D$507, "&lt;="&amp;U189, 'Leave Request Form'!$E$8:$E$507, "&gt;="&amp;U189)&gt;0, "R", "")))))</f>
        <v/>
      </c>
      <c r="V197" s="43" t="str">
        <f>IF(OR($B197="", V189=""), "", IF(COUNTIFS('Leave Request Form'!$T$8:$T$507, V189, 'Leave Request Form'!$C$8:$C$507, $B197), "A2", IF(COUNTIFS('Leave Request Form'!$G$8:$G$507, V189, 'Leave Request Form'!$C$8:$C$507, $B197), "R2", IF(COUNTIFS('Leave Request Form'!$P$8:$P$569, $B197, 'Leave Request Form'!$Q$8:$Q$569, "&lt;="&amp;V189, 'Leave Request Form'!$R$8:$R$569, "&gt;="&amp;V189)&gt;0, "A", IF(COUNTIFS('Leave Request Form'!$C$8:$C$507, $B197, 'Leave Request Form'!$D$8:$D$507, "&lt;="&amp;V189, 'Leave Request Form'!$E$8:$E$507, "&gt;="&amp;V189)&gt;0, "R", "")))))</f>
        <v/>
      </c>
      <c r="W197" s="43" t="str">
        <f>IF(OR($B197="", W189=""), "", IF(COUNTIFS('Leave Request Form'!$T$8:$T$507, W189, 'Leave Request Form'!$C$8:$C$507, $B197), "A2", IF(COUNTIFS('Leave Request Form'!$G$8:$G$507, W189, 'Leave Request Form'!$C$8:$C$507, $B197), "R2", IF(COUNTIFS('Leave Request Form'!$P$8:$P$569, $B197, 'Leave Request Form'!$Q$8:$Q$569, "&lt;="&amp;W189, 'Leave Request Form'!$R$8:$R$569, "&gt;="&amp;W189)&gt;0, "A", IF(COUNTIFS('Leave Request Form'!$C$8:$C$507, $B197, 'Leave Request Form'!$D$8:$D$507, "&lt;="&amp;W189, 'Leave Request Form'!$E$8:$E$507, "&gt;="&amp;W189)&gt;0, "R", "")))))</f>
        <v/>
      </c>
      <c r="X197" s="43" t="str">
        <f>IF(OR($B197="", X189=""), "", IF(COUNTIFS('Leave Request Form'!$T$8:$T$507, X189, 'Leave Request Form'!$C$8:$C$507, $B197), "A2", IF(COUNTIFS('Leave Request Form'!$G$8:$G$507, X189, 'Leave Request Form'!$C$8:$C$507, $B197), "R2", IF(COUNTIFS('Leave Request Form'!$P$8:$P$569, $B197, 'Leave Request Form'!$Q$8:$Q$569, "&lt;="&amp;X189, 'Leave Request Form'!$R$8:$R$569, "&gt;="&amp;X189)&gt;0, "A", IF(COUNTIFS('Leave Request Form'!$C$8:$C$507, $B197, 'Leave Request Form'!$D$8:$D$507, "&lt;="&amp;X189, 'Leave Request Form'!$E$8:$E$507, "&gt;="&amp;X189)&gt;0, "R", "")))))</f>
        <v/>
      </c>
      <c r="Y197" s="43" t="str">
        <f>IF(OR($B197="", Y189=""), "", IF(COUNTIFS('Leave Request Form'!$T$8:$T$507, Y189, 'Leave Request Form'!$C$8:$C$507, $B197), "A2", IF(COUNTIFS('Leave Request Form'!$G$8:$G$507, Y189, 'Leave Request Form'!$C$8:$C$507, $B197), "R2", IF(COUNTIFS('Leave Request Form'!$P$8:$P$569, $B197, 'Leave Request Form'!$Q$8:$Q$569, "&lt;="&amp;Y189, 'Leave Request Form'!$R$8:$R$569, "&gt;="&amp;Y189)&gt;0, "A", IF(COUNTIFS('Leave Request Form'!$C$8:$C$507, $B197, 'Leave Request Form'!$D$8:$D$507, "&lt;="&amp;Y189, 'Leave Request Form'!$E$8:$E$507, "&gt;="&amp;Y189)&gt;0, "R", "")))))</f>
        <v/>
      </c>
      <c r="Z197" s="43" t="str">
        <f>IF(OR($B197="", Z189=""), "", IF(COUNTIFS('Leave Request Form'!$T$8:$T$507, Z189, 'Leave Request Form'!$C$8:$C$507, $B197), "A2", IF(COUNTIFS('Leave Request Form'!$G$8:$G$507, Z189, 'Leave Request Form'!$C$8:$C$507, $B197), "R2", IF(COUNTIFS('Leave Request Form'!$P$8:$P$569, $B197, 'Leave Request Form'!$Q$8:$Q$569, "&lt;="&amp;Z189, 'Leave Request Form'!$R$8:$R$569, "&gt;="&amp;Z189)&gt;0, "A", IF(COUNTIFS('Leave Request Form'!$C$8:$C$507, $B197, 'Leave Request Form'!$D$8:$D$507, "&lt;="&amp;Z189, 'Leave Request Form'!$E$8:$E$507, "&gt;="&amp;Z189)&gt;0, "R", "")))))</f>
        <v/>
      </c>
      <c r="AA197" s="43" t="str">
        <f>IF(OR($B197="", AA189=""), "", IF(COUNTIFS('Leave Request Form'!$T$8:$T$507, AA189, 'Leave Request Form'!$C$8:$C$507, $B197), "A2", IF(COUNTIFS('Leave Request Form'!$G$8:$G$507, AA189, 'Leave Request Form'!$C$8:$C$507, $B197), "R2", IF(COUNTIFS('Leave Request Form'!$P$8:$P$569, $B197, 'Leave Request Form'!$Q$8:$Q$569, "&lt;="&amp;AA189, 'Leave Request Form'!$R$8:$R$569, "&gt;="&amp;AA189)&gt;0, "A", IF(COUNTIFS('Leave Request Form'!$C$8:$C$507, $B197, 'Leave Request Form'!$D$8:$D$507, "&lt;="&amp;AA189, 'Leave Request Form'!$E$8:$E$507, "&gt;="&amp;AA189)&gt;0, "R", "")))))</f>
        <v/>
      </c>
      <c r="AB197" s="43" t="str">
        <f>IF(OR($B197="", AB189=""), "", IF(COUNTIFS('Leave Request Form'!$T$8:$T$507, AB189, 'Leave Request Form'!$C$8:$C$507, $B197), "A2", IF(COUNTIFS('Leave Request Form'!$G$8:$G$507, AB189, 'Leave Request Form'!$C$8:$C$507, $B197), "R2", IF(COUNTIFS('Leave Request Form'!$P$8:$P$569, $B197, 'Leave Request Form'!$Q$8:$Q$569, "&lt;="&amp;AB189, 'Leave Request Form'!$R$8:$R$569, "&gt;="&amp;AB189)&gt;0, "A", IF(COUNTIFS('Leave Request Form'!$C$8:$C$507, $B197, 'Leave Request Form'!$D$8:$D$507, "&lt;="&amp;AB189, 'Leave Request Form'!$E$8:$E$507, "&gt;="&amp;AB189)&gt;0, "R", "")))))</f>
        <v/>
      </c>
      <c r="AC197" s="43" t="str">
        <f>IF(OR($B197="", AC189=""), "", IF(COUNTIFS('Leave Request Form'!$T$8:$T$507, AC189, 'Leave Request Form'!$C$8:$C$507, $B197), "A2", IF(COUNTIFS('Leave Request Form'!$G$8:$G$507, AC189, 'Leave Request Form'!$C$8:$C$507, $B197), "R2", IF(COUNTIFS('Leave Request Form'!$P$8:$P$569, $B197, 'Leave Request Form'!$Q$8:$Q$569, "&lt;="&amp;AC189, 'Leave Request Form'!$R$8:$R$569, "&gt;="&amp;AC189)&gt;0, "A", IF(COUNTIFS('Leave Request Form'!$C$8:$C$507, $B197, 'Leave Request Form'!$D$8:$D$507, "&lt;="&amp;AC189, 'Leave Request Form'!$E$8:$E$507, "&gt;="&amp;AC189)&gt;0, "R", "")))))</f>
        <v/>
      </c>
      <c r="AD197" s="43" t="str">
        <f>IF(OR($B197="", AD189=""), "", IF(COUNTIFS('Leave Request Form'!$T$8:$T$507, AD189, 'Leave Request Form'!$C$8:$C$507, $B197), "A2", IF(COUNTIFS('Leave Request Form'!$G$8:$G$507, AD189, 'Leave Request Form'!$C$8:$C$507, $B197), "R2", IF(COUNTIFS('Leave Request Form'!$P$8:$P$569, $B197, 'Leave Request Form'!$Q$8:$Q$569, "&lt;="&amp;AD189, 'Leave Request Form'!$R$8:$R$569, "&gt;="&amp;AD189)&gt;0, "A", IF(COUNTIFS('Leave Request Form'!$C$8:$C$507, $B197, 'Leave Request Form'!$D$8:$D$507, "&lt;="&amp;AD189, 'Leave Request Form'!$E$8:$E$507, "&gt;="&amp;AD189)&gt;0, "R", "")))))</f>
        <v/>
      </c>
      <c r="AE197" s="43" t="str">
        <f>IF(OR($B197="", AE189=""), "", IF(COUNTIFS('Leave Request Form'!$T$8:$T$507, AE189, 'Leave Request Form'!$C$8:$C$507, $B197), "A2", IF(COUNTIFS('Leave Request Form'!$G$8:$G$507, AE189, 'Leave Request Form'!$C$8:$C$507, $B197), "R2", IF(COUNTIFS('Leave Request Form'!$P$8:$P$569, $B197, 'Leave Request Form'!$Q$8:$Q$569, "&lt;="&amp;AE189, 'Leave Request Form'!$R$8:$R$569, "&gt;="&amp;AE189)&gt;0, "A", IF(COUNTIFS('Leave Request Form'!$C$8:$C$507, $B197, 'Leave Request Form'!$D$8:$D$507, "&lt;="&amp;AE189, 'Leave Request Form'!$E$8:$E$507, "&gt;="&amp;AE189)&gt;0, "R", "")))))</f>
        <v/>
      </c>
      <c r="AF197" s="43" t="str">
        <f>IF(OR($B197="", AF189=""), "", IF(COUNTIFS('Leave Request Form'!$T$8:$T$507, AF189, 'Leave Request Form'!$C$8:$C$507, $B197), "A2", IF(COUNTIFS('Leave Request Form'!$G$8:$G$507, AF189, 'Leave Request Form'!$C$8:$C$507, $B197), "R2", IF(COUNTIFS('Leave Request Form'!$P$8:$P$569, $B197, 'Leave Request Form'!$Q$8:$Q$569, "&lt;="&amp;AF189, 'Leave Request Form'!$R$8:$R$569, "&gt;="&amp;AF189)&gt;0, "A", IF(COUNTIFS('Leave Request Form'!$C$8:$C$507, $B197, 'Leave Request Form'!$D$8:$D$507, "&lt;="&amp;AF189, 'Leave Request Form'!$E$8:$E$507, "&gt;="&amp;AF189)&gt;0, "R", "")))))</f>
        <v/>
      </c>
      <c r="AG197" s="44" t="str">
        <f>IF(OR($B197="", AG189=""), "", IF(COUNTIFS('Leave Request Form'!$T$8:$T$507, AG189, 'Leave Request Form'!$C$8:$C$507, $B197), "A2", IF(COUNTIFS('Leave Request Form'!$G$8:$G$507, AG189, 'Leave Request Form'!$C$8:$C$507, $B197), "R2", IF(COUNTIFS('Leave Request Form'!$P$8:$P$569, $B197, 'Leave Request Form'!$Q$8:$Q$569, "&lt;="&amp;AG189, 'Leave Request Form'!$R$8:$R$569, "&gt;="&amp;AG189)&gt;0, "A", IF(COUNTIFS('Leave Request Form'!$C$8:$C$507, $B197, 'Leave Request Form'!$D$8:$D$507, "&lt;="&amp;AG189, 'Leave Request Form'!$E$8:$E$507, "&gt;="&amp;AG189)&gt;0, "R", "")))))</f>
        <v/>
      </c>
      <c r="AH197" s="75"/>
    </row>
    <row r="198" spans="1:34" x14ac:dyDescent="0.25">
      <c r="A198" s="75"/>
      <c r="B198" s="10" t="str">
        <f>IF('Intro &amp; Setup'!$BC$12="", "", 'Intro &amp; Setup'!$BC$12)</f>
        <v>Andrew</v>
      </c>
      <c r="C198" s="42" t="str">
        <f>IF(OR($B198="", C189=""), "", IF(COUNTIFS('Leave Request Form'!$T$8:$T$507, C189, 'Leave Request Form'!$C$8:$C$507, $B198), "A2", IF(COUNTIFS('Leave Request Form'!$G$8:$G$507, C189, 'Leave Request Form'!$C$8:$C$507, $B198), "R2", IF(COUNTIFS('Leave Request Form'!$P$8:$P$569, $B198, 'Leave Request Form'!$Q$8:$Q$569, "&lt;="&amp;C189, 'Leave Request Form'!$R$8:$R$569, "&gt;="&amp;C189)&gt;0, "A", IF(COUNTIFS('Leave Request Form'!$C$8:$C$507, $B198, 'Leave Request Form'!$D$8:$D$507, "&lt;="&amp;C189, 'Leave Request Form'!$E$8:$E$507, "&gt;="&amp;C189)&gt;0, "R", "")))))</f>
        <v/>
      </c>
      <c r="D198" s="43" t="str">
        <f>IF(OR($B198="", D189=""), "", IF(COUNTIFS('Leave Request Form'!$T$8:$T$507, D189, 'Leave Request Form'!$C$8:$C$507, $B198), "A2", IF(COUNTIFS('Leave Request Form'!$G$8:$G$507, D189, 'Leave Request Form'!$C$8:$C$507, $B198), "R2", IF(COUNTIFS('Leave Request Form'!$P$8:$P$569, $B198, 'Leave Request Form'!$Q$8:$Q$569, "&lt;="&amp;D189, 'Leave Request Form'!$R$8:$R$569, "&gt;="&amp;D189)&gt;0, "A", IF(COUNTIFS('Leave Request Form'!$C$8:$C$507, $B198, 'Leave Request Form'!$D$8:$D$507, "&lt;="&amp;D189, 'Leave Request Form'!$E$8:$E$507, "&gt;="&amp;D189)&gt;0, "R", "")))))</f>
        <v/>
      </c>
      <c r="E198" s="43" t="str">
        <f>IF(OR($B198="", E189=""), "", IF(COUNTIFS('Leave Request Form'!$T$8:$T$507, E189, 'Leave Request Form'!$C$8:$C$507, $B198), "A2", IF(COUNTIFS('Leave Request Form'!$G$8:$G$507, E189, 'Leave Request Form'!$C$8:$C$507, $B198), "R2", IF(COUNTIFS('Leave Request Form'!$P$8:$P$569, $B198, 'Leave Request Form'!$Q$8:$Q$569, "&lt;="&amp;E189, 'Leave Request Form'!$R$8:$R$569, "&gt;="&amp;E189)&gt;0, "A", IF(COUNTIFS('Leave Request Form'!$C$8:$C$507, $B198, 'Leave Request Form'!$D$8:$D$507, "&lt;="&amp;E189, 'Leave Request Form'!$E$8:$E$507, "&gt;="&amp;E189)&gt;0, "R", "")))))</f>
        <v/>
      </c>
      <c r="F198" s="43" t="str">
        <f>IF(OR($B198="", F189=""), "", IF(COUNTIFS('Leave Request Form'!$T$8:$T$507, F189, 'Leave Request Form'!$C$8:$C$507, $B198), "A2", IF(COUNTIFS('Leave Request Form'!$G$8:$G$507, F189, 'Leave Request Form'!$C$8:$C$507, $B198), "R2", IF(COUNTIFS('Leave Request Form'!$P$8:$P$569, $B198, 'Leave Request Form'!$Q$8:$Q$569, "&lt;="&amp;F189, 'Leave Request Form'!$R$8:$R$569, "&gt;="&amp;F189)&gt;0, "A", IF(COUNTIFS('Leave Request Form'!$C$8:$C$507, $B198, 'Leave Request Form'!$D$8:$D$507, "&lt;="&amp;F189, 'Leave Request Form'!$E$8:$E$507, "&gt;="&amp;F189)&gt;0, "R", "")))))</f>
        <v/>
      </c>
      <c r="G198" s="43" t="str">
        <f>IF(OR($B198="", G189=""), "", IF(COUNTIFS('Leave Request Form'!$T$8:$T$507, G189, 'Leave Request Form'!$C$8:$C$507, $B198), "A2", IF(COUNTIFS('Leave Request Form'!$G$8:$G$507, G189, 'Leave Request Form'!$C$8:$C$507, $B198), "R2", IF(COUNTIFS('Leave Request Form'!$P$8:$P$569, $B198, 'Leave Request Form'!$Q$8:$Q$569, "&lt;="&amp;G189, 'Leave Request Form'!$R$8:$R$569, "&gt;="&amp;G189)&gt;0, "A", IF(COUNTIFS('Leave Request Form'!$C$8:$C$507, $B198, 'Leave Request Form'!$D$8:$D$507, "&lt;="&amp;G189, 'Leave Request Form'!$E$8:$E$507, "&gt;="&amp;G189)&gt;0, "R", "")))))</f>
        <v/>
      </c>
      <c r="H198" s="43" t="str">
        <f>IF(OR($B198="", H189=""), "", IF(COUNTIFS('Leave Request Form'!$T$8:$T$507, H189, 'Leave Request Form'!$C$8:$C$507, $B198), "A2", IF(COUNTIFS('Leave Request Form'!$G$8:$G$507, H189, 'Leave Request Form'!$C$8:$C$507, $B198), "R2", IF(COUNTIFS('Leave Request Form'!$P$8:$P$569, $B198, 'Leave Request Form'!$Q$8:$Q$569, "&lt;="&amp;H189, 'Leave Request Form'!$R$8:$R$569, "&gt;="&amp;H189)&gt;0, "A", IF(COUNTIFS('Leave Request Form'!$C$8:$C$507, $B198, 'Leave Request Form'!$D$8:$D$507, "&lt;="&amp;H189, 'Leave Request Form'!$E$8:$E$507, "&gt;="&amp;H189)&gt;0, "R", "")))))</f>
        <v/>
      </c>
      <c r="I198" s="43" t="str">
        <f>IF(OR($B198="", I189=""), "", IF(COUNTIFS('Leave Request Form'!$T$8:$T$507, I189, 'Leave Request Form'!$C$8:$C$507, $B198), "A2", IF(COUNTIFS('Leave Request Form'!$G$8:$G$507, I189, 'Leave Request Form'!$C$8:$C$507, $B198), "R2", IF(COUNTIFS('Leave Request Form'!$P$8:$P$569, $B198, 'Leave Request Form'!$Q$8:$Q$569, "&lt;="&amp;I189, 'Leave Request Form'!$R$8:$R$569, "&gt;="&amp;I189)&gt;0, "A", IF(COUNTIFS('Leave Request Form'!$C$8:$C$507, $B198, 'Leave Request Form'!$D$8:$D$507, "&lt;="&amp;I189, 'Leave Request Form'!$E$8:$E$507, "&gt;="&amp;I189)&gt;0, "R", "")))))</f>
        <v/>
      </c>
      <c r="J198" s="43" t="str">
        <f>IF(OR($B198="", J189=""), "", IF(COUNTIFS('Leave Request Form'!$T$8:$T$507, J189, 'Leave Request Form'!$C$8:$C$507, $B198), "A2", IF(COUNTIFS('Leave Request Form'!$G$8:$G$507, J189, 'Leave Request Form'!$C$8:$C$507, $B198), "R2", IF(COUNTIFS('Leave Request Form'!$P$8:$P$569, $B198, 'Leave Request Form'!$Q$8:$Q$569, "&lt;="&amp;J189, 'Leave Request Form'!$R$8:$R$569, "&gt;="&amp;J189)&gt;0, "A", IF(COUNTIFS('Leave Request Form'!$C$8:$C$507, $B198, 'Leave Request Form'!$D$8:$D$507, "&lt;="&amp;J189, 'Leave Request Form'!$E$8:$E$507, "&gt;="&amp;J189)&gt;0, "R", "")))))</f>
        <v/>
      </c>
      <c r="K198" s="43" t="str">
        <f>IF(OR($B198="", K189=""), "", IF(COUNTIFS('Leave Request Form'!$T$8:$T$507, K189, 'Leave Request Form'!$C$8:$C$507, $B198), "A2", IF(COUNTIFS('Leave Request Form'!$G$8:$G$507, K189, 'Leave Request Form'!$C$8:$C$507, $B198), "R2", IF(COUNTIFS('Leave Request Form'!$P$8:$P$569, $B198, 'Leave Request Form'!$Q$8:$Q$569, "&lt;="&amp;K189, 'Leave Request Form'!$R$8:$R$569, "&gt;="&amp;K189)&gt;0, "A", IF(COUNTIFS('Leave Request Form'!$C$8:$C$507, $B198, 'Leave Request Form'!$D$8:$D$507, "&lt;="&amp;K189, 'Leave Request Form'!$E$8:$E$507, "&gt;="&amp;K189)&gt;0, "R", "")))))</f>
        <v/>
      </c>
      <c r="L198" s="43" t="str">
        <f>IF(OR($B198="", L189=""), "", IF(COUNTIFS('Leave Request Form'!$T$8:$T$507, L189, 'Leave Request Form'!$C$8:$C$507, $B198), "A2", IF(COUNTIFS('Leave Request Form'!$G$8:$G$507, L189, 'Leave Request Form'!$C$8:$C$507, $B198), "R2", IF(COUNTIFS('Leave Request Form'!$P$8:$P$569, $B198, 'Leave Request Form'!$Q$8:$Q$569, "&lt;="&amp;L189, 'Leave Request Form'!$R$8:$R$569, "&gt;="&amp;L189)&gt;0, "A", IF(COUNTIFS('Leave Request Form'!$C$8:$C$507, $B198, 'Leave Request Form'!$D$8:$D$507, "&lt;="&amp;L189, 'Leave Request Form'!$E$8:$E$507, "&gt;="&amp;L189)&gt;0, "R", "")))))</f>
        <v/>
      </c>
      <c r="M198" s="43" t="str">
        <f>IF(OR($B198="", M189=""), "", IF(COUNTIFS('Leave Request Form'!$T$8:$T$507, M189, 'Leave Request Form'!$C$8:$C$507, $B198), "A2", IF(COUNTIFS('Leave Request Form'!$G$8:$G$507, M189, 'Leave Request Form'!$C$8:$C$507, $B198), "R2", IF(COUNTIFS('Leave Request Form'!$P$8:$P$569, $B198, 'Leave Request Form'!$Q$8:$Q$569, "&lt;="&amp;M189, 'Leave Request Form'!$R$8:$R$569, "&gt;="&amp;M189)&gt;0, "A", IF(COUNTIFS('Leave Request Form'!$C$8:$C$507, $B198, 'Leave Request Form'!$D$8:$D$507, "&lt;="&amp;M189, 'Leave Request Form'!$E$8:$E$507, "&gt;="&amp;M189)&gt;0, "R", "")))))</f>
        <v/>
      </c>
      <c r="N198" s="43" t="str">
        <f>IF(OR($B198="", N189=""), "", IF(COUNTIFS('Leave Request Form'!$T$8:$T$507, N189, 'Leave Request Form'!$C$8:$C$507, $B198), "A2", IF(COUNTIFS('Leave Request Form'!$G$8:$G$507, N189, 'Leave Request Form'!$C$8:$C$507, $B198), "R2", IF(COUNTIFS('Leave Request Form'!$P$8:$P$569, $B198, 'Leave Request Form'!$Q$8:$Q$569, "&lt;="&amp;N189, 'Leave Request Form'!$R$8:$R$569, "&gt;="&amp;N189)&gt;0, "A", IF(COUNTIFS('Leave Request Form'!$C$8:$C$507, $B198, 'Leave Request Form'!$D$8:$D$507, "&lt;="&amp;N189, 'Leave Request Form'!$E$8:$E$507, "&gt;="&amp;N189)&gt;0, "R", "")))))</f>
        <v/>
      </c>
      <c r="O198" s="43" t="str">
        <f>IF(OR($B198="", O189=""), "", IF(COUNTIFS('Leave Request Form'!$T$8:$T$507, O189, 'Leave Request Form'!$C$8:$C$507, $B198), "A2", IF(COUNTIFS('Leave Request Form'!$G$8:$G$507, O189, 'Leave Request Form'!$C$8:$C$507, $B198), "R2", IF(COUNTIFS('Leave Request Form'!$P$8:$P$569, $B198, 'Leave Request Form'!$Q$8:$Q$569, "&lt;="&amp;O189, 'Leave Request Form'!$R$8:$R$569, "&gt;="&amp;O189)&gt;0, "A", IF(COUNTIFS('Leave Request Form'!$C$8:$C$507, $B198, 'Leave Request Form'!$D$8:$D$507, "&lt;="&amp;O189, 'Leave Request Form'!$E$8:$E$507, "&gt;="&amp;O189)&gt;0, "R", "")))))</f>
        <v/>
      </c>
      <c r="P198" s="43" t="str">
        <f>IF(OR($B198="", P189=""), "", IF(COUNTIFS('Leave Request Form'!$T$8:$T$507, P189, 'Leave Request Form'!$C$8:$C$507, $B198), "A2", IF(COUNTIFS('Leave Request Form'!$G$8:$G$507, P189, 'Leave Request Form'!$C$8:$C$507, $B198), "R2", IF(COUNTIFS('Leave Request Form'!$P$8:$P$569, $B198, 'Leave Request Form'!$Q$8:$Q$569, "&lt;="&amp;P189, 'Leave Request Form'!$R$8:$R$569, "&gt;="&amp;P189)&gt;0, "A", IF(COUNTIFS('Leave Request Form'!$C$8:$C$507, $B198, 'Leave Request Form'!$D$8:$D$507, "&lt;="&amp;P189, 'Leave Request Form'!$E$8:$E$507, "&gt;="&amp;P189)&gt;0, "R", "")))))</f>
        <v/>
      </c>
      <c r="Q198" s="43" t="str">
        <f>IF(OR($B198="", Q189=""), "", IF(COUNTIFS('Leave Request Form'!$T$8:$T$507, Q189, 'Leave Request Form'!$C$8:$C$507, $B198), "A2", IF(COUNTIFS('Leave Request Form'!$G$8:$G$507, Q189, 'Leave Request Form'!$C$8:$C$507, $B198), "R2", IF(COUNTIFS('Leave Request Form'!$P$8:$P$569, $B198, 'Leave Request Form'!$Q$8:$Q$569, "&lt;="&amp;Q189, 'Leave Request Form'!$R$8:$R$569, "&gt;="&amp;Q189)&gt;0, "A", IF(COUNTIFS('Leave Request Form'!$C$8:$C$507, $B198, 'Leave Request Form'!$D$8:$D$507, "&lt;="&amp;Q189, 'Leave Request Form'!$E$8:$E$507, "&gt;="&amp;Q189)&gt;0, "R", "")))))</f>
        <v/>
      </c>
      <c r="R198" s="43" t="str">
        <f>IF(OR($B198="", R189=""), "", IF(COUNTIFS('Leave Request Form'!$T$8:$T$507, R189, 'Leave Request Form'!$C$8:$C$507, $B198), "A2", IF(COUNTIFS('Leave Request Form'!$G$8:$G$507, R189, 'Leave Request Form'!$C$8:$C$507, $B198), "R2", IF(COUNTIFS('Leave Request Form'!$P$8:$P$569, $B198, 'Leave Request Form'!$Q$8:$Q$569, "&lt;="&amp;R189, 'Leave Request Form'!$R$8:$R$569, "&gt;="&amp;R189)&gt;0, "A", IF(COUNTIFS('Leave Request Form'!$C$8:$C$507, $B198, 'Leave Request Form'!$D$8:$D$507, "&lt;="&amp;R189, 'Leave Request Form'!$E$8:$E$507, "&gt;="&amp;R189)&gt;0, "R", "")))))</f>
        <v/>
      </c>
      <c r="S198" s="43" t="str">
        <f>IF(OR($B198="", S189=""), "", IF(COUNTIFS('Leave Request Form'!$T$8:$T$507, S189, 'Leave Request Form'!$C$8:$C$507, $B198), "A2", IF(COUNTIFS('Leave Request Form'!$G$8:$G$507, S189, 'Leave Request Form'!$C$8:$C$507, $B198), "R2", IF(COUNTIFS('Leave Request Form'!$P$8:$P$569, $B198, 'Leave Request Form'!$Q$8:$Q$569, "&lt;="&amp;S189, 'Leave Request Form'!$R$8:$R$569, "&gt;="&amp;S189)&gt;0, "A", IF(COUNTIFS('Leave Request Form'!$C$8:$C$507, $B198, 'Leave Request Form'!$D$8:$D$507, "&lt;="&amp;S189, 'Leave Request Form'!$E$8:$E$507, "&gt;="&amp;S189)&gt;0, "R", "")))))</f>
        <v/>
      </c>
      <c r="T198" s="43" t="str">
        <f>IF(OR($B198="", T189=""), "", IF(COUNTIFS('Leave Request Form'!$T$8:$T$507, T189, 'Leave Request Form'!$C$8:$C$507, $B198), "A2", IF(COUNTIFS('Leave Request Form'!$G$8:$G$507, T189, 'Leave Request Form'!$C$8:$C$507, $B198), "R2", IF(COUNTIFS('Leave Request Form'!$P$8:$P$569, $B198, 'Leave Request Form'!$Q$8:$Q$569, "&lt;="&amp;T189, 'Leave Request Form'!$R$8:$R$569, "&gt;="&amp;T189)&gt;0, "A", IF(COUNTIFS('Leave Request Form'!$C$8:$C$507, $B198, 'Leave Request Form'!$D$8:$D$507, "&lt;="&amp;T189, 'Leave Request Form'!$E$8:$E$507, "&gt;="&amp;T189)&gt;0, "R", "")))))</f>
        <v/>
      </c>
      <c r="U198" s="43" t="str">
        <f>IF(OR($B198="", U189=""), "", IF(COUNTIFS('Leave Request Form'!$T$8:$T$507, U189, 'Leave Request Form'!$C$8:$C$507, $B198), "A2", IF(COUNTIFS('Leave Request Form'!$G$8:$G$507, U189, 'Leave Request Form'!$C$8:$C$507, $B198), "R2", IF(COUNTIFS('Leave Request Form'!$P$8:$P$569, $B198, 'Leave Request Form'!$Q$8:$Q$569, "&lt;="&amp;U189, 'Leave Request Form'!$R$8:$R$569, "&gt;="&amp;U189)&gt;0, "A", IF(COUNTIFS('Leave Request Form'!$C$8:$C$507, $B198, 'Leave Request Form'!$D$8:$D$507, "&lt;="&amp;U189, 'Leave Request Form'!$E$8:$E$507, "&gt;="&amp;U189)&gt;0, "R", "")))))</f>
        <v/>
      </c>
      <c r="V198" s="43" t="str">
        <f>IF(OR($B198="", V189=""), "", IF(COUNTIFS('Leave Request Form'!$T$8:$T$507, V189, 'Leave Request Form'!$C$8:$C$507, $B198), "A2", IF(COUNTIFS('Leave Request Form'!$G$8:$G$507, V189, 'Leave Request Form'!$C$8:$C$507, $B198), "R2", IF(COUNTIFS('Leave Request Form'!$P$8:$P$569, $B198, 'Leave Request Form'!$Q$8:$Q$569, "&lt;="&amp;V189, 'Leave Request Form'!$R$8:$R$569, "&gt;="&amp;V189)&gt;0, "A", IF(COUNTIFS('Leave Request Form'!$C$8:$C$507, $B198, 'Leave Request Form'!$D$8:$D$507, "&lt;="&amp;V189, 'Leave Request Form'!$E$8:$E$507, "&gt;="&amp;V189)&gt;0, "R", "")))))</f>
        <v/>
      </c>
      <c r="W198" s="43" t="str">
        <f>IF(OR($B198="", W189=""), "", IF(COUNTIFS('Leave Request Form'!$T$8:$T$507, W189, 'Leave Request Form'!$C$8:$C$507, $B198), "A2", IF(COUNTIFS('Leave Request Form'!$G$8:$G$507, W189, 'Leave Request Form'!$C$8:$C$507, $B198), "R2", IF(COUNTIFS('Leave Request Form'!$P$8:$P$569, $B198, 'Leave Request Form'!$Q$8:$Q$569, "&lt;="&amp;W189, 'Leave Request Form'!$R$8:$R$569, "&gt;="&amp;W189)&gt;0, "A", IF(COUNTIFS('Leave Request Form'!$C$8:$C$507, $B198, 'Leave Request Form'!$D$8:$D$507, "&lt;="&amp;W189, 'Leave Request Form'!$E$8:$E$507, "&gt;="&amp;W189)&gt;0, "R", "")))))</f>
        <v/>
      </c>
      <c r="X198" s="43" t="str">
        <f>IF(OR($B198="", X189=""), "", IF(COUNTIFS('Leave Request Form'!$T$8:$T$507, X189, 'Leave Request Form'!$C$8:$C$507, $B198), "A2", IF(COUNTIFS('Leave Request Form'!$G$8:$G$507, X189, 'Leave Request Form'!$C$8:$C$507, $B198), "R2", IF(COUNTIFS('Leave Request Form'!$P$8:$P$569, $B198, 'Leave Request Form'!$Q$8:$Q$569, "&lt;="&amp;X189, 'Leave Request Form'!$R$8:$R$569, "&gt;="&amp;X189)&gt;0, "A", IF(COUNTIFS('Leave Request Form'!$C$8:$C$507, $B198, 'Leave Request Form'!$D$8:$D$507, "&lt;="&amp;X189, 'Leave Request Form'!$E$8:$E$507, "&gt;="&amp;X189)&gt;0, "R", "")))))</f>
        <v/>
      </c>
      <c r="Y198" s="43" t="str">
        <f>IF(OR($B198="", Y189=""), "", IF(COUNTIFS('Leave Request Form'!$T$8:$T$507, Y189, 'Leave Request Form'!$C$8:$C$507, $B198), "A2", IF(COUNTIFS('Leave Request Form'!$G$8:$G$507, Y189, 'Leave Request Form'!$C$8:$C$507, $B198), "R2", IF(COUNTIFS('Leave Request Form'!$P$8:$P$569, $B198, 'Leave Request Form'!$Q$8:$Q$569, "&lt;="&amp;Y189, 'Leave Request Form'!$R$8:$R$569, "&gt;="&amp;Y189)&gt;0, "A", IF(COUNTIFS('Leave Request Form'!$C$8:$C$507, $B198, 'Leave Request Form'!$D$8:$D$507, "&lt;="&amp;Y189, 'Leave Request Form'!$E$8:$E$507, "&gt;="&amp;Y189)&gt;0, "R", "")))))</f>
        <v/>
      </c>
      <c r="Z198" s="43" t="str">
        <f>IF(OR($B198="", Z189=""), "", IF(COUNTIFS('Leave Request Form'!$T$8:$T$507, Z189, 'Leave Request Form'!$C$8:$C$507, $B198), "A2", IF(COUNTIFS('Leave Request Form'!$G$8:$G$507, Z189, 'Leave Request Form'!$C$8:$C$507, $B198), "R2", IF(COUNTIFS('Leave Request Form'!$P$8:$P$569, $B198, 'Leave Request Form'!$Q$8:$Q$569, "&lt;="&amp;Z189, 'Leave Request Form'!$R$8:$R$569, "&gt;="&amp;Z189)&gt;0, "A", IF(COUNTIFS('Leave Request Form'!$C$8:$C$507, $B198, 'Leave Request Form'!$D$8:$D$507, "&lt;="&amp;Z189, 'Leave Request Form'!$E$8:$E$507, "&gt;="&amp;Z189)&gt;0, "R", "")))))</f>
        <v/>
      </c>
      <c r="AA198" s="43" t="str">
        <f>IF(OR($B198="", AA189=""), "", IF(COUNTIFS('Leave Request Form'!$T$8:$T$507, AA189, 'Leave Request Form'!$C$8:$C$507, $B198), "A2", IF(COUNTIFS('Leave Request Form'!$G$8:$G$507, AA189, 'Leave Request Form'!$C$8:$C$507, $B198), "R2", IF(COUNTIFS('Leave Request Form'!$P$8:$P$569, $B198, 'Leave Request Form'!$Q$8:$Q$569, "&lt;="&amp;AA189, 'Leave Request Form'!$R$8:$R$569, "&gt;="&amp;AA189)&gt;0, "A", IF(COUNTIFS('Leave Request Form'!$C$8:$C$507, $B198, 'Leave Request Form'!$D$8:$D$507, "&lt;="&amp;AA189, 'Leave Request Form'!$E$8:$E$507, "&gt;="&amp;AA189)&gt;0, "R", "")))))</f>
        <v/>
      </c>
      <c r="AB198" s="43" t="str">
        <f>IF(OR($B198="", AB189=""), "", IF(COUNTIFS('Leave Request Form'!$T$8:$T$507, AB189, 'Leave Request Form'!$C$8:$C$507, $B198), "A2", IF(COUNTIFS('Leave Request Form'!$G$8:$G$507, AB189, 'Leave Request Form'!$C$8:$C$507, $B198), "R2", IF(COUNTIFS('Leave Request Form'!$P$8:$P$569, $B198, 'Leave Request Form'!$Q$8:$Q$569, "&lt;="&amp;AB189, 'Leave Request Form'!$R$8:$R$569, "&gt;="&amp;AB189)&gt;0, "A", IF(COUNTIFS('Leave Request Form'!$C$8:$C$507, $B198, 'Leave Request Form'!$D$8:$D$507, "&lt;="&amp;AB189, 'Leave Request Form'!$E$8:$E$507, "&gt;="&amp;AB189)&gt;0, "R", "")))))</f>
        <v/>
      </c>
      <c r="AC198" s="43" t="str">
        <f>IF(OR($B198="", AC189=""), "", IF(COUNTIFS('Leave Request Form'!$T$8:$T$507, AC189, 'Leave Request Form'!$C$8:$C$507, $B198), "A2", IF(COUNTIFS('Leave Request Form'!$G$8:$G$507, AC189, 'Leave Request Form'!$C$8:$C$507, $B198), "R2", IF(COUNTIFS('Leave Request Form'!$P$8:$P$569, $B198, 'Leave Request Form'!$Q$8:$Q$569, "&lt;="&amp;AC189, 'Leave Request Form'!$R$8:$R$569, "&gt;="&amp;AC189)&gt;0, "A", IF(COUNTIFS('Leave Request Form'!$C$8:$C$507, $B198, 'Leave Request Form'!$D$8:$D$507, "&lt;="&amp;AC189, 'Leave Request Form'!$E$8:$E$507, "&gt;="&amp;AC189)&gt;0, "R", "")))))</f>
        <v/>
      </c>
      <c r="AD198" s="43" t="str">
        <f>IF(OR($B198="", AD189=""), "", IF(COUNTIFS('Leave Request Form'!$T$8:$T$507, AD189, 'Leave Request Form'!$C$8:$C$507, $B198), "A2", IF(COUNTIFS('Leave Request Form'!$G$8:$G$507, AD189, 'Leave Request Form'!$C$8:$C$507, $B198), "R2", IF(COUNTIFS('Leave Request Form'!$P$8:$P$569, $B198, 'Leave Request Form'!$Q$8:$Q$569, "&lt;="&amp;AD189, 'Leave Request Form'!$R$8:$R$569, "&gt;="&amp;AD189)&gt;0, "A", IF(COUNTIFS('Leave Request Form'!$C$8:$C$507, $B198, 'Leave Request Form'!$D$8:$D$507, "&lt;="&amp;AD189, 'Leave Request Form'!$E$8:$E$507, "&gt;="&amp;AD189)&gt;0, "R", "")))))</f>
        <v/>
      </c>
      <c r="AE198" s="43" t="str">
        <f>IF(OR($B198="", AE189=""), "", IF(COUNTIFS('Leave Request Form'!$T$8:$T$507, AE189, 'Leave Request Form'!$C$8:$C$507, $B198), "A2", IF(COUNTIFS('Leave Request Form'!$G$8:$G$507, AE189, 'Leave Request Form'!$C$8:$C$507, $B198), "R2", IF(COUNTIFS('Leave Request Form'!$P$8:$P$569, $B198, 'Leave Request Form'!$Q$8:$Q$569, "&lt;="&amp;AE189, 'Leave Request Form'!$R$8:$R$569, "&gt;="&amp;AE189)&gt;0, "A", IF(COUNTIFS('Leave Request Form'!$C$8:$C$507, $B198, 'Leave Request Form'!$D$8:$D$507, "&lt;="&amp;AE189, 'Leave Request Form'!$E$8:$E$507, "&gt;="&amp;AE189)&gt;0, "R", "")))))</f>
        <v/>
      </c>
      <c r="AF198" s="43" t="str">
        <f>IF(OR($B198="", AF189=""), "", IF(COUNTIFS('Leave Request Form'!$T$8:$T$507, AF189, 'Leave Request Form'!$C$8:$C$507, $B198), "A2", IF(COUNTIFS('Leave Request Form'!$G$8:$G$507, AF189, 'Leave Request Form'!$C$8:$C$507, $B198), "R2", IF(COUNTIFS('Leave Request Form'!$P$8:$P$569, $B198, 'Leave Request Form'!$Q$8:$Q$569, "&lt;="&amp;AF189, 'Leave Request Form'!$R$8:$R$569, "&gt;="&amp;AF189)&gt;0, "A", IF(COUNTIFS('Leave Request Form'!$C$8:$C$507, $B198, 'Leave Request Form'!$D$8:$D$507, "&lt;="&amp;AF189, 'Leave Request Form'!$E$8:$E$507, "&gt;="&amp;AF189)&gt;0, "R", "")))))</f>
        <v/>
      </c>
      <c r="AG198" s="44" t="str">
        <f>IF(OR($B198="", AG189=""), "", IF(COUNTIFS('Leave Request Form'!$T$8:$T$507, AG189, 'Leave Request Form'!$C$8:$C$507, $B198), "A2", IF(COUNTIFS('Leave Request Form'!$G$8:$G$507, AG189, 'Leave Request Form'!$C$8:$C$507, $B198), "R2", IF(COUNTIFS('Leave Request Form'!$P$8:$P$569, $B198, 'Leave Request Form'!$Q$8:$Q$569, "&lt;="&amp;AG189, 'Leave Request Form'!$R$8:$R$569, "&gt;="&amp;AG189)&gt;0, "A", IF(COUNTIFS('Leave Request Form'!$C$8:$C$507, $B198, 'Leave Request Form'!$D$8:$D$507, "&lt;="&amp;AG189, 'Leave Request Form'!$E$8:$E$507, "&gt;="&amp;AG189)&gt;0, "R", "")))))</f>
        <v/>
      </c>
      <c r="AH198" s="75"/>
    </row>
    <row r="199" spans="1:34" x14ac:dyDescent="0.25">
      <c r="A199" s="75"/>
      <c r="B199" s="10" t="str">
        <f>IF('Intro &amp; Setup'!$BC$13="", "", 'Intro &amp; Setup'!$BC$13)</f>
        <v>Colleen</v>
      </c>
      <c r="C199" s="42" t="str">
        <f>IF(OR($B199="", C189=""), "", IF(COUNTIFS('Leave Request Form'!$T$8:$T$507, C189, 'Leave Request Form'!$C$8:$C$507, $B199), "A2", IF(COUNTIFS('Leave Request Form'!$G$8:$G$507, C189, 'Leave Request Form'!$C$8:$C$507, $B199), "R2", IF(COUNTIFS('Leave Request Form'!$P$8:$P$569, $B199, 'Leave Request Form'!$Q$8:$Q$569, "&lt;="&amp;C189, 'Leave Request Form'!$R$8:$R$569, "&gt;="&amp;C189)&gt;0, "A", IF(COUNTIFS('Leave Request Form'!$C$8:$C$507, $B199, 'Leave Request Form'!$D$8:$D$507, "&lt;="&amp;C189, 'Leave Request Form'!$E$8:$E$507, "&gt;="&amp;C189)&gt;0, "R", "")))))</f>
        <v/>
      </c>
      <c r="D199" s="43" t="str">
        <f>IF(OR($B199="", D189=""), "", IF(COUNTIFS('Leave Request Form'!$T$8:$T$507, D189, 'Leave Request Form'!$C$8:$C$507, $B199), "A2", IF(COUNTIFS('Leave Request Form'!$G$8:$G$507, D189, 'Leave Request Form'!$C$8:$C$507, $B199), "R2", IF(COUNTIFS('Leave Request Form'!$P$8:$P$569, $B199, 'Leave Request Form'!$Q$8:$Q$569, "&lt;="&amp;D189, 'Leave Request Form'!$R$8:$R$569, "&gt;="&amp;D189)&gt;0, "A", IF(COUNTIFS('Leave Request Form'!$C$8:$C$507, $B199, 'Leave Request Form'!$D$8:$D$507, "&lt;="&amp;D189, 'Leave Request Form'!$E$8:$E$507, "&gt;="&amp;D189)&gt;0, "R", "")))))</f>
        <v/>
      </c>
      <c r="E199" s="43" t="str">
        <f>IF(OR($B199="", E189=""), "", IF(COUNTIFS('Leave Request Form'!$T$8:$T$507, E189, 'Leave Request Form'!$C$8:$C$507, $B199), "A2", IF(COUNTIFS('Leave Request Form'!$G$8:$G$507, E189, 'Leave Request Form'!$C$8:$C$507, $B199), "R2", IF(COUNTIFS('Leave Request Form'!$P$8:$P$569, $B199, 'Leave Request Form'!$Q$8:$Q$569, "&lt;="&amp;E189, 'Leave Request Form'!$R$8:$R$569, "&gt;="&amp;E189)&gt;0, "A", IF(COUNTIFS('Leave Request Form'!$C$8:$C$507, $B199, 'Leave Request Form'!$D$8:$D$507, "&lt;="&amp;E189, 'Leave Request Form'!$E$8:$E$507, "&gt;="&amp;E189)&gt;0, "R", "")))))</f>
        <v/>
      </c>
      <c r="F199" s="43" t="str">
        <f>IF(OR($B199="", F189=""), "", IF(COUNTIFS('Leave Request Form'!$T$8:$T$507, F189, 'Leave Request Form'!$C$8:$C$507, $B199), "A2", IF(COUNTIFS('Leave Request Form'!$G$8:$G$507, F189, 'Leave Request Form'!$C$8:$C$507, $B199), "R2", IF(COUNTIFS('Leave Request Form'!$P$8:$P$569, $B199, 'Leave Request Form'!$Q$8:$Q$569, "&lt;="&amp;F189, 'Leave Request Form'!$R$8:$R$569, "&gt;="&amp;F189)&gt;0, "A", IF(COUNTIFS('Leave Request Form'!$C$8:$C$507, $B199, 'Leave Request Form'!$D$8:$D$507, "&lt;="&amp;F189, 'Leave Request Form'!$E$8:$E$507, "&gt;="&amp;F189)&gt;0, "R", "")))))</f>
        <v/>
      </c>
      <c r="G199" s="43" t="str">
        <f>IF(OR($B199="", G189=""), "", IF(COUNTIFS('Leave Request Form'!$T$8:$T$507, G189, 'Leave Request Form'!$C$8:$C$507, $B199), "A2", IF(COUNTIFS('Leave Request Form'!$G$8:$G$507, G189, 'Leave Request Form'!$C$8:$C$507, $B199), "R2", IF(COUNTIFS('Leave Request Form'!$P$8:$P$569, $B199, 'Leave Request Form'!$Q$8:$Q$569, "&lt;="&amp;G189, 'Leave Request Form'!$R$8:$R$569, "&gt;="&amp;G189)&gt;0, "A", IF(COUNTIFS('Leave Request Form'!$C$8:$C$507, $B199, 'Leave Request Form'!$D$8:$D$507, "&lt;="&amp;G189, 'Leave Request Form'!$E$8:$E$507, "&gt;="&amp;G189)&gt;0, "R", "")))))</f>
        <v/>
      </c>
      <c r="H199" s="43" t="str">
        <f>IF(OR($B199="", H189=""), "", IF(COUNTIFS('Leave Request Form'!$T$8:$T$507, H189, 'Leave Request Form'!$C$8:$C$507, $B199), "A2", IF(COUNTIFS('Leave Request Form'!$G$8:$G$507, H189, 'Leave Request Form'!$C$8:$C$507, $B199), "R2", IF(COUNTIFS('Leave Request Form'!$P$8:$P$569, $B199, 'Leave Request Form'!$Q$8:$Q$569, "&lt;="&amp;H189, 'Leave Request Form'!$R$8:$R$569, "&gt;="&amp;H189)&gt;0, "A", IF(COUNTIFS('Leave Request Form'!$C$8:$C$507, $B199, 'Leave Request Form'!$D$8:$D$507, "&lt;="&amp;H189, 'Leave Request Form'!$E$8:$E$507, "&gt;="&amp;H189)&gt;0, "R", "")))))</f>
        <v/>
      </c>
      <c r="I199" s="43" t="str">
        <f>IF(OR($B199="", I189=""), "", IF(COUNTIFS('Leave Request Form'!$T$8:$T$507, I189, 'Leave Request Form'!$C$8:$C$507, $B199), "A2", IF(COUNTIFS('Leave Request Form'!$G$8:$G$507, I189, 'Leave Request Form'!$C$8:$C$507, $B199), "R2", IF(COUNTIFS('Leave Request Form'!$P$8:$P$569, $B199, 'Leave Request Form'!$Q$8:$Q$569, "&lt;="&amp;I189, 'Leave Request Form'!$R$8:$R$569, "&gt;="&amp;I189)&gt;0, "A", IF(COUNTIFS('Leave Request Form'!$C$8:$C$507, $B199, 'Leave Request Form'!$D$8:$D$507, "&lt;="&amp;I189, 'Leave Request Form'!$E$8:$E$507, "&gt;="&amp;I189)&gt;0, "R", "")))))</f>
        <v/>
      </c>
      <c r="J199" s="43" t="str">
        <f>IF(OR($B199="", J189=""), "", IF(COUNTIFS('Leave Request Form'!$T$8:$T$507, J189, 'Leave Request Form'!$C$8:$C$507, $B199), "A2", IF(COUNTIFS('Leave Request Form'!$G$8:$G$507, J189, 'Leave Request Form'!$C$8:$C$507, $B199), "R2", IF(COUNTIFS('Leave Request Form'!$P$8:$P$569, $B199, 'Leave Request Form'!$Q$8:$Q$569, "&lt;="&amp;J189, 'Leave Request Form'!$R$8:$R$569, "&gt;="&amp;J189)&gt;0, "A", IF(COUNTIFS('Leave Request Form'!$C$8:$C$507, $B199, 'Leave Request Form'!$D$8:$D$507, "&lt;="&amp;J189, 'Leave Request Form'!$E$8:$E$507, "&gt;="&amp;J189)&gt;0, "R", "")))))</f>
        <v/>
      </c>
      <c r="K199" s="43" t="str">
        <f>IF(OR($B199="", K189=""), "", IF(COUNTIFS('Leave Request Form'!$T$8:$T$507, K189, 'Leave Request Form'!$C$8:$C$507, $B199), "A2", IF(COUNTIFS('Leave Request Form'!$G$8:$G$507, K189, 'Leave Request Form'!$C$8:$C$507, $B199), "R2", IF(COUNTIFS('Leave Request Form'!$P$8:$P$569, $B199, 'Leave Request Form'!$Q$8:$Q$569, "&lt;="&amp;K189, 'Leave Request Form'!$R$8:$R$569, "&gt;="&amp;K189)&gt;0, "A", IF(COUNTIFS('Leave Request Form'!$C$8:$C$507, $B199, 'Leave Request Form'!$D$8:$D$507, "&lt;="&amp;K189, 'Leave Request Form'!$E$8:$E$507, "&gt;="&amp;K189)&gt;0, "R", "")))))</f>
        <v/>
      </c>
      <c r="L199" s="43" t="str">
        <f>IF(OR($B199="", L189=""), "", IF(COUNTIFS('Leave Request Form'!$T$8:$T$507, L189, 'Leave Request Form'!$C$8:$C$507, $B199), "A2", IF(COUNTIFS('Leave Request Form'!$G$8:$G$507, L189, 'Leave Request Form'!$C$8:$C$507, $B199), "R2", IF(COUNTIFS('Leave Request Form'!$P$8:$P$569, $B199, 'Leave Request Form'!$Q$8:$Q$569, "&lt;="&amp;L189, 'Leave Request Form'!$R$8:$R$569, "&gt;="&amp;L189)&gt;0, "A", IF(COUNTIFS('Leave Request Form'!$C$8:$C$507, $B199, 'Leave Request Form'!$D$8:$D$507, "&lt;="&amp;L189, 'Leave Request Form'!$E$8:$E$507, "&gt;="&amp;L189)&gt;0, "R", "")))))</f>
        <v/>
      </c>
      <c r="M199" s="43" t="str">
        <f>IF(OR($B199="", M189=""), "", IF(COUNTIFS('Leave Request Form'!$T$8:$T$507, M189, 'Leave Request Form'!$C$8:$C$507, $B199), "A2", IF(COUNTIFS('Leave Request Form'!$G$8:$G$507, M189, 'Leave Request Form'!$C$8:$C$507, $B199), "R2", IF(COUNTIFS('Leave Request Form'!$P$8:$P$569, $B199, 'Leave Request Form'!$Q$8:$Q$569, "&lt;="&amp;M189, 'Leave Request Form'!$R$8:$R$569, "&gt;="&amp;M189)&gt;0, "A", IF(COUNTIFS('Leave Request Form'!$C$8:$C$507, $B199, 'Leave Request Form'!$D$8:$D$507, "&lt;="&amp;M189, 'Leave Request Form'!$E$8:$E$507, "&gt;="&amp;M189)&gt;0, "R", "")))))</f>
        <v/>
      </c>
      <c r="N199" s="43" t="str">
        <f>IF(OR($B199="", N189=""), "", IF(COUNTIFS('Leave Request Form'!$T$8:$T$507, N189, 'Leave Request Form'!$C$8:$C$507, $B199), "A2", IF(COUNTIFS('Leave Request Form'!$G$8:$G$507, N189, 'Leave Request Form'!$C$8:$C$507, $B199), "R2", IF(COUNTIFS('Leave Request Form'!$P$8:$P$569, $B199, 'Leave Request Form'!$Q$8:$Q$569, "&lt;="&amp;N189, 'Leave Request Form'!$R$8:$R$569, "&gt;="&amp;N189)&gt;0, "A", IF(COUNTIFS('Leave Request Form'!$C$8:$C$507, $B199, 'Leave Request Form'!$D$8:$D$507, "&lt;="&amp;N189, 'Leave Request Form'!$E$8:$E$507, "&gt;="&amp;N189)&gt;0, "R", "")))))</f>
        <v/>
      </c>
      <c r="O199" s="43" t="str">
        <f>IF(OR($B199="", O189=""), "", IF(COUNTIFS('Leave Request Form'!$T$8:$T$507, O189, 'Leave Request Form'!$C$8:$C$507, $B199), "A2", IF(COUNTIFS('Leave Request Form'!$G$8:$G$507, O189, 'Leave Request Form'!$C$8:$C$507, $B199), "R2", IF(COUNTIFS('Leave Request Form'!$P$8:$P$569, $B199, 'Leave Request Form'!$Q$8:$Q$569, "&lt;="&amp;O189, 'Leave Request Form'!$R$8:$R$569, "&gt;="&amp;O189)&gt;0, "A", IF(COUNTIFS('Leave Request Form'!$C$8:$C$507, $B199, 'Leave Request Form'!$D$8:$D$507, "&lt;="&amp;O189, 'Leave Request Form'!$E$8:$E$507, "&gt;="&amp;O189)&gt;0, "R", "")))))</f>
        <v/>
      </c>
      <c r="P199" s="43" t="str">
        <f>IF(OR($B199="", P189=""), "", IF(COUNTIFS('Leave Request Form'!$T$8:$T$507, P189, 'Leave Request Form'!$C$8:$C$507, $B199), "A2", IF(COUNTIFS('Leave Request Form'!$G$8:$G$507, P189, 'Leave Request Form'!$C$8:$C$507, $B199), "R2", IF(COUNTIFS('Leave Request Form'!$P$8:$P$569, $B199, 'Leave Request Form'!$Q$8:$Q$569, "&lt;="&amp;P189, 'Leave Request Form'!$R$8:$R$569, "&gt;="&amp;P189)&gt;0, "A", IF(COUNTIFS('Leave Request Form'!$C$8:$C$507, $B199, 'Leave Request Form'!$D$8:$D$507, "&lt;="&amp;P189, 'Leave Request Form'!$E$8:$E$507, "&gt;="&amp;P189)&gt;0, "R", "")))))</f>
        <v/>
      </c>
      <c r="Q199" s="43" t="str">
        <f>IF(OR($B199="", Q189=""), "", IF(COUNTIFS('Leave Request Form'!$T$8:$T$507, Q189, 'Leave Request Form'!$C$8:$C$507, $B199), "A2", IF(COUNTIFS('Leave Request Form'!$G$8:$G$507, Q189, 'Leave Request Form'!$C$8:$C$507, $B199), "R2", IF(COUNTIFS('Leave Request Form'!$P$8:$P$569, $B199, 'Leave Request Form'!$Q$8:$Q$569, "&lt;="&amp;Q189, 'Leave Request Form'!$R$8:$R$569, "&gt;="&amp;Q189)&gt;0, "A", IF(COUNTIFS('Leave Request Form'!$C$8:$C$507, $B199, 'Leave Request Form'!$D$8:$D$507, "&lt;="&amp;Q189, 'Leave Request Form'!$E$8:$E$507, "&gt;="&amp;Q189)&gt;0, "R", "")))))</f>
        <v/>
      </c>
      <c r="R199" s="43" t="str">
        <f>IF(OR($B199="", R189=""), "", IF(COUNTIFS('Leave Request Form'!$T$8:$T$507, R189, 'Leave Request Form'!$C$8:$C$507, $B199), "A2", IF(COUNTIFS('Leave Request Form'!$G$8:$G$507, R189, 'Leave Request Form'!$C$8:$C$507, $B199), "R2", IF(COUNTIFS('Leave Request Form'!$P$8:$P$569, $B199, 'Leave Request Form'!$Q$8:$Q$569, "&lt;="&amp;R189, 'Leave Request Form'!$R$8:$R$569, "&gt;="&amp;R189)&gt;0, "A", IF(COUNTIFS('Leave Request Form'!$C$8:$C$507, $B199, 'Leave Request Form'!$D$8:$D$507, "&lt;="&amp;R189, 'Leave Request Form'!$E$8:$E$507, "&gt;="&amp;R189)&gt;0, "R", "")))))</f>
        <v/>
      </c>
      <c r="S199" s="43" t="str">
        <f>IF(OR($B199="", S189=""), "", IF(COUNTIFS('Leave Request Form'!$T$8:$T$507, S189, 'Leave Request Form'!$C$8:$C$507, $B199), "A2", IF(COUNTIFS('Leave Request Form'!$G$8:$G$507, S189, 'Leave Request Form'!$C$8:$C$507, $B199), "R2", IF(COUNTIFS('Leave Request Form'!$P$8:$P$569, $B199, 'Leave Request Form'!$Q$8:$Q$569, "&lt;="&amp;S189, 'Leave Request Form'!$R$8:$R$569, "&gt;="&amp;S189)&gt;0, "A", IF(COUNTIFS('Leave Request Form'!$C$8:$C$507, $B199, 'Leave Request Form'!$D$8:$D$507, "&lt;="&amp;S189, 'Leave Request Form'!$E$8:$E$507, "&gt;="&amp;S189)&gt;0, "R", "")))))</f>
        <v/>
      </c>
      <c r="T199" s="43" t="str">
        <f>IF(OR($B199="", T189=""), "", IF(COUNTIFS('Leave Request Form'!$T$8:$T$507, T189, 'Leave Request Form'!$C$8:$C$507, $B199), "A2", IF(COUNTIFS('Leave Request Form'!$G$8:$G$507, T189, 'Leave Request Form'!$C$8:$C$507, $B199), "R2", IF(COUNTIFS('Leave Request Form'!$P$8:$P$569, $B199, 'Leave Request Form'!$Q$8:$Q$569, "&lt;="&amp;T189, 'Leave Request Form'!$R$8:$R$569, "&gt;="&amp;T189)&gt;0, "A", IF(COUNTIFS('Leave Request Form'!$C$8:$C$507, $B199, 'Leave Request Form'!$D$8:$D$507, "&lt;="&amp;T189, 'Leave Request Form'!$E$8:$E$507, "&gt;="&amp;T189)&gt;0, "R", "")))))</f>
        <v/>
      </c>
      <c r="U199" s="43" t="str">
        <f>IF(OR($B199="", U189=""), "", IF(COUNTIFS('Leave Request Form'!$T$8:$T$507, U189, 'Leave Request Form'!$C$8:$C$507, $B199), "A2", IF(COUNTIFS('Leave Request Form'!$G$8:$G$507, U189, 'Leave Request Form'!$C$8:$C$507, $B199), "R2", IF(COUNTIFS('Leave Request Form'!$P$8:$P$569, $B199, 'Leave Request Form'!$Q$8:$Q$569, "&lt;="&amp;U189, 'Leave Request Form'!$R$8:$R$569, "&gt;="&amp;U189)&gt;0, "A", IF(COUNTIFS('Leave Request Form'!$C$8:$C$507, $B199, 'Leave Request Form'!$D$8:$D$507, "&lt;="&amp;U189, 'Leave Request Form'!$E$8:$E$507, "&gt;="&amp;U189)&gt;0, "R", "")))))</f>
        <v/>
      </c>
      <c r="V199" s="43" t="str">
        <f>IF(OR($B199="", V189=""), "", IF(COUNTIFS('Leave Request Form'!$T$8:$T$507, V189, 'Leave Request Form'!$C$8:$C$507, $B199), "A2", IF(COUNTIFS('Leave Request Form'!$G$8:$G$507, V189, 'Leave Request Form'!$C$8:$C$507, $B199), "R2", IF(COUNTIFS('Leave Request Form'!$P$8:$P$569, $B199, 'Leave Request Form'!$Q$8:$Q$569, "&lt;="&amp;V189, 'Leave Request Form'!$R$8:$R$569, "&gt;="&amp;V189)&gt;0, "A", IF(COUNTIFS('Leave Request Form'!$C$8:$C$507, $B199, 'Leave Request Form'!$D$8:$D$507, "&lt;="&amp;V189, 'Leave Request Form'!$E$8:$E$507, "&gt;="&amp;V189)&gt;0, "R", "")))))</f>
        <v/>
      </c>
      <c r="W199" s="43" t="str">
        <f>IF(OR($B199="", W189=""), "", IF(COUNTIFS('Leave Request Form'!$T$8:$T$507, W189, 'Leave Request Form'!$C$8:$C$507, $B199), "A2", IF(COUNTIFS('Leave Request Form'!$G$8:$G$507, W189, 'Leave Request Form'!$C$8:$C$507, $B199), "R2", IF(COUNTIFS('Leave Request Form'!$P$8:$P$569, $B199, 'Leave Request Form'!$Q$8:$Q$569, "&lt;="&amp;W189, 'Leave Request Form'!$R$8:$R$569, "&gt;="&amp;W189)&gt;0, "A", IF(COUNTIFS('Leave Request Form'!$C$8:$C$507, $B199, 'Leave Request Form'!$D$8:$D$507, "&lt;="&amp;W189, 'Leave Request Form'!$E$8:$E$507, "&gt;="&amp;W189)&gt;0, "R", "")))))</f>
        <v/>
      </c>
      <c r="X199" s="43" t="str">
        <f>IF(OR($B199="", X189=""), "", IF(COUNTIFS('Leave Request Form'!$T$8:$T$507, X189, 'Leave Request Form'!$C$8:$C$507, $B199), "A2", IF(COUNTIFS('Leave Request Form'!$G$8:$G$507, X189, 'Leave Request Form'!$C$8:$C$507, $B199), "R2", IF(COUNTIFS('Leave Request Form'!$P$8:$P$569, $B199, 'Leave Request Form'!$Q$8:$Q$569, "&lt;="&amp;X189, 'Leave Request Form'!$R$8:$R$569, "&gt;="&amp;X189)&gt;0, "A", IF(COUNTIFS('Leave Request Form'!$C$8:$C$507, $B199, 'Leave Request Form'!$D$8:$D$507, "&lt;="&amp;X189, 'Leave Request Form'!$E$8:$E$507, "&gt;="&amp;X189)&gt;0, "R", "")))))</f>
        <v/>
      </c>
      <c r="Y199" s="43" t="str">
        <f>IF(OR($B199="", Y189=""), "", IF(COUNTIFS('Leave Request Form'!$T$8:$T$507, Y189, 'Leave Request Form'!$C$8:$C$507, $B199), "A2", IF(COUNTIFS('Leave Request Form'!$G$8:$G$507, Y189, 'Leave Request Form'!$C$8:$C$507, $B199), "R2", IF(COUNTIFS('Leave Request Form'!$P$8:$P$569, $B199, 'Leave Request Form'!$Q$8:$Q$569, "&lt;="&amp;Y189, 'Leave Request Form'!$R$8:$R$569, "&gt;="&amp;Y189)&gt;0, "A", IF(COUNTIFS('Leave Request Form'!$C$8:$C$507, $B199, 'Leave Request Form'!$D$8:$D$507, "&lt;="&amp;Y189, 'Leave Request Form'!$E$8:$E$507, "&gt;="&amp;Y189)&gt;0, "R", "")))))</f>
        <v/>
      </c>
      <c r="Z199" s="43" t="str">
        <f>IF(OR($B199="", Z189=""), "", IF(COUNTIFS('Leave Request Form'!$T$8:$T$507, Z189, 'Leave Request Form'!$C$8:$C$507, $B199), "A2", IF(COUNTIFS('Leave Request Form'!$G$8:$G$507, Z189, 'Leave Request Form'!$C$8:$C$507, $B199), "R2", IF(COUNTIFS('Leave Request Form'!$P$8:$P$569, $B199, 'Leave Request Form'!$Q$8:$Q$569, "&lt;="&amp;Z189, 'Leave Request Form'!$R$8:$R$569, "&gt;="&amp;Z189)&gt;0, "A", IF(COUNTIFS('Leave Request Form'!$C$8:$C$507, $B199, 'Leave Request Form'!$D$8:$D$507, "&lt;="&amp;Z189, 'Leave Request Form'!$E$8:$E$507, "&gt;="&amp;Z189)&gt;0, "R", "")))))</f>
        <v/>
      </c>
      <c r="AA199" s="43" t="str">
        <f>IF(OR($B199="", AA189=""), "", IF(COUNTIFS('Leave Request Form'!$T$8:$T$507, AA189, 'Leave Request Form'!$C$8:$C$507, $B199), "A2", IF(COUNTIFS('Leave Request Form'!$G$8:$G$507, AA189, 'Leave Request Form'!$C$8:$C$507, $B199), "R2", IF(COUNTIFS('Leave Request Form'!$P$8:$P$569, $B199, 'Leave Request Form'!$Q$8:$Q$569, "&lt;="&amp;AA189, 'Leave Request Form'!$R$8:$R$569, "&gt;="&amp;AA189)&gt;0, "A", IF(COUNTIFS('Leave Request Form'!$C$8:$C$507, $B199, 'Leave Request Form'!$D$8:$D$507, "&lt;="&amp;AA189, 'Leave Request Form'!$E$8:$E$507, "&gt;="&amp;AA189)&gt;0, "R", "")))))</f>
        <v/>
      </c>
      <c r="AB199" s="43" t="str">
        <f>IF(OR($B199="", AB189=""), "", IF(COUNTIFS('Leave Request Form'!$T$8:$T$507, AB189, 'Leave Request Form'!$C$8:$C$507, $B199), "A2", IF(COUNTIFS('Leave Request Form'!$G$8:$G$507, AB189, 'Leave Request Form'!$C$8:$C$507, $B199), "R2", IF(COUNTIFS('Leave Request Form'!$P$8:$P$569, $B199, 'Leave Request Form'!$Q$8:$Q$569, "&lt;="&amp;AB189, 'Leave Request Form'!$R$8:$R$569, "&gt;="&amp;AB189)&gt;0, "A", IF(COUNTIFS('Leave Request Form'!$C$8:$C$507, $B199, 'Leave Request Form'!$D$8:$D$507, "&lt;="&amp;AB189, 'Leave Request Form'!$E$8:$E$507, "&gt;="&amp;AB189)&gt;0, "R", "")))))</f>
        <v/>
      </c>
      <c r="AC199" s="43" t="str">
        <f>IF(OR($B199="", AC189=""), "", IF(COUNTIFS('Leave Request Form'!$T$8:$T$507, AC189, 'Leave Request Form'!$C$8:$C$507, $B199), "A2", IF(COUNTIFS('Leave Request Form'!$G$8:$G$507, AC189, 'Leave Request Form'!$C$8:$C$507, $B199), "R2", IF(COUNTIFS('Leave Request Form'!$P$8:$P$569, $B199, 'Leave Request Form'!$Q$8:$Q$569, "&lt;="&amp;AC189, 'Leave Request Form'!$R$8:$R$569, "&gt;="&amp;AC189)&gt;0, "A", IF(COUNTIFS('Leave Request Form'!$C$8:$C$507, $B199, 'Leave Request Form'!$D$8:$D$507, "&lt;="&amp;AC189, 'Leave Request Form'!$E$8:$E$507, "&gt;="&amp;AC189)&gt;0, "R", "")))))</f>
        <v/>
      </c>
      <c r="AD199" s="43" t="str">
        <f>IF(OR($B199="", AD189=""), "", IF(COUNTIFS('Leave Request Form'!$T$8:$T$507, AD189, 'Leave Request Form'!$C$8:$C$507, $B199), "A2", IF(COUNTIFS('Leave Request Form'!$G$8:$G$507, AD189, 'Leave Request Form'!$C$8:$C$507, $B199), "R2", IF(COUNTIFS('Leave Request Form'!$P$8:$P$569, $B199, 'Leave Request Form'!$Q$8:$Q$569, "&lt;="&amp;AD189, 'Leave Request Form'!$R$8:$R$569, "&gt;="&amp;AD189)&gt;0, "A", IF(COUNTIFS('Leave Request Form'!$C$8:$C$507, $B199, 'Leave Request Form'!$D$8:$D$507, "&lt;="&amp;AD189, 'Leave Request Form'!$E$8:$E$507, "&gt;="&amp;AD189)&gt;0, "R", "")))))</f>
        <v/>
      </c>
      <c r="AE199" s="43" t="str">
        <f>IF(OR($B199="", AE189=""), "", IF(COUNTIFS('Leave Request Form'!$T$8:$T$507, AE189, 'Leave Request Form'!$C$8:$C$507, $B199), "A2", IF(COUNTIFS('Leave Request Form'!$G$8:$G$507, AE189, 'Leave Request Form'!$C$8:$C$507, $B199), "R2", IF(COUNTIFS('Leave Request Form'!$P$8:$P$569, $B199, 'Leave Request Form'!$Q$8:$Q$569, "&lt;="&amp;AE189, 'Leave Request Form'!$R$8:$R$569, "&gt;="&amp;AE189)&gt;0, "A", IF(COUNTIFS('Leave Request Form'!$C$8:$C$507, $B199, 'Leave Request Form'!$D$8:$D$507, "&lt;="&amp;AE189, 'Leave Request Form'!$E$8:$E$507, "&gt;="&amp;AE189)&gt;0, "R", "")))))</f>
        <v/>
      </c>
      <c r="AF199" s="43" t="str">
        <f>IF(OR($B199="", AF189=""), "", IF(COUNTIFS('Leave Request Form'!$T$8:$T$507, AF189, 'Leave Request Form'!$C$8:$C$507, $B199), "A2", IF(COUNTIFS('Leave Request Form'!$G$8:$G$507, AF189, 'Leave Request Form'!$C$8:$C$507, $B199), "R2", IF(COUNTIFS('Leave Request Form'!$P$8:$P$569, $B199, 'Leave Request Form'!$Q$8:$Q$569, "&lt;="&amp;AF189, 'Leave Request Form'!$R$8:$R$569, "&gt;="&amp;AF189)&gt;0, "A", IF(COUNTIFS('Leave Request Form'!$C$8:$C$507, $B199, 'Leave Request Form'!$D$8:$D$507, "&lt;="&amp;AF189, 'Leave Request Form'!$E$8:$E$507, "&gt;="&amp;AF189)&gt;0, "R", "")))))</f>
        <v/>
      </c>
      <c r="AG199" s="44" t="str">
        <f>IF(OR($B199="", AG189=""), "", IF(COUNTIFS('Leave Request Form'!$T$8:$T$507, AG189, 'Leave Request Form'!$C$8:$C$507, $B199), "A2", IF(COUNTIFS('Leave Request Form'!$G$8:$G$507, AG189, 'Leave Request Form'!$C$8:$C$507, $B199), "R2", IF(COUNTIFS('Leave Request Form'!$P$8:$P$569, $B199, 'Leave Request Form'!$Q$8:$Q$569, "&lt;="&amp;AG189, 'Leave Request Form'!$R$8:$R$569, "&gt;="&amp;AG189)&gt;0, "A", IF(COUNTIFS('Leave Request Form'!$C$8:$C$507, $B199, 'Leave Request Form'!$D$8:$D$507, "&lt;="&amp;AG189, 'Leave Request Form'!$E$8:$E$507, "&gt;="&amp;AG189)&gt;0, "R", "")))))</f>
        <v/>
      </c>
      <c r="AH199" s="75"/>
    </row>
    <row r="200" spans="1:34" x14ac:dyDescent="0.25">
      <c r="A200" s="75"/>
      <c r="B200" s="10" t="str">
        <f>IF('Intro &amp; Setup'!$BC$14="", "", 'Intro &amp; Setup'!$BC$14)</f>
        <v>Claire</v>
      </c>
      <c r="C200" s="42" t="str">
        <f>IF(OR($B200="", C189=""), "", IF(COUNTIFS('Leave Request Form'!$T$8:$T$507, C189, 'Leave Request Form'!$C$8:$C$507, $B200), "A2", IF(COUNTIFS('Leave Request Form'!$G$8:$G$507, C189, 'Leave Request Form'!$C$8:$C$507, $B200), "R2", IF(COUNTIFS('Leave Request Form'!$P$8:$P$569, $B200, 'Leave Request Form'!$Q$8:$Q$569, "&lt;="&amp;C189, 'Leave Request Form'!$R$8:$R$569, "&gt;="&amp;C189)&gt;0, "A", IF(COUNTIFS('Leave Request Form'!$C$8:$C$507, $B200, 'Leave Request Form'!$D$8:$D$507, "&lt;="&amp;C189, 'Leave Request Form'!$E$8:$E$507, "&gt;="&amp;C189)&gt;0, "R", "")))))</f>
        <v/>
      </c>
      <c r="D200" s="43" t="str">
        <f>IF(OR($B200="", D189=""), "", IF(COUNTIFS('Leave Request Form'!$T$8:$T$507, D189, 'Leave Request Form'!$C$8:$C$507, $B200), "A2", IF(COUNTIFS('Leave Request Form'!$G$8:$G$507, D189, 'Leave Request Form'!$C$8:$C$507, $B200), "R2", IF(COUNTIFS('Leave Request Form'!$P$8:$P$569, $B200, 'Leave Request Form'!$Q$8:$Q$569, "&lt;="&amp;D189, 'Leave Request Form'!$R$8:$R$569, "&gt;="&amp;D189)&gt;0, "A", IF(COUNTIFS('Leave Request Form'!$C$8:$C$507, $B200, 'Leave Request Form'!$D$8:$D$507, "&lt;="&amp;D189, 'Leave Request Form'!$E$8:$E$507, "&gt;="&amp;D189)&gt;0, "R", "")))))</f>
        <v/>
      </c>
      <c r="E200" s="43" t="str">
        <f>IF(OR($B200="", E189=""), "", IF(COUNTIFS('Leave Request Form'!$T$8:$T$507, E189, 'Leave Request Form'!$C$8:$C$507, $B200), "A2", IF(COUNTIFS('Leave Request Form'!$G$8:$G$507, E189, 'Leave Request Form'!$C$8:$C$507, $B200), "R2", IF(COUNTIFS('Leave Request Form'!$P$8:$P$569, $B200, 'Leave Request Form'!$Q$8:$Q$569, "&lt;="&amp;E189, 'Leave Request Form'!$R$8:$R$569, "&gt;="&amp;E189)&gt;0, "A", IF(COUNTIFS('Leave Request Form'!$C$8:$C$507, $B200, 'Leave Request Form'!$D$8:$D$507, "&lt;="&amp;E189, 'Leave Request Form'!$E$8:$E$507, "&gt;="&amp;E189)&gt;0, "R", "")))))</f>
        <v/>
      </c>
      <c r="F200" s="43" t="str">
        <f>IF(OR($B200="", F189=""), "", IF(COUNTIFS('Leave Request Form'!$T$8:$T$507, F189, 'Leave Request Form'!$C$8:$C$507, $B200), "A2", IF(COUNTIFS('Leave Request Form'!$G$8:$G$507, F189, 'Leave Request Form'!$C$8:$C$507, $B200), "R2", IF(COUNTIFS('Leave Request Form'!$P$8:$P$569, $B200, 'Leave Request Form'!$Q$8:$Q$569, "&lt;="&amp;F189, 'Leave Request Form'!$R$8:$R$569, "&gt;="&amp;F189)&gt;0, "A", IF(COUNTIFS('Leave Request Form'!$C$8:$C$507, $B200, 'Leave Request Form'!$D$8:$D$507, "&lt;="&amp;F189, 'Leave Request Form'!$E$8:$E$507, "&gt;="&amp;F189)&gt;0, "R", "")))))</f>
        <v/>
      </c>
      <c r="G200" s="43" t="str">
        <f>IF(OR($B200="", G189=""), "", IF(COUNTIFS('Leave Request Form'!$T$8:$T$507, G189, 'Leave Request Form'!$C$8:$C$507, $B200), "A2", IF(COUNTIFS('Leave Request Form'!$G$8:$G$507, G189, 'Leave Request Form'!$C$8:$C$507, $B200), "R2", IF(COUNTIFS('Leave Request Form'!$P$8:$P$569, $B200, 'Leave Request Form'!$Q$8:$Q$569, "&lt;="&amp;G189, 'Leave Request Form'!$R$8:$R$569, "&gt;="&amp;G189)&gt;0, "A", IF(COUNTIFS('Leave Request Form'!$C$8:$C$507, $B200, 'Leave Request Form'!$D$8:$D$507, "&lt;="&amp;G189, 'Leave Request Form'!$E$8:$E$507, "&gt;="&amp;G189)&gt;0, "R", "")))))</f>
        <v/>
      </c>
      <c r="H200" s="43" t="str">
        <f>IF(OR($B200="", H189=""), "", IF(COUNTIFS('Leave Request Form'!$T$8:$T$507, H189, 'Leave Request Form'!$C$8:$C$507, $B200), "A2", IF(COUNTIFS('Leave Request Form'!$G$8:$G$507, H189, 'Leave Request Form'!$C$8:$C$507, $B200), "R2", IF(COUNTIFS('Leave Request Form'!$P$8:$P$569, $B200, 'Leave Request Form'!$Q$8:$Q$569, "&lt;="&amp;H189, 'Leave Request Form'!$R$8:$R$569, "&gt;="&amp;H189)&gt;0, "A", IF(COUNTIFS('Leave Request Form'!$C$8:$C$507, $B200, 'Leave Request Form'!$D$8:$D$507, "&lt;="&amp;H189, 'Leave Request Form'!$E$8:$E$507, "&gt;="&amp;H189)&gt;0, "R", "")))))</f>
        <v/>
      </c>
      <c r="I200" s="43" t="str">
        <f>IF(OR($B200="", I189=""), "", IF(COUNTIFS('Leave Request Form'!$T$8:$T$507, I189, 'Leave Request Form'!$C$8:$C$507, $B200), "A2", IF(COUNTIFS('Leave Request Form'!$G$8:$G$507, I189, 'Leave Request Form'!$C$8:$C$507, $B200), "R2", IF(COUNTIFS('Leave Request Form'!$P$8:$P$569, $B200, 'Leave Request Form'!$Q$8:$Q$569, "&lt;="&amp;I189, 'Leave Request Form'!$R$8:$R$569, "&gt;="&amp;I189)&gt;0, "A", IF(COUNTIFS('Leave Request Form'!$C$8:$C$507, $B200, 'Leave Request Form'!$D$8:$D$507, "&lt;="&amp;I189, 'Leave Request Form'!$E$8:$E$507, "&gt;="&amp;I189)&gt;0, "R", "")))))</f>
        <v/>
      </c>
      <c r="J200" s="43" t="str">
        <f>IF(OR($B200="", J189=""), "", IF(COUNTIFS('Leave Request Form'!$T$8:$T$507, J189, 'Leave Request Form'!$C$8:$C$507, $B200), "A2", IF(COUNTIFS('Leave Request Form'!$G$8:$G$507, J189, 'Leave Request Form'!$C$8:$C$507, $B200), "R2", IF(COUNTIFS('Leave Request Form'!$P$8:$P$569, $B200, 'Leave Request Form'!$Q$8:$Q$569, "&lt;="&amp;J189, 'Leave Request Form'!$R$8:$R$569, "&gt;="&amp;J189)&gt;0, "A", IF(COUNTIFS('Leave Request Form'!$C$8:$C$507, $B200, 'Leave Request Form'!$D$8:$D$507, "&lt;="&amp;J189, 'Leave Request Form'!$E$8:$E$507, "&gt;="&amp;J189)&gt;0, "R", "")))))</f>
        <v/>
      </c>
      <c r="K200" s="43" t="str">
        <f>IF(OR($B200="", K189=""), "", IF(COUNTIFS('Leave Request Form'!$T$8:$T$507, K189, 'Leave Request Form'!$C$8:$C$507, $B200), "A2", IF(COUNTIFS('Leave Request Form'!$G$8:$G$507, K189, 'Leave Request Form'!$C$8:$C$507, $B200), "R2", IF(COUNTIFS('Leave Request Form'!$P$8:$P$569, $B200, 'Leave Request Form'!$Q$8:$Q$569, "&lt;="&amp;K189, 'Leave Request Form'!$R$8:$R$569, "&gt;="&amp;K189)&gt;0, "A", IF(COUNTIFS('Leave Request Form'!$C$8:$C$507, $B200, 'Leave Request Form'!$D$8:$D$507, "&lt;="&amp;K189, 'Leave Request Form'!$E$8:$E$507, "&gt;="&amp;K189)&gt;0, "R", "")))))</f>
        <v/>
      </c>
      <c r="L200" s="43" t="str">
        <f>IF(OR($B200="", L189=""), "", IF(COUNTIFS('Leave Request Form'!$T$8:$T$507, L189, 'Leave Request Form'!$C$8:$C$507, $B200), "A2", IF(COUNTIFS('Leave Request Form'!$G$8:$G$507, L189, 'Leave Request Form'!$C$8:$C$507, $B200), "R2", IF(COUNTIFS('Leave Request Form'!$P$8:$P$569, $B200, 'Leave Request Form'!$Q$8:$Q$569, "&lt;="&amp;L189, 'Leave Request Form'!$R$8:$R$569, "&gt;="&amp;L189)&gt;0, "A", IF(COUNTIFS('Leave Request Form'!$C$8:$C$507, $B200, 'Leave Request Form'!$D$8:$D$507, "&lt;="&amp;L189, 'Leave Request Form'!$E$8:$E$507, "&gt;="&amp;L189)&gt;0, "R", "")))))</f>
        <v/>
      </c>
      <c r="M200" s="43" t="str">
        <f>IF(OR($B200="", M189=""), "", IF(COUNTIFS('Leave Request Form'!$T$8:$T$507, M189, 'Leave Request Form'!$C$8:$C$507, $B200), "A2", IF(COUNTIFS('Leave Request Form'!$G$8:$G$507, M189, 'Leave Request Form'!$C$8:$C$507, $B200), "R2", IF(COUNTIFS('Leave Request Form'!$P$8:$P$569, $B200, 'Leave Request Form'!$Q$8:$Q$569, "&lt;="&amp;M189, 'Leave Request Form'!$R$8:$R$569, "&gt;="&amp;M189)&gt;0, "A", IF(COUNTIFS('Leave Request Form'!$C$8:$C$507, $B200, 'Leave Request Form'!$D$8:$D$507, "&lt;="&amp;M189, 'Leave Request Form'!$E$8:$E$507, "&gt;="&amp;M189)&gt;0, "R", "")))))</f>
        <v/>
      </c>
      <c r="N200" s="43" t="str">
        <f>IF(OR($B200="", N189=""), "", IF(COUNTIFS('Leave Request Form'!$T$8:$T$507, N189, 'Leave Request Form'!$C$8:$C$507, $B200), "A2", IF(COUNTIFS('Leave Request Form'!$G$8:$G$507, N189, 'Leave Request Form'!$C$8:$C$507, $B200), "R2", IF(COUNTIFS('Leave Request Form'!$P$8:$P$569, $B200, 'Leave Request Form'!$Q$8:$Q$569, "&lt;="&amp;N189, 'Leave Request Form'!$R$8:$R$569, "&gt;="&amp;N189)&gt;0, "A", IF(COUNTIFS('Leave Request Form'!$C$8:$C$507, $B200, 'Leave Request Form'!$D$8:$D$507, "&lt;="&amp;N189, 'Leave Request Form'!$E$8:$E$507, "&gt;="&amp;N189)&gt;0, "R", "")))))</f>
        <v/>
      </c>
      <c r="O200" s="43" t="str">
        <f>IF(OR($B200="", O189=""), "", IF(COUNTIFS('Leave Request Form'!$T$8:$T$507, O189, 'Leave Request Form'!$C$8:$C$507, $B200), "A2", IF(COUNTIFS('Leave Request Form'!$G$8:$G$507, O189, 'Leave Request Form'!$C$8:$C$507, $B200), "R2", IF(COUNTIFS('Leave Request Form'!$P$8:$P$569, $B200, 'Leave Request Form'!$Q$8:$Q$569, "&lt;="&amp;O189, 'Leave Request Form'!$R$8:$R$569, "&gt;="&amp;O189)&gt;0, "A", IF(COUNTIFS('Leave Request Form'!$C$8:$C$507, $B200, 'Leave Request Form'!$D$8:$D$507, "&lt;="&amp;O189, 'Leave Request Form'!$E$8:$E$507, "&gt;="&amp;O189)&gt;0, "R", "")))))</f>
        <v/>
      </c>
      <c r="P200" s="43" t="str">
        <f>IF(OR($B200="", P189=""), "", IF(COUNTIFS('Leave Request Form'!$T$8:$T$507, P189, 'Leave Request Form'!$C$8:$C$507, $B200), "A2", IF(COUNTIFS('Leave Request Form'!$G$8:$G$507, P189, 'Leave Request Form'!$C$8:$C$507, $B200), "R2", IF(COUNTIFS('Leave Request Form'!$P$8:$P$569, $B200, 'Leave Request Form'!$Q$8:$Q$569, "&lt;="&amp;P189, 'Leave Request Form'!$R$8:$R$569, "&gt;="&amp;P189)&gt;0, "A", IF(COUNTIFS('Leave Request Form'!$C$8:$C$507, $B200, 'Leave Request Form'!$D$8:$D$507, "&lt;="&amp;P189, 'Leave Request Form'!$E$8:$E$507, "&gt;="&amp;P189)&gt;0, "R", "")))))</f>
        <v/>
      </c>
      <c r="Q200" s="43" t="str">
        <f>IF(OR($B200="", Q189=""), "", IF(COUNTIFS('Leave Request Form'!$T$8:$T$507, Q189, 'Leave Request Form'!$C$8:$C$507, $B200), "A2", IF(COUNTIFS('Leave Request Form'!$G$8:$G$507, Q189, 'Leave Request Form'!$C$8:$C$507, $B200), "R2", IF(COUNTIFS('Leave Request Form'!$P$8:$P$569, $B200, 'Leave Request Form'!$Q$8:$Q$569, "&lt;="&amp;Q189, 'Leave Request Form'!$R$8:$R$569, "&gt;="&amp;Q189)&gt;0, "A", IF(COUNTIFS('Leave Request Form'!$C$8:$C$507, $B200, 'Leave Request Form'!$D$8:$D$507, "&lt;="&amp;Q189, 'Leave Request Form'!$E$8:$E$507, "&gt;="&amp;Q189)&gt;0, "R", "")))))</f>
        <v/>
      </c>
      <c r="R200" s="43" t="str">
        <f>IF(OR($B200="", R189=""), "", IF(COUNTIFS('Leave Request Form'!$T$8:$T$507, R189, 'Leave Request Form'!$C$8:$C$507, $B200), "A2", IF(COUNTIFS('Leave Request Form'!$G$8:$G$507, R189, 'Leave Request Form'!$C$8:$C$507, $B200), "R2", IF(COUNTIFS('Leave Request Form'!$P$8:$P$569, $B200, 'Leave Request Form'!$Q$8:$Q$569, "&lt;="&amp;R189, 'Leave Request Form'!$R$8:$R$569, "&gt;="&amp;R189)&gt;0, "A", IF(COUNTIFS('Leave Request Form'!$C$8:$C$507, $B200, 'Leave Request Form'!$D$8:$D$507, "&lt;="&amp;R189, 'Leave Request Form'!$E$8:$E$507, "&gt;="&amp;R189)&gt;0, "R", "")))))</f>
        <v/>
      </c>
      <c r="S200" s="43" t="str">
        <f>IF(OR($B200="", S189=""), "", IF(COUNTIFS('Leave Request Form'!$T$8:$T$507, S189, 'Leave Request Form'!$C$8:$C$507, $B200), "A2", IF(COUNTIFS('Leave Request Form'!$G$8:$G$507, S189, 'Leave Request Form'!$C$8:$C$507, $B200), "R2", IF(COUNTIFS('Leave Request Form'!$P$8:$P$569, $B200, 'Leave Request Form'!$Q$8:$Q$569, "&lt;="&amp;S189, 'Leave Request Form'!$R$8:$R$569, "&gt;="&amp;S189)&gt;0, "A", IF(COUNTIFS('Leave Request Form'!$C$8:$C$507, $B200, 'Leave Request Form'!$D$8:$D$507, "&lt;="&amp;S189, 'Leave Request Form'!$E$8:$E$507, "&gt;="&amp;S189)&gt;0, "R", "")))))</f>
        <v/>
      </c>
      <c r="T200" s="43" t="str">
        <f>IF(OR($B200="", T189=""), "", IF(COUNTIFS('Leave Request Form'!$T$8:$T$507, T189, 'Leave Request Form'!$C$8:$C$507, $B200), "A2", IF(COUNTIFS('Leave Request Form'!$G$8:$G$507, T189, 'Leave Request Form'!$C$8:$C$507, $B200), "R2", IF(COUNTIFS('Leave Request Form'!$P$8:$P$569, $B200, 'Leave Request Form'!$Q$8:$Q$569, "&lt;="&amp;T189, 'Leave Request Form'!$R$8:$R$569, "&gt;="&amp;T189)&gt;0, "A", IF(COUNTIFS('Leave Request Form'!$C$8:$C$507, $B200, 'Leave Request Form'!$D$8:$D$507, "&lt;="&amp;T189, 'Leave Request Form'!$E$8:$E$507, "&gt;="&amp;T189)&gt;0, "R", "")))))</f>
        <v/>
      </c>
      <c r="U200" s="43" t="str">
        <f>IF(OR($B200="", U189=""), "", IF(COUNTIFS('Leave Request Form'!$T$8:$T$507, U189, 'Leave Request Form'!$C$8:$C$507, $B200), "A2", IF(COUNTIFS('Leave Request Form'!$G$8:$G$507, U189, 'Leave Request Form'!$C$8:$C$507, $B200), "R2", IF(COUNTIFS('Leave Request Form'!$P$8:$P$569, $B200, 'Leave Request Form'!$Q$8:$Q$569, "&lt;="&amp;U189, 'Leave Request Form'!$R$8:$R$569, "&gt;="&amp;U189)&gt;0, "A", IF(COUNTIFS('Leave Request Form'!$C$8:$C$507, $B200, 'Leave Request Form'!$D$8:$D$507, "&lt;="&amp;U189, 'Leave Request Form'!$E$8:$E$507, "&gt;="&amp;U189)&gt;0, "R", "")))))</f>
        <v/>
      </c>
      <c r="V200" s="43" t="str">
        <f>IF(OR($B200="", V189=""), "", IF(COUNTIFS('Leave Request Form'!$T$8:$T$507, V189, 'Leave Request Form'!$C$8:$C$507, $B200), "A2", IF(COUNTIFS('Leave Request Form'!$G$8:$G$507, V189, 'Leave Request Form'!$C$8:$C$507, $B200), "R2", IF(COUNTIFS('Leave Request Form'!$P$8:$P$569, $B200, 'Leave Request Form'!$Q$8:$Q$569, "&lt;="&amp;V189, 'Leave Request Form'!$R$8:$R$569, "&gt;="&amp;V189)&gt;0, "A", IF(COUNTIFS('Leave Request Form'!$C$8:$C$507, $B200, 'Leave Request Form'!$D$8:$D$507, "&lt;="&amp;V189, 'Leave Request Form'!$E$8:$E$507, "&gt;="&amp;V189)&gt;0, "R", "")))))</f>
        <v/>
      </c>
      <c r="W200" s="43" t="str">
        <f>IF(OR($B200="", W189=""), "", IF(COUNTIFS('Leave Request Form'!$T$8:$T$507, W189, 'Leave Request Form'!$C$8:$C$507, $B200), "A2", IF(COUNTIFS('Leave Request Form'!$G$8:$G$507, W189, 'Leave Request Form'!$C$8:$C$507, $B200), "R2", IF(COUNTIFS('Leave Request Form'!$P$8:$P$569, $B200, 'Leave Request Form'!$Q$8:$Q$569, "&lt;="&amp;W189, 'Leave Request Form'!$R$8:$R$569, "&gt;="&amp;W189)&gt;0, "A", IF(COUNTIFS('Leave Request Form'!$C$8:$C$507, $B200, 'Leave Request Form'!$D$8:$D$507, "&lt;="&amp;W189, 'Leave Request Form'!$E$8:$E$507, "&gt;="&amp;W189)&gt;0, "R", "")))))</f>
        <v/>
      </c>
      <c r="X200" s="43" t="str">
        <f>IF(OR($B200="", X189=""), "", IF(COUNTIFS('Leave Request Form'!$T$8:$T$507, X189, 'Leave Request Form'!$C$8:$C$507, $B200), "A2", IF(COUNTIFS('Leave Request Form'!$G$8:$G$507, X189, 'Leave Request Form'!$C$8:$C$507, $B200), "R2", IF(COUNTIFS('Leave Request Form'!$P$8:$P$569, $B200, 'Leave Request Form'!$Q$8:$Q$569, "&lt;="&amp;X189, 'Leave Request Form'!$R$8:$R$569, "&gt;="&amp;X189)&gt;0, "A", IF(COUNTIFS('Leave Request Form'!$C$8:$C$507, $B200, 'Leave Request Form'!$D$8:$D$507, "&lt;="&amp;X189, 'Leave Request Form'!$E$8:$E$507, "&gt;="&amp;X189)&gt;0, "R", "")))))</f>
        <v/>
      </c>
      <c r="Y200" s="43" t="str">
        <f>IF(OR($B200="", Y189=""), "", IF(COUNTIFS('Leave Request Form'!$T$8:$T$507, Y189, 'Leave Request Form'!$C$8:$C$507, $B200), "A2", IF(COUNTIFS('Leave Request Form'!$G$8:$G$507, Y189, 'Leave Request Form'!$C$8:$C$507, $B200), "R2", IF(COUNTIFS('Leave Request Form'!$P$8:$P$569, $B200, 'Leave Request Form'!$Q$8:$Q$569, "&lt;="&amp;Y189, 'Leave Request Form'!$R$8:$R$569, "&gt;="&amp;Y189)&gt;0, "A", IF(COUNTIFS('Leave Request Form'!$C$8:$C$507, $B200, 'Leave Request Form'!$D$8:$D$507, "&lt;="&amp;Y189, 'Leave Request Form'!$E$8:$E$507, "&gt;="&amp;Y189)&gt;0, "R", "")))))</f>
        <v/>
      </c>
      <c r="Z200" s="43" t="str">
        <f>IF(OR($B200="", Z189=""), "", IF(COUNTIFS('Leave Request Form'!$T$8:$T$507, Z189, 'Leave Request Form'!$C$8:$C$507, $B200), "A2", IF(COUNTIFS('Leave Request Form'!$G$8:$G$507, Z189, 'Leave Request Form'!$C$8:$C$507, $B200), "R2", IF(COUNTIFS('Leave Request Form'!$P$8:$P$569, $B200, 'Leave Request Form'!$Q$8:$Q$569, "&lt;="&amp;Z189, 'Leave Request Form'!$R$8:$R$569, "&gt;="&amp;Z189)&gt;0, "A", IF(COUNTIFS('Leave Request Form'!$C$8:$C$507, $B200, 'Leave Request Form'!$D$8:$D$507, "&lt;="&amp;Z189, 'Leave Request Form'!$E$8:$E$507, "&gt;="&amp;Z189)&gt;0, "R", "")))))</f>
        <v/>
      </c>
      <c r="AA200" s="43" t="str">
        <f>IF(OR($B200="", AA189=""), "", IF(COUNTIFS('Leave Request Form'!$T$8:$T$507, AA189, 'Leave Request Form'!$C$8:$C$507, $B200), "A2", IF(COUNTIFS('Leave Request Form'!$G$8:$G$507, AA189, 'Leave Request Form'!$C$8:$C$507, $B200), "R2", IF(COUNTIFS('Leave Request Form'!$P$8:$P$569, $B200, 'Leave Request Form'!$Q$8:$Q$569, "&lt;="&amp;AA189, 'Leave Request Form'!$R$8:$R$569, "&gt;="&amp;AA189)&gt;0, "A", IF(COUNTIFS('Leave Request Form'!$C$8:$C$507, $B200, 'Leave Request Form'!$D$8:$D$507, "&lt;="&amp;AA189, 'Leave Request Form'!$E$8:$E$507, "&gt;="&amp;AA189)&gt;0, "R", "")))))</f>
        <v/>
      </c>
      <c r="AB200" s="43" t="str">
        <f>IF(OR($B200="", AB189=""), "", IF(COUNTIFS('Leave Request Form'!$T$8:$T$507, AB189, 'Leave Request Form'!$C$8:$C$507, $B200), "A2", IF(COUNTIFS('Leave Request Form'!$G$8:$G$507, AB189, 'Leave Request Form'!$C$8:$C$507, $B200), "R2", IF(COUNTIFS('Leave Request Form'!$P$8:$P$569, $B200, 'Leave Request Form'!$Q$8:$Q$569, "&lt;="&amp;AB189, 'Leave Request Form'!$R$8:$R$569, "&gt;="&amp;AB189)&gt;0, "A", IF(COUNTIFS('Leave Request Form'!$C$8:$C$507, $B200, 'Leave Request Form'!$D$8:$D$507, "&lt;="&amp;AB189, 'Leave Request Form'!$E$8:$E$507, "&gt;="&amp;AB189)&gt;0, "R", "")))))</f>
        <v/>
      </c>
      <c r="AC200" s="43" t="str">
        <f>IF(OR($B200="", AC189=""), "", IF(COUNTIFS('Leave Request Form'!$T$8:$T$507, AC189, 'Leave Request Form'!$C$8:$C$507, $B200), "A2", IF(COUNTIFS('Leave Request Form'!$G$8:$G$507, AC189, 'Leave Request Form'!$C$8:$C$507, $B200), "R2", IF(COUNTIFS('Leave Request Form'!$P$8:$P$569, $B200, 'Leave Request Form'!$Q$8:$Q$569, "&lt;="&amp;AC189, 'Leave Request Form'!$R$8:$R$569, "&gt;="&amp;AC189)&gt;0, "A", IF(COUNTIFS('Leave Request Form'!$C$8:$C$507, $B200, 'Leave Request Form'!$D$8:$D$507, "&lt;="&amp;AC189, 'Leave Request Form'!$E$8:$E$507, "&gt;="&amp;AC189)&gt;0, "R", "")))))</f>
        <v/>
      </c>
      <c r="AD200" s="43" t="str">
        <f>IF(OR($B200="", AD189=""), "", IF(COUNTIFS('Leave Request Form'!$T$8:$T$507, AD189, 'Leave Request Form'!$C$8:$C$507, $B200), "A2", IF(COUNTIFS('Leave Request Form'!$G$8:$G$507, AD189, 'Leave Request Form'!$C$8:$C$507, $B200), "R2", IF(COUNTIFS('Leave Request Form'!$P$8:$P$569, $B200, 'Leave Request Form'!$Q$8:$Q$569, "&lt;="&amp;AD189, 'Leave Request Form'!$R$8:$R$569, "&gt;="&amp;AD189)&gt;0, "A", IF(COUNTIFS('Leave Request Form'!$C$8:$C$507, $B200, 'Leave Request Form'!$D$8:$D$507, "&lt;="&amp;AD189, 'Leave Request Form'!$E$8:$E$507, "&gt;="&amp;AD189)&gt;0, "R", "")))))</f>
        <v/>
      </c>
      <c r="AE200" s="43" t="str">
        <f>IF(OR($B200="", AE189=""), "", IF(COUNTIFS('Leave Request Form'!$T$8:$T$507, AE189, 'Leave Request Form'!$C$8:$C$507, $B200), "A2", IF(COUNTIFS('Leave Request Form'!$G$8:$G$507, AE189, 'Leave Request Form'!$C$8:$C$507, $B200), "R2", IF(COUNTIFS('Leave Request Form'!$P$8:$P$569, $B200, 'Leave Request Form'!$Q$8:$Q$569, "&lt;="&amp;AE189, 'Leave Request Form'!$R$8:$R$569, "&gt;="&amp;AE189)&gt;0, "A", IF(COUNTIFS('Leave Request Form'!$C$8:$C$507, $B200, 'Leave Request Form'!$D$8:$D$507, "&lt;="&amp;AE189, 'Leave Request Form'!$E$8:$E$507, "&gt;="&amp;AE189)&gt;0, "R", "")))))</f>
        <v/>
      </c>
      <c r="AF200" s="43" t="str">
        <f>IF(OR($B200="", AF189=""), "", IF(COUNTIFS('Leave Request Form'!$T$8:$T$507, AF189, 'Leave Request Form'!$C$8:$C$507, $B200), "A2", IF(COUNTIFS('Leave Request Form'!$G$8:$G$507, AF189, 'Leave Request Form'!$C$8:$C$507, $B200), "R2", IF(COUNTIFS('Leave Request Form'!$P$8:$P$569, $B200, 'Leave Request Form'!$Q$8:$Q$569, "&lt;="&amp;AF189, 'Leave Request Form'!$R$8:$R$569, "&gt;="&amp;AF189)&gt;0, "A", IF(COUNTIFS('Leave Request Form'!$C$8:$C$507, $B200, 'Leave Request Form'!$D$8:$D$507, "&lt;="&amp;AF189, 'Leave Request Form'!$E$8:$E$507, "&gt;="&amp;AF189)&gt;0, "R", "")))))</f>
        <v/>
      </c>
      <c r="AG200" s="44" t="str">
        <f>IF(OR($B200="", AG189=""), "", IF(COUNTIFS('Leave Request Form'!$T$8:$T$507, AG189, 'Leave Request Form'!$C$8:$C$507, $B200), "A2", IF(COUNTIFS('Leave Request Form'!$G$8:$G$507, AG189, 'Leave Request Form'!$C$8:$C$507, $B200), "R2", IF(COUNTIFS('Leave Request Form'!$P$8:$P$569, $B200, 'Leave Request Form'!$Q$8:$Q$569, "&lt;="&amp;AG189, 'Leave Request Form'!$R$8:$R$569, "&gt;="&amp;AG189)&gt;0, "A", IF(COUNTIFS('Leave Request Form'!$C$8:$C$507, $B200, 'Leave Request Form'!$D$8:$D$507, "&lt;="&amp;AG189, 'Leave Request Form'!$E$8:$E$507, "&gt;="&amp;AG189)&gt;0, "R", "")))))</f>
        <v/>
      </c>
      <c r="AH200" s="75"/>
    </row>
    <row r="201" spans="1:34" x14ac:dyDescent="0.25">
      <c r="A201" s="75"/>
      <c r="B201" s="10" t="str">
        <f>IF('Intro &amp; Setup'!$BC$15="", "", 'Intro &amp; Setup'!$BC$15)</f>
        <v/>
      </c>
      <c r="C201" s="42" t="str">
        <f>IF(OR($B201="", C189=""), "", IF(COUNTIFS('Leave Request Form'!$T$8:$T$507, C189, 'Leave Request Form'!$C$8:$C$507, $B201), "A2", IF(COUNTIFS('Leave Request Form'!$G$8:$G$507, C189, 'Leave Request Form'!$C$8:$C$507, $B201), "R2", IF(COUNTIFS('Leave Request Form'!$P$8:$P$569, $B201, 'Leave Request Form'!$Q$8:$Q$569, "&lt;="&amp;C189, 'Leave Request Form'!$R$8:$R$569, "&gt;="&amp;C189)&gt;0, "A", IF(COUNTIFS('Leave Request Form'!$C$8:$C$507, $B201, 'Leave Request Form'!$D$8:$D$507, "&lt;="&amp;C189, 'Leave Request Form'!$E$8:$E$507, "&gt;="&amp;C189)&gt;0, "R", "")))))</f>
        <v/>
      </c>
      <c r="D201" s="43" t="str">
        <f>IF(OR($B201="", D189=""), "", IF(COUNTIFS('Leave Request Form'!$T$8:$T$507, D189, 'Leave Request Form'!$C$8:$C$507, $B201), "A2", IF(COUNTIFS('Leave Request Form'!$G$8:$G$507, D189, 'Leave Request Form'!$C$8:$C$507, $B201), "R2", IF(COUNTIFS('Leave Request Form'!$P$8:$P$569, $B201, 'Leave Request Form'!$Q$8:$Q$569, "&lt;="&amp;D189, 'Leave Request Form'!$R$8:$R$569, "&gt;="&amp;D189)&gt;0, "A", IF(COUNTIFS('Leave Request Form'!$C$8:$C$507, $B201, 'Leave Request Form'!$D$8:$D$507, "&lt;="&amp;D189, 'Leave Request Form'!$E$8:$E$507, "&gt;="&amp;D189)&gt;0, "R", "")))))</f>
        <v/>
      </c>
      <c r="E201" s="43" t="str">
        <f>IF(OR($B201="", E189=""), "", IF(COUNTIFS('Leave Request Form'!$T$8:$T$507, E189, 'Leave Request Form'!$C$8:$C$507, $B201), "A2", IF(COUNTIFS('Leave Request Form'!$G$8:$G$507, E189, 'Leave Request Form'!$C$8:$C$507, $B201), "R2", IF(COUNTIFS('Leave Request Form'!$P$8:$P$569, $B201, 'Leave Request Form'!$Q$8:$Q$569, "&lt;="&amp;E189, 'Leave Request Form'!$R$8:$R$569, "&gt;="&amp;E189)&gt;0, "A", IF(COUNTIFS('Leave Request Form'!$C$8:$C$507, $B201, 'Leave Request Form'!$D$8:$D$507, "&lt;="&amp;E189, 'Leave Request Form'!$E$8:$E$507, "&gt;="&amp;E189)&gt;0, "R", "")))))</f>
        <v/>
      </c>
      <c r="F201" s="43" t="str">
        <f>IF(OR($B201="", F189=""), "", IF(COUNTIFS('Leave Request Form'!$T$8:$T$507, F189, 'Leave Request Form'!$C$8:$C$507, $B201), "A2", IF(COUNTIFS('Leave Request Form'!$G$8:$G$507, F189, 'Leave Request Form'!$C$8:$C$507, $B201), "R2", IF(COUNTIFS('Leave Request Form'!$P$8:$P$569, $B201, 'Leave Request Form'!$Q$8:$Q$569, "&lt;="&amp;F189, 'Leave Request Form'!$R$8:$R$569, "&gt;="&amp;F189)&gt;0, "A", IF(COUNTIFS('Leave Request Form'!$C$8:$C$507, $B201, 'Leave Request Form'!$D$8:$D$507, "&lt;="&amp;F189, 'Leave Request Form'!$E$8:$E$507, "&gt;="&amp;F189)&gt;0, "R", "")))))</f>
        <v/>
      </c>
      <c r="G201" s="43" t="str">
        <f>IF(OR($B201="", G189=""), "", IF(COUNTIFS('Leave Request Form'!$T$8:$T$507, G189, 'Leave Request Form'!$C$8:$C$507, $B201), "A2", IF(COUNTIFS('Leave Request Form'!$G$8:$G$507, G189, 'Leave Request Form'!$C$8:$C$507, $B201), "R2", IF(COUNTIFS('Leave Request Form'!$P$8:$P$569, $B201, 'Leave Request Form'!$Q$8:$Q$569, "&lt;="&amp;G189, 'Leave Request Form'!$R$8:$R$569, "&gt;="&amp;G189)&gt;0, "A", IF(COUNTIFS('Leave Request Form'!$C$8:$C$507, $B201, 'Leave Request Form'!$D$8:$D$507, "&lt;="&amp;G189, 'Leave Request Form'!$E$8:$E$507, "&gt;="&amp;G189)&gt;0, "R", "")))))</f>
        <v/>
      </c>
      <c r="H201" s="43" t="str">
        <f>IF(OR($B201="", H189=""), "", IF(COUNTIFS('Leave Request Form'!$T$8:$T$507, H189, 'Leave Request Form'!$C$8:$C$507, $B201), "A2", IF(COUNTIFS('Leave Request Form'!$G$8:$G$507, H189, 'Leave Request Form'!$C$8:$C$507, $B201), "R2", IF(COUNTIFS('Leave Request Form'!$P$8:$P$569, $B201, 'Leave Request Form'!$Q$8:$Q$569, "&lt;="&amp;H189, 'Leave Request Form'!$R$8:$R$569, "&gt;="&amp;H189)&gt;0, "A", IF(COUNTIFS('Leave Request Form'!$C$8:$C$507, $B201, 'Leave Request Form'!$D$8:$D$507, "&lt;="&amp;H189, 'Leave Request Form'!$E$8:$E$507, "&gt;="&amp;H189)&gt;0, "R", "")))))</f>
        <v/>
      </c>
      <c r="I201" s="43" t="str">
        <f>IF(OR($B201="", I189=""), "", IF(COUNTIFS('Leave Request Form'!$T$8:$T$507, I189, 'Leave Request Form'!$C$8:$C$507, $B201), "A2", IF(COUNTIFS('Leave Request Form'!$G$8:$G$507, I189, 'Leave Request Form'!$C$8:$C$507, $B201), "R2", IF(COUNTIFS('Leave Request Form'!$P$8:$P$569, $B201, 'Leave Request Form'!$Q$8:$Q$569, "&lt;="&amp;I189, 'Leave Request Form'!$R$8:$R$569, "&gt;="&amp;I189)&gt;0, "A", IF(COUNTIFS('Leave Request Form'!$C$8:$C$507, $B201, 'Leave Request Form'!$D$8:$D$507, "&lt;="&amp;I189, 'Leave Request Form'!$E$8:$E$507, "&gt;="&amp;I189)&gt;0, "R", "")))))</f>
        <v/>
      </c>
      <c r="J201" s="43" t="str">
        <f>IF(OR($B201="", J189=""), "", IF(COUNTIFS('Leave Request Form'!$T$8:$T$507, J189, 'Leave Request Form'!$C$8:$C$507, $B201), "A2", IF(COUNTIFS('Leave Request Form'!$G$8:$G$507, J189, 'Leave Request Form'!$C$8:$C$507, $B201), "R2", IF(COUNTIFS('Leave Request Form'!$P$8:$P$569, $B201, 'Leave Request Form'!$Q$8:$Q$569, "&lt;="&amp;J189, 'Leave Request Form'!$R$8:$R$569, "&gt;="&amp;J189)&gt;0, "A", IF(COUNTIFS('Leave Request Form'!$C$8:$C$507, $B201, 'Leave Request Form'!$D$8:$D$507, "&lt;="&amp;J189, 'Leave Request Form'!$E$8:$E$507, "&gt;="&amp;J189)&gt;0, "R", "")))))</f>
        <v/>
      </c>
      <c r="K201" s="43" t="str">
        <f>IF(OR($B201="", K189=""), "", IF(COUNTIFS('Leave Request Form'!$T$8:$T$507, K189, 'Leave Request Form'!$C$8:$C$507, $B201), "A2", IF(COUNTIFS('Leave Request Form'!$G$8:$G$507, K189, 'Leave Request Form'!$C$8:$C$507, $B201), "R2", IF(COUNTIFS('Leave Request Form'!$P$8:$P$569, $B201, 'Leave Request Form'!$Q$8:$Q$569, "&lt;="&amp;K189, 'Leave Request Form'!$R$8:$R$569, "&gt;="&amp;K189)&gt;0, "A", IF(COUNTIFS('Leave Request Form'!$C$8:$C$507, $B201, 'Leave Request Form'!$D$8:$D$507, "&lt;="&amp;K189, 'Leave Request Form'!$E$8:$E$507, "&gt;="&amp;K189)&gt;0, "R", "")))))</f>
        <v/>
      </c>
      <c r="L201" s="43" t="str">
        <f>IF(OR($B201="", L189=""), "", IF(COUNTIFS('Leave Request Form'!$T$8:$T$507, L189, 'Leave Request Form'!$C$8:$C$507, $B201), "A2", IF(COUNTIFS('Leave Request Form'!$G$8:$G$507, L189, 'Leave Request Form'!$C$8:$C$507, $B201), "R2", IF(COUNTIFS('Leave Request Form'!$P$8:$P$569, $B201, 'Leave Request Form'!$Q$8:$Q$569, "&lt;="&amp;L189, 'Leave Request Form'!$R$8:$R$569, "&gt;="&amp;L189)&gt;0, "A", IF(COUNTIFS('Leave Request Form'!$C$8:$C$507, $B201, 'Leave Request Form'!$D$8:$D$507, "&lt;="&amp;L189, 'Leave Request Form'!$E$8:$E$507, "&gt;="&amp;L189)&gt;0, "R", "")))))</f>
        <v/>
      </c>
      <c r="M201" s="43" t="str">
        <f>IF(OR($B201="", M189=""), "", IF(COUNTIFS('Leave Request Form'!$T$8:$T$507, M189, 'Leave Request Form'!$C$8:$C$507, $B201), "A2", IF(COUNTIFS('Leave Request Form'!$G$8:$G$507, M189, 'Leave Request Form'!$C$8:$C$507, $B201), "R2", IF(COUNTIFS('Leave Request Form'!$P$8:$P$569, $B201, 'Leave Request Form'!$Q$8:$Q$569, "&lt;="&amp;M189, 'Leave Request Form'!$R$8:$R$569, "&gt;="&amp;M189)&gt;0, "A", IF(COUNTIFS('Leave Request Form'!$C$8:$C$507, $B201, 'Leave Request Form'!$D$8:$D$507, "&lt;="&amp;M189, 'Leave Request Form'!$E$8:$E$507, "&gt;="&amp;M189)&gt;0, "R", "")))))</f>
        <v/>
      </c>
      <c r="N201" s="43" t="str">
        <f>IF(OR($B201="", N189=""), "", IF(COUNTIFS('Leave Request Form'!$T$8:$T$507, N189, 'Leave Request Form'!$C$8:$C$507, $B201), "A2", IF(COUNTIFS('Leave Request Form'!$G$8:$G$507, N189, 'Leave Request Form'!$C$8:$C$507, $B201), "R2", IF(COUNTIFS('Leave Request Form'!$P$8:$P$569, $B201, 'Leave Request Form'!$Q$8:$Q$569, "&lt;="&amp;N189, 'Leave Request Form'!$R$8:$R$569, "&gt;="&amp;N189)&gt;0, "A", IF(COUNTIFS('Leave Request Form'!$C$8:$C$507, $B201, 'Leave Request Form'!$D$8:$D$507, "&lt;="&amp;N189, 'Leave Request Form'!$E$8:$E$507, "&gt;="&amp;N189)&gt;0, "R", "")))))</f>
        <v/>
      </c>
      <c r="O201" s="43" t="str">
        <f>IF(OR($B201="", O189=""), "", IF(COUNTIFS('Leave Request Form'!$T$8:$T$507, O189, 'Leave Request Form'!$C$8:$C$507, $B201), "A2", IF(COUNTIFS('Leave Request Form'!$G$8:$G$507, O189, 'Leave Request Form'!$C$8:$C$507, $B201), "R2", IF(COUNTIFS('Leave Request Form'!$P$8:$P$569, $B201, 'Leave Request Form'!$Q$8:$Q$569, "&lt;="&amp;O189, 'Leave Request Form'!$R$8:$R$569, "&gt;="&amp;O189)&gt;0, "A", IF(COUNTIFS('Leave Request Form'!$C$8:$C$507, $B201, 'Leave Request Form'!$D$8:$D$507, "&lt;="&amp;O189, 'Leave Request Form'!$E$8:$E$507, "&gt;="&amp;O189)&gt;0, "R", "")))))</f>
        <v/>
      </c>
      <c r="P201" s="43" t="str">
        <f>IF(OR($B201="", P189=""), "", IF(COUNTIFS('Leave Request Form'!$T$8:$T$507, P189, 'Leave Request Form'!$C$8:$C$507, $B201), "A2", IF(COUNTIFS('Leave Request Form'!$G$8:$G$507, P189, 'Leave Request Form'!$C$8:$C$507, $B201), "R2", IF(COUNTIFS('Leave Request Form'!$P$8:$P$569, $B201, 'Leave Request Form'!$Q$8:$Q$569, "&lt;="&amp;P189, 'Leave Request Form'!$R$8:$R$569, "&gt;="&amp;P189)&gt;0, "A", IF(COUNTIFS('Leave Request Form'!$C$8:$C$507, $B201, 'Leave Request Form'!$D$8:$D$507, "&lt;="&amp;P189, 'Leave Request Form'!$E$8:$E$507, "&gt;="&amp;P189)&gt;0, "R", "")))))</f>
        <v/>
      </c>
      <c r="Q201" s="43" t="str">
        <f>IF(OR($B201="", Q189=""), "", IF(COUNTIFS('Leave Request Form'!$T$8:$T$507, Q189, 'Leave Request Form'!$C$8:$C$507, $B201), "A2", IF(COUNTIFS('Leave Request Form'!$G$8:$G$507, Q189, 'Leave Request Form'!$C$8:$C$507, $B201), "R2", IF(COUNTIFS('Leave Request Form'!$P$8:$P$569, $B201, 'Leave Request Form'!$Q$8:$Q$569, "&lt;="&amp;Q189, 'Leave Request Form'!$R$8:$R$569, "&gt;="&amp;Q189)&gt;0, "A", IF(COUNTIFS('Leave Request Form'!$C$8:$C$507, $B201, 'Leave Request Form'!$D$8:$D$507, "&lt;="&amp;Q189, 'Leave Request Form'!$E$8:$E$507, "&gt;="&amp;Q189)&gt;0, "R", "")))))</f>
        <v/>
      </c>
      <c r="R201" s="43" t="str">
        <f>IF(OR($B201="", R189=""), "", IF(COUNTIFS('Leave Request Form'!$T$8:$T$507, R189, 'Leave Request Form'!$C$8:$C$507, $B201), "A2", IF(COUNTIFS('Leave Request Form'!$G$8:$G$507, R189, 'Leave Request Form'!$C$8:$C$507, $B201), "R2", IF(COUNTIFS('Leave Request Form'!$P$8:$P$569, $B201, 'Leave Request Form'!$Q$8:$Q$569, "&lt;="&amp;R189, 'Leave Request Form'!$R$8:$R$569, "&gt;="&amp;R189)&gt;0, "A", IF(COUNTIFS('Leave Request Form'!$C$8:$C$507, $B201, 'Leave Request Form'!$D$8:$D$507, "&lt;="&amp;R189, 'Leave Request Form'!$E$8:$E$507, "&gt;="&amp;R189)&gt;0, "R", "")))))</f>
        <v/>
      </c>
      <c r="S201" s="43" t="str">
        <f>IF(OR($B201="", S189=""), "", IF(COUNTIFS('Leave Request Form'!$T$8:$T$507, S189, 'Leave Request Form'!$C$8:$C$507, $B201), "A2", IF(COUNTIFS('Leave Request Form'!$G$8:$G$507, S189, 'Leave Request Form'!$C$8:$C$507, $B201), "R2", IF(COUNTIFS('Leave Request Form'!$P$8:$P$569, $B201, 'Leave Request Form'!$Q$8:$Q$569, "&lt;="&amp;S189, 'Leave Request Form'!$R$8:$R$569, "&gt;="&amp;S189)&gt;0, "A", IF(COUNTIFS('Leave Request Form'!$C$8:$C$507, $B201, 'Leave Request Form'!$D$8:$D$507, "&lt;="&amp;S189, 'Leave Request Form'!$E$8:$E$507, "&gt;="&amp;S189)&gt;0, "R", "")))))</f>
        <v/>
      </c>
      <c r="T201" s="43" t="str">
        <f>IF(OR($B201="", T189=""), "", IF(COUNTIFS('Leave Request Form'!$T$8:$T$507, T189, 'Leave Request Form'!$C$8:$C$507, $B201), "A2", IF(COUNTIFS('Leave Request Form'!$G$8:$G$507, T189, 'Leave Request Form'!$C$8:$C$507, $B201), "R2", IF(COUNTIFS('Leave Request Form'!$P$8:$P$569, $B201, 'Leave Request Form'!$Q$8:$Q$569, "&lt;="&amp;T189, 'Leave Request Form'!$R$8:$R$569, "&gt;="&amp;T189)&gt;0, "A", IF(COUNTIFS('Leave Request Form'!$C$8:$C$507, $B201, 'Leave Request Form'!$D$8:$D$507, "&lt;="&amp;T189, 'Leave Request Form'!$E$8:$E$507, "&gt;="&amp;T189)&gt;0, "R", "")))))</f>
        <v/>
      </c>
      <c r="U201" s="43" t="str">
        <f>IF(OR($B201="", U189=""), "", IF(COUNTIFS('Leave Request Form'!$T$8:$T$507, U189, 'Leave Request Form'!$C$8:$C$507, $B201), "A2", IF(COUNTIFS('Leave Request Form'!$G$8:$G$507, U189, 'Leave Request Form'!$C$8:$C$507, $B201), "R2", IF(COUNTIFS('Leave Request Form'!$P$8:$P$569, $B201, 'Leave Request Form'!$Q$8:$Q$569, "&lt;="&amp;U189, 'Leave Request Form'!$R$8:$R$569, "&gt;="&amp;U189)&gt;0, "A", IF(COUNTIFS('Leave Request Form'!$C$8:$C$507, $B201, 'Leave Request Form'!$D$8:$D$507, "&lt;="&amp;U189, 'Leave Request Form'!$E$8:$E$507, "&gt;="&amp;U189)&gt;0, "R", "")))))</f>
        <v/>
      </c>
      <c r="V201" s="43" t="str">
        <f>IF(OR($B201="", V189=""), "", IF(COUNTIFS('Leave Request Form'!$T$8:$T$507, V189, 'Leave Request Form'!$C$8:$C$507, $B201), "A2", IF(COUNTIFS('Leave Request Form'!$G$8:$G$507, V189, 'Leave Request Form'!$C$8:$C$507, $B201), "R2", IF(COUNTIFS('Leave Request Form'!$P$8:$P$569, $B201, 'Leave Request Form'!$Q$8:$Q$569, "&lt;="&amp;V189, 'Leave Request Form'!$R$8:$R$569, "&gt;="&amp;V189)&gt;0, "A", IF(COUNTIFS('Leave Request Form'!$C$8:$C$507, $B201, 'Leave Request Form'!$D$8:$D$507, "&lt;="&amp;V189, 'Leave Request Form'!$E$8:$E$507, "&gt;="&amp;V189)&gt;0, "R", "")))))</f>
        <v/>
      </c>
      <c r="W201" s="43" t="str">
        <f>IF(OR($B201="", W189=""), "", IF(COUNTIFS('Leave Request Form'!$T$8:$T$507, W189, 'Leave Request Form'!$C$8:$C$507, $B201), "A2", IF(COUNTIFS('Leave Request Form'!$G$8:$G$507, W189, 'Leave Request Form'!$C$8:$C$507, $B201), "R2", IF(COUNTIFS('Leave Request Form'!$P$8:$P$569, $B201, 'Leave Request Form'!$Q$8:$Q$569, "&lt;="&amp;W189, 'Leave Request Form'!$R$8:$R$569, "&gt;="&amp;W189)&gt;0, "A", IF(COUNTIFS('Leave Request Form'!$C$8:$C$507, $B201, 'Leave Request Form'!$D$8:$D$507, "&lt;="&amp;W189, 'Leave Request Form'!$E$8:$E$507, "&gt;="&amp;W189)&gt;0, "R", "")))))</f>
        <v/>
      </c>
      <c r="X201" s="43" t="str">
        <f>IF(OR($B201="", X189=""), "", IF(COUNTIFS('Leave Request Form'!$T$8:$T$507, X189, 'Leave Request Form'!$C$8:$C$507, $B201), "A2", IF(COUNTIFS('Leave Request Form'!$G$8:$G$507, X189, 'Leave Request Form'!$C$8:$C$507, $B201), "R2", IF(COUNTIFS('Leave Request Form'!$P$8:$P$569, $B201, 'Leave Request Form'!$Q$8:$Q$569, "&lt;="&amp;X189, 'Leave Request Form'!$R$8:$R$569, "&gt;="&amp;X189)&gt;0, "A", IF(COUNTIFS('Leave Request Form'!$C$8:$C$507, $B201, 'Leave Request Form'!$D$8:$D$507, "&lt;="&amp;X189, 'Leave Request Form'!$E$8:$E$507, "&gt;="&amp;X189)&gt;0, "R", "")))))</f>
        <v/>
      </c>
      <c r="Y201" s="43" t="str">
        <f>IF(OR($B201="", Y189=""), "", IF(COUNTIFS('Leave Request Form'!$T$8:$T$507, Y189, 'Leave Request Form'!$C$8:$C$507, $B201), "A2", IF(COUNTIFS('Leave Request Form'!$G$8:$G$507, Y189, 'Leave Request Form'!$C$8:$C$507, $B201), "R2", IF(COUNTIFS('Leave Request Form'!$P$8:$P$569, $B201, 'Leave Request Form'!$Q$8:$Q$569, "&lt;="&amp;Y189, 'Leave Request Form'!$R$8:$R$569, "&gt;="&amp;Y189)&gt;0, "A", IF(COUNTIFS('Leave Request Form'!$C$8:$C$507, $B201, 'Leave Request Form'!$D$8:$D$507, "&lt;="&amp;Y189, 'Leave Request Form'!$E$8:$E$507, "&gt;="&amp;Y189)&gt;0, "R", "")))))</f>
        <v/>
      </c>
      <c r="Z201" s="43" t="str">
        <f>IF(OR($B201="", Z189=""), "", IF(COUNTIFS('Leave Request Form'!$T$8:$T$507, Z189, 'Leave Request Form'!$C$8:$C$507, $B201), "A2", IF(COUNTIFS('Leave Request Form'!$G$8:$G$507, Z189, 'Leave Request Form'!$C$8:$C$507, $B201), "R2", IF(COUNTIFS('Leave Request Form'!$P$8:$P$569, $B201, 'Leave Request Form'!$Q$8:$Q$569, "&lt;="&amp;Z189, 'Leave Request Form'!$R$8:$R$569, "&gt;="&amp;Z189)&gt;0, "A", IF(COUNTIFS('Leave Request Form'!$C$8:$C$507, $B201, 'Leave Request Form'!$D$8:$D$507, "&lt;="&amp;Z189, 'Leave Request Form'!$E$8:$E$507, "&gt;="&amp;Z189)&gt;0, "R", "")))))</f>
        <v/>
      </c>
      <c r="AA201" s="43" t="str">
        <f>IF(OR($B201="", AA189=""), "", IF(COUNTIFS('Leave Request Form'!$T$8:$T$507, AA189, 'Leave Request Form'!$C$8:$C$507, $B201), "A2", IF(COUNTIFS('Leave Request Form'!$G$8:$G$507, AA189, 'Leave Request Form'!$C$8:$C$507, $B201), "R2", IF(COUNTIFS('Leave Request Form'!$P$8:$P$569, $B201, 'Leave Request Form'!$Q$8:$Q$569, "&lt;="&amp;AA189, 'Leave Request Form'!$R$8:$R$569, "&gt;="&amp;AA189)&gt;0, "A", IF(COUNTIFS('Leave Request Form'!$C$8:$C$507, $B201, 'Leave Request Form'!$D$8:$D$507, "&lt;="&amp;AA189, 'Leave Request Form'!$E$8:$E$507, "&gt;="&amp;AA189)&gt;0, "R", "")))))</f>
        <v/>
      </c>
      <c r="AB201" s="43" t="str">
        <f>IF(OR($B201="", AB189=""), "", IF(COUNTIFS('Leave Request Form'!$T$8:$T$507, AB189, 'Leave Request Form'!$C$8:$C$507, $B201), "A2", IF(COUNTIFS('Leave Request Form'!$G$8:$G$507, AB189, 'Leave Request Form'!$C$8:$C$507, $B201), "R2", IF(COUNTIFS('Leave Request Form'!$P$8:$P$569, $B201, 'Leave Request Form'!$Q$8:$Q$569, "&lt;="&amp;AB189, 'Leave Request Form'!$R$8:$R$569, "&gt;="&amp;AB189)&gt;0, "A", IF(COUNTIFS('Leave Request Form'!$C$8:$C$507, $B201, 'Leave Request Form'!$D$8:$D$507, "&lt;="&amp;AB189, 'Leave Request Form'!$E$8:$E$507, "&gt;="&amp;AB189)&gt;0, "R", "")))))</f>
        <v/>
      </c>
      <c r="AC201" s="43" t="str">
        <f>IF(OR($B201="", AC189=""), "", IF(COUNTIFS('Leave Request Form'!$T$8:$T$507, AC189, 'Leave Request Form'!$C$8:$C$507, $B201), "A2", IF(COUNTIFS('Leave Request Form'!$G$8:$G$507, AC189, 'Leave Request Form'!$C$8:$C$507, $B201), "R2", IF(COUNTIFS('Leave Request Form'!$P$8:$P$569, $B201, 'Leave Request Form'!$Q$8:$Q$569, "&lt;="&amp;AC189, 'Leave Request Form'!$R$8:$R$569, "&gt;="&amp;AC189)&gt;0, "A", IF(COUNTIFS('Leave Request Form'!$C$8:$C$507, $B201, 'Leave Request Form'!$D$8:$D$507, "&lt;="&amp;AC189, 'Leave Request Form'!$E$8:$E$507, "&gt;="&amp;AC189)&gt;0, "R", "")))))</f>
        <v/>
      </c>
      <c r="AD201" s="43" t="str">
        <f>IF(OR($B201="", AD189=""), "", IF(COUNTIFS('Leave Request Form'!$T$8:$T$507, AD189, 'Leave Request Form'!$C$8:$C$507, $B201), "A2", IF(COUNTIFS('Leave Request Form'!$G$8:$G$507, AD189, 'Leave Request Form'!$C$8:$C$507, $B201), "R2", IF(COUNTIFS('Leave Request Form'!$P$8:$P$569, $B201, 'Leave Request Form'!$Q$8:$Q$569, "&lt;="&amp;AD189, 'Leave Request Form'!$R$8:$R$569, "&gt;="&amp;AD189)&gt;0, "A", IF(COUNTIFS('Leave Request Form'!$C$8:$C$507, $B201, 'Leave Request Form'!$D$8:$D$507, "&lt;="&amp;AD189, 'Leave Request Form'!$E$8:$E$507, "&gt;="&amp;AD189)&gt;0, "R", "")))))</f>
        <v/>
      </c>
      <c r="AE201" s="43" t="str">
        <f>IF(OR($B201="", AE189=""), "", IF(COUNTIFS('Leave Request Form'!$T$8:$T$507, AE189, 'Leave Request Form'!$C$8:$C$507, $B201), "A2", IF(COUNTIFS('Leave Request Form'!$G$8:$G$507, AE189, 'Leave Request Form'!$C$8:$C$507, $B201), "R2", IF(COUNTIFS('Leave Request Form'!$P$8:$P$569, $B201, 'Leave Request Form'!$Q$8:$Q$569, "&lt;="&amp;AE189, 'Leave Request Form'!$R$8:$R$569, "&gt;="&amp;AE189)&gt;0, "A", IF(COUNTIFS('Leave Request Form'!$C$8:$C$507, $B201, 'Leave Request Form'!$D$8:$D$507, "&lt;="&amp;AE189, 'Leave Request Form'!$E$8:$E$507, "&gt;="&amp;AE189)&gt;0, "R", "")))))</f>
        <v/>
      </c>
      <c r="AF201" s="43" t="str">
        <f>IF(OR($B201="", AF189=""), "", IF(COUNTIFS('Leave Request Form'!$T$8:$T$507, AF189, 'Leave Request Form'!$C$8:$C$507, $B201), "A2", IF(COUNTIFS('Leave Request Form'!$G$8:$G$507, AF189, 'Leave Request Form'!$C$8:$C$507, $B201), "R2", IF(COUNTIFS('Leave Request Form'!$P$8:$P$569, $B201, 'Leave Request Form'!$Q$8:$Q$569, "&lt;="&amp;AF189, 'Leave Request Form'!$R$8:$R$569, "&gt;="&amp;AF189)&gt;0, "A", IF(COUNTIFS('Leave Request Form'!$C$8:$C$507, $B201, 'Leave Request Form'!$D$8:$D$507, "&lt;="&amp;AF189, 'Leave Request Form'!$E$8:$E$507, "&gt;="&amp;AF189)&gt;0, "R", "")))))</f>
        <v/>
      </c>
      <c r="AG201" s="44" t="str">
        <f>IF(OR($B201="", AG189=""), "", IF(COUNTIFS('Leave Request Form'!$T$8:$T$507, AG189, 'Leave Request Form'!$C$8:$C$507, $B201), "A2", IF(COUNTIFS('Leave Request Form'!$G$8:$G$507, AG189, 'Leave Request Form'!$C$8:$C$507, $B201), "R2", IF(COUNTIFS('Leave Request Form'!$P$8:$P$569, $B201, 'Leave Request Form'!$Q$8:$Q$569, "&lt;="&amp;AG189, 'Leave Request Form'!$R$8:$R$569, "&gt;="&amp;AG189)&gt;0, "A", IF(COUNTIFS('Leave Request Form'!$C$8:$C$507, $B201, 'Leave Request Form'!$D$8:$D$507, "&lt;="&amp;AG189, 'Leave Request Form'!$E$8:$E$507, "&gt;="&amp;AG189)&gt;0, "R", "")))))</f>
        <v/>
      </c>
      <c r="AH201" s="75"/>
    </row>
    <row r="202" spans="1:34" x14ac:dyDescent="0.25">
      <c r="A202" s="75"/>
      <c r="B202" s="10" t="str">
        <f>IF('Intro &amp; Setup'!$BC$16="", "", 'Intro &amp; Setup'!$BC$16)</f>
        <v/>
      </c>
      <c r="C202" s="42" t="str">
        <f>IF(OR($B202="", C189=""), "", IF(COUNTIFS('Leave Request Form'!$T$8:$T$507, C189, 'Leave Request Form'!$C$8:$C$507, $B202), "A2", IF(COUNTIFS('Leave Request Form'!$G$8:$G$507, C189, 'Leave Request Form'!$C$8:$C$507, $B202), "R2", IF(COUNTIFS('Leave Request Form'!$P$8:$P$569, $B202, 'Leave Request Form'!$Q$8:$Q$569, "&lt;="&amp;C189, 'Leave Request Form'!$R$8:$R$569, "&gt;="&amp;C189)&gt;0, "A", IF(COUNTIFS('Leave Request Form'!$C$8:$C$507, $B202, 'Leave Request Form'!$D$8:$D$507, "&lt;="&amp;C189, 'Leave Request Form'!$E$8:$E$507, "&gt;="&amp;C189)&gt;0, "R", "")))))</f>
        <v/>
      </c>
      <c r="D202" s="43" t="str">
        <f>IF(OR($B202="", D189=""), "", IF(COUNTIFS('Leave Request Form'!$T$8:$T$507, D189, 'Leave Request Form'!$C$8:$C$507, $B202), "A2", IF(COUNTIFS('Leave Request Form'!$G$8:$G$507, D189, 'Leave Request Form'!$C$8:$C$507, $B202), "R2", IF(COUNTIFS('Leave Request Form'!$P$8:$P$569, $B202, 'Leave Request Form'!$Q$8:$Q$569, "&lt;="&amp;D189, 'Leave Request Form'!$R$8:$R$569, "&gt;="&amp;D189)&gt;0, "A", IF(COUNTIFS('Leave Request Form'!$C$8:$C$507, $B202, 'Leave Request Form'!$D$8:$D$507, "&lt;="&amp;D189, 'Leave Request Form'!$E$8:$E$507, "&gt;="&amp;D189)&gt;0, "R", "")))))</f>
        <v/>
      </c>
      <c r="E202" s="43" t="str">
        <f>IF(OR($B202="", E189=""), "", IF(COUNTIFS('Leave Request Form'!$T$8:$T$507, E189, 'Leave Request Form'!$C$8:$C$507, $B202), "A2", IF(COUNTIFS('Leave Request Form'!$G$8:$G$507, E189, 'Leave Request Form'!$C$8:$C$507, $B202), "R2", IF(COUNTIFS('Leave Request Form'!$P$8:$P$569, $B202, 'Leave Request Form'!$Q$8:$Q$569, "&lt;="&amp;E189, 'Leave Request Form'!$R$8:$R$569, "&gt;="&amp;E189)&gt;0, "A", IF(COUNTIFS('Leave Request Form'!$C$8:$C$507, $B202, 'Leave Request Form'!$D$8:$D$507, "&lt;="&amp;E189, 'Leave Request Form'!$E$8:$E$507, "&gt;="&amp;E189)&gt;0, "R", "")))))</f>
        <v/>
      </c>
      <c r="F202" s="43" t="str">
        <f>IF(OR($B202="", F189=""), "", IF(COUNTIFS('Leave Request Form'!$T$8:$T$507, F189, 'Leave Request Form'!$C$8:$C$507, $B202), "A2", IF(COUNTIFS('Leave Request Form'!$G$8:$G$507, F189, 'Leave Request Form'!$C$8:$C$507, $B202), "R2", IF(COUNTIFS('Leave Request Form'!$P$8:$P$569, $B202, 'Leave Request Form'!$Q$8:$Q$569, "&lt;="&amp;F189, 'Leave Request Form'!$R$8:$R$569, "&gt;="&amp;F189)&gt;0, "A", IF(COUNTIFS('Leave Request Form'!$C$8:$C$507, $B202, 'Leave Request Form'!$D$8:$D$507, "&lt;="&amp;F189, 'Leave Request Form'!$E$8:$E$507, "&gt;="&amp;F189)&gt;0, "R", "")))))</f>
        <v/>
      </c>
      <c r="G202" s="43" t="str">
        <f>IF(OR($B202="", G189=""), "", IF(COUNTIFS('Leave Request Form'!$T$8:$T$507, G189, 'Leave Request Form'!$C$8:$C$507, $B202), "A2", IF(COUNTIFS('Leave Request Form'!$G$8:$G$507, G189, 'Leave Request Form'!$C$8:$C$507, $B202), "R2", IF(COUNTIFS('Leave Request Form'!$P$8:$P$569, $B202, 'Leave Request Form'!$Q$8:$Q$569, "&lt;="&amp;G189, 'Leave Request Form'!$R$8:$R$569, "&gt;="&amp;G189)&gt;0, "A", IF(COUNTIFS('Leave Request Form'!$C$8:$C$507, $B202, 'Leave Request Form'!$D$8:$D$507, "&lt;="&amp;G189, 'Leave Request Form'!$E$8:$E$507, "&gt;="&amp;G189)&gt;0, "R", "")))))</f>
        <v/>
      </c>
      <c r="H202" s="43" t="str">
        <f>IF(OR($B202="", H189=""), "", IF(COUNTIFS('Leave Request Form'!$T$8:$T$507, H189, 'Leave Request Form'!$C$8:$C$507, $B202), "A2", IF(COUNTIFS('Leave Request Form'!$G$8:$G$507, H189, 'Leave Request Form'!$C$8:$C$507, $B202), "R2", IF(COUNTIFS('Leave Request Form'!$P$8:$P$569, $B202, 'Leave Request Form'!$Q$8:$Q$569, "&lt;="&amp;H189, 'Leave Request Form'!$R$8:$R$569, "&gt;="&amp;H189)&gt;0, "A", IF(COUNTIFS('Leave Request Form'!$C$8:$C$507, $B202, 'Leave Request Form'!$D$8:$D$507, "&lt;="&amp;H189, 'Leave Request Form'!$E$8:$E$507, "&gt;="&amp;H189)&gt;0, "R", "")))))</f>
        <v/>
      </c>
      <c r="I202" s="43" t="str">
        <f>IF(OR($B202="", I189=""), "", IF(COUNTIFS('Leave Request Form'!$T$8:$T$507, I189, 'Leave Request Form'!$C$8:$C$507, $B202), "A2", IF(COUNTIFS('Leave Request Form'!$G$8:$G$507, I189, 'Leave Request Form'!$C$8:$C$507, $B202), "R2", IF(COUNTIFS('Leave Request Form'!$P$8:$P$569, $B202, 'Leave Request Form'!$Q$8:$Q$569, "&lt;="&amp;I189, 'Leave Request Form'!$R$8:$R$569, "&gt;="&amp;I189)&gt;0, "A", IF(COUNTIFS('Leave Request Form'!$C$8:$C$507, $B202, 'Leave Request Form'!$D$8:$D$507, "&lt;="&amp;I189, 'Leave Request Form'!$E$8:$E$507, "&gt;="&amp;I189)&gt;0, "R", "")))))</f>
        <v/>
      </c>
      <c r="J202" s="43" t="str">
        <f>IF(OR($B202="", J189=""), "", IF(COUNTIFS('Leave Request Form'!$T$8:$T$507, J189, 'Leave Request Form'!$C$8:$C$507, $B202), "A2", IF(COUNTIFS('Leave Request Form'!$G$8:$G$507, J189, 'Leave Request Form'!$C$8:$C$507, $B202), "R2", IF(COUNTIFS('Leave Request Form'!$P$8:$P$569, $B202, 'Leave Request Form'!$Q$8:$Q$569, "&lt;="&amp;J189, 'Leave Request Form'!$R$8:$R$569, "&gt;="&amp;J189)&gt;0, "A", IF(COUNTIFS('Leave Request Form'!$C$8:$C$507, $B202, 'Leave Request Form'!$D$8:$D$507, "&lt;="&amp;J189, 'Leave Request Form'!$E$8:$E$507, "&gt;="&amp;J189)&gt;0, "R", "")))))</f>
        <v/>
      </c>
      <c r="K202" s="43" t="str">
        <f>IF(OR($B202="", K189=""), "", IF(COUNTIFS('Leave Request Form'!$T$8:$T$507, K189, 'Leave Request Form'!$C$8:$C$507, $B202), "A2", IF(COUNTIFS('Leave Request Form'!$G$8:$G$507, K189, 'Leave Request Form'!$C$8:$C$507, $B202), "R2", IF(COUNTIFS('Leave Request Form'!$P$8:$P$569, $B202, 'Leave Request Form'!$Q$8:$Q$569, "&lt;="&amp;K189, 'Leave Request Form'!$R$8:$R$569, "&gt;="&amp;K189)&gt;0, "A", IF(COUNTIFS('Leave Request Form'!$C$8:$C$507, $B202, 'Leave Request Form'!$D$8:$D$507, "&lt;="&amp;K189, 'Leave Request Form'!$E$8:$E$507, "&gt;="&amp;K189)&gt;0, "R", "")))))</f>
        <v/>
      </c>
      <c r="L202" s="43" t="str">
        <f>IF(OR($B202="", L189=""), "", IF(COUNTIFS('Leave Request Form'!$T$8:$T$507, L189, 'Leave Request Form'!$C$8:$C$507, $B202), "A2", IF(COUNTIFS('Leave Request Form'!$G$8:$G$507, L189, 'Leave Request Form'!$C$8:$C$507, $B202), "R2", IF(COUNTIFS('Leave Request Form'!$P$8:$P$569, $B202, 'Leave Request Form'!$Q$8:$Q$569, "&lt;="&amp;L189, 'Leave Request Form'!$R$8:$R$569, "&gt;="&amp;L189)&gt;0, "A", IF(COUNTIFS('Leave Request Form'!$C$8:$C$507, $B202, 'Leave Request Form'!$D$8:$D$507, "&lt;="&amp;L189, 'Leave Request Form'!$E$8:$E$507, "&gt;="&amp;L189)&gt;0, "R", "")))))</f>
        <v/>
      </c>
      <c r="M202" s="43" t="str">
        <f>IF(OR($B202="", M189=""), "", IF(COUNTIFS('Leave Request Form'!$T$8:$T$507, M189, 'Leave Request Form'!$C$8:$C$507, $B202), "A2", IF(COUNTIFS('Leave Request Form'!$G$8:$G$507, M189, 'Leave Request Form'!$C$8:$C$507, $B202), "R2", IF(COUNTIFS('Leave Request Form'!$P$8:$P$569, $B202, 'Leave Request Form'!$Q$8:$Q$569, "&lt;="&amp;M189, 'Leave Request Form'!$R$8:$R$569, "&gt;="&amp;M189)&gt;0, "A", IF(COUNTIFS('Leave Request Form'!$C$8:$C$507, $B202, 'Leave Request Form'!$D$8:$D$507, "&lt;="&amp;M189, 'Leave Request Form'!$E$8:$E$507, "&gt;="&amp;M189)&gt;0, "R", "")))))</f>
        <v/>
      </c>
      <c r="N202" s="43" t="str">
        <f>IF(OR($B202="", N189=""), "", IF(COUNTIFS('Leave Request Form'!$T$8:$T$507, N189, 'Leave Request Form'!$C$8:$C$507, $B202), "A2", IF(COUNTIFS('Leave Request Form'!$G$8:$G$507, N189, 'Leave Request Form'!$C$8:$C$507, $B202), "R2", IF(COUNTIFS('Leave Request Form'!$P$8:$P$569, $B202, 'Leave Request Form'!$Q$8:$Q$569, "&lt;="&amp;N189, 'Leave Request Form'!$R$8:$R$569, "&gt;="&amp;N189)&gt;0, "A", IF(COUNTIFS('Leave Request Form'!$C$8:$C$507, $B202, 'Leave Request Form'!$D$8:$D$507, "&lt;="&amp;N189, 'Leave Request Form'!$E$8:$E$507, "&gt;="&amp;N189)&gt;0, "R", "")))))</f>
        <v/>
      </c>
      <c r="O202" s="43" t="str">
        <f>IF(OR($B202="", O189=""), "", IF(COUNTIFS('Leave Request Form'!$T$8:$T$507, O189, 'Leave Request Form'!$C$8:$C$507, $B202), "A2", IF(COUNTIFS('Leave Request Form'!$G$8:$G$507, O189, 'Leave Request Form'!$C$8:$C$507, $B202), "R2", IF(COUNTIFS('Leave Request Form'!$P$8:$P$569, $B202, 'Leave Request Form'!$Q$8:$Q$569, "&lt;="&amp;O189, 'Leave Request Form'!$R$8:$R$569, "&gt;="&amp;O189)&gt;0, "A", IF(COUNTIFS('Leave Request Form'!$C$8:$C$507, $B202, 'Leave Request Form'!$D$8:$D$507, "&lt;="&amp;O189, 'Leave Request Form'!$E$8:$E$507, "&gt;="&amp;O189)&gt;0, "R", "")))))</f>
        <v/>
      </c>
      <c r="P202" s="43" t="str">
        <f>IF(OR($B202="", P189=""), "", IF(COUNTIFS('Leave Request Form'!$T$8:$T$507, P189, 'Leave Request Form'!$C$8:$C$507, $B202), "A2", IF(COUNTIFS('Leave Request Form'!$G$8:$G$507, P189, 'Leave Request Form'!$C$8:$C$507, $B202), "R2", IF(COUNTIFS('Leave Request Form'!$P$8:$P$569, $B202, 'Leave Request Form'!$Q$8:$Q$569, "&lt;="&amp;P189, 'Leave Request Form'!$R$8:$R$569, "&gt;="&amp;P189)&gt;0, "A", IF(COUNTIFS('Leave Request Form'!$C$8:$C$507, $B202, 'Leave Request Form'!$D$8:$D$507, "&lt;="&amp;P189, 'Leave Request Form'!$E$8:$E$507, "&gt;="&amp;P189)&gt;0, "R", "")))))</f>
        <v/>
      </c>
      <c r="Q202" s="43" t="str">
        <f>IF(OR($B202="", Q189=""), "", IF(COUNTIFS('Leave Request Form'!$T$8:$T$507, Q189, 'Leave Request Form'!$C$8:$C$507, $B202), "A2", IF(COUNTIFS('Leave Request Form'!$G$8:$G$507, Q189, 'Leave Request Form'!$C$8:$C$507, $B202), "R2", IF(COUNTIFS('Leave Request Form'!$P$8:$P$569, $B202, 'Leave Request Form'!$Q$8:$Q$569, "&lt;="&amp;Q189, 'Leave Request Form'!$R$8:$R$569, "&gt;="&amp;Q189)&gt;0, "A", IF(COUNTIFS('Leave Request Form'!$C$8:$C$507, $B202, 'Leave Request Form'!$D$8:$D$507, "&lt;="&amp;Q189, 'Leave Request Form'!$E$8:$E$507, "&gt;="&amp;Q189)&gt;0, "R", "")))))</f>
        <v/>
      </c>
      <c r="R202" s="43" t="str">
        <f>IF(OR($B202="", R189=""), "", IF(COUNTIFS('Leave Request Form'!$T$8:$T$507, R189, 'Leave Request Form'!$C$8:$C$507, $B202), "A2", IF(COUNTIFS('Leave Request Form'!$G$8:$G$507, R189, 'Leave Request Form'!$C$8:$C$507, $B202), "R2", IF(COUNTIFS('Leave Request Form'!$P$8:$P$569, $B202, 'Leave Request Form'!$Q$8:$Q$569, "&lt;="&amp;R189, 'Leave Request Form'!$R$8:$R$569, "&gt;="&amp;R189)&gt;0, "A", IF(COUNTIFS('Leave Request Form'!$C$8:$C$507, $B202, 'Leave Request Form'!$D$8:$D$507, "&lt;="&amp;R189, 'Leave Request Form'!$E$8:$E$507, "&gt;="&amp;R189)&gt;0, "R", "")))))</f>
        <v/>
      </c>
      <c r="S202" s="43" t="str">
        <f>IF(OR($B202="", S189=""), "", IF(COUNTIFS('Leave Request Form'!$T$8:$T$507, S189, 'Leave Request Form'!$C$8:$C$507, $B202), "A2", IF(COUNTIFS('Leave Request Form'!$G$8:$G$507, S189, 'Leave Request Form'!$C$8:$C$507, $B202), "R2", IF(COUNTIFS('Leave Request Form'!$P$8:$P$569, $B202, 'Leave Request Form'!$Q$8:$Q$569, "&lt;="&amp;S189, 'Leave Request Form'!$R$8:$R$569, "&gt;="&amp;S189)&gt;0, "A", IF(COUNTIFS('Leave Request Form'!$C$8:$C$507, $B202, 'Leave Request Form'!$D$8:$D$507, "&lt;="&amp;S189, 'Leave Request Form'!$E$8:$E$507, "&gt;="&amp;S189)&gt;0, "R", "")))))</f>
        <v/>
      </c>
      <c r="T202" s="43" t="str">
        <f>IF(OR($B202="", T189=""), "", IF(COUNTIFS('Leave Request Form'!$T$8:$T$507, T189, 'Leave Request Form'!$C$8:$C$507, $B202), "A2", IF(COUNTIFS('Leave Request Form'!$G$8:$G$507, T189, 'Leave Request Form'!$C$8:$C$507, $B202), "R2", IF(COUNTIFS('Leave Request Form'!$P$8:$P$569, $B202, 'Leave Request Form'!$Q$8:$Q$569, "&lt;="&amp;T189, 'Leave Request Form'!$R$8:$R$569, "&gt;="&amp;T189)&gt;0, "A", IF(COUNTIFS('Leave Request Form'!$C$8:$C$507, $B202, 'Leave Request Form'!$D$8:$D$507, "&lt;="&amp;T189, 'Leave Request Form'!$E$8:$E$507, "&gt;="&amp;T189)&gt;0, "R", "")))))</f>
        <v/>
      </c>
      <c r="U202" s="43" t="str">
        <f>IF(OR($B202="", U189=""), "", IF(COUNTIFS('Leave Request Form'!$T$8:$T$507, U189, 'Leave Request Form'!$C$8:$C$507, $B202), "A2", IF(COUNTIFS('Leave Request Form'!$G$8:$G$507, U189, 'Leave Request Form'!$C$8:$C$507, $B202), "R2", IF(COUNTIFS('Leave Request Form'!$P$8:$P$569, $B202, 'Leave Request Form'!$Q$8:$Q$569, "&lt;="&amp;U189, 'Leave Request Form'!$R$8:$R$569, "&gt;="&amp;U189)&gt;0, "A", IF(COUNTIFS('Leave Request Form'!$C$8:$C$507, $B202, 'Leave Request Form'!$D$8:$D$507, "&lt;="&amp;U189, 'Leave Request Form'!$E$8:$E$507, "&gt;="&amp;U189)&gt;0, "R", "")))))</f>
        <v/>
      </c>
      <c r="V202" s="43" t="str">
        <f>IF(OR($B202="", V189=""), "", IF(COUNTIFS('Leave Request Form'!$T$8:$T$507, V189, 'Leave Request Form'!$C$8:$C$507, $B202), "A2", IF(COUNTIFS('Leave Request Form'!$G$8:$G$507, V189, 'Leave Request Form'!$C$8:$C$507, $B202), "R2", IF(COUNTIFS('Leave Request Form'!$P$8:$P$569, $B202, 'Leave Request Form'!$Q$8:$Q$569, "&lt;="&amp;V189, 'Leave Request Form'!$R$8:$R$569, "&gt;="&amp;V189)&gt;0, "A", IF(COUNTIFS('Leave Request Form'!$C$8:$C$507, $B202, 'Leave Request Form'!$D$8:$D$507, "&lt;="&amp;V189, 'Leave Request Form'!$E$8:$E$507, "&gt;="&amp;V189)&gt;0, "R", "")))))</f>
        <v/>
      </c>
      <c r="W202" s="43" t="str">
        <f>IF(OR($B202="", W189=""), "", IF(COUNTIFS('Leave Request Form'!$T$8:$T$507, W189, 'Leave Request Form'!$C$8:$C$507, $B202), "A2", IF(COUNTIFS('Leave Request Form'!$G$8:$G$507, W189, 'Leave Request Form'!$C$8:$C$507, $B202), "R2", IF(COUNTIFS('Leave Request Form'!$P$8:$P$569, $B202, 'Leave Request Form'!$Q$8:$Q$569, "&lt;="&amp;W189, 'Leave Request Form'!$R$8:$R$569, "&gt;="&amp;W189)&gt;0, "A", IF(COUNTIFS('Leave Request Form'!$C$8:$C$507, $B202, 'Leave Request Form'!$D$8:$D$507, "&lt;="&amp;W189, 'Leave Request Form'!$E$8:$E$507, "&gt;="&amp;W189)&gt;0, "R", "")))))</f>
        <v/>
      </c>
      <c r="X202" s="43" t="str">
        <f>IF(OR($B202="", X189=""), "", IF(COUNTIFS('Leave Request Form'!$T$8:$T$507, X189, 'Leave Request Form'!$C$8:$C$507, $B202), "A2", IF(COUNTIFS('Leave Request Form'!$G$8:$G$507, X189, 'Leave Request Form'!$C$8:$C$507, $B202), "R2", IF(COUNTIFS('Leave Request Form'!$P$8:$P$569, $B202, 'Leave Request Form'!$Q$8:$Q$569, "&lt;="&amp;X189, 'Leave Request Form'!$R$8:$R$569, "&gt;="&amp;X189)&gt;0, "A", IF(COUNTIFS('Leave Request Form'!$C$8:$C$507, $B202, 'Leave Request Form'!$D$8:$D$507, "&lt;="&amp;X189, 'Leave Request Form'!$E$8:$E$507, "&gt;="&amp;X189)&gt;0, "R", "")))))</f>
        <v/>
      </c>
      <c r="Y202" s="43" t="str">
        <f>IF(OR($B202="", Y189=""), "", IF(COUNTIFS('Leave Request Form'!$T$8:$T$507, Y189, 'Leave Request Form'!$C$8:$C$507, $B202), "A2", IF(COUNTIFS('Leave Request Form'!$G$8:$G$507, Y189, 'Leave Request Form'!$C$8:$C$507, $B202), "R2", IF(COUNTIFS('Leave Request Form'!$P$8:$P$569, $B202, 'Leave Request Form'!$Q$8:$Q$569, "&lt;="&amp;Y189, 'Leave Request Form'!$R$8:$R$569, "&gt;="&amp;Y189)&gt;0, "A", IF(COUNTIFS('Leave Request Form'!$C$8:$C$507, $B202, 'Leave Request Form'!$D$8:$D$507, "&lt;="&amp;Y189, 'Leave Request Form'!$E$8:$E$507, "&gt;="&amp;Y189)&gt;0, "R", "")))))</f>
        <v/>
      </c>
      <c r="Z202" s="43" t="str">
        <f>IF(OR($B202="", Z189=""), "", IF(COUNTIFS('Leave Request Form'!$T$8:$T$507, Z189, 'Leave Request Form'!$C$8:$C$507, $B202), "A2", IF(COUNTIFS('Leave Request Form'!$G$8:$G$507, Z189, 'Leave Request Form'!$C$8:$C$507, $B202), "R2", IF(COUNTIFS('Leave Request Form'!$P$8:$P$569, $B202, 'Leave Request Form'!$Q$8:$Q$569, "&lt;="&amp;Z189, 'Leave Request Form'!$R$8:$R$569, "&gt;="&amp;Z189)&gt;0, "A", IF(COUNTIFS('Leave Request Form'!$C$8:$C$507, $B202, 'Leave Request Form'!$D$8:$D$507, "&lt;="&amp;Z189, 'Leave Request Form'!$E$8:$E$507, "&gt;="&amp;Z189)&gt;0, "R", "")))))</f>
        <v/>
      </c>
      <c r="AA202" s="43" t="str">
        <f>IF(OR($B202="", AA189=""), "", IF(COUNTIFS('Leave Request Form'!$T$8:$T$507, AA189, 'Leave Request Form'!$C$8:$C$507, $B202), "A2", IF(COUNTIFS('Leave Request Form'!$G$8:$G$507, AA189, 'Leave Request Form'!$C$8:$C$507, $B202), "R2", IF(COUNTIFS('Leave Request Form'!$P$8:$P$569, $B202, 'Leave Request Form'!$Q$8:$Q$569, "&lt;="&amp;AA189, 'Leave Request Form'!$R$8:$R$569, "&gt;="&amp;AA189)&gt;0, "A", IF(COUNTIFS('Leave Request Form'!$C$8:$C$507, $B202, 'Leave Request Form'!$D$8:$D$507, "&lt;="&amp;AA189, 'Leave Request Form'!$E$8:$E$507, "&gt;="&amp;AA189)&gt;0, "R", "")))))</f>
        <v/>
      </c>
      <c r="AB202" s="43" t="str">
        <f>IF(OR($B202="", AB189=""), "", IF(COUNTIFS('Leave Request Form'!$T$8:$T$507, AB189, 'Leave Request Form'!$C$8:$C$507, $B202), "A2", IF(COUNTIFS('Leave Request Form'!$G$8:$G$507, AB189, 'Leave Request Form'!$C$8:$C$507, $B202), "R2", IF(COUNTIFS('Leave Request Form'!$P$8:$P$569, $B202, 'Leave Request Form'!$Q$8:$Q$569, "&lt;="&amp;AB189, 'Leave Request Form'!$R$8:$R$569, "&gt;="&amp;AB189)&gt;0, "A", IF(COUNTIFS('Leave Request Form'!$C$8:$C$507, $B202, 'Leave Request Form'!$D$8:$D$507, "&lt;="&amp;AB189, 'Leave Request Form'!$E$8:$E$507, "&gt;="&amp;AB189)&gt;0, "R", "")))))</f>
        <v/>
      </c>
      <c r="AC202" s="43" t="str">
        <f>IF(OR($B202="", AC189=""), "", IF(COUNTIFS('Leave Request Form'!$T$8:$T$507, AC189, 'Leave Request Form'!$C$8:$C$507, $B202), "A2", IF(COUNTIFS('Leave Request Form'!$G$8:$G$507, AC189, 'Leave Request Form'!$C$8:$C$507, $B202), "R2", IF(COUNTIFS('Leave Request Form'!$P$8:$P$569, $B202, 'Leave Request Form'!$Q$8:$Q$569, "&lt;="&amp;AC189, 'Leave Request Form'!$R$8:$R$569, "&gt;="&amp;AC189)&gt;0, "A", IF(COUNTIFS('Leave Request Form'!$C$8:$C$507, $B202, 'Leave Request Form'!$D$8:$D$507, "&lt;="&amp;AC189, 'Leave Request Form'!$E$8:$E$507, "&gt;="&amp;AC189)&gt;0, "R", "")))))</f>
        <v/>
      </c>
      <c r="AD202" s="43" t="str">
        <f>IF(OR($B202="", AD189=""), "", IF(COUNTIFS('Leave Request Form'!$T$8:$T$507, AD189, 'Leave Request Form'!$C$8:$C$507, $B202), "A2", IF(COUNTIFS('Leave Request Form'!$G$8:$G$507, AD189, 'Leave Request Form'!$C$8:$C$507, $B202), "R2", IF(COUNTIFS('Leave Request Form'!$P$8:$P$569, $B202, 'Leave Request Form'!$Q$8:$Q$569, "&lt;="&amp;AD189, 'Leave Request Form'!$R$8:$R$569, "&gt;="&amp;AD189)&gt;0, "A", IF(COUNTIFS('Leave Request Form'!$C$8:$C$507, $B202, 'Leave Request Form'!$D$8:$D$507, "&lt;="&amp;AD189, 'Leave Request Form'!$E$8:$E$507, "&gt;="&amp;AD189)&gt;0, "R", "")))))</f>
        <v/>
      </c>
      <c r="AE202" s="43" t="str">
        <f>IF(OR($B202="", AE189=""), "", IF(COUNTIFS('Leave Request Form'!$T$8:$T$507, AE189, 'Leave Request Form'!$C$8:$C$507, $B202), "A2", IF(COUNTIFS('Leave Request Form'!$G$8:$G$507, AE189, 'Leave Request Form'!$C$8:$C$507, $B202), "R2", IF(COUNTIFS('Leave Request Form'!$P$8:$P$569, $B202, 'Leave Request Form'!$Q$8:$Q$569, "&lt;="&amp;AE189, 'Leave Request Form'!$R$8:$R$569, "&gt;="&amp;AE189)&gt;0, "A", IF(COUNTIFS('Leave Request Form'!$C$8:$C$507, $B202, 'Leave Request Form'!$D$8:$D$507, "&lt;="&amp;AE189, 'Leave Request Form'!$E$8:$E$507, "&gt;="&amp;AE189)&gt;0, "R", "")))))</f>
        <v/>
      </c>
      <c r="AF202" s="43" t="str">
        <f>IF(OR($B202="", AF189=""), "", IF(COUNTIFS('Leave Request Form'!$T$8:$T$507, AF189, 'Leave Request Form'!$C$8:$C$507, $B202), "A2", IF(COUNTIFS('Leave Request Form'!$G$8:$G$507, AF189, 'Leave Request Form'!$C$8:$C$507, $B202), "R2", IF(COUNTIFS('Leave Request Form'!$P$8:$P$569, $B202, 'Leave Request Form'!$Q$8:$Q$569, "&lt;="&amp;AF189, 'Leave Request Form'!$R$8:$R$569, "&gt;="&amp;AF189)&gt;0, "A", IF(COUNTIFS('Leave Request Form'!$C$8:$C$507, $B202, 'Leave Request Form'!$D$8:$D$507, "&lt;="&amp;AF189, 'Leave Request Form'!$E$8:$E$507, "&gt;="&amp;AF189)&gt;0, "R", "")))))</f>
        <v/>
      </c>
      <c r="AG202" s="44" t="str">
        <f>IF(OR($B202="", AG189=""), "", IF(COUNTIFS('Leave Request Form'!$T$8:$T$507, AG189, 'Leave Request Form'!$C$8:$C$507, $B202), "A2", IF(COUNTIFS('Leave Request Form'!$G$8:$G$507, AG189, 'Leave Request Form'!$C$8:$C$507, $B202), "R2", IF(COUNTIFS('Leave Request Form'!$P$8:$P$569, $B202, 'Leave Request Form'!$Q$8:$Q$569, "&lt;="&amp;AG189, 'Leave Request Form'!$R$8:$R$569, "&gt;="&amp;AG189)&gt;0, "A", IF(COUNTIFS('Leave Request Form'!$C$8:$C$507, $B202, 'Leave Request Form'!$D$8:$D$507, "&lt;="&amp;AG189, 'Leave Request Form'!$E$8:$E$507, "&gt;="&amp;AG189)&gt;0, "R", "")))))</f>
        <v/>
      </c>
      <c r="AH202" s="75"/>
    </row>
    <row r="203" spans="1:34" x14ac:dyDescent="0.25">
      <c r="A203" s="75"/>
      <c r="B203" s="10" t="str">
        <f>IF('Intro &amp; Setup'!$BC$17="", "", 'Intro &amp; Setup'!$BC$17)</f>
        <v/>
      </c>
      <c r="C203" s="42" t="str">
        <f>IF(OR($B203="", C189=""), "", IF(COUNTIFS('Leave Request Form'!$T$8:$T$507, C189, 'Leave Request Form'!$C$8:$C$507, $B203), "A2", IF(COUNTIFS('Leave Request Form'!$G$8:$G$507, C189, 'Leave Request Form'!$C$8:$C$507, $B203), "R2", IF(COUNTIFS('Leave Request Form'!$P$8:$P$569, $B203, 'Leave Request Form'!$Q$8:$Q$569, "&lt;="&amp;C189, 'Leave Request Form'!$R$8:$R$569, "&gt;="&amp;C189)&gt;0, "A", IF(COUNTIFS('Leave Request Form'!$C$8:$C$507, $B203, 'Leave Request Form'!$D$8:$D$507, "&lt;="&amp;C189, 'Leave Request Form'!$E$8:$E$507, "&gt;="&amp;C189)&gt;0, "R", "")))))</f>
        <v/>
      </c>
      <c r="D203" s="43" t="str">
        <f>IF(OR($B203="", D189=""), "", IF(COUNTIFS('Leave Request Form'!$T$8:$T$507, D189, 'Leave Request Form'!$C$8:$C$507, $B203), "A2", IF(COUNTIFS('Leave Request Form'!$G$8:$G$507, D189, 'Leave Request Form'!$C$8:$C$507, $B203), "R2", IF(COUNTIFS('Leave Request Form'!$P$8:$P$569, $B203, 'Leave Request Form'!$Q$8:$Q$569, "&lt;="&amp;D189, 'Leave Request Form'!$R$8:$R$569, "&gt;="&amp;D189)&gt;0, "A", IF(COUNTIFS('Leave Request Form'!$C$8:$C$507, $B203, 'Leave Request Form'!$D$8:$D$507, "&lt;="&amp;D189, 'Leave Request Form'!$E$8:$E$507, "&gt;="&amp;D189)&gt;0, "R", "")))))</f>
        <v/>
      </c>
      <c r="E203" s="43" t="str">
        <f>IF(OR($B203="", E189=""), "", IF(COUNTIFS('Leave Request Form'!$T$8:$T$507, E189, 'Leave Request Form'!$C$8:$C$507, $B203), "A2", IF(COUNTIFS('Leave Request Form'!$G$8:$G$507, E189, 'Leave Request Form'!$C$8:$C$507, $B203), "R2", IF(COUNTIFS('Leave Request Form'!$P$8:$P$569, $B203, 'Leave Request Form'!$Q$8:$Q$569, "&lt;="&amp;E189, 'Leave Request Form'!$R$8:$R$569, "&gt;="&amp;E189)&gt;0, "A", IF(COUNTIFS('Leave Request Form'!$C$8:$C$507, $B203, 'Leave Request Form'!$D$8:$D$507, "&lt;="&amp;E189, 'Leave Request Form'!$E$8:$E$507, "&gt;="&amp;E189)&gt;0, "R", "")))))</f>
        <v/>
      </c>
      <c r="F203" s="43" t="str">
        <f>IF(OR($B203="", F189=""), "", IF(COUNTIFS('Leave Request Form'!$T$8:$T$507, F189, 'Leave Request Form'!$C$8:$C$507, $B203), "A2", IF(COUNTIFS('Leave Request Form'!$G$8:$G$507, F189, 'Leave Request Form'!$C$8:$C$507, $B203), "R2", IF(COUNTIFS('Leave Request Form'!$P$8:$P$569, $B203, 'Leave Request Form'!$Q$8:$Q$569, "&lt;="&amp;F189, 'Leave Request Form'!$R$8:$R$569, "&gt;="&amp;F189)&gt;0, "A", IF(COUNTIFS('Leave Request Form'!$C$8:$C$507, $B203, 'Leave Request Form'!$D$8:$D$507, "&lt;="&amp;F189, 'Leave Request Form'!$E$8:$E$507, "&gt;="&amp;F189)&gt;0, "R", "")))))</f>
        <v/>
      </c>
      <c r="G203" s="43" t="str">
        <f>IF(OR($B203="", G189=""), "", IF(COUNTIFS('Leave Request Form'!$T$8:$T$507, G189, 'Leave Request Form'!$C$8:$C$507, $B203), "A2", IF(COUNTIFS('Leave Request Form'!$G$8:$G$507, G189, 'Leave Request Form'!$C$8:$C$507, $B203), "R2", IF(COUNTIFS('Leave Request Form'!$P$8:$P$569, $B203, 'Leave Request Form'!$Q$8:$Q$569, "&lt;="&amp;G189, 'Leave Request Form'!$R$8:$R$569, "&gt;="&amp;G189)&gt;0, "A", IF(COUNTIFS('Leave Request Form'!$C$8:$C$507, $B203, 'Leave Request Form'!$D$8:$D$507, "&lt;="&amp;G189, 'Leave Request Form'!$E$8:$E$507, "&gt;="&amp;G189)&gt;0, "R", "")))))</f>
        <v/>
      </c>
      <c r="H203" s="43" t="str">
        <f>IF(OR($B203="", H189=""), "", IF(COUNTIFS('Leave Request Form'!$T$8:$T$507, H189, 'Leave Request Form'!$C$8:$C$507, $B203), "A2", IF(COUNTIFS('Leave Request Form'!$G$8:$G$507, H189, 'Leave Request Form'!$C$8:$C$507, $B203), "R2", IF(COUNTIFS('Leave Request Form'!$P$8:$P$569, $B203, 'Leave Request Form'!$Q$8:$Q$569, "&lt;="&amp;H189, 'Leave Request Form'!$R$8:$R$569, "&gt;="&amp;H189)&gt;0, "A", IF(COUNTIFS('Leave Request Form'!$C$8:$C$507, $B203, 'Leave Request Form'!$D$8:$D$507, "&lt;="&amp;H189, 'Leave Request Form'!$E$8:$E$507, "&gt;="&amp;H189)&gt;0, "R", "")))))</f>
        <v/>
      </c>
      <c r="I203" s="43" t="str">
        <f>IF(OR($B203="", I189=""), "", IF(COUNTIFS('Leave Request Form'!$T$8:$T$507, I189, 'Leave Request Form'!$C$8:$C$507, $B203), "A2", IF(COUNTIFS('Leave Request Form'!$G$8:$G$507, I189, 'Leave Request Form'!$C$8:$C$507, $B203), "R2", IF(COUNTIFS('Leave Request Form'!$P$8:$P$569, $B203, 'Leave Request Form'!$Q$8:$Q$569, "&lt;="&amp;I189, 'Leave Request Form'!$R$8:$R$569, "&gt;="&amp;I189)&gt;0, "A", IF(COUNTIFS('Leave Request Form'!$C$8:$C$507, $B203, 'Leave Request Form'!$D$8:$D$507, "&lt;="&amp;I189, 'Leave Request Form'!$E$8:$E$507, "&gt;="&amp;I189)&gt;0, "R", "")))))</f>
        <v/>
      </c>
      <c r="J203" s="43" t="str">
        <f>IF(OR($B203="", J189=""), "", IF(COUNTIFS('Leave Request Form'!$T$8:$T$507, J189, 'Leave Request Form'!$C$8:$C$507, $B203), "A2", IF(COUNTIFS('Leave Request Form'!$G$8:$G$507, J189, 'Leave Request Form'!$C$8:$C$507, $B203), "R2", IF(COUNTIFS('Leave Request Form'!$P$8:$P$569, $B203, 'Leave Request Form'!$Q$8:$Q$569, "&lt;="&amp;J189, 'Leave Request Form'!$R$8:$R$569, "&gt;="&amp;J189)&gt;0, "A", IF(COUNTIFS('Leave Request Form'!$C$8:$C$507, $B203, 'Leave Request Form'!$D$8:$D$507, "&lt;="&amp;J189, 'Leave Request Form'!$E$8:$E$507, "&gt;="&amp;J189)&gt;0, "R", "")))))</f>
        <v/>
      </c>
      <c r="K203" s="43" t="str">
        <f>IF(OR($B203="", K189=""), "", IF(COUNTIFS('Leave Request Form'!$T$8:$T$507, K189, 'Leave Request Form'!$C$8:$C$507, $B203), "A2", IF(COUNTIFS('Leave Request Form'!$G$8:$G$507, K189, 'Leave Request Form'!$C$8:$C$507, $B203), "R2", IF(COUNTIFS('Leave Request Form'!$P$8:$P$569, $B203, 'Leave Request Form'!$Q$8:$Q$569, "&lt;="&amp;K189, 'Leave Request Form'!$R$8:$R$569, "&gt;="&amp;K189)&gt;0, "A", IF(COUNTIFS('Leave Request Form'!$C$8:$C$507, $B203, 'Leave Request Form'!$D$8:$D$507, "&lt;="&amp;K189, 'Leave Request Form'!$E$8:$E$507, "&gt;="&amp;K189)&gt;0, "R", "")))))</f>
        <v/>
      </c>
      <c r="L203" s="43" t="str">
        <f>IF(OR($B203="", L189=""), "", IF(COUNTIFS('Leave Request Form'!$T$8:$T$507, L189, 'Leave Request Form'!$C$8:$C$507, $B203), "A2", IF(COUNTIFS('Leave Request Form'!$G$8:$G$507, L189, 'Leave Request Form'!$C$8:$C$507, $B203), "R2", IF(COUNTIFS('Leave Request Form'!$P$8:$P$569, $B203, 'Leave Request Form'!$Q$8:$Q$569, "&lt;="&amp;L189, 'Leave Request Form'!$R$8:$R$569, "&gt;="&amp;L189)&gt;0, "A", IF(COUNTIFS('Leave Request Form'!$C$8:$C$507, $B203, 'Leave Request Form'!$D$8:$D$507, "&lt;="&amp;L189, 'Leave Request Form'!$E$8:$E$507, "&gt;="&amp;L189)&gt;0, "R", "")))))</f>
        <v/>
      </c>
      <c r="M203" s="43" t="str">
        <f>IF(OR($B203="", M189=""), "", IF(COUNTIFS('Leave Request Form'!$T$8:$T$507, M189, 'Leave Request Form'!$C$8:$C$507, $B203), "A2", IF(COUNTIFS('Leave Request Form'!$G$8:$G$507, M189, 'Leave Request Form'!$C$8:$C$507, $B203), "R2", IF(COUNTIFS('Leave Request Form'!$P$8:$P$569, $B203, 'Leave Request Form'!$Q$8:$Q$569, "&lt;="&amp;M189, 'Leave Request Form'!$R$8:$R$569, "&gt;="&amp;M189)&gt;0, "A", IF(COUNTIFS('Leave Request Form'!$C$8:$C$507, $B203, 'Leave Request Form'!$D$8:$D$507, "&lt;="&amp;M189, 'Leave Request Form'!$E$8:$E$507, "&gt;="&amp;M189)&gt;0, "R", "")))))</f>
        <v/>
      </c>
      <c r="N203" s="43" t="str">
        <f>IF(OR($B203="", N189=""), "", IF(COUNTIFS('Leave Request Form'!$T$8:$T$507, N189, 'Leave Request Form'!$C$8:$C$507, $B203), "A2", IF(COUNTIFS('Leave Request Form'!$G$8:$G$507, N189, 'Leave Request Form'!$C$8:$C$507, $B203), "R2", IF(COUNTIFS('Leave Request Form'!$P$8:$P$569, $B203, 'Leave Request Form'!$Q$8:$Q$569, "&lt;="&amp;N189, 'Leave Request Form'!$R$8:$R$569, "&gt;="&amp;N189)&gt;0, "A", IF(COUNTIFS('Leave Request Form'!$C$8:$C$507, $B203, 'Leave Request Form'!$D$8:$D$507, "&lt;="&amp;N189, 'Leave Request Form'!$E$8:$E$507, "&gt;="&amp;N189)&gt;0, "R", "")))))</f>
        <v/>
      </c>
      <c r="O203" s="43" t="str">
        <f>IF(OR($B203="", O189=""), "", IF(COUNTIFS('Leave Request Form'!$T$8:$T$507, O189, 'Leave Request Form'!$C$8:$C$507, $B203), "A2", IF(COUNTIFS('Leave Request Form'!$G$8:$G$507, O189, 'Leave Request Form'!$C$8:$C$507, $B203), "R2", IF(COUNTIFS('Leave Request Form'!$P$8:$P$569, $B203, 'Leave Request Form'!$Q$8:$Q$569, "&lt;="&amp;O189, 'Leave Request Form'!$R$8:$R$569, "&gt;="&amp;O189)&gt;0, "A", IF(COUNTIFS('Leave Request Form'!$C$8:$C$507, $B203, 'Leave Request Form'!$D$8:$D$507, "&lt;="&amp;O189, 'Leave Request Form'!$E$8:$E$507, "&gt;="&amp;O189)&gt;0, "R", "")))))</f>
        <v/>
      </c>
      <c r="P203" s="43" t="str">
        <f>IF(OR($B203="", P189=""), "", IF(COUNTIFS('Leave Request Form'!$T$8:$T$507, P189, 'Leave Request Form'!$C$8:$C$507, $B203), "A2", IF(COUNTIFS('Leave Request Form'!$G$8:$G$507, P189, 'Leave Request Form'!$C$8:$C$507, $B203), "R2", IF(COUNTIFS('Leave Request Form'!$P$8:$P$569, $B203, 'Leave Request Form'!$Q$8:$Q$569, "&lt;="&amp;P189, 'Leave Request Form'!$R$8:$R$569, "&gt;="&amp;P189)&gt;0, "A", IF(COUNTIFS('Leave Request Form'!$C$8:$C$507, $B203, 'Leave Request Form'!$D$8:$D$507, "&lt;="&amp;P189, 'Leave Request Form'!$E$8:$E$507, "&gt;="&amp;P189)&gt;0, "R", "")))))</f>
        <v/>
      </c>
      <c r="Q203" s="43" t="str">
        <f>IF(OR($B203="", Q189=""), "", IF(COUNTIFS('Leave Request Form'!$T$8:$T$507, Q189, 'Leave Request Form'!$C$8:$C$507, $B203), "A2", IF(COUNTIFS('Leave Request Form'!$G$8:$G$507, Q189, 'Leave Request Form'!$C$8:$C$507, $B203), "R2", IF(COUNTIFS('Leave Request Form'!$P$8:$P$569, $B203, 'Leave Request Form'!$Q$8:$Q$569, "&lt;="&amp;Q189, 'Leave Request Form'!$R$8:$R$569, "&gt;="&amp;Q189)&gt;0, "A", IF(COUNTIFS('Leave Request Form'!$C$8:$C$507, $B203, 'Leave Request Form'!$D$8:$D$507, "&lt;="&amp;Q189, 'Leave Request Form'!$E$8:$E$507, "&gt;="&amp;Q189)&gt;0, "R", "")))))</f>
        <v/>
      </c>
      <c r="R203" s="43" t="str">
        <f>IF(OR($B203="", R189=""), "", IF(COUNTIFS('Leave Request Form'!$T$8:$T$507, R189, 'Leave Request Form'!$C$8:$C$507, $B203), "A2", IF(COUNTIFS('Leave Request Form'!$G$8:$G$507, R189, 'Leave Request Form'!$C$8:$C$507, $B203), "R2", IF(COUNTIFS('Leave Request Form'!$P$8:$P$569, $B203, 'Leave Request Form'!$Q$8:$Q$569, "&lt;="&amp;R189, 'Leave Request Form'!$R$8:$R$569, "&gt;="&amp;R189)&gt;0, "A", IF(COUNTIFS('Leave Request Form'!$C$8:$C$507, $B203, 'Leave Request Form'!$D$8:$D$507, "&lt;="&amp;R189, 'Leave Request Form'!$E$8:$E$507, "&gt;="&amp;R189)&gt;0, "R", "")))))</f>
        <v/>
      </c>
      <c r="S203" s="43" t="str">
        <f>IF(OR($B203="", S189=""), "", IF(COUNTIFS('Leave Request Form'!$T$8:$T$507, S189, 'Leave Request Form'!$C$8:$C$507, $B203), "A2", IF(COUNTIFS('Leave Request Form'!$G$8:$G$507, S189, 'Leave Request Form'!$C$8:$C$507, $B203), "R2", IF(COUNTIFS('Leave Request Form'!$P$8:$P$569, $B203, 'Leave Request Form'!$Q$8:$Q$569, "&lt;="&amp;S189, 'Leave Request Form'!$R$8:$R$569, "&gt;="&amp;S189)&gt;0, "A", IF(COUNTIFS('Leave Request Form'!$C$8:$C$507, $B203, 'Leave Request Form'!$D$8:$D$507, "&lt;="&amp;S189, 'Leave Request Form'!$E$8:$E$507, "&gt;="&amp;S189)&gt;0, "R", "")))))</f>
        <v/>
      </c>
      <c r="T203" s="43" t="str">
        <f>IF(OR($B203="", T189=""), "", IF(COUNTIFS('Leave Request Form'!$T$8:$T$507, T189, 'Leave Request Form'!$C$8:$C$507, $B203), "A2", IF(COUNTIFS('Leave Request Form'!$G$8:$G$507, T189, 'Leave Request Form'!$C$8:$C$507, $B203), "R2", IF(COUNTIFS('Leave Request Form'!$P$8:$P$569, $B203, 'Leave Request Form'!$Q$8:$Q$569, "&lt;="&amp;T189, 'Leave Request Form'!$R$8:$R$569, "&gt;="&amp;T189)&gt;0, "A", IF(COUNTIFS('Leave Request Form'!$C$8:$C$507, $B203, 'Leave Request Form'!$D$8:$D$507, "&lt;="&amp;T189, 'Leave Request Form'!$E$8:$E$507, "&gt;="&amp;T189)&gt;0, "R", "")))))</f>
        <v/>
      </c>
      <c r="U203" s="43" t="str">
        <f>IF(OR($B203="", U189=""), "", IF(COUNTIFS('Leave Request Form'!$T$8:$T$507, U189, 'Leave Request Form'!$C$8:$C$507, $B203), "A2", IF(COUNTIFS('Leave Request Form'!$G$8:$G$507, U189, 'Leave Request Form'!$C$8:$C$507, $B203), "R2", IF(COUNTIFS('Leave Request Form'!$P$8:$P$569, $B203, 'Leave Request Form'!$Q$8:$Q$569, "&lt;="&amp;U189, 'Leave Request Form'!$R$8:$R$569, "&gt;="&amp;U189)&gt;0, "A", IF(COUNTIFS('Leave Request Form'!$C$8:$C$507, $B203, 'Leave Request Form'!$D$8:$D$507, "&lt;="&amp;U189, 'Leave Request Form'!$E$8:$E$507, "&gt;="&amp;U189)&gt;0, "R", "")))))</f>
        <v/>
      </c>
      <c r="V203" s="43" t="str">
        <f>IF(OR($B203="", V189=""), "", IF(COUNTIFS('Leave Request Form'!$T$8:$T$507, V189, 'Leave Request Form'!$C$8:$C$507, $B203), "A2", IF(COUNTIFS('Leave Request Form'!$G$8:$G$507, V189, 'Leave Request Form'!$C$8:$C$507, $B203), "R2", IF(COUNTIFS('Leave Request Form'!$P$8:$P$569, $B203, 'Leave Request Form'!$Q$8:$Q$569, "&lt;="&amp;V189, 'Leave Request Form'!$R$8:$R$569, "&gt;="&amp;V189)&gt;0, "A", IF(COUNTIFS('Leave Request Form'!$C$8:$C$507, $B203, 'Leave Request Form'!$D$8:$D$507, "&lt;="&amp;V189, 'Leave Request Form'!$E$8:$E$507, "&gt;="&amp;V189)&gt;0, "R", "")))))</f>
        <v/>
      </c>
      <c r="W203" s="43" t="str">
        <f>IF(OR($B203="", W189=""), "", IF(COUNTIFS('Leave Request Form'!$T$8:$T$507, W189, 'Leave Request Form'!$C$8:$C$507, $B203), "A2", IF(COUNTIFS('Leave Request Form'!$G$8:$G$507, W189, 'Leave Request Form'!$C$8:$C$507, $B203), "R2", IF(COUNTIFS('Leave Request Form'!$P$8:$P$569, $B203, 'Leave Request Form'!$Q$8:$Q$569, "&lt;="&amp;W189, 'Leave Request Form'!$R$8:$R$569, "&gt;="&amp;W189)&gt;0, "A", IF(COUNTIFS('Leave Request Form'!$C$8:$C$507, $B203, 'Leave Request Form'!$D$8:$D$507, "&lt;="&amp;W189, 'Leave Request Form'!$E$8:$E$507, "&gt;="&amp;W189)&gt;0, "R", "")))))</f>
        <v/>
      </c>
      <c r="X203" s="43" t="str">
        <f>IF(OR($B203="", X189=""), "", IF(COUNTIFS('Leave Request Form'!$T$8:$T$507, X189, 'Leave Request Form'!$C$8:$C$507, $B203), "A2", IF(COUNTIFS('Leave Request Form'!$G$8:$G$507, X189, 'Leave Request Form'!$C$8:$C$507, $B203), "R2", IF(COUNTIFS('Leave Request Form'!$P$8:$P$569, $B203, 'Leave Request Form'!$Q$8:$Q$569, "&lt;="&amp;X189, 'Leave Request Form'!$R$8:$R$569, "&gt;="&amp;X189)&gt;0, "A", IF(COUNTIFS('Leave Request Form'!$C$8:$C$507, $B203, 'Leave Request Form'!$D$8:$D$507, "&lt;="&amp;X189, 'Leave Request Form'!$E$8:$E$507, "&gt;="&amp;X189)&gt;0, "R", "")))))</f>
        <v/>
      </c>
      <c r="Y203" s="43" t="str">
        <f>IF(OR($B203="", Y189=""), "", IF(COUNTIFS('Leave Request Form'!$T$8:$T$507, Y189, 'Leave Request Form'!$C$8:$C$507, $B203), "A2", IF(COUNTIFS('Leave Request Form'!$G$8:$G$507, Y189, 'Leave Request Form'!$C$8:$C$507, $B203), "R2", IF(COUNTIFS('Leave Request Form'!$P$8:$P$569, $B203, 'Leave Request Form'!$Q$8:$Q$569, "&lt;="&amp;Y189, 'Leave Request Form'!$R$8:$R$569, "&gt;="&amp;Y189)&gt;0, "A", IF(COUNTIFS('Leave Request Form'!$C$8:$C$507, $B203, 'Leave Request Form'!$D$8:$D$507, "&lt;="&amp;Y189, 'Leave Request Form'!$E$8:$E$507, "&gt;="&amp;Y189)&gt;0, "R", "")))))</f>
        <v/>
      </c>
      <c r="Z203" s="43" t="str">
        <f>IF(OR($B203="", Z189=""), "", IF(COUNTIFS('Leave Request Form'!$T$8:$T$507, Z189, 'Leave Request Form'!$C$8:$C$507, $B203), "A2", IF(COUNTIFS('Leave Request Form'!$G$8:$G$507, Z189, 'Leave Request Form'!$C$8:$C$507, $B203), "R2", IF(COUNTIFS('Leave Request Form'!$P$8:$P$569, $B203, 'Leave Request Form'!$Q$8:$Q$569, "&lt;="&amp;Z189, 'Leave Request Form'!$R$8:$R$569, "&gt;="&amp;Z189)&gt;0, "A", IF(COUNTIFS('Leave Request Form'!$C$8:$C$507, $B203, 'Leave Request Form'!$D$8:$D$507, "&lt;="&amp;Z189, 'Leave Request Form'!$E$8:$E$507, "&gt;="&amp;Z189)&gt;0, "R", "")))))</f>
        <v/>
      </c>
      <c r="AA203" s="43" t="str">
        <f>IF(OR($B203="", AA189=""), "", IF(COUNTIFS('Leave Request Form'!$T$8:$T$507, AA189, 'Leave Request Form'!$C$8:$C$507, $B203), "A2", IF(COUNTIFS('Leave Request Form'!$G$8:$G$507, AA189, 'Leave Request Form'!$C$8:$C$507, $B203), "R2", IF(COUNTIFS('Leave Request Form'!$P$8:$P$569, $B203, 'Leave Request Form'!$Q$8:$Q$569, "&lt;="&amp;AA189, 'Leave Request Form'!$R$8:$R$569, "&gt;="&amp;AA189)&gt;0, "A", IF(COUNTIFS('Leave Request Form'!$C$8:$C$507, $B203, 'Leave Request Form'!$D$8:$D$507, "&lt;="&amp;AA189, 'Leave Request Form'!$E$8:$E$507, "&gt;="&amp;AA189)&gt;0, "R", "")))))</f>
        <v/>
      </c>
      <c r="AB203" s="43" t="str">
        <f>IF(OR($B203="", AB189=""), "", IF(COUNTIFS('Leave Request Form'!$T$8:$T$507, AB189, 'Leave Request Form'!$C$8:$C$507, $B203), "A2", IF(COUNTIFS('Leave Request Form'!$G$8:$G$507, AB189, 'Leave Request Form'!$C$8:$C$507, $B203), "R2", IF(COUNTIFS('Leave Request Form'!$P$8:$P$569, $B203, 'Leave Request Form'!$Q$8:$Q$569, "&lt;="&amp;AB189, 'Leave Request Form'!$R$8:$R$569, "&gt;="&amp;AB189)&gt;0, "A", IF(COUNTIFS('Leave Request Form'!$C$8:$C$507, $B203, 'Leave Request Form'!$D$8:$D$507, "&lt;="&amp;AB189, 'Leave Request Form'!$E$8:$E$507, "&gt;="&amp;AB189)&gt;0, "R", "")))))</f>
        <v/>
      </c>
      <c r="AC203" s="43" t="str">
        <f>IF(OR($B203="", AC189=""), "", IF(COUNTIFS('Leave Request Form'!$T$8:$T$507, AC189, 'Leave Request Form'!$C$8:$C$507, $B203), "A2", IF(COUNTIFS('Leave Request Form'!$G$8:$G$507, AC189, 'Leave Request Form'!$C$8:$C$507, $B203), "R2", IF(COUNTIFS('Leave Request Form'!$P$8:$P$569, $B203, 'Leave Request Form'!$Q$8:$Q$569, "&lt;="&amp;AC189, 'Leave Request Form'!$R$8:$R$569, "&gt;="&amp;AC189)&gt;0, "A", IF(COUNTIFS('Leave Request Form'!$C$8:$C$507, $B203, 'Leave Request Form'!$D$8:$D$507, "&lt;="&amp;AC189, 'Leave Request Form'!$E$8:$E$507, "&gt;="&amp;AC189)&gt;0, "R", "")))))</f>
        <v/>
      </c>
      <c r="AD203" s="43" t="str">
        <f>IF(OR($B203="", AD189=""), "", IF(COUNTIFS('Leave Request Form'!$T$8:$T$507, AD189, 'Leave Request Form'!$C$8:$C$507, $B203), "A2", IF(COUNTIFS('Leave Request Form'!$G$8:$G$507, AD189, 'Leave Request Form'!$C$8:$C$507, $B203), "R2", IF(COUNTIFS('Leave Request Form'!$P$8:$P$569, $B203, 'Leave Request Form'!$Q$8:$Q$569, "&lt;="&amp;AD189, 'Leave Request Form'!$R$8:$R$569, "&gt;="&amp;AD189)&gt;0, "A", IF(COUNTIFS('Leave Request Form'!$C$8:$C$507, $B203, 'Leave Request Form'!$D$8:$D$507, "&lt;="&amp;AD189, 'Leave Request Form'!$E$8:$E$507, "&gt;="&amp;AD189)&gt;0, "R", "")))))</f>
        <v/>
      </c>
      <c r="AE203" s="43" t="str">
        <f>IF(OR($B203="", AE189=""), "", IF(COUNTIFS('Leave Request Form'!$T$8:$T$507, AE189, 'Leave Request Form'!$C$8:$C$507, $B203), "A2", IF(COUNTIFS('Leave Request Form'!$G$8:$G$507, AE189, 'Leave Request Form'!$C$8:$C$507, $B203), "R2", IF(COUNTIFS('Leave Request Form'!$P$8:$P$569, $B203, 'Leave Request Form'!$Q$8:$Q$569, "&lt;="&amp;AE189, 'Leave Request Form'!$R$8:$R$569, "&gt;="&amp;AE189)&gt;0, "A", IF(COUNTIFS('Leave Request Form'!$C$8:$C$507, $B203, 'Leave Request Form'!$D$8:$D$507, "&lt;="&amp;AE189, 'Leave Request Form'!$E$8:$E$507, "&gt;="&amp;AE189)&gt;0, "R", "")))))</f>
        <v/>
      </c>
      <c r="AF203" s="43" t="str">
        <f>IF(OR($B203="", AF189=""), "", IF(COUNTIFS('Leave Request Form'!$T$8:$T$507, AF189, 'Leave Request Form'!$C$8:$C$507, $B203), "A2", IF(COUNTIFS('Leave Request Form'!$G$8:$G$507, AF189, 'Leave Request Form'!$C$8:$C$507, $B203), "R2", IF(COUNTIFS('Leave Request Form'!$P$8:$P$569, $B203, 'Leave Request Form'!$Q$8:$Q$569, "&lt;="&amp;AF189, 'Leave Request Form'!$R$8:$R$569, "&gt;="&amp;AF189)&gt;0, "A", IF(COUNTIFS('Leave Request Form'!$C$8:$C$507, $B203, 'Leave Request Form'!$D$8:$D$507, "&lt;="&amp;AF189, 'Leave Request Form'!$E$8:$E$507, "&gt;="&amp;AF189)&gt;0, "R", "")))))</f>
        <v/>
      </c>
      <c r="AG203" s="44" t="str">
        <f>IF(OR($B203="", AG189=""), "", IF(COUNTIFS('Leave Request Form'!$T$8:$T$507, AG189, 'Leave Request Form'!$C$8:$C$507, $B203), "A2", IF(COUNTIFS('Leave Request Form'!$G$8:$G$507, AG189, 'Leave Request Form'!$C$8:$C$507, $B203), "R2", IF(COUNTIFS('Leave Request Form'!$P$8:$P$569, $B203, 'Leave Request Form'!$Q$8:$Q$569, "&lt;="&amp;AG189, 'Leave Request Form'!$R$8:$R$569, "&gt;="&amp;AG189)&gt;0, "A", IF(COUNTIFS('Leave Request Form'!$C$8:$C$507, $B203, 'Leave Request Form'!$D$8:$D$507, "&lt;="&amp;AG189, 'Leave Request Form'!$E$8:$E$507, "&gt;="&amp;AG189)&gt;0, "R", "")))))</f>
        <v/>
      </c>
      <c r="AH203" s="75"/>
    </row>
    <row r="204" spans="1:34" x14ac:dyDescent="0.25">
      <c r="A204" s="75"/>
      <c r="B204" s="10" t="str">
        <f>IF('Intro &amp; Setup'!$BC$18="", "", 'Intro &amp; Setup'!$BC$18)</f>
        <v/>
      </c>
      <c r="C204" s="42" t="str">
        <f>IF(OR($B204="", C189=""), "", IF(COUNTIFS('Leave Request Form'!$T$8:$T$507, C189, 'Leave Request Form'!$C$8:$C$507, $B204), "A2", IF(COUNTIFS('Leave Request Form'!$G$8:$G$507, C189, 'Leave Request Form'!$C$8:$C$507, $B204), "R2", IF(COUNTIFS('Leave Request Form'!$P$8:$P$569, $B204, 'Leave Request Form'!$Q$8:$Q$569, "&lt;="&amp;C189, 'Leave Request Form'!$R$8:$R$569, "&gt;="&amp;C189)&gt;0, "A", IF(COUNTIFS('Leave Request Form'!$C$8:$C$507, $B204, 'Leave Request Form'!$D$8:$D$507, "&lt;="&amp;C189, 'Leave Request Form'!$E$8:$E$507, "&gt;="&amp;C189)&gt;0, "R", "")))))</f>
        <v/>
      </c>
      <c r="D204" s="43" t="str">
        <f>IF(OR($B204="", D189=""), "", IF(COUNTIFS('Leave Request Form'!$T$8:$T$507, D189, 'Leave Request Form'!$C$8:$C$507, $B204), "A2", IF(COUNTIFS('Leave Request Form'!$G$8:$G$507, D189, 'Leave Request Form'!$C$8:$C$507, $B204), "R2", IF(COUNTIFS('Leave Request Form'!$P$8:$P$569, $B204, 'Leave Request Form'!$Q$8:$Q$569, "&lt;="&amp;D189, 'Leave Request Form'!$R$8:$R$569, "&gt;="&amp;D189)&gt;0, "A", IF(COUNTIFS('Leave Request Form'!$C$8:$C$507, $B204, 'Leave Request Form'!$D$8:$D$507, "&lt;="&amp;D189, 'Leave Request Form'!$E$8:$E$507, "&gt;="&amp;D189)&gt;0, "R", "")))))</f>
        <v/>
      </c>
      <c r="E204" s="43" t="str">
        <f>IF(OR($B204="", E189=""), "", IF(COUNTIFS('Leave Request Form'!$T$8:$T$507, E189, 'Leave Request Form'!$C$8:$C$507, $B204), "A2", IF(COUNTIFS('Leave Request Form'!$G$8:$G$507, E189, 'Leave Request Form'!$C$8:$C$507, $B204), "R2", IF(COUNTIFS('Leave Request Form'!$P$8:$P$569, $B204, 'Leave Request Form'!$Q$8:$Q$569, "&lt;="&amp;E189, 'Leave Request Form'!$R$8:$R$569, "&gt;="&amp;E189)&gt;0, "A", IF(COUNTIFS('Leave Request Form'!$C$8:$C$507, $B204, 'Leave Request Form'!$D$8:$D$507, "&lt;="&amp;E189, 'Leave Request Form'!$E$8:$E$507, "&gt;="&amp;E189)&gt;0, "R", "")))))</f>
        <v/>
      </c>
      <c r="F204" s="43" t="str">
        <f>IF(OR($B204="", F189=""), "", IF(COUNTIFS('Leave Request Form'!$T$8:$T$507, F189, 'Leave Request Form'!$C$8:$C$507, $B204), "A2", IF(COUNTIFS('Leave Request Form'!$G$8:$G$507, F189, 'Leave Request Form'!$C$8:$C$507, $B204), "R2", IF(COUNTIFS('Leave Request Form'!$P$8:$P$569, $B204, 'Leave Request Form'!$Q$8:$Q$569, "&lt;="&amp;F189, 'Leave Request Form'!$R$8:$R$569, "&gt;="&amp;F189)&gt;0, "A", IF(COUNTIFS('Leave Request Form'!$C$8:$C$507, $B204, 'Leave Request Form'!$D$8:$D$507, "&lt;="&amp;F189, 'Leave Request Form'!$E$8:$E$507, "&gt;="&amp;F189)&gt;0, "R", "")))))</f>
        <v/>
      </c>
      <c r="G204" s="43" t="str">
        <f>IF(OR($B204="", G189=""), "", IF(COUNTIFS('Leave Request Form'!$T$8:$T$507, G189, 'Leave Request Form'!$C$8:$C$507, $B204), "A2", IF(COUNTIFS('Leave Request Form'!$G$8:$G$507, G189, 'Leave Request Form'!$C$8:$C$507, $B204), "R2", IF(COUNTIFS('Leave Request Form'!$P$8:$P$569, $B204, 'Leave Request Form'!$Q$8:$Q$569, "&lt;="&amp;G189, 'Leave Request Form'!$R$8:$R$569, "&gt;="&amp;G189)&gt;0, "A", IF(COUNTIFS('Leave Request Form'!$C$8:$C$507, $B204, 'Leave Request Form'!$D$8:$D$507, "&lt;="&amp;G189, 'Leave Request Form'!$E$8:$E$507, "&gt;="&amp;G189)&gt;0, "R", "")))))</f>
        <v/>
      </c>
      <c r="H204" s="43" t="str">
        <f>IF(OR($B204="", H189=""), "", IF(COUNTIFS('Leave Request Form'!$T$8:$T$507, H189, 'Leave Request Form'!$C$8:$C$507, $B204), "A2", IF(COUNTIFS('Leave Request Form'!$G$8:$G$507, H189, 'Leave Request Form'!$C$8:$C$507, $B204), "R2", IF(COUNTIFS('Leave Request Form'!$P$8:$P$569, $B204, 'Leave Request Form'!$Q$8:$Q$569, "&lt;="&amp;H189, 'Leave Request Form'!$R$8:$R$569, "&gt;="&amp;H189)&gt;0, "A", IF(COUNTIFS('Leave Request Form'!$C$8:$C$507, $B204, 'Leave Request Form'!$D$8:$D$507, "&lt;="&amp;H189, 'Leave Request Form'!$E$8:$E$507, "&gt;="&amp;H189)&gt;0, "R", "")))))</f>
        <v/>
      </c>
      <c r="I204" s="43" t="str">
        <f>IF(OR($B204="", I189=""), "", IF(COUNTIFS('Leave Request Form'!$T$8:$T$507, I189, 'Leave Request Form'!$C$8:$C$507, $B204), "A2", IF(COUNTIFS('Leave Request Form'!$G$8:$G$507, I189, 'Leave Request Form'!$C$8:$C$507, $B204), "R2", IF(COUNTIFS('Leave Request Form'!$P$8:$P$569, $B204, 'Leave Request Form'!$Q$8:$Q$569, "&lt;="&amp;I189, 'Leave Request Form'!$R$8:$R$569, "&gt;="&amp;I189)&gt;0, "A", IF(COUNTIFS('Leave Request Form'!$C$8:$C$507, $B204, 'Leave Request Form'!$D$8:$D$507, "&lt;="&amp;I189, 'Leave Request Form'!$E$8:$E$507, "&gt;="&amp;I189)&gt;0, "R", "")))))</f>
        <v/>
      </c>
      <c r="J204" s="43" t="str">
        <f>IF(OR($B204="", J189=""), "", IF(COUNTIFS('Leave Request Form'!$T$8:$T$507, J189, 'Leave Request Form'!$C$8:$C$507, $B204), "A2", IF(COUNTIFS('Leave Request Form'!$G$8:$G$507, J189, 'Leave Request Form'!$C$8:$C$507, $B204), "R2", IF(COUNTIFS('Leave Request Form'!$P$8:$P$569, $B204, 'Leave Request Form'!$Q$8:$Q$569, "&lt;="&amp;J189, 'Leave Request Form'!$R$8:$R$569, "&gt;="&amp;J189)&gt;0, "A", IF(COUNTIFS('Leave Request Form'!$C$8:$C$507, $B204, 'Leave Request Form'!$D$8:$D$507, "&lt;="&amp;J189, 'Leave Request Form'!$E$8:$E$507, "&gt;="&amp;J189)&gt;0, "R", "")))))</f>
        <v/>
      </c>
      <c r="K204" s="43" t="str">
        <f>IF(OR($B204="", K189=""), "", IF(COUNTIFS('Leave Request Form'!$T$8:$T$507, K189, 'Leave Request Form'!$C$8:$C$507, $B204), "A2", IF(COUNTIFS('Leave Request Form'!$G$8:$G$507, K189, 'Leave Request Form'!$C$8:$C$507, $B204), "R2", IF(COUNTIFS('Leave Request Form'!$P$8:$P$569, $B204, 'Leave Request Form'!$Q$8:$Q$569, "&lt;="&amp;K189, 'Leave Request Form'!$R$8:$R$569, "&gt;="&amp;K189)&gt;0, "A", IF(COUNTIFS('Leave Request Form'!$C$8:$C$507, $B204, 'Leave Request Form'!$D$8:$D$507, "&lt;="&amp;K189, 'Leave Request Form'!$E$8:$E$507, "&gt;="&amp;K189)&gt;0, "R", "")))))</f>
        <v/>
      </c>
      <c r="L204" s="43" t="str">
        <f>IF(OR($B204="", L189=""), "", IF(COUNTIFS('Leave Request Form'!$T$8:$T$507, L189, 'Leave Request Form'!$C$8:$C$507, $B204), "A2", IF(COUNTIFS('Leave Request Form'!$G$8:$G$507, L189, 'Leave Request Form'!$C$8:$C$507, $B204), "R2", IF(COUNTIFS('Leave Request Form'!$P$8:$P$569, $B204, 'Leave Request Form'!$Q$8:$Q$569, "&lt;="&amp;L189, 'Leave Request Form'!$R$8:$R$569, "&gt;="&amp;L189)&gt;0, "A", IF(COUNTIFS('Leave Request Form'!$C$8:$C$507, $B204, 'Leave Request Form'!$D$8:$D$507, "&lt;="&amp;L189, 'Leave Request Form'!$E$8:$E$507, "&gt;="&amp;L189)&gt;0, "R", "")))))</f>
        <v/>
      </c>
      <c r="M204" s="43" t="str">
        <f>IF(OR($B204="", M189=""), "", IF(COUNTIFS('Leave Request Form'!$T$8:$T$507, M189, 'Leave Request Form'!$C$8:$C$507, $B204), "A2", IF(COUNTIFS('Leave Request Form'!$G$8:$G$507, M189, 'Leave Request Form'!$C$8:$C$507, $B204), "R2", IF(COUNTIFS('Leave Request Form'!$P$8:$P$569, $B204, 'Leave Request Form'!$Q$8:$Q$569, "&lt;="&amp;M189, 'Leave Request Form'!$R$8:$R$569, "&gt;="&amp;M189)&gt;0, "A", IF(COUNTIFS('Leave Request Form'!$C$8:$C$507, $B204, 'Leave Request Form'!$D$8:$D$507, "&lt;="&amp;M189, 'Leave Request Form'!$E$8:$E$507, "&gt;="&amp;M189)&gt;0, "R", "")))))</f>
        <v/>
      </c>
      <c r="N204" s="43" t="str">
        <f>IF(OR($B204="", N189=""), "", IF(COUNTIFS('Leave Request Form'!$T$8:$T$507, N189, 'Leave Request Form'!$C$8:$C$507, $B204), "A2", IF(COUNTIFS('Leave Request Form'!$G$8:$G$507, N189, 'Leave Request Form'!$C$8:$C$507, $B204), "R2", IF(COUNTIFS('Leave Request Form'!$P$8:$P$569, $B204, 'Leave Request Form'!$Q$8:$Q$569, "&lt;="&amp;N189, 'Leave Request Form'!$R$8:$R$569, "&gt;="&amp;N189)&gt;0, "A", IF(COUNTIFS('Leave Request Form'!$C$8:$C$507, $B204, 'Leave Request Form'!$D$8:$D$507, "&lt;="&amp;N189, 'Leave Request Form'!$E$8:$E$507, "&gt;="&amp;N189)&gt;0, "R", "")))))</f>
        <v/>
      </c>
      <c r="O204" s="43" t="str">
        <f>IF(OR($B204="", O189=""), "", IF(COUNTIFS('Leave Request Form'!$T$8:$T$507, O189, 'Leave Request Form'!$C$8:$C$507, $B204), "A2", IF(COUNTIFS('Leave Request Form'!$G$8:$G$507, O189, 'Leave Request Form'!$C$8:$C$507, $B204), "R2", IF(COUNTIFS('Leave Request Form'!$P$8:$P$569, $B204, 'Leave Request Form'!$Q$8:$Q$569, "&lt;="&amp;O189, 'Leave Request Form'!$R$8:$R$569, "&gt;="&amp;O189)&gt;0, "A", IF(COUNTIFS('Leave Request Form'!$C$8:$C$507, $B204, 'Leave Request Form'!$D$8:$D$507, "&lt;="&amp;O189, 'Leave Request Form'!$E$8:$E$507, "&gt;="&amp;O189)&gt;0, "R", "")))))</f>
        <v/>
      </c>
      <c r="P204" s="43" t="str">
        <f>IF(OR($B204="", P189=""), "", IF(COUNTIFS('Leave Request Form'!$T$8:$T$507, P189, 'Leave Request Form'!$C$8:$C$507, $B204), "A2", IF(COUNTIFS('Leave Request Form'!$G$8:$G$507, P189, 'Leave Request Form'!$C$8:$C$507, $B204), "R2", IF(COUNTIFS('Leave Request Form'!$P$8:$P$569, $B204, 'Leave Request Form'!$Q$8:$Q$569, "&lt;="&amp;P189, 'Leave Request Form'!$R$8:$R$569, "&gt;="&amp;P189)&gt;0, "A", IF(COUNTIFS('Leave Request Form'!$C$8:$C$507, $B204, 'Leave Request Form'!$D$8:$D$507, "&lt;="&amp;P189, 'Leave Request Form'!$E$8:$E$507, "&gt;="&amp;P189)&gt;0, "R", "")))))</f>
        <v/>
      </c>
      <c r="Q204" s="43" t="str">
        <f>IF(OR($B204="", Q189=""), "", IF(COUNTIFS('Leave Request Form'!$T$8:$T$507, Q189, 'Leave Request Form'!$C$8:$C$507, $B204), "A2", IF(COUNTIFS('Leave Request Form'!$G$8:$G$507, Q189, 'Leave Request Form'!$C$8:$C$507, $B204), "R2", IF(COUNTIFS('Leave Request Form'!$P$8:$P$569, $B204, 'Leave Request Form'!$Q$8:$Q$569, "&lt;="&amp;Q189, 'Leave Request Form'!$R$8:$R$569, "&gt;="&amp;Q189)&gt;0, "A", IF(COUNTIFS('Leave Request Form'!$C$8:$C$507, $B204, 'Leave Request Form'!$D$8:$D$507, "&lt;="&amp;Q189, 'Leave Request Form'!$E$8:$E$507, "&gt;="&amp;Q189)&gt;0, "R", "")))))</f>
        <v/>
      </c>
      <c r="R204" s="43" t="str">
        <f>IF(OR($B204="", R189=""), "", IF(COUNTIFS('Leave Request Form'!$T$8:$T$507, R189, 'Leave Request Form'!$C$8:$C$507, $B204), "A2", IF(COUNTIFS('Leave Request Form'!$G$8:$G$507, R189, 'Leave Request Form'!$C$8:$C$507, $B204), "R2", IF(COUNTIFS('Leave Request Form'!$P$8:$P$569, $B204, 'Leave Request Form'!$Q$8:$Q$569, "&lt;="&amp;R189, 'Leave Request Form'!$R$8:$R$569, "&gt;="&amp;R189)&gt;0, "A", IF(COUNTIFS('Leave Request Form'!$C$8:$C$507, $B204, 'Leave Request Form'!$D$8:$D$507, "&lt;="&amp;R189, 'Leave Request Form'!$E$8:$E$507, "&gt;="&amp;R189)&gt;0, "R", "")))))</f>
        <v/>
      </c>
      <c r="S204" s="43" t="str">
        <f>IF(OR($B204="", S189=""), "", IF(COUNTIFS('Leave Request Form'!$T$8:$T$507, S189, 'Leave Request Form'!$C$8:$C$507, $B204), "A2", IF(COUNTIFS('Leave Request Form'!$G$8:$G$507, S189, 'Leave Request Form'!$C$8:$C$507, $B204), "R2", IF(COUNTIFS('Leave Request Form'!$P$8:$P$569, $B204, 'Leave Request Form'!$Q$8:$Q$569, "&lt;="&amp;S189, 'Leave Request Form'!$R$8:$R$569, "&gt;="&amp;S189)&gt;0, "A", IF(COUNTIFS('Leave Request Form'!$C$8:$C$507, $B204, 'Leave Request Form'!$D$8:$D$507, "&lt;="&amp;S189, 'Leave Request Form'!$E$8:$E$507, "&gt;="&amp;S189)&gt;0, "R", "")))))</f>
        <v/>
      </c>
      <c r="T204" s="43" t="str">
        <f>IF(OR($B204="", T189=""), "", IF(COUNTIFS('Leave Request Form'!$T$8:$T$507, T189, 'Leave Request Form'!$C$8:$C$507, $B204), "A2", IF(COUNTIFS('Leave Request Form'!$G$8:$G$507, T189, 'Leave Request Form'!$C$8:$C$507, $B204), "R2", IF(COUNTIFS('Leave Request Form'!$P$8:$P$569, $B204, 'Leave Request Form'!$Q$8:$Q$569, "&lt;="&amp;T189, 'Leave Request Form'!$R$8:$R$569, "&gt;="&amp;T189)&gt;0, "A", IF(COUNTIFS('Leave Request Form'!$C$8:$C$507, $B204, 'Leave Request Form'!$D$8:$D$507, "&lt;="&amp;T189, 'Leave Request Form'!$E$8:$E$507, "&gt;="&amp;T189)&gt;0, "R", "")))))</f>
        <v/>
      </c>
      <c r="U204" s="43" t="str">
        <f>IF(OR($B204="", U189=""), "", IF(COUNTIFS('Leave Request Form'!$T$8:$T$507, U189, 'Leave Request Form'!$C$8:$C$507, $B204), "A2", IF(COUNTIFS('Leave Request Form'!$G$8:$G$507, U189, 'Leave Request Form'!$C$8:$C$507, $B204), "R2", IF(COUNTIFS('Leave Request Form'!$P$8:$P$569, $B204, 'Leave Request Form'!$Q$8:$Q$569, "&lt;="&amp;U189, 'Leave Request Form'!$R$8:$R$569, "&gt;="&amp;U189)&gt;0, "A", IF(COUNTIFS('Leave Request Form'!$C$8:$C$507, $B204, 'Leave Request Form'!$D$8:$D$507, "&lt;="&amp;U189, 'Leave Request Form'!$E$8:$E$507, "&gt;="&amp;U189)&gt;0, "R", "")))))</f>
        <v/>
      </c>
      <c r="V204" s="43" t="str">
        <f>IF(OR($B204="", V189=""), "", IF(COUNTIFS('Leave Request Form'!$T$8:$T$507, V189, 'Leave Request Form'!$C$8:$C$507, $B204), "A2", IF(COUNTIFS('Leave Request Form'!$G$8:$G$507, V189, 'Leave Request Form'!$C$8:$C$507, $B204), "R2", IF(COUNTIFS('Leave Request Form'!$P$8:$P$569, $B204, 'Leave Request Form'!$Q$8:$Q$569, "&lt;="&amp;V189, 'Leave Request Form'!$R$8:$R$569, "&gt;="&amp;V189)&gt;0, "A", IF(COUNTIFS('Leave Request Form'!$C$8:$C$507, $B204, 'Leave Request Form'!$D$8:$D$507, "&lt;="&amp;V189, 'Leave Request Form'!$E$8:$E$507, "&gt;="&amp;V189)&gt;0, "R", "")))))</f>
        <v/>
      </c>
      <c r="W204" s="43" t="str">
        <f>IF(OR($B204="", W189=""), "", IF(COUNTIFS('Leave Request Form'!$T$8:$T$507, W189, 'Leave Request Form'!$C$8:$C$507, $B204), "A2", IF(COUNTIFS('Leave Request Form'!$G$8:$G$507, W189, 'Leave Request Form'!$C$8:$C$507, $B204), "R2", IF(COUNTIFS('Leave Request Form'!$P$8:$P$569, $B204, 'Leave Request Form'!$Q$8:$Q$569, "&lt;="&amp;W189, 'Leave Request Form'!$R$8:$R$569, "&gt;="&amp;W189)&gt;0, "A", IF(COUNTIFS('Leave Request Form'!$C$8:$C$507, $B204, 'Leave Request Form'!$D$8:$D$507, "&lt;="&amp;W189, 'Leave Request Form'!$E$8:$E$507, "&gt;="&amp;W189)&gt;0, "R", "")))))</f>
        <v/>
      </c>
      <c r="X204" s="43" t="str">
        <f>IF(OR($B204="", X189=""), "", IF(COUNTIFS('Leave Request Form'!$T$8:$T$507, X189, 'Leave Request Form'!$C$8:$C$507, $B204), "A2", IF(COUNTIFS('Leave Request Form'!$G$8:$G$507, X189, 'Leave Request Form'!$C$8:$C$507, $B204), "R2", IF(COUNTIFS('Leave Request Form'!$P$8:$P$569, $B204, 'Leave Request Form'!$Q$8:$Q$569, "&lt;="&amp;X189, 'Leave Request Form'!$R$8:$R$569, "&gt;="&amp;X189)&gt;0, "A", IF(COUNTIFS('Leave Request Form'!$C$8:$C$507, $B204, 'Leave Request Form'!$D$8:$D$507, "&lt;="&amp;X189, 'Leave Request Form'!$E$8:$E$507, "&gt;="&amp;X189)&gt;0, "R", "")))))</f>
        <v/>
      </c>
      <c r="Y204" s="43" t="str">
        <f>IF(OR($B204="", Y189=""), "", IF(COUNTIFS('Leave Request Form'!$T$8:$T$507, Y189, 'Leave Request Form'!$C$8:$C$507, $B204), "A2", IF(COUNTIFS('Leave Request Form'!$G$8:$G$507, Y189, 'Leave Request Form'!$C$8:$C$507, $B204), "R2", IF(COUNTIFS('Leave Request Form'!$P$8:$P$569, $B204, 'Leave Request Form'!$Q$8:$Q$569, "&lt;="&amp;Y189, 'Leave Request Form'!$R$8:$R$569, "&gt;="&amp;Y189)&gt;0, "A", IF(COUNTIFS('Leave Request Form'!$C$8:$C$507, $B204, 'Leave Request Form'!$D$8:$D$507, "&lt;="&amp;Y189, 'Leave Request Form'!$E$8:$E$507, "&gt;="&amp;Y189)&gt;0, "R", "")))))</f>
        <v/>
      </c>
      <c r="Z204" s="43" t="str">
        <f>IF(OR($B204="", Z189=""), "", IF(COUNTIFS('Leave Request Form'!$T$8:$T$507, Z189, 'Leave Request Form'!$C$8:$C$507, $B204), "A2", IF(COUNTIFS('Leave Request Form'!$G$8:$G$507, Z189, 'Leave Request Form'!$C$8:$C$507, $B204), "R2", IF(COUNTIFS('Leave Request Form'!$P$8:$P$569, $B204, 'Leave Request Form'!$Q$8:$Q$569, "&lt;="&amp;Z189, 'Leave Request Form'!$R$8:$R$569, "&gt;="&amp;Z189)&gt;0, "A", IF(COUNTIFS('Leave Request Form'!$C$8:$C$507, $B204, 'Leave Request Form'!$D$8:$D$507, "&lt;="&amp;Z189, 'Leave Request Form'!$E$8:$E$507, "&gt;="&amp;Z189)&gt;0, "R", "")))))</f>
        <v/>
      </c>
      <c r="AA204" s="43" t="str">
        <f>IF(OR($B204="", AA189=""), "", IF(COUNTIFS('Leave Request Form'!$T$8:$T$507, AA189, 'Leave Request Form'!$C$8:$C$507, $B204), "A2", IF(COUNTIFS('Leave Request Form'!$G$8:$G$507, AA189, 'Leave Request Form'!$C$8:$C$507, $B204), "R2", IF(COUNTIFS('Leave Request Form'!$P$8:$P$569, $B204, 'Leave Request Form'!$Q$8:$Q$569, "&lt;="&amp;AA189, 'Leave Request Form'!$R$8:$R$569, "&gt;="&amp;AA189)&gt;0, "A", IF(COUNTIFS('Leave Request Form'!$C$8:$C$507, $B204, 'Leave Request Form'!$D$8:$D$507, "&lt;="&amp;AA189, 'Leave Request Form'!$E$8:$E$507, "&gt;="&amp;AA189)&gt;0, "R", "")))))</f>
        <v/>
      </c>
      <c r="AB204" s="43" t="str">
        <f>IF(OR($B204="", AB189=""), "", IF(COUNTIFS('Leave Request Form'!$T$8:$T$507, AB189, 'Leave Request Form'!$C$8:$C$507, $B204), "A2", IF(COUNTIFS('Leave Request Form'!$G$8:$G$507, AB189, 'Leave Request Form'!$C$8:$C$507, $B204), "R2", IF(COUNTIFS('Leave Request Form'!$P$8:$P$569, $B204, 'Leave Request Form'!$Q$8:$Q$569, "&lt;="&amp;AB189, 'Leave Request Form'!$R$8:$R$569, "&gt;="&amp;AB189)&gt;0, "A", IF(COUNTIFS('Leave Request Form'!$C$8:$C$507, $B204, 'Leave Request Form'!$D$8:$D$507, "&lt;="&amp;AB189, 'Leave Request Form'!$E$8:$E$507, "&gt;="&amp;AB189)&gt;0, "R", "")))))</f>
        <v/>
      </c>
      <c r="AC204" s="43" t="str">
        <f>IF(OR($B204="", AC189=""), "", IF(COUNTIFS('Leave Request Form'!$T$8:$T$507, AC189, 'Leave Request Form'!$C$8:$C$507, $B204), "A2", IF(COUNTIFS('Leave Request Form'!$G$8:$G$507, AC189, 'Leave Request Form'!$C$8:$C$507, $B204), "R2", IF(COUNTIFS('Leave Request Form'!$P$8:$P$569, $B204, 'Leave Request Form'!$Q$8:$Q$569, "&lt;="&amp;AC189, 'Leave Request Form'!$R$8:$R$569, "&gt;="&amp;AC189)&gt;0, "A", IF(COUNTIFS('Leave Request Form'!$C$8:$C$507, $B204, 'Leave Request Form'!$D$8:$D$507, "&lt;="&amp;AC189, 'Leave Request Form'!$E$8:$E$507, "&gt;="&amp;AC189)&gt;0, "R", "")))))</f>
        <v/>
      </c>
      <c r="AD204" s="43" t="str">
        <f>IF(OR($B204="", AD189=""), "", IF(COUNTIFS('Leave Request Form'!$T$8:$T$507, AD189, 'Leave Request Form'!$C$8:$C$507, $B204), "A2", IF(COUNTIFS('Leave Request Form'!$G$8:$G$507, AD189, 'Leave Request Form'!$C$8:$C$507, $B204), "R2", IF(COUNTIFS('Leave Request Form'!$P$8:$P$569, $B204, 'Leave Request Form'!$Q$8:$Q$569, "&lt;="&amp;AD189, 'Leave Request Form'!$R$8:$R$569, "&gt;="&amp;AD189)&gt;0, "A", IF(COUNTIFS('Leave Request Form'!$C$8:$C$507, $B204, 'Leave Request Form'!$D$8:$D$507, "&lt;="&amp;AD189, 'Leave Request Form'!$E$8:$E$507, "&gt;="&amp;AD189)&gt;0, "R", "")))))</f>
        <v/>
      </c>
      <c r="AE204" s="43" t="str">
        <f>IF(OR($B204="", AE189=""), "", IF(COUNTIFS('Leave Request Form'!$T$8:$T$507, AE189, 'Leave Request Form'!$C$8:$C$507, $B204), "A2", IF(COUNTIFS('Leave Request Form'!$G$8:$G$507, AE189, 'Leave Request Form'!$C$8:$C$507, $B204), "R2", IF(COUNTIFS('Leave Request Form'!$P$8:$P$569, $B204, 'Leave Request Form'!$Q$8:$Q$569, "&lt;="&amp;AE189, 'Leave Request Form'!$R$8:$R$569, "&gt;="&amp;AE189)&gt;0, "A", IF(COUNTIFS('Leave Request Form'!$C$8:$C$507, $B204, 'Leave Request Form'!$D$8:$D$507, "&lt;="&amp;AE189, 'Leave Request Form'!$E$8:$E$507, "&gt;="&amp;AE189)&gt;0, "R", "")))))</f>
        <v/>
      </c>
      <c r="AF204" s="43" t="str">
        <f>IF(OR($B204="", AF189=""), "", IF(COUNTIFS('Leave Request Form'!$T$8:$T$507, AF189, 'Leave Request Form'!$C$8:$C$507, $B204), "A2", IF(COUNTIFS('Leave Request Form'!$G$8:$G$507, AF189, 'Leave Request Form'!$C$8:$C$507, $B204), "R2", IF(COUNTIFS('Leave Request Form'!$P$8:$P$569, $B204, 'Leave Request Form'!$Q$8:$Q$569, "&lt;="&amp;AF189, 'Leave Request Form'!$R$8:$R$569, "&gt;="&amp;AF189)&gt;0, "A", IF(COUNTIFS('Leave Request Form'!$C$8:$C$507, $B204, 'Leave Request Form'!$D$8:$D$507, "&lt;="&amp;AF189, 'Leave Request Form'!$E$8:$E$507, "&gt;="&amp;AF189)&gt;0, "R", "")))))</f>
        <v/>
      </c>
      <c r="AG204" s="44" t="str">
        <f>IF(OR($B204="", AG189=""), "", IF(COUNTIFS('Leave Request Form'!$T$8:$T$507, AG189, 'Leave Request Form'!$C$8:$C$507, $B204), "A2", IF(COUNTIFS('Leave Request Form'!$G$8:$G$507, AG189, 'Leave Request Form'!$C$8:$C$507, $B204), "R2", IF(COUNTIFS('Leave Request Form'!$P$8:$P$569, $B204, 'Leave Request Form'!$Q$8:$Q$569, "&lt;="&amp;AG189, 'Leave Request Form'!$R$8:$R$569, "&gt;="&amp;AG189)&gt;0, "A", IF(COUNTIFS('Leave Request Form'!$C$8:$C$507, $B204, 'Leave Request Form'!$D$8:$D$507, "&lt;="&amp;AG189, 'Leave Request Form'!$E$8:$E$507, "&gt;="&amp;AG189)&gt;0, "R", "")))))</f>
        <v/>
      </c>
      <c r="AH204" s="75"/>
    </row>
    <row r="205" spans="1:34" x14ac:dyDescent="0.25">
      <c r="A205" s="75"/>
      <c r="B205" s="10" t="str">
        <f>IF('Intro &amp; Setup'!$BC$19="", "", 'Intro &amp; Setup'!$BC$19)</f>
        <v/>
      </c>
      <c r="C205" s="42" t="str">
        <f>IF(OR($B205="", C189=""), "", IF(COUNTIFS('Leave Request Form'!$T$8:$T$507, C189, 'Leave Request Form'!$C$8:$C$507, $B205), "A2", IF(COUNTIFS('Leave Request Form'!$G$8:$G$507, C189, 'Leave Request Form'!$C$8:$C$507, $B205), "R2", IF(COUNTIFS('Leave Request Form'!$P$8:$P$569, $B205, 'Leave Request Form'!$Q$8:$Q$569, "&lt;="&amp;C189, 'Leave Request Form'!$R$8:$R$569, "&gt;="&amp;C189)&gt;0, "A", IF(COUNTIFS('Leave Request Form'!$C$8:$C$507, $B205, 'Leave Request Form'!$D$8:$D$507, "&lt;="&amp;C189, 'Leave Request Form'!$E$8:$E$507, "&gt;="&amp;C189)&gt;0, "R", "")))))</f>
        <v/>
      </c>
      <c r="D205" s="43" t="str">
        <f>IF(OR($B205="", D189=""), "", IF(COUNTIFS('Leave Request Form'!$T$8:$T$507, D189, 'Leave Request Form'!$C$8:$C$507, $B205), "A2", IF(COUNTIFS('Leave Request Form'!$G$8:$G$507, D189, 'Leave Request Form'!$C$8:$C$507, $B205), "R2", IF(COUNTIFS('Leave Request Form'!$P$8:$P$569, $B205, 'Leave Request Form'!$Q$8:$Q$569, "&lt;="&amp;D189, 'Leave Request Form'!$R$8:$R$569, "&gt;="&amp;D189)&gt;0, "A", IF(COUNTIFS('Leave Request Form'!$C$8:$C$507, $B205, 'Leave Request Form'!$D$8:$D$507, "&lt;="&amp;D189, 'Leave Request Form'!$E$8:$E$507, "&gt;="&amp;D189)&gt;0, "R", "")))))</f>
        <v/>
      </c>
      <c r="E205" s="43" t="str">
        <f>IF(OR($B205="", E189=""), "", IF(COUNTIFS('Leave Request Form'!$T$8:$T$507, E189, 'Leave Request Form'!$C$8:$C$507, $B205), "A2", IF(COUNTIFS('Leave Request Form'!$G$8:$G$507, E189, 'Leave Request Form'!$C$8:$C$507, $B205), "R2", IF(COUNTIFS('Leave Request Form'!$P$8:$P$569, $B205, 'Leave Request Form'!$Q$8:$Q$569, "&lt;="&amp;E189, 'Leave Request Form'!$R$8:$R$569, "&gt;="&amp;E189)&gt;0, "A", IF(COUNTIFS('Leave Request Form'!$C$8:$C$507, $B205, 'Leave Request Form'!$D$8:$D$507, "&lt;="&amp;E189, 'Leave Request Form'!$E$8:$E$507, "&gt;="&amp;E189)&gt;0, "R", "")))))</f>
        <v/>
      </c>
      <c r="F205" s="43" t="str">
        <f>IF(OR($B205="", F189=""), "", IF(COUNTIFS('Leave Request Form'!$T$8:$T$507, F189, 'Leave Request Form'!$C$8:$C$507, $B205), "A2", IF(COUNTIFS('Leave Request Form'!$G$8:$G$507, F189, 'Leave Request Form'!$C$8:$C$507, $B205), "R2", IF(COUNTIFS('Leave Request Form'!$P$8:$P$569, $B205, 'Leave Request Form'!$Q$8:$Q$569, "&lt;="&amp;F189, 'Leave Request Form'!$R$8:$R$569, "&gt;="&amp;F189)&gt;0, "A", IF(COUNTIFS('Leave Request Form'!$C$8:$C$507, $B205, 'Leave Request Form'!$D$8:$D$507, "&lt;="&amp;F189, 'Leave Request Form'!$E$8:$E$507, "&gt;="&amp;F189)&gt;0, "R", "")))))</f>
        <v/>
      </c>
      <c r="G205" s="43" t="str">
        <f>IF(OR($B205="", G189=""), "", IF(COUNTIFS('Leave Request Form'!$T$8:$T$507, G189, 'Leave Request Form'!$C$8:$C$507, $B205), "A2", IF(COUNTIFS('Leave Request Form'!$G$8:$G$507, G189, 'Leave Request Form'!$C$8:$C$507, $B205), "R2", IF(COUNTIFS('Leave Request Form'!$P$8:$P$569, $B205, 'Leave Request Form'!$Q$8:$Q$569, "&lt;="&amp;G189, 'Leave Request Form'!$R$8:$R$569, "&gt;="&amp;G189)&gt;0, "A", IF(COUNTIFS('Leave Request Form'!$C$8:$C$507, $B205, 'Leave Request Form'!$D$8:$D$507, "&lt;="&amp;G189, 'Leave Request Form'!$E$8:$E$507, "&gt;="&amp;G189)&gt;0, "R", "")))))</f>
        <v/>
      </c>
      <c r="H205" s="43" t="str">
        <f>IF(OR($B205="", H189=""), "", IF(COUNTIFS('Leave Request Form'!$T$8:$T$507, H189, 'Leave Request Form'!$C$8:$C$507, $B205), "A2", IF(COUNTIFS('Leave Request Form'!$G$8:$G$507, H189, 'Leave Request Form'!$C$8:$C$507, $B205), "R2", IF(COUNTIFS('Leave Request Form'!$P$8:$P$569, $B205, 'Leave Request Form'!$Q$8:$Q$569, "&lt;="&amp;H189, 'Leave Request Form'!$R$8:$R$569, "&gt;="&amp;H189)&gt;0, "A", IF(COUNTIFS('Leave Request Form'!$C$8:$C$507, $B205, 'Leave Request Form'!$D$8:$D$507, "&lt;="&amp;H189, 'Leave Request Form'!$E$8:$E$507, "&gt;="&amp;H189)&gt;0, "R", "")))))</f>
        <v/>
      </c>
      <c r="I205" s="43" t="str">
        <f>IF(OR($B205="", I189=""), "", IF(COUNTIFS('Leave Request Form'!$T$8:$T$507, I189, 'Leave Request Form'!$C$8:$C$507, $B205), "A2", IF(COUNTIFS('Leave Request Form'!$G$8:$G$507, I189, 'Leave Request Form'!$C$8:$C$507, $B205), "R2", IF(COUNTIFS('Leave Request Form'!$P$8:$P$569, $B205, 'Leave Request Form'!$Q$8:$Q$569, "&lt;="&amp;I189, 'Leave Request Form'!$R$8:$R$569, "&gt;="&amp;I189)&gt;0, "A", IF(COUNTIFS('Leave Request Form'!$C$8:$C$507, $B205, 'Leave Request Form'!$D$8:$D$507, "&lt;="&amp;I189, 'Leave Request Form'!$E$8:$E$507, "&gt;="&amp;I189)&gt;0, "R", "")))))</f>
        <v/>
      </c>
      <c r="J205" s="43" t="str">
        <f>IF(OR($B205="", J189=""), "", IF(COUNTIFS('Leave Request Form'!$T$8:$T$507, J189, 'Leave Request Form'!$C$8:$C$507, $B205), "A2", IF(COUNTIFS('Leave Request Form'!$G$8:$G$507, J189, 'Leave Request Form'!$C$8:$C$507, $B205), "R2", IF(COUNTIFS('Leave Request Form'!$P$8:$P$569, $B205, 'Leave Request Form'!$Q$8:$Q$569, "&lt;="&amp;J189, 'Leave Request Form'!$R$8:$R$569, "&gt;="&amp;J189)&gt;0, "A", IF(COUNTIFS('Leave Request Form'!$C$8:$C$507, $B205, 'Leave Request Form'!$D$8:$D$507, "&lt;="&amp;J189, 'Leave Request Form'!$E$8:$E$507, "&gt;="&amp;J189)&gt;0, "R", "")))))</f>
        <v/>
      </c>
      <c r="K205" s="43" t="str">
        <f>IF(OR($B205="", K189=""), "", IF(COUNTIFS('Leave Request Form'!$T$8:$T$507, K189, 'Leave Request Form'!$C$8:$C$507, $B205), "A2", IF(COUNTIFS('Leave Request Form'!$G$8:$G$507, K189, 'Leave Request Form'!$C$8:$C$507, $B205), "R2", IF(COUNTIFS('Leave Request Form'!$P$8:$P$569, $B205, 'Leave Request Form'!$Q$8:$Q$569, "&lt;="&amp;K189, 'Leave Request Form'!$R$8:$R$569, "&gt;="&amp;K189)&gt;0, "A", IF(COUNTIFS('Leave Request Form'!$C$8:$C$507, $B205, 'Leave Request Form'!$D$8:$D$507, "&lt;="&amp;K189, 'Leave Request Form'!$E$8:$E$507, "&gt;="&amp;K189)&gt;0, "R", "")))))</f>
        <v/>
      </c>
      <c r="L205" s="43" t="str">
        <f>IF(OR($B205="", L189=""), "", IF(COUNTIFS('Leave Request Form'!$T$8:$T$507, L189, 'Leave Request Form'!$C$8:$C$507, $B205), "A2", IF(COUNTIFS('Leave Request Form'!$G$8:$G$507, L189, 'Leave Request Form'!$C$8:$C$507, $B205), "R2", IF(COUNTIFS('Leave Request Form'!$P$8:$P$569, $B205, 'Leave Request Form'!$Q$8:$Q$569, "&lt;="&amp;L189, 'Leave Request Form'!$R$8:$R$569, "&gt;="&amp;L189)&gt;0, "A", IF(COUNTIFS('Leave Request Form'!$C$8:$C$507, $B205, 'Leave Request Form'!$D$8:$D$507, "&lt;="&amp;L189, 'Leave Request Form'!$E$8:$E$507, "&gt;="&amp;L189)&gt;0, "R", "")))))</f>
        <v/>
      </c>
      <c r="M205" s="43" t="str">
        <f>IF(OR($B205="", M189=""), "", IF(COUNTIFS('Leave Request Form'!$T$8:$T$507, M189, 'Leave Request Form'!$C$8:$C$507, $B205), "A2", IF(COUNTIFS('Leave Request Form'!$G$8:$G$507, M189, 'Leave Request Form'!$C$8:$C$507, $B205), "R2", IF(COUNTIFS('Leave Request Form'!$P$8:$P$569, $B205, 'Leave Request Form'!$Q$8:$Q$569, "&lt;="&amp;M189, 'Leave Request Form'!$R$8:$R$569, "&gt;="&amp;M189)&gt;0, "A", IF(COUNTIFS('Leave Request Form'!$C$8:$C$507, $B205, 'Leave Request Form'!$D$8:$D$507, "&lt;="&amp;M189, 'Leave Request Form'!$E$8:$E$507, "&gt;="&amp;M189)&gt;0, "R", "")))))</f>
        <v/>
      </c>
      <c r="N205" s="43" t="str">
        <f>IF(OR($B205="", N189=""), "", IF(COUNTIFS('Leave Request Form'!$T$8:$T$507, N189, 'Leave Request Form'!$C$8:$C$507, $B205), "A2", IF(COUNTIFS('Leave Request Form'!$G$8:$G$507, N189, 'Leave Request Form'!$C$8:$C$507, $B205), "R2", IF(COUNTIFS('Leave Request Form'!$P$8:$P$569, $B205, 'Leave Request Form'!$Q$8:$Q$569, "&lt;="&amp;N189, 'Leave Request Form'!$R$8:$R$569, "&gt;="&amp;N189)&gt;0, "A", IF(COUNTIFS('Leave Request Form'!$C$8:$C$507, $B205, 'Leave Request Form'!$D$8:$D$507, "&lt;="&amp;N189, 'Leave Request Form'!$E$8:$E$507, "&gt;="&amp;N189)&gt;0, "R", "")))))</f>
        <v/>
      </c>
      <c r="O205" s="43" t="str">
        <f>IF(OR($B205="", O189=""), "", IF(COUNTIFS('Leave Request Form'!$T$8:$T$507, O189, 'Leave Request Form'!$C$8:$C$507, $B205), "A2", IF(COUNTIFS('Leave Request Form'!$G$8:$G$507, O189, 'Leave Request Form'!$C$8:$C$507, $B205), "R2", IF(COUNTIFS('Leave Request Form'!$P$8:$P$569, $B205, 'Leave Request Form'!$Q$8:$Q$569, "&lt;="&amp;O189, 'Leave Request Form'!$R$8:$R$569, "&gt;="&amp;O189)&gt;0, "A", IF(COUNTIFS('Leave Request Form'!$C$8:$C$507, $B205, 'Leave Request Form'!$D$8:$D$507, "&lt;="&amp;O189, 'Leave Request Form'!$E$8:$E$507, "&gt;="&amp;O189)&gt;0, "R", "")))))</f>
        <v/>
      </c>
      <c r="P205" s="43" t="str">
        <f>IF(OR($B205="", P189=""), "", IF(COUNTIFS('Leave Request Form'!$T$8:$T$507, P189, 'Leave Request Form'!$C$8:$C$507, $B205), "A2", IF(COUNTIFS('Leave Request Form'!$G$8:$G$507, P189, 'Leave Request Form'!$C$8:$C$507, $B205), "R2", IF(COUNTIFS('Leave Request Form'!$P$8:$P$569, $B205, 'Leave Request Form'!$Q$8:$Q$569, "&lt;="&amp;P189, 'Leave Request Form'!$R$8:$R$569, "&gt;="&amp;P189)&gt;0, "A", IF(COUNTIFS('Leave Request Form'!$C$8:$C$507, $B205, 'Leave Request Form'!$D$8:$D$507, "&lt;="&amp;P189, 'Leave Request Form'!$E$8:$E$507, "&gt;="&amp;P189)&gt;0, "R", "")))))</f>
        <v/>
      </c>
      <c r="Q205" s="43" t="str">
        <f>IF(OR($B205="", Q189=""), "", IF(COUNTIFS('Leave Request Form'!$T$8:$T$507, Q189, 'Leave Request Form'!$C$8:$C$507, $B205), "A2", IF(COUNTIFS('Leave Request Form'!$G$8:$G$507, Q189, 'Leave Request Form'!$C$8:$C$507, $B205), "R2", IF(COUNTIFS('Leave Request Form'!$P$8:$P$569, $B205, 'Leave Request Form'!$Q$8:$Q$569, "&lt;="&amp;Q189, 'Leave Request Form'!$R$8:$R$569, "&gt;="&amp;Q189)&gt;0, "A", IF(COUNTIFS('Leave Request Form'!$C$8:$C$507, $B205, 'Leave Request Form'!$D$8:$D$507, "&lt;="&amp;Q189, 'Leave Request Form'!$E$8:$E$507, "&gt;="&amp;Q189)&gt;0, "R", "")))))</f>
        <v/>
      </c>
      <c r="R205" s="43" t="str">
        <f>IF(OR($B205="", R189=""), "", IF(COUNTIFS('Leave Request Form'!$T$8:$T$507, R189, 'Leave Request Form'!$C$8:$C$507, $B205), "A2", IF(COUNTIFS('Leave Request Form'!$G$8:$G$507, R189, 'Leave Request Form'!$C$8:$C$507, $B205), "R2", IF(COUNTIFS('Leave Request Form'!$P$8:$P$569, $B205, 'Leave Request Form'!$Q$8:$Q$569, "&lt;="&amp;R189, 'Leave Request Form'!$R$8:$R$569, "&gt;="&amp;R189)&gt;0, "A", IF(COUNTIFS('Leave Request Form'!$C$8:$C$507, $B205, 'Leave Request Form'!$D$8:$D$507, "&lt;="&amp;R189, 'Leave Request Form'!$E$8:$E$507, "&gt;="&amp;R189)&gt;0, "R", "")))))</f>
        <v/>
      </c>
      <c r="S205" s="43" t="str">
        <f>IF(OR($B205="", S189=""), "", IF(COUNTIFS('Leave Request Form'!$T$8:$T$507, S189, 'Leave Request Form'!$C$8:$C$507, $B205), "A2", IF(COUNTIFS('Leave Request Form'!$G$8:$G$507, S189, 'Leave Request Form'!$C$8:$C$507, $B205), "R2", IF(COUNTIFS('Leave Request Form'!$P$8:$P$569, $B205, 'Leave Request Form'!$Q$8:$Q$569, "&lt;="&amp;S189, 'Leave Request Form'!$R$8:$R$569, "&gt;="&amp;S189)&gt;0, "A", IF(COUNTIFS('Leave Request Form'!$C$8:$C$507, $B205, 'Leave Request Form'!$D$8:$D$507, "&lt;="&amp;S189, 'Leave Request Form'!$E$8:$E$507, "&gt;="&amp;S189)&gt;0, "R", "")))))</f>
        <v/>
      </c>
      <c r="T205" s="43" t="str">
        <f>IF(OR($B205="", T189=""), "", IF(COUNTIFS('Leave Request Form'!$T$8:$T$507, T189, 'Leave Request Form'!$C$8:$C$507, $B205), "A2", IF(COUNTIFS('Leave Request Form'!$G$8:$G$507, T189, 'Leave Request Form'!$C$8:$C$507, $B205), "R2", IF(COUNTIFS('Leave Request Form'!$P$8:$P$569, $B205, 'Leave Request Form'!$Q$8:$Q$569, "&lt;="&amp;T189, 'Leave Request Form'!$R$8:$R$569, "&gt;="&amp;T189)&gt;0, "A", IF(COUNTIFS('Leave Request Form'!$C$8:$C$507, $B205, 'Leave Request Form'!$D$8:$D$507, "&lt;="&amp;T189, 'Leave Request Form'!$E$8:$E$507, "&gt;="&amp;T189)&gt;0, "R", "")))))</f>
        <v/>
      </c>
      <c r="U205" s="43" t="str">
        <f>IF(OR($B205="", U189=""), "", IF(COUNTIFS('Leave Request Form'!$T$8:$T$507, U189, 'Leave Request Form'!$C$8:$C$507, $B205), "A2", IF(COUNTIFS('Leave Request Form'!$G$8:$G$507, U189, 'Leave Request Form'!$C$8:$C$507, $B205), "R2", IF(COUNTIFS('Leave Request Form'!$P$8:$P$569, $B205, 'Leave Request Form'!$Q$8:$Q$569, "&lt;="&amp;U189, 'Leave Request Form'!$R$8:$R$569, "&gt;="&amp;U189)&gt;0, "A", IF(COUNTIFS('Leave Request Form'!$C$8:$C$507, $B205, 'Leave Request Form'!$D$8:$D$507, "&lt;="&amp;U189, 'Leave Request Form'!$E$8:$E$507, "&gt;="&amp;U189)&gt;0, "R", "")))))</f>
        <v/>
      </c>
      <c r="V205" s="43" t="str">
        <f>IF(OR($B205="", V189=""), "", IF(COUNTIFS('Leave Request Form'!$T$8:$T$507, V189, 'Leave Request Form'!$C$8:$C$507, $B205), "A2", IF(COUNTIFS('Leave Request Form'!$G$8:$G$507, V189, 'Leave Request Form'!$C$8:$C$507, $B205), "R2", IF(COUNTIFS('Leave Request Form'!$P$8:$P$569, $B205, 'Leave Request Form'!$Q$8:$Q$569, "&lt;="&amp;V189, 'Leave Request Form'!$R$8:$R$569, "&gt;="&amp;V189)&gt;0, "A", IF(COUNTIFS('Leave Request Form'!$C$8:$C$507, $B205, 'Leave Request Form'!$D$8:$D$507, "&lt;="&amp;V189, 'Leave Request Form'!$E$8:$E$507, "&gt;="&amp;V189)&gt;0, "R", "")))))</f>
        <v/>
      </c>
      <c r="W205" s="43" t="str">
        <f>IF(OR($B205="", W189=""), "", IF(COUNTIFS('Leave Request Form'!$T$8:$T$507, W189, 'Leave Request Form'!$C$8:$C$507, $B205), "A2", IF(COUNTIFS('Leave Request Form'!$G$8:$G$507, W189, 'Leave Request Form'!$C$8:$C$507, $B205), "R2", IF(COUNTIFS('Leave Request Form'!$P$8:$P$569, $B205, 'Leave Request Form'!$Q$8:$Q$569, "&lt;="&amp;W189, 'Leave Request Form'!$R$8:$R$569, "&gt;="&amp;W189)&gt;0, "A", IF(COUNTIFS('Leave Request Form'!$C$8:$C$507, $B205, 'Leave Request Form'!$D$8:$D$507, "&lt;="&amp;W189, 'Leave Request Form'!$E$8:$E$507, "&gt;="&amp;W189)&gt;0, "R", "")))))</f>
        <v/>
      </c>
      <c r="X205" s="43" t="str">
        <f>IF(OR($B205="", X189=""), "", IF(COUNTIFS('Leave Request Form'!$T$8:$T$507, X189, 'Leave Request Form'!$C$8:$C$507, $B205), "A2", IF(COUNTIFS('Leave Request Form'!$G$8:$G$507, X189, 'Leave Request Form'!$C$8:$C$507, $B205), "R2", IF(COUNTIFS('Leave Request Form'!$P$8:$P$569, $B205, 'Leave Request Form'!$Q$8:$Q$569, "&lt;="&amp;X189, 'Leave Request Form'!$R$8:$R$569, "&gt;="&amp;X189)&gt;0, "A", IF(COUNTIFS('Leave Request Form'!$C$8:$C$507, $B205, 'Leave Request Form'!$D$8:$D$507, "&lt;="&amp;X189, 'Leave Request Form'!$E$8:$E$507, "&gt;="&amp;X189)&gt;0, "R", "")))))</f>
        <v/>
      </c>
      <c r="Y205" s="43" t="str">
        <f>IF(OR($B205="", Y189=""), "", IF(COUNTIFS('Leave Request Form'!$T$8:$T$507, Y189, 'Leave Request Form'!$C$8:$C$507, $B205), "A2", IF(COUNTIFS('Leave Request Form'!$G$8:$G$507, Y189, 'Leave Request Form'!$C$8:$C$507, $B205), "R2", IF(COUNTIFS('Leave Request Form'!$P$8:$P$569, $B205, 'Leave Request Form'!$Q$8:$Q$569, "&lt;="&amp;Y189, 'Leave Request Form'!$R$8:$R$569, "&gt;="&amp;Y189)&gt;0, "A", IF(COUNTIFS('Leave Request Form'!$C$8:$C$507, $B205, 'Leave Request Form'!$D$8:$D$507, "&lt;="&amp;Y189, 'Leave Request Form'!$E$8:$E$507, "&gt;="&amp;Y189)&gt;0, "R", "")))))</f>
        <v/>
      </c>
      <c r="Z205" s="43" t="str">
        <f>IF(OR($B205="", Z189=""), "", IF(COUNTIFS('Leave Request Form'!$T$8:$T$507, Z189, 'Leave Request Form'!$C$8:$C$507, $B205), "A2", IF(COUNTIFS('Leave Request Form'!$G$8:$G$507, Z189, 'Leave Request Form'!$C$8:$C$507, $B205), "R2", IF(COUNTIFS('Leave Request Form'!$P$8:$P$569, $B205, 'Leave Request Form'!$Q$8:$Q$569, "&lt;="&amp;Z189, 'Leave Request Form'!$R$8:$R$569, "&gt;="&amp;Z189)&gt;0, "A", IF(COUNTIFS('Leave Request Form'!$C$8:$C$507, $B205, 'Leave Request Form'!$D$8:$D$507, "&lt;="&amp;Z189, 'Leave Request Form'!$E$8:$E$507, "&gt;="&amp;Z189)&gt;0, "R", "")))))</f>
        <v/>
      </c>
      <c r="AA205" s="43" t="str">
        <f>IF(OR($B205="", AA189=""), "", IF(COUNTIFS('Leave Request Form'!$T$8:$T$507, AA189, 'Leave Request Form'!$C$8:$C$507, $B205), "A2", IF(COUNTIFS('Leave Request Form'!$G$8:$G$507, AA189, 'Leave Request Form'!$C$8:$C$507, $B205), "R2", IF(COUNTIFS('Leave Request Form'!$P$8:$P$569, $B205, 'Leave Request Form'!$Q$8:$Q$569, "&lt;="&amp;AA189, 'Leave Request Form'!$R$8:$R$569, "&gt;="&amp;AA189)&gt;0, "A", IF(COUNTIFS('Leave Request Form'!$C$8:$C$507, $B205, 'Leave Request Form'!$D$8:$D$507, "&lt;="&amp;AA189, 'Leave Request Form'!$E$8:$E$507, "&gt;="&amp;AA189)&gt;0, "R", "")))))</f>
        <v/>
      </c>
      <c r="AB205" s="43" t="str">
        <f>IF(OR($B205="", AB189=""), "", IF(COUNTIFS('Leave Request Form'!$T$8:$T$507, AB189, 'Leave Request Form'!$C$8:$C$507, $B205), "A2", IF(COUNTIFS('Leave Request Form'!$G$8:$G$507, AB189, 'Leave Request Form'!$C$8:$C$507, $B205), "R2", IF(COUNTIFS('Leave Request Form'!$P$8:$P$569, $B205, 'Leave Request Form'!$Q$8:$Q$569, "&lt;="&amp;AB189, 'Leave Request Form'!$R$8:$R$569, "&gt;="&amp;AB189)&gt;0, "A", IF(COUNTIFS('Leave Request Form'!$C$8:$C$507, $B205, 'Leave Request Form'!$D$8:$D$507, "&lt;="&amp;AB189, 'Leave Request Form'!$E$8:$E$507, "&gt;="&amp;AB189)&gt;0, "R", "")))))</f>
        <v/>
      </c>
      <c r="AC205" s="43" t="str">
        <f>IF(OR($B205="", AC189=""), "", IF(COUNTIFS('Leave Request Form'!$T$8:$T$507, AC189, 'Leave Request Form'!$C$8:$C$507, $B205), "A2", IF(COUNTIFS('Leave Request Form'!$G$8:$G$507, AC189, 'Leave Request Form'!$C$8:$C$507, $B205), "R2", IF(COUNTIFS('Leave Request Form'!$P$8:$P$569, $B205, 'Leave Request Form'!$Q$8:$Q$569, "&lt;="&amp;AC189, 'Leave Request Form'!$R$8:$R$569, "&gt;="&amp;AC189)&gt;0, "A", IF(COUNTIFS('Leave Request Form'!$C$8:$C$507, $B205, 'Leave Request Form'!$D$8:$D$507, "&lt;="&amp;AC189, 'Leave Request Form'!$E$8:$E$507, "&gt;="&amp;AC189)&gt;0, "R", "")))))</f>
        <v/>
      </c>
      <c r="AD205" s="43" t="str">
        <f>IF(OR($B205="", AD189=""), "", IF(COUNTIFS('Leave Request Form'!$T$8:$T$507, AD189, 'Leave Request Form'!$C$8:$C$507, $B205), "A2", IF(COUNTIFS('Leave Request Form'!$G$8:$G$507, AD189, 'Leave Request Form'!$C$8:$C$507, $B205), "R2", IF(COUNTIFS('Leave Request Form'!$P$8:$P$569, $B205, 'Leave Request Form'!$Q$8:$Q$569, "&lt;="&amp;AD189, 'Leave Request Form'!$R$8:$R$569, "&gt;="&amp;AD189)&gt;0, "A", IF(COUNTIFS('Leave Request Form'!$C$8:$C$507, $B205, 'Leave Request Form'!$D$8:$D$507, "&lt;="&amp;AD189, 'Leave Request Form'!$E$8:$E$507, "&gt;="&amp;AD189)&gt;0, "R", "")))))</f>
        <v/>
      </c>
      <c r="AE205" s="43" t="str">
        <f>IF(OR($B205="", AE189=""), "", IF(COUNTIFS('Leave Request Form'!$T$8:$T$507, AE189, 'Leave Request Form'!$C$8:$C$507, $B205), "A2", IF(COUNTIFS('Leave Request Form'!$G$8:$G$507, AE189, 'Leave Request Form'!$C$8:$C$507, $B205), "R2", IF(COUNTIFS('Leave Request Form'!$P$8:$P$569, $B205, 'Leave Request Form'!$Q$8:$Q$569, "&lt;="&amp;AE189, 'Leave Request Form'!$R$8:$R$569, "&gt;="&amp;AE189)&gt;0, "A", IF(COUNTIFS('Leave Request Form'!$C$8:$C$507, $B205, 'Leave Request Form'!$D$8:$D$507, "&lt;="&amp;AE189, 'Leave Request Form'!$E$8:$E$507, "&gt;="&amp;AE189)&gt;0, "R", "")))))</f>
        <v/>
      </c>
      <c r="AF205" s="43" t="str">
        <f>IF(OR($B205="", AF189=""), "", IF(COUNTIFS('Leave Request Form'!$T$8:$T$507, AF189, 'Leave Request Form'!$C$8:$C$507, $B205), "A2", IF(COUNTIFS('Leave Request Form'!$G$8:$G$507, AF189, 'Leave Request Form'!$C$8:$C$507, $B205), "R2", IF(COUNTIFS('Leave Request Form'!$P$8:$P$569, $B205, 'Leave Request Form'!$Q$8:$Q$569, "&lt;="&amp;AF189, 'Leave Request Form'!$R$8:$R$569, "&gt;="&amp;AF189)&gt;0, "A", IF(COUNTIFS('Leave Request Form'!$C$8:$C$507, $B205, 'Leave Request Form'!$D$8:$D$507, "&lt;="&amp;AF189, 'Leave Request Form'!$E$8:$E$507, "&gt;="&amp;AF189)&gt;0, "R", "")))))</f>
        <v/>
      </c>
      <c r="AG205" s="44" t="str">
        <f>IF(OR($B205="", AG189=""), "", IF(COUNTIFS('Leave Request Form'!$T$8:$T$507, AG189, 'Leave Request Form'!$C$8:$C$507, $B205), "A2", IF(COUNTIFS('Leave Request Form'!$G$8:$G$507, AG189, 'Leave Request Form'!$C$8:$C$507, $B205), "R2", IF(COUNTIFS('Leave Request Form'!$P$8:$P$569, $B205, 'Leave Request Form'!$Q$8:$Q$569, "&lt;="&amp;AG189, 'Leave Request Form'!$R$8:$R$569, "&gt;="&amp;AG189)&gt;0, "A", IF(COUNTIFS('Leave Request Form'!$C$8:$C$507, $B205, 'Leave Request Form'!$D$8:$D$507, "&lt;="&amp;AG189, 'Leave Request Form'!$E$8:$E$507, "&gt;="&amp;AG189)&gt;0, "R", "")))))</f>
        <v/>
      </c>
      <c r="AH205" s="75"/>
    </row>
    <row r="206" spans="1:34" x14ac:dyDescent="0.25">
      <c r="A206" s="75"/>
      <c r="B206" s="10" t="str">
        <f>IF('Intro &amp; Setup'!$BC$20="", "", 'Intro &amp; Setup'!$BC$20)</f>
        <v/>
      </c>
      <c r="C206" s="42" t="str">
        <f>IF(OR($B206="", C189=""), "", IF(COUNTIFS('Leave Request Form'!$T$8:$T$507, C189, 'Leave Request Form'!$C$8:$C$507, $B206), "A2", IF(COUNTIFS('Leave Request Form'!$G$8:$G$507, C189, 'Leave Request Form'!$C$8:$C$507, $B206), "R2", IF(COUNTIFS('Leave Request Form'!$P$8:$P$569, $B206, 'Leave Request Form'!$Q$8:$Q$569, "&lt;="&amp;C189, 'Leave Request Form'!$R$8:$R$569, "&gt;="&amp;C189)&gt;0, "A", IF(COUNTIFS('Leave Request Form'!$C$8:$C$507, $B206, 'Leave Request Form'!$D$8:$D$507, "&lt;="&amp;C189, 'Leave Request Form'!$E$8:$E$507, "&gt;="&amp;C189)&gt;0, "R", "")))))</f>
        <v/>
      </c>
      <c r="D206" s="43" t="str">
        <f>IF(OR($B206="", D189=""), "", IF(COUNTIFS('Leave Request Form'!$T$8:$T$507, D189, 'Leave Request Form'!$C$8:$C$507, $B206), "A2", IF(COUNTIFS('Leave Request Form'!$G$8:$G$507, D189, 'Leave Request Form'!$C$8:$C$507, $B206), "R2", IF(COUNTIFS('Leave Request Form'!$P$8:$P$569, $B206, 'Leave Request Form'!$Q$8:$Q$569, "&lt;="&amp;D189, 'Leave Request Form'!$R$8:$R$569, "&gt;="&amp;D189)&gt;0, "A", IF(COUNTIFS('Leave Request Form'!$C$8:$C$507, $B206, 'Leave Request Form'!$D$8:$D$507, "&lt;="&amp;D189, 'Leave Request Form'!$E$8:$E$507, "&gt;="&amp;D189)&gt;0, "R", "")))))</f>
        <v/>
      </c>
      <c r="E206" s="43" t="str">
        <f>IF(OR($B206="", E189=""), "", IF(COUNTIFS('Leave Request Form'!$T$8:$T$507, E189, 'Leave Request Form'!$C$8:$C$507, $B206), "A2", IF(COUNTIFS('Leave Request Form'!$G$8:$G$507, E189, 'Leave Request Form'!$C$8:$C$507, $B206), "R2", IF(COUNTIFS('Leave Request Form'!$P$8:$P$569, $B206, 'Leave Request Form'!$Q$8:$Q$569, "&lt;="&amp;E189, 'Leave Request Form'!$R$8:$R$569, "&gt;="&amp;E189)&gt;0, "A", IF(COUNTIFS('Leave Request Form'!$C$8:$C$507, $B206, 'Leave Request Form'!$D$8:$D$507, "&lt;="&amp;E189, 'Leave Request Form'!$E$8:$E$507, "&gt;="&amp;E189)&gt;0, "R", "")))))</f>
        <v/>
      </c>
      <c r="F206" s="43" t="str">
        <f>IF(OR($B206="", F189=""), "", IF(COUNTIFS('Leave Request Form'!$T$8:$T$507, F189, 'Leave Request Form'!$C$8:$C$507, $B206), "A2", IF(COUNTIFS('Leave Request Form'!$G$8:$G$507, F189, 'Leave Request Form'!$C$8:$C$507, $B206), "R2", IF(COUNTIFS('Leave Request Form'!$P$8:$P$569, $B206, 'Leave Request Form'!$Q$8:$Q$569, "&lt;="&amp;F189, 'Leave Request Form'!$R$8:$R$569, "&gt;="&amp;F189)&gt;0, "A", IF(COUNTIFS('Leave Request Form'!$C$8:$C$507, $B206, 'Leave Request Form'!$D$8:$D$507, "&lt;="&amp;F189, 'Leave Request Form'!$E$8:$E$507, "&gt;="&amp;F189)&gt;0, "R", "")))))</f>
        <v/>
      </c>
      <c r="G206" s="43" t="str">
        <f>IF(OR($B206="", G189=""), "", IF(COUNTIFS('Leave Request Form'!$T$8:$T$507, G189, 'Leave Request Form'!$C$8:$C$507, $B206), "A2", IF(COUNTIFS('Leave Request Form'!$G$8:$G$507, G189, 'Leave Request Form'!$C$8:$C$507, $B206), "R2", IF(COUNTIFS('Leave Request Form'!$P$8:$P$569, $B206, 'Leave Request Form'!$Q$8:$Q$569, "&lt;="&amp;G189, 'Leave Request Form'!$R$8:$R$569, "&gt;="&amp;G189)&gt;0, "A", IF(COUNTIFS('Leave Request Form'!$C$8:$C$507, $B206, 'Leave Request Form'!$D$8:$D$507, "&lt;="&amp;G189, 'Leave Request Form'!$E$8:$E$507, "&gt;="&amp;G189)&gt;0, "R", "")))))</f>
        <v/>
      </c>
      <c r="H206" s="43" t="str">
        <f>IF(OR($B206="", H189=""), "", IF(COUNTIFS('Leave Request Form'!$T$8:$T$507, H189, 'Leave Request Form'!$C$8:$C$507, $B206), "A2", IF(COUNTIFS('Leave Request Form'!$G$8:$G$507, H189, 'Leave Request Form'!$C$8:$C$507, $B206), "R2", IF(COUNTIFS('Leave Request Form'!$P$8:$P$569, $B206, 'Leave Request Form'!$Q$8:$Q$569, "&lt;="&amp;H189, 'Leave Request Form'!$R$8:$R$569, "&gt;="&amp;H189)&gt;0, "A", IF(COUNTIFS('Leave Request Form'!$C$8:$C$507, $B206, 'Leave Request Form'!$D$8:$D$507, "&lt;="&amp;H189, 'Leave Request Form'!$E$8:$E$507, "&gt;="&amp;H189)&gt;0, "R", "")))))</f>
        <v/>
      </c>
      <c r="I206" s="43" t="str">
        <f>IF(OR($B206="", I189=""), "", IF(COUNTIFS('Leave Request Form'!$T$8:$T$507, I189, 'Leave Request Form'!$C$8:$C$507, $B206), "A2", IF(COUNTIFS('Leave Request Form'!$G$8:$G$507, I189, 'Leave Request Form'!$C$8:$C$507, $B206), "R2", IF(COUNTIFS('Leave Request Form'!$P$8:$P$569, $B206, 'Leave Request Form'!$Q$8:$Q$569, "&lt;="&amp;I189, 'Leave Request Form'!$R$8:$R$569, "&gt;="&amp;I189)&gt;0, "A", IF(COUNTIFS('Leave Request Form'!$C$8:$C$507, $B206, 'Leave Request Form'!$D$8:$D$507, "&lt;="&amp;I189, 'Leave Request Form'!$E$8:$E$507, "&gt;="&amp;I189)&gt;0, "R", "")))))</f>
        <v/>
      </c>
      <c r="J206" s="43" t="str">
        <f>IF(OR($B206="", J189=""), "", IF(COUNTIFS('Leave Request Form'!$T$8:$T$507, J189, 'Leave Request Form'!$C$8:$C$507, $B206), "A2", IF(COUNTIFS('Leave Request Form'!$G$8:$G$507, J189, 'Leave Request Form'!$C$8:$C$507, $B206), "R2", IF(COUNTIFS('Leave Request Form'!$P$8:$P$569, $B206, 'Leave Request Form'!$Q$8:$Q$569, "&lt;="&amp;J189, 'Leave Request Form'!$R$8:$R$569, "&gt;="&amp;J189)&gt;0, "A", IF(COUNTIFS('Leave Request Form'!$C$8:$C$507, $B206, 'Leave Request Form'!$D$8:$D$507, "&lt;="&amp;J189, 'Leave Request Form'!$E$8:$E$507, "&gt;="&amp;J189)&gt;0, "R", "")))))</f>
        <v/>
      </c>
      <c r="K206" s="43" t="str">
        <f>IF(OR($B206="", K189=""), "", IF(COUNTIFS('Leave Request Form'!$T$8:$T$507, K189, 'Leave Request Form'!$C$8:$C$507, $B206), "A2", IF(COUNTIFS('Leave Request Form'!$G$8:$G$507, K189, 'Leave Request Form'!$C$8:$C$507, $B206), "R2", IF(COUNTIFS('Leave Request Form'!$P$8:$P$569, $B206, 'Leave Request Form'!$Q$8:$Q$569, "&lt;="&amp;K189, 'Leave Request Form'!$R$8:$R$569, "&gt;="&amp;K189)&gt;0, "A", IF(COUNTIFS('Leave Request Form'!$C$8:$C$507, $B206, 'Leave Request Form'!$D$8:$D$507, "&lt;="&amp;K189, 'Leave Request Form'!$E$8:$E$507, "&gt;="&amp;K189)&gt;0, "R", "")))))</f>
        <v/>
      </c>
      <c r="L206" s="43" t="str">
        <f>IF(OR($B206="", L189=""), "", IF(COUNTIFS('Leave Request Form'!$T$8:$T$507, L189, 'Leave Request Form'!$C$8:$C$507, $B206), "A2", IF(COUNTIFS('Leave Request Form'!$G$8:$G$507, L189, 'Leave Request Form'!$C$8:$C$507, $B206), "R2", IF(COUNTIFS('Leave Request Form'!$P$8:$P$569, $B206, 'Leave Request Form'!$Q$8:$Q$569, "&lt;="&amp;L189, 'Leave Request Form'!$R$8:$R$569, "&gt;="&amp;L189)&gt;0, "A", IF(COUNTIFS('Leave Request Form'!$C$8:$C$507, $B206, 'Leave Request Form'!$D$8:$D$507, "&lt;="&amp;L189, 'Leave Request Form'!$E$8:$E$507, "&gt;="&amp;L189)&gt;0, "R", "")))))</f>
        <v/>
      </c>
      <c r="M206" s="43" t="str">
        <f>IF(OR($B206="", M189=""), "", IF(COUNTIFS('Leave Request Form'!$T$8:$T$507, M189, 'Leave Request Form'!$C$8:$C$507, $B206), "A2", IF(COUNTIFS('Leave Request Form'!$G$8:$G$507, M189, 'Leave Request Form'!$C$8:$C$507, $B206), "R2", IF(COUNTIFS('Leave Request Form'!$P$8:$P$569, $B206, 'Leave Request Form'!$Q$8:$Q$569, "&lt;="&amp;M189, 'Leave Request Form'!$R$8:$R$569, "&gt;="&amp;M189)&gt;0, "A", IF(COUNTIFS('Leave Request Form'!$C$8:$C$507, $B206, 'Leave Request Form'!$D$8:$D$507, "&lt;="&amp;M189, 'Leave Request Form'!$E$8:$E$507, "&gt;="&amp;M189)&gt;0, "R", "")))))</f>
        <v/>
      </c>
      <c r="N206" s="43" t="str">
        <f>IF(OR($B206="", N189=""), "", IF(COUNTIFS('Leave Request Form'!$T$8:$T$507, N189, 'Leave Request Form'!$C$8:$C$507, $B206), "A2", IF(COUNTIFS('Leave Request Form'!$G$8:$G$507, N189, 'Leave Request Form'!$C$8:$C$507, $B206), "R2", IF(COUNTIFS('Leave Request Form'!$P$8:$P$569, $B206, 'Leave Request Form'!$Q$8:$Q$569, "&lt;="&amp;N189, 'Leave Request Form'!$R$8:$R$569, "&gt;="&amp;N189)&gt;0, "A", IF(COUNTIFS('Leave Request Form'!$C$8:$C$507, $B206, 'Leave Request Form'!$D$8:$D$507, "&lt;="&amp;N189, 'Leave Request Form'!$E$8:$E$507, "&gt;="&amp;N189)&gt;0, "R", "")))))</f>
        <v/>
      </c>
      <c r="O206" s="43" t="str">
        <f>IF(OR($B206="", O189=""), "", IF(COUNTIFS('Leave Request Form'!$T$8:$T$507, O189, 'Leave Request Form'!$C$8:$C$507, $B206), "A2", IF(COUNTIFS('Leave Request Form'!$G$8:$G$507, O189, 'Leave Request Form'!$C$8:$C$507, $B206), "R2", IF(COUNTIFS('Leave Request Form'!$P$8:$P$569, $B206, 'Leave Request Form'!$Q$8:$Q$569, "&lt;="&amp;O189, 'Leave Request Form'!$R$8:$R$569, "&gt;="&amp;O189)&gt;0, "A", IF(COUNTIFS('Leave Request Form'!$C$8:$C$507, $B206, 'Leave Request Form'!$D$8:$D$507, "&lt;="&amp;O189, 'Leave Request Form'!$E$8:$E$507, "&gt;="&amp;O189)&gt;0, "R", "")))))</f>
        <v/>
      </c>
      <c r="P206" s="43" t="str">
        <f>IF(OR($B206="", P189=""), "", IF(COUNTIFS('Leave Request Form'!$T$8:$T$507, P189, 'Leave Request Form'!$C$8:$C$507, $B206), "A2", IF(COUNTIFS('Leave Request Form'!$G$8:$G$507, P189, 'Leave Request Form'!$C$8:$C$507, $B206), "R2", IF(COUNTIFS('Leave Request Form'!$P$8:$P$569, $B206, 'Leave Request Form'!$Q$8:$Q$569, "&lt;="&amp;P189, 'Leave Request Form'!$R$8:$R$569, "&gt;="&amp;P189)&gt;0, "A", IF(COUNTIFS('Leave Request Form'!$C$8:$C$507, $B206, 'Leave Request Form'!$D$8:$D$507, "&lt;="&amp;P189, 'Leave Request Form'!$E$8:$E$507, "&gt;="&amp;P189)&gt;0, "R", "")))))</f>
        <v/>
      </c>
      <c r="Q206" s="43" t="str">
        <f>IF(OR($B206="", Q189=""), "", IF(COUNTIFS('Leave Request Form'!$T$8:$T$507, Q189, 'Leave Request Form'!$C$8:$C$507, $B206), "A2", IF(COUNTIFS('Leave Request Form'!$G$8:$G$507, Q189, 'Leave Request Form'!$C$8:$C$507, $B206), "R2", IF(COUNTIFS('Leave Request Form'!$P$8:$P$569, $B206, 'Leave Request Form'!$Q$8:$Q$569, "&lt;="&amp;Q189, 'Leave Request Form'!$R$8:$R$569, "&gt;="&amp;Q189)&gt;0, "A", IF(COUNTIFS('Leave Request Form'!$C$8:$C$507, $B206, 'Leave Request Form'!$D$8:$D$507, "&lt;="&amp;Q189, 'Leave Request Form'!$E$8:$E$507, "&gt;="&amp;Q189)&gt;0, "R", "")))))</f>
        <v/>
      </c>
      <c r="R206" s="43" t="str">
        <f>IF(OR($B206="", R189=""), "", IF(COUNTIFS('Leave Request Form'!$T$8:$T$507, R189, 'Leave Request Form'!$C$8:$C$507, $B206), "A2", IF(COUNTIFS('Leave Request Form'!$G$8:$G$507, R189, 'Leave Request Form'!$C$8:$C$507, $B206), "R2", IF(COUNTIFS('Leave Request Form'!$P$8:$P$569, $B206, 'Leave Request Form'!$Q$8:$Q$569, "&lt;="&amp;R189, 'Leave Request Form'!$R$8:$R$569, "&gt;="&amp;R189)&gt;0, "A", IF(COUNTIFS('Leave Request Form'!$C$8:$C$507, $B206, 'Leave Request Form'!$D$8:$D$507, "&lt;="&amp;R189, 'Leave Request Form'!$E$8:$E$507, "&gt;="&amp;R189)&gt;0, "R", "")))))</f>
        <v/>
      </c>
      <c r="S206" s="43" t="str">
        <f>IF(OR($B206="", S189=""), "", IF(COUNTIFS('Leave Request Form'!$T$8:$T$507, S189, 'Leave Request Form'!$C$8:$C$507, $B206), "A2", IF(COUNTIFS('Leave Request Form'!$G$8:$G$507, S189, 'Leave Request Form'!$C$8:$C$507, $B206), "R2", IF(COUNTIFS('Leave Request Form'!$P$8:$P$569, $B206, 'Leave Request Form'!$Q$8:$Q$569, "&lt;="&amp;S189, 'Leave Request Form'!$R$8:$R$569, "&gt;="&amp;S189)&gt;0, "A", IF(COUNTIFS('Leave Request Form'!$C$8:$C$507, $B206, 'Leave Request Form'!$D$8:$D$507, "&lt;="&amp;S189, 'Leave Request Form'!$E$8:$E$507, "&gt;="&amp;S189)&gt;0, "R", "")))))</f>
        <v/>
      </c>
      <c r="T206" s="43" t="str">
        <f>IF(OR($B206="", T189=""), "", IF(COUNTIFS('Leave Request Form'!$T$8:$T$507, T189, 'Leave Request Form'!$C$8:$C$507, $B206), "A2", IF(COUNTIFS('Leave Request Form'!$G$8:$G$507, T189, 'Leave Request Form'!$C$8:$C$507, $B206), "R2", IF(COUNTIFS('Leave Request Form'!$P$8:$P$569, $B206, 'Leave Request Form'!$Q$8:$Q$569, "&lt;="&amp;T189, 'Leave Request Form'!$R$8:$R$569, "&gt;="&amp;T189)&gt;0, "A", IF(COUNTIFS('Leave Request Form'!$C$8:$C$507, $B206, 'Leave Request Form'!$D$8:$D$507, "&lt;="&amp;T189, 'Leave Request Form'!$E$8:$E$507, "&gt;="&amp;T189)&gt;0, "R", "")))))</f>
        <v/>
      </c>
      <c r="U206" s="43" t="str">
        <f>IF(OR($B206="", U189=""), "", IF(COUNTIFS('Leave Request Form'!$T$8:$T$507, U189, 'Leave Request Form'!$C$8:$C$507, $B206), "A2", IF(COUNTIFS('Leave Request Form'!$G$8:$G$507, U189, 'Leave Request Form'!$C$8:$C$507, $B206), "R2", IF(COUNTIFS('Leave Request Form'!$P$8:$P$569, $B206, 'Leave Request Form'!$Q$8:$Q$569, "&lt;="&amp;U189, 'Leave Request Form'!$R$8:$R$569, "&gt;="&amp;U189)&gt;0, "A", IF(COUNTIFS('Leave Request Form'!$C$8:$C$507, $B206, 'Leave Request Form'!$D$8:$D$507, "&lt;="&amp;U189, 'Leave Request Form'!$E$8:$E$507, "&gt;="&amp;U189)&gt;0, "R", "")))))</f>
        <v/>
      </c>
      <c r="V206" s="43" t="str">
        <f>IF(OR($B206="", V189=""), "", IF(COUNTIFS('Leave Request Form'!$T$8:$T$507, V189, 'Leave Request Form'!$C$8:$C$507, $B206), "A2", IF(COUNTIFS('Leave Request Form'!$G$8:$G$507, V189, 'Leave Request Form'!$C$8:$C$507, $B206), "R2", IF(COUNTIFS('Leave Request Form'!$P$8:$P$569, $B206, 'Leave Request Form'!$Q$8:$Q$569, "&lt;="&amp;V189, 'Leave Request Form'!$R$8:$R$569, "&gt;="&amp;V189)&gt;0, "A", IF(COUNTIFS('Leave Request Form'!$C$8:$C$507, $B206, 'Leave Request Form'!$D$8:$D$507, "&lt;="&amp;V189, 'Leave Request Form'!$E$8:$E$507, "&gt;="&amp;V189)&gt;0, "R", "")))))</f>
        <v/>
      </c>
      <c r="W206" s="43" t="str">
        <f>IF(OR($B206="", W189=""), "", IF(COUNTIFS('Leave Request Form'!$T$8:$T$507, W189, 'Leave Request Form'!$C$8:$C$507, $B206), "A2", IF(COUNTIFS('Leave Request Form'!$G$8:$G$507, W189, 'Leave Request Form'!$C$8:$C$507, $B206), "R2", IF(COUNTIFS('Leave Request Form'!$P$8:$P$569, $B206, 'Leave Request Form'!$Q$8:$Q$569, "&lt;="&amp;W189, 'Leave Request Form'!$R$8:$R$569, "&gt;="&amp;W189)&gt;0, "A", IF(COUNTIFS('Leave Request Form'!$C$8:$C$507, $B206, 'Leave Request Form'!$D$8:$D$507, "&lt;="&amp;W189, 'Leave Request Form'!$E$8:$E$507, "&gt;="&amp;W189)&gt;0, "R", "")))))</f>
        <v/>
      </c>
      <c r="X206" s="43" t="str">
        <f>IF(OR($B206="", X189=""), "", IF(COUNTIFS('Leave Request Form'!$T$8:$T$507, X189, 'Leave Request Form'!$C$8:$C$507, $B206), "A2", IF(COUNTIFS('Leave Request Form'!$G$8:$G$507, X189, 'Leave Request Form'!$C$8:$C$507, $B206), "R2", IF(COUNTIFS('Leave Request Form'!$P$8:$P$569, $B206, 'Leave Request Form'!$Q$8:$Q$569, "&lt;="&amp;X189, 'Leave Request Form'!$R$8:$R$569, "&gt;="&amp;X189)&gt;0, "A", IF(COUNTIFS('Leave Request Form'!$C$8:$C$507, $B206, 'Leave Request Form'!$D$8:$D$507, "&lt;="&amp;X189, 'Leave Request Form'!$E$8:$E$507, "&gt;="&amp;X189)&gt;0, "R", "")))))</f>
        <v/>
      </c>
      <c r="Y206" s="43" t="str">
        <f>IF(OR($B206="", Y189=""), "", IF(COUNTIFS('Leave Request Form'!$T$8:$T$507, Y189, 'Leave Request Form'!$C$8:$C$507, $B206), "A2", IF(COUNTIFS('Leave Request Form'!$G$8:$G$507, Y189, 'Leave Request Form'!$C$8:$C$507, $B206), "R2", IF(COUNTIFS('Leave Request Form'!$P$8:$P$569, $B206, 'Leave Request Form'!$Q$8:$Q$569, "&lt;="&amp;Y189, 'Leave Request Form'!$R$8:$R$569, "&gt;="&amp;Y189)&gt;0, "A", IF(COUNTIFS('Leave Request Form'!$C$8:$C$507, $B206, 'Leave Request Form'!$D$8:$D$507, "&lt;="&amp;Y189, 'Leave Request Form'!$E$8:$E$507, "&gt;="&amp;Y189)&gt;0, "R", "")))))</f>
        <v/>
      </c>
      <c r="Z206" s="43" t="str">
        <f>IF(OR($B206="", Z189=""), "", IF(COUNTIFS('Leave Request Form'!$T$8:$T$507, Z189, 'Leave Request Form'!$C$8:$C$507, $B206), "A2", IF(COUNTIFS('Leave Request Form'!$G$8:$G$507, Z189, 'Leave Request Form'!$C$8:$C$507, $B206), "R2", IF(COUNTIFS('Leave Request Form'!$P$8:$P$569, $B206, 'Leave Request Form'!$Q$8:$Q$569, "&lt;="&amp;Z189, 'Leave Request Form'!$R$8:$R$569, "&gt;="&amp;Z189)&gt;0, "A", IF(COUNTIFS('Leave Request Form'!$C$8:$C$507, $B206, 'Leave Request Form'!$D$8:$D$507, "&lt;="&amp;Z189, 'Leave Request Form'!$E$8:$E$507, "&gt;="&amp;Z189)&gt;0, "R", "")))))</f>
        <v/>
      </c>
      <c r="AA206" s="43" t="str">
        <f>IF(OR($B206="", AA189=""), "", IF(COUNTIFS('Leave Request Form'!$T$8:$T$507, AA189, 'Leave Request Form'!$C$8:$C$507, $B206), "A2", IF(COUNTIFS('Leave Request Form'!$G$8:$G$507, AA189, 'Leave Request Form'!$C$8:$C$507, $B206), "R2", IF(COUNTIFS('Leave Request Form'!$P$8:$P$569, $B206, 'Leave Request Form'!$Q$8:$Q$569, "&lt;="&amp;AA189, 'Leave Request Form'!$R$8:$R$569, "&gt;="&amp;AA189)&gt;0, "A", IF(COUNTIFS('Leave Request Form'!$C$8:$C$507, $B206, 'Leave Request Form'!$D$8:$D$507, "&lt;="&amp;AA189, 'Leave Request Form'!$E$8:$E$507, "&gt;="&amp;AA189)&gt;0, "R", "")))))</f>
        <v/>
      </c>
      <c r="AB206" s="43" t="str">
        <f>IF(OR($B206="", AB189=""), "", IF(COUNTIFS('Leave Request Form'!$T$8:$T$507, AB189, 'Leave Request Form'!$C$8:$C$507, $B206), "A2", IF(COUNTIFS('Leave Request Form'!$G$8:$G$507, AB189, 'Leave Request Form'!$C$8:$C$507, $B206), "R2", IF(COUNTIFS('Leave Request Form'!$P$8:$P$569, $B206, 'Leave Request Form'!$Q$8:$Q$569, "&lt;="&amp;AB189, 'Leave Request Form'!$R$8:$R$569, "&gt;="&amp;AB189)&gt;0, "A", IF(COUNTIFS('Leave Request Form'!$C$8:$C$507, $B206, 'Leave Request Form'!$D$8:$D$507, "&lt;="&amp;AB189, 'Leave Request Form'!$E$8:$E$507, "&gt;="&amp;AB189)&gt;0, "R", "")))))</f>
        <v/>
      </c>
      <c r="AC206" s="43" t="str">
        <f>IF(OR($B206="", AC189=""), "", IF(COUNTIFS('Leave Request Form'!$T$8:$T$507, AC189, 'Leave Request Form'!$C$8:$C$507, $B206), "A2", IF(COUNTIFS('Leave Request Form'!$G$8:$G$507, AC189, 'Leave Request Form'!$C$8:$C$507, $B206), "R2", IF(COUNTIFS('Leave Request Form'!$P$8:$P$569, $B206, 'Leave Request Form'!$Q$8:$Q$569, "&lt;="&amp;AC189, 'Leave Request Form'!$R$8:$R$569, "&gt;="&amp;AC189)&gt;0, "A", IF(COUNTIFS('Leave Request Form'!$C$8:$C$507, $B206, 'Leave Request Form'!$D$8:$D$507, "&lt;="&amp;AC189, 'Leave Request Form'!$E$8:$E$507, "&gt;="&amp;AC189)&gt;0, "R", "")))))</f>
        <v/>
      </c>
      <c r="AD206" s="43" t="str">
        <f>IF(OR($B206="", AD189=""), "", IF(COUNTIFS('Leave Request Form'!$T$8:$T$507, AD189, 'Leave Request Form'!$C$8:$C$507, $B206), "A2", IF(COUNTIFS('Leave Request Form'!$G$8:$G$507, AD189, 'Leave Request Form'!$C$8:$C$507, $B206), "R2", IF(COUNTIFS('Leave Request Form'!$P$8:$P$569, $B206, 'Leave Request Form'!$Q$8:$Q$569, "&lt;="&amp;AD189, 'Leave Request Form'!$R$8:$R$569, "&gt;="&amp;AD189)&gt;0, "A", IF(COUNTIFS('Leave Request Form'!$C$8:$C$507, $B206, 'Leave Request Form'!$D$8:$D$507, "&lt;="&amp;AD189, 'Leave Request Form'!$E$8:$E$507, "&gt;="&amp;AD189)&gt;0, "R", "")))))</f>
        <v/>
      </c>
      <c r="AE206" s="43" t="str">
        <f>IF(OR($B206="", AE189=""), "", IF(COUNTIFS('Leave Request Form'!$T$8:$T$507, AE189, 'Leave Request Form'!$C$8:$C$507, $B206), "A2", IF(COUNTIFS('Leave Request Form'!$G$8:$G$507, AE189, 'Leave Request Form'!$C$8:$C$507, $B206), "R2", IF(COUNTIFS('Leave Request Form'!$P$8:$P$569, $B206, 'Leave Request Form'!$Q$8:$Q$569, "&lt;="&amp;AE189, 'Leave Request Form'!$R$8:$R$569, "&gt;="&amp;AE189)&gt;0, "A", IF(COUNTIFS('Leave Request Form'!$C$8:$C$507, $B206, 'Leave Request Form'!$D$8:$D$507, "&lt;="&amp;AE189, 'Leave Request Form'!$E$8:$E$507, "&gt;="&amp;AE189)&gt;0, "R", "")))))</f>
        <v/>
      </c>
      <c r="AF206" s="43" t="str">
        <f>IF(OR($B206="", AF189=""), "", IF(COUNTIFS('Leave Request Form'!$T$8:$T$507, AF189, 'Leave Request Form'!$C$8:$C$507, $B206), "A2", IF(COUNTIFS('Leave Request Form'!$G$8:$G$507, AF189, 'Leave Request Form'!$C$8:$C$507, $B206), "R2", IF(COUNTIFS('Leave Request Form'!$P$8:$P$569, $B206, 'Leave Request Form'!$Q$8:$Q$569, "&lt;="&amp;AF189, 'Leave Request Form'!$R$8:$R$569, "&gt;="&amp;AF189)&gt;0, "A", IF(COUNTIFS('Leave Request Form'!$C$8:$C$507, $B206, 'Leave Request Form'!$D$8:$D$507, "&lt;="&amp;AF189, 'Leave Request Form'!$E$8:$E$507, "&gt;="&amp;AF189)&gt;0, "R", "")))))</f>
        <v/>
      </c>
      <c r="AG206" s="44" t="str">
        <f>IF(OR($B206="", AG189=""), "", IF(COUNTIFS('Leave Request Form'!$T$8:$T$507, AG189, 'Leave Request Form'!$C$8:$C$507, $B206), "A2", IF(COUNTIFS('Leave Request Form'!$G$8:$G$507, AG189, 'Leave Request Form'!$C$8:$C$507, $B206), "R2", IF(COUNTIFS('Leave Request Form'!$P$8:$P$569, $B206, 'Leave Request Form'!$Q$8:$Q$569, "&lt;="&amp;AG189, 'Leave Request Form'!$R$8:$R$569, "&gt;="&amp;AG189)&gt;0, "A", IF(COUNTIFS('Leave Request Form'!$C$8:$C$507, $B206, 'Leave Request Form'!$D$8:$D$507, "&lt;="&amp;AG189, 'Leave Request Form'!$E$8:$E$507, "&gt;="&amp;AG189)&gt;0, "R", "")))))</f>
        <v/>
      </c>
      <c r="AH206" s="75"/>
    </row>
    <row r="207" spans="1:34" x14ac:dyDescent="0.25">
      <c r="A207" s="75"/>
      <c r="B207" s="10" t="str">
        <f>IF('Intro &amp; Setup'!$BC$21="", "", 'Intro &amp; Setup'!$BC$21)</f>
        <v/>
      </c>
      <c r="C207" s="42" t="str">
        <f>IF(OR($B207="", C189=""), "", IF(COUNTIFS('Leave Request Form'!$T$8:$T$507, C189, 'Leave Request Form'!$C$8:$C$507, $B207), "A2", IF(COUNTIFS('Leave Request Form'!$G$8:$G$507, C189, 'Leave Request Form'!$C$8:$C$507, $B207), "R2", IF(COUNTIFS('Leave Request Form'!$P$8:$P$569, $B207, 'Leave Request Form'!$Q$8:$Q$569, "&lt;="&amp;C189, 'Leave Request Form'!$R$8:$R$569, "&gt;="&amp;C189)&gt;0, "A", IF(COUNTIFS('Leave Request Form'!$C$8:$C$507, $B207, 'Leave Request Form'!$D$8:$D$507, "&lt;="&amp;C189, 'Leave Request Form'!$E$8:$E$507, "&gt;="&amp;C189)&gt;0, "R", "")))))</f>
        <v/>
      </c>
      <c r="D207" s="43" t="str">
        <f>IF(OR($B207="", D189=""), "", IF(COUNTIFS('Leave Request Form'!$T$8:$T$507, D189, 'Leave Request Form'!$C$8:$C$507, $B207), "A2", IF(COUNTIFS('Leave Request Form'!$G$8:$G$507, D189, 'Leave Request Form'!$C$8:$C$507, $B207), "R2", IF(COUNTIFS('Leave Request Form'!$P$8:$P$569, $B207, 'Leave Request Form'!$Q$8:$Q$569, "&lt;="&amp;D189, 'Leave Request Form'!$R$8:$R$569, "&gt;="&amp;D189)&gt;0, "A", IF(COUNTIFS('Leave Request Form'!$C$8:$C$507, $B207, 'Leave Request Form'!$D$8:$D$507, "&lt;="&amp;D189, 'Leave Request Form'!$E$8:$E$507, "&gt;="&amp;D189)&gt;0, "R", "")))))</f>
        <v/>
      </c>
      <c r="E207" s="43" t="str">
        <f>IF(OR($B207="", E189=""), "", IF(COUNTIFS('Leave Request Form'!$T$8:$T$507, E189, 'Leave Request Form'!$C$8:$C$507, $B207), "A2", IF(COUNTIFS('Leave Request Form'!$G$8:$G$507, E189, 'Leave Request Form'!$C$8:$C$507, $B207), "R2", IF(COUNTIFS('Leave Request Form'!$P$8:$P$569, $B207, 'Leave Request Form'!$Q$8:$Q$569, "&lt;="&amp;E189, 'Leave Request Form'!$R$8:$R$569, "&gt;="&amp;E189)&gt;0, "A", IF(COUNTIFS('Leave Request Form'!$C$8:$C$507, $B207, 'Leave Request Form'!$D$8:$D$507, "&lt;="&amp;E189, 'Leave Request Form'!$E$8:$E$507, "&gt;="&amp;E189)&gt;0, "R", "")))))</f>
        <v/>
      </c>
      <c r="F207" s="43" t="str">
        <f>IF(OR($B207="", F189=""), "", IF(COUNTIFS('Leave Request Form'!$T$8:$T$507, F189, 'Leave Request Form'!$C$8:$C$507, $B207), "A2", IF(COUNTIFS('Leave Request Form'!$G$8:$G$507, F189, 'Leave Request Form'!$C$8:$C$507, $B207), "R2", IF(COUNTIFS('Leave Request Form'!$P$8:$P$569, $B207, 'Leave Request Form'!$Q$8:$Q$569, "&lt;="&amp;F189, 'Leave Request Form'!$R$8:$R$569, "&gt;="&amp;F189)&gt;0, "A", IF(COUNTIFS('Leave Request Form'!$C$8:$C$507, $B207, 'Leave Request Form'!$D$8:$D$507, "&lt;="&amp;F189, 'Leave Request Form'!$E$8:$E$507, "&gt;="&amp;F189)&gt;0, "R", "")))))</f>
        <v/>
      </c>
      <c r="G207" s="43" t="str">
        <f>IF(OR($B207="", G189=""), "", IF(COUNTIFS('Leave Request Form'!$T$8:$T$507, G189, 'Leave Request Form'!$C$8:$C$507, $B207), "A2", IF(COUNTIFS('Leave Request Form'!$G$8:$G$507, G189, 'Leave Request Form'!$C$8:$C$507, $B207), "R2", IF(COUNTIFS('Leave Request Form'!$P$8:$P$569, $B207, 'Leave Request Form'!$Q$8:$Q$569, "&lt;="&amp;G189, 'Leave Request Form'!$R$8:$R$569, "&gt;="&amp;G189)&gt;0, "A", IF(COUNTIFS('Leave Request Form'!$C$8:$C$507, $B207, 'Leave Request Form'!$D$8:$D$507, "&lt;="&amp;G189, 'Leave Request Form'!$E$8:$E$507, "&gt;="&amp;G189)&gt;0, "R", "")))))</f>
        <v/>
      </c>
      <c r="H207" s="43" t="str">
        <f>IF(OR($B207="", H189=""), "", IF(COUNTIFS('Leave Request Form'!$T$8:$T$507, H189, 'Leave Request Form'!$C$8:$C$507, $B207), "A2", IF(COUNTIFS('Leave Request Form'!$G$8:$G$507, H189, 'Leave Request Form'!$C$8:$C$507, $B207), "R2", IF(COUNTIFS('Leave Request Form'!$P$8:$P$569, $B207, 'Leave Request Form'!$Q$8:$Q$569, "&lt;="&amp;H189, 'Leave Request Form'!$R$8:$R$569, "&gt;="&amp;H189)&gt;0, "A", IF(COUNTIFS('Leave Request Form'!$C$8:$C$507, $B207, 'Leave Request Form'!$D$8:$D$507, "&lt;="&amp;H189, 'Leave Request Form'!$E$8:$E$507, "&gt;="&amp;H189)&gt;0, "R", "")))))</f>
        <v/>
      </c>
      <c r="I207" s="43" t="str">
        <f>IF(OR($B207="", I189=""), "", IF(COUNTIFS('Leave Request Form'!$T$8:$T$507, I189, 'Leave Request Form'!$C$8:$C$507, $B207), "A2", IF(COUNTIFS('Leave Request Form'!$G$8:$G$507, I189, 'Leave Request Form'!$C$8:$C$507, $B207), "R2", IF(COUNTIFS('Leave Request Form'!$P$8:$P$569, $B207, 'Leave Request Form'!$Q$8:$Q$569, "&lt;="&amp;I189, 'Leave Request Form'!$R$8:$R$569, "&gt;="&amp;I189)&gt;0, "A", IF(COUNTIFS('Leave Request Form'!$C$8:$C$507, $B207, 'Leave Request Form'!$D$8:$D$507, "&lt;="&amp;I189, 'Leave Request Form'!$E$8:$E$507, "&gt;="&amp;I189)&gt;0, "R", "")))))</f>
        <v/>
      </c>
      <c r="J207" s="43" t="str">
        <f>IF(OR($B207="", J189=""), "", IF(COUNTIFS('Leave Request Form'!$T$8:$T$507, J189, 'Leave Request Form'!$C$8:$C$507, $B207), "A2", IF(COUNTIFS('Leave Request Form'!$G$8:$G$507, J189, 'Leave Request Form'!$C$8:$C$507, $B207), "R2", IF(COUNTIFS('Leave Request Form'!$P$8:$P$569, $B207, 'Leave Request Form'!$Q$8:$Q$569, "&lt;="&amp;J189, 'Leave Request Form'!$R$8:$R$569, "&gt;="&amp;J189)&gt;0, "A", IF(COUNTIFS('Leave Request Form'!$C$8:$C$507, $B207, 'Leave Request Form'!$D$8:$D$507, "&lt;="&amp;J189, 'Leave Request Form'!$E$8:$E$507, "&gt;="&amp;J189)&gt;0, "R", "")))))</f>
        <v/>
      </c>
      <c r="K207" s="43" t="str">
        <f>IF(OR($B207="", K189=""), "", IF(COUNTIFS('Leave Request Form'!$T$8:$T$507, K189, 'Leave Request Form'!$C$8:$C$507, $B207), "A2", IF(COUNTIFS('Leave Request Form'!$G$8:$G$507, K189, 'Leave Request Form'!$C$8:$C$507, $B207), "R2", IF(COUNTIFS('Leave Request Form'!$P$8:$P$569, $B207, 'Leave Request Form'!$Q$8:$Q$569, "&lt;="&amp;K189, 'Leave Request Form'!$R$8:$R$569, "&gt;="&amp;K189)&gt;0, "A", IF(COUNTIFS('Leave Request Form'!$C$8:$C$507, $B207, 'Leave Request Form'!$D$8:$D$507, "&lt;="&amp;K189, 'Leave Request Form'!$E$8:$E$507, "&gt;="&amp;K189)&gt;0, "R", "")))))</f>
        <v/>
      </c>
      <c r="L207" s="43" t="str">
        <f>IF(OR($B207="", L189=""), "", IF(COUNTIFS('Leave Request Form'!$T$8:$T$507, L189, 'Leave Request Form'!$C$8:$C$507, $B207), "A2", IF(COUNTIFS('Leave Request Form'!$G$8:$G$507, L189, 'Leave Request Form'!$C$8:$C$507, $B207), "R2", IF(COUNTIFS('Leave Request Form'!$P$8:$P$569, $B207, 'Leave Request Form'!$Q$8:$Q$569, "&lt;="&amp;L189, 'Leave Request Form'!$R$8:$R$569, "&gt;="&amp;L189)&gt;0, "A", IF(COUNTIFS('Leave Request Form'!$C$8:$C$507, $B207, 'Leave Request Form'!$D$8:$D$507, "&lt;="&amp;L189, 'Leave Request Form'!$E$8:$E$507, "&gt;="&amp;L189)&gt;0, "R", "")))))</f>
        <v/>
      </c>
      <c r="M207" s="43" t="str">
        <f>IF(OR($B207="", M189=""), "", IF(COUNTIFS('Leave Request Form'!$T$8:$T$507, M189, 'Leave Request Form'!$C$8:$C$507, $B207), "A2", IF(COUNTIFS('Leave Request Form'!$G$8:$G$507, M189, 'Leave Request Form'!$C$8:$C$507, $B207), "R2", IF(COUNTIFS('Leave Request Form'!$P$8:$P$569, $B207, 'Leave Request Form'!$Q$8:$Q$569, "&lt;="&amp;M189, 'Leave Request Form'!$R$8:$R$569, "&gt;="&amp;M189)&gt;0, "A", IF(COUNTIFS('Leave Request Form'!$C$8:$C$507, $B207, 'Leave Request Form'!$D$8:$D$507, "&lt;="&amp;M189, 'Leave Request Form'!$E$8:$E$507, "&gt;="&amp;M189)&gt;0, "R", "")))))</f>
        <v/>
      </c>
      <c r="N207" s="43" t="str">
        <f>IF(OR($B207="", N189=""), "", IF(COUNTIFS('Leave Request Form'!$T$8:$T$507, N189, 'Leave Request Form'!$C$8:$C$507, $B207), "A2", IF(COUNTIFS('Leave Request Form'!$G$8:$G$507, N189, 'Leave Request Form'!$C$8:$C$507, $B207), "R2", IF(COUNTIFS('Leave Request Form'!$P$8:$P$569, $B207, 'Leave Request Form'!$Q$8:$Q$569, "&lt;="&amp;N189, 'Leave Request Form'!$R$8:$R$569, "&gt;="&amp;N189)&gt;0, "A", IF(COUNTIFS('Leave Request Form'!$C$8:$C$507, $B207, 'Leave Request Form'!$D$8:$D$507, "&lt;="&amp;N189, 'Leave Request Form'!$E$8:$E$507, "&gt;="&amp;N189)&gt;0, "R", "")))))</f>
        <v/>
      </c>
      <c r="O207" s="43" t="str">
        <f>IF(OR($B207="", O189=""), "", IF(COUNTIFS('Leave Request Form'!$T$8:$T$507, O189, 'Leave Request Form'!$C$8:$C$507, $B207), "A2", IF(COUNTIFS('Leave Request Form'!$G$8:$G$507, O189, 'Leave Request Form'!$C$8:$C$507, $B207), "R2", IF(COUNTIFS('Leave Request Form'!$P$8:$P$569, $B207, 'Leave Request Form'!$Q$8:$Q$569, "&lt;="&amp;O189, 'Leave Request Form'!$R$8:$R$569, "&gt;="&amp;O189)&gt;0, "A", IF(COUNTIFS('Leave Request Form'!$C$8:$C$507, $B207, 'Leave Request Form'!$D$8:$D$507, "&lt;="&amp;O189, 'Leave Request Form'!$E$8:$E$507, "&gt;="&amp;O189)&gt;0, "R", "")))))</f>
        <v/>
      </c>
      <c r="P207" s="43" t="str">
        <f>IF(OR($B207="", P189=""), "", IF(COUNTIFS('Leave Request Form'!$T$8:$T$507, P189, 'Leave Request Form'!$C$8:$C$507, $B207), "A2", IF(COUNTIFS('Leave Request Form'!$G$8:$G$507, P189, 'Leave Request Form'!$C$8:$C$507, $B207), "R2", IF(COUNTIFS('Leave Request Form'!$P$8:$P$569, $B207, 'Leave Request Form'!$Q$8:$Q$569, "&lt;="&amp;P189, 'Leave Request Form'!$R$8:$R$569, "&gt;="&amp;P189)&gt;0, "A", IF(COUNTIFS('Leave Request Form'!$C$8:$C$507, $B207, 'Leave Request Form'!$D$8:$D$507, "&lt;="&amp;P189, 'Leave Request Form'!$E$8:$E$507, "&gt;="&amp;P189)&gt;0, "R", "")))))</f>
        <v/>
      </c>
      <c r="Q207" s="43" t="str">
        <f>IF(OR($B207="", Q189=""), "", IF(COUNTIFS('Leave Request Form'!$T$8:$T$507, Q189, 'Leave Request Form'!$C$8:$C$507, $B207), "A2", IF(COUNTIFS('Leave Request Form'!$G$8:$G$507, Q189, 'Leave Request Form'!$C$8:$C$507, $B207), "R2", IF(COUNTIFS('Leave Request Form'!$P$8:$P$569, $B207, 'Leave Request Form'!$Q$8:$Q$569, "&lt;="&amp;Q189, 'Leave Request Form'!$R$8:$R$569, "&gt;="&amp;Q189)&gt;0, "A", IF(COUNTIFS('Leave Request Form'!$C$8:$C$507, $B207, 'Leave Request Form'!$D$8:$D$507, "&lt;="&amp;Q189, 'Leave Request Form'!$E$8:$E$507, "&gt;="&amp;Q189)&gt;0, "R", "")))))</f>
        <v/>
      </c>
      <c r="R207" s="43" t="str">
        <f>IF(OR($B207="", R189=""), "", IF(COUNTIFS('Leave Request Form'!$T$8:$T$507, R189, 'Leave Request Form'!$C$8:$C$507, $B207), "A2", IF(COUNTIFS('Leave Request Form'!$G$8:$G$507, R189, 'Leave Request Form'!$C$8:$C$507, $B207), "R2", IF(COUNTIFS('Leave Request Form'!$P$8:$P$569, $B207, 'Leave Request Form'!$Q$8:$Q$569, "&lt;="&amp;R189, 'Leave Request Form'!$R$8:$R$569, "&gt;="&amp;R189)&gt;0, "A", IF(COUNTIFS('Leave Request Form'!$C$8:$C$507, $B207, 'Leave Request Form'!$D$8:$D$507, "&lt;="&amp;R189, 'Leave Request Form'!$E$8:$E$507, "&gt;="&amp;R189)&gt;0, "R", "")))))</f>
        <v/>
      </c>
      <c r="S207" s="43" t="str">
        <f>IF(OR($B207="", S189=""), "", IF(COUNTIFS('Leave Request Form'!$T$8:$T$507, S189, 'Leave Request Form'!$C$8:$C$507, $B207), "A2", IF(COUNTIFS('Leave Request Form'!$G$8:$G$507, S189, 'Leave Request Form'!$C$8:$C$507, $B207), "R2", IF(COUNTIFS('Leave Request Form'!$P$8:$P$569, $B207, 'Leave Request Form'!$Q$8:$Q$569, "&lt;="&amp;S189, 'Leave Request Form'!$R$8:$R$569, "&gt;="&amp;S189)&gt;0, "A", IF(COUNTIFS('Leave Request Form'!$C$8:$C$507, $B207, 'Leave Request Form'!$D$8:$D$507, "&lt;="&amp;S189, 'Leave Request Form'!$E$8:$E$507, "&gt;="&amp;S189)&gt;0, "R", "")))))</f>
        <v/>
      </c>
      <c r="T207" s="43" t="str">
        <f>IF(OR($B207="", T189=""), "", IF(COUNTIFS('Leave Request Form'!$T$8:$T$507, T189, 'Leave Request Form'!$C$8:$C$507, $B207), "A2", IF(COUNTIFS('Leave Request Form'!$G$8:$G$507, T189, 'Leave Request Form'!$C$8:$C$507, $B207), "R2", IF(COUNTIFS('Leave Request Form'!$P$8:$P$569, $B207, 'Leave Request Form'!$Q$8:$Q$569, "&lt;="&amp;T189, 'Leave Request Form'!$R$8:$R$569, "&gt;="&amp;T189)&gt;0, "A", IF(COUNTIFS('Leave Request Form'!$C$8:$C$507, $B207, 'Leave Request Form'!$D$8:$D$507, "&lt;="&amp;T189, 'Leave Request Form'!$E$8:$E$507, "&gt;="&amp;T189)&gt;0, "R", "")))))</f>
        <v/>
      </c>
      <c r="U207" s="43" t="str">
        <f>IF(OR($B207="", U189=""), "", IF(COUNTIFS('Leave Request Form'!$T$8:$T$507, U189, 'Leave Request Form'!$C$8:$C$507, $B207), "A2", IF(COUNTIFS('Leave Request Form'!$G$8:$G$507, U189, 'Leave Request Form'!$C$8:$C$507, $B207), "R2", IF(COUNTIFS('Leave Request Form'!$P$8:$P$569, $B207, 'Leave Request Form'!$Q$8:$Q$569, "&lt;="&amp;U189, 'Leave Request Form'!$R$8:$R$569, "&gt;="&amp;U189)&gt;0, "A", IF(COUNTIFS('Leave Request Form'!$C$8:$C$507, $B207, 'Leave Request Form'!$D$8:$D$507, "&lt;="&amp;U189, 'Leave Request Form'!$E$8:$E$507, "&gt;="&amp;U189)&gt;0, "R", "")))))</f>
        <v/>
      </c>
      <c r="V207" s="43" t="str">
        <f>IF(OR($B207="", V189=""), "", IF(COUNTIFS('Leave Request Form'!$T$8:$T$507, V189, 'Leave Request Form'!$C$8:$C$507, $B207), "A2", IF(COUNTIFS('Leave Request Form'!$G$8:$G$507, V189, 'Leave Request Form'!$C$8:$C$507, $B207), "R2", IF(COUNTIFS('Leave Request Form'!$P$8:$P$569, $B207, 'Leave Request Form'!$Q$8:$Q$569, "&lt;="&amp;V189, 'Leave Request Form'!$R$8:$R$569, "&gt;="&amp;V189)&gt;0, "A", IF(COUNTIFS('Leave Request Form'!$C$8:$C$507, $B207, 'Leave Request Form'!$D$8:$D$507, "&lt;="&amp;V189, 'Leave Request Form'!$E$8:$E$507, "&gt;="&amp;V189)&gt;0, "R", "")))))</f>
        <v/>
      </c>
      <c r="W207" s="43" t="str">
        <f>IF(OR($B207="", W189=""), "", IF(COUNTIFS('Leave Request Form'!$T$8:$T$507, W189, 'Leave Request Form'!$C$8:$C$507, $B207), "A2", IF(COUNTIFS('Leave Request Form'!$G$8:$G$507, W189, 'Leave Request Form'!$C$8:$C$507, $B207), "R2", IF(COUNTIFS('Leave Request Form'!$P$8:$P$569, $B207, 'Leave Request Form'!$Q$8:$Q$569, "&lt;="&amp;W189, 'Leave Request Form'!$R$8:$R$569, "&gt;="&amp;W189)&gt;0, "A", IF(COUNTIFS('Leave Request Form'!$C$8:$C$507, $B207, 'Leave Request Form'!$D$8:$D$507, "&lt;="&amp;W189, 'Leave Request Form'!$E$8:$E$507, "&gt;="&amp;W189)&gt;0, "R", "")))))</f>
        <v/>
      </c>
      <c r="X207" s="43" t="str">
        <f>IF(OR($B207="", X189=""), "", IF(COUNTIFS('Leave Request Form'!$T$8:$T$507, X189, 'Leave Request Form'!$C$8:$C$507, $B207), "A2", IF(COUNTIFS('Leave Request Form'!$G$8:$G$507, X189, 'Leave Request Form'!$C$8:$C$507, $B207), "R2", IF(COUNTIFS('Leave Request Form'!$P$8:$P$569, $B207, 'Leave Request Form'!$Q$8:$Q$569, "&lt;="&amp;X189, 'Leave Request Form'!$R$8:$R$569, "&gt;="&amp;X189)&gt;0, "A", IF(COUNTIFS('Leave Request Form'!$C$8:$C$507, $B207, 'Leave Request Form'!$D$8:$D$507, "&lt;="&amp;X189, 'Leave Request Form'!$E$8:$E$507, "&gt;="&amp;X189)&gt;0, "R", "")))))</f>
        <v/>
      </c>
      <c r="Y207" s="43" t="str">
        <f>IF(OR($B207="", Y189=""), "", IF(COUNTIFS('Leave Request Form'!$T$8:$T$507, Y189, 'Leave Request Form'!$C$8:$C$507, $B207), "A2", IF(COUNTIFS('Leave Request Form'!$G$8:$G$507, Y189, 'Leave Request Form'!$C$8:$C$507, $B207), "R2", IF(COUNTIFS('Leave Request Form'!$P$8:$P$569, $B207, 'Leave Request Form'!$Q$8:$Q$569, "&lt;="&amp;Y189, 'Leave Request Form'!$R$8:$R$569, "&gt;="&amp;Y189)&gt;0, "A", IF(COUNTIFS('Leave Request Form'!$C$8:$C$507, $B207, 'Leave Request Form'!$D$8:$D$507, "&lt;="&amp;Y189, 'Leave Request Form'!$E$8:$E$507, "&gt;="&amp;Y189)&gt;0, "R", "")))))</f>
        <v/>
      </c>
      <c r="Z207" s="43" t="str">
        <f>IF(OR($B207="", Z189=""), "", IF(COUNTIFS('Leave Request Form'!$T$8:$T$507, Z189, 'Leave Request Form'!$C$8:$C$507, $B207), "A2", IF(COUNTIFS('Leave Request Form'!$G$8:$G$507, Z189, 'Leave Request Form'!$C$8:$C$507, $B207), "R2", IF(COUNTIFS('Leave Request Form'!$P$8:$P$569, $B207, 'Leave Request Form'!$Q$8:$Q$569, "&lt;="&amp;Z189, 'Leave Request Form'!$R$8:$R$569, "&gt;="&amp;Z189)&gt;0, "A", IF(COUNTIFS('Leave Request Form'!$C$8:$C$507, $B207, 'Leave Request Form'!$D$8:$D$507, "&lt;="&amp;Z189, 'Leave Request Form'!$E$8:$E$507, "&gt;="&amp;Z189)&gt;0, "R", "")))))</f>
        <v/>
      </c>
      <c r="AA207" s="43" t="str">
        <f>IF(OR($B207="", AA189=""), "", IF(COUNTIFS('Leave Request Form'!$T$8:$T$507, AA189, 'Leave Request Form'!$C$8:$C$507, $B207), "A2", IF(COUNTIFS('Leave Request Form'!$G$8:$G$507, AA189, 'Leave Request Form'!$C$8:$C$507, $B207), "R2", IF(COUNTIFS('Leave Request Form'!$P$8:$P$569, $B207, 'Leave Request Form'!$Q$8:$Q$569, "&lt;="&amp;AA189, 'Leave Request Form'!$R$8:$R$569, "&gt;="&amp;AA189)&gt;0, "A", IF(COUNTIFS('Leave Request Form'!$C$8:$C$507, $B207, 'Leave Request Form'!$D$8:$D$507, "&lt;="&amp;AA189, 'Leave Request Form'!$E$8:$E$507, "&gt;="&amp;AA189)&gt;0, "R", "")))))</f>
        <v/>
      </c>
      <c r="AB207" s="43" t="str">
        <f>IF(OR($B207="", AB189=""), "", IF(COUNTIFS('Leave Request Form'!$T$8:$T$507, AB189, 'Leave Request Form'!$C$8:$C$507, $B207), "A2", IF(COUNTIFS('Leave Request Form'!$G$8:$G$507, AB189, 'Leave Request Form'!$C$8:$C$507, $B207), "R2", IF(COUNTIFS('Leave Request Form'!$P$8:$P$569, $B207, 'Leave Request Form'!$Q$8:$Q$569, "&lt;="&amp;AB189, 'Leave Request Form'!$R$8:$R$569, "&gt;="&amp;AB189)&gt;0, "A", IF(COUNTIFS('Leave Request Form'!$C$8:$C$507, $B207, 'Leave Request Form'!$D$8:$D$507, "&lt;="&amp;AB189, 'Leave Request Form'!$E$8:$E$507, "&gt;="&amp;AB189)&gt;0, "R", "")))))</f>
        <v/>
      </c>
      <c r="AC207" s="43" t="str">
        <f>IF(OR($B207="", AC189=""), "", IF(COUNTIFS('Leave Request Form'!$T$8:$T$507, AC189, 'Leave Request Form'!$C$8:$C$507, $B207), "A2", IF(COUNTIFS('Leave Request Form'!$G$8:$G$507, AC189, 'Leave Request Form'!$C$8:$C$507, $B207), "R2", IF(COUNTIFS('Leave Request Form'!$P$8:$P$569, $B207, 'Leave Request Form'!$Q$8:$Q$569, "&lt;="&amp;AC189, 'Leave Request Form'!$R$8:$R$569, "&gt;="&amp;AC189)&gt;0, "A", IF(COUNTIFS('Leave Request Form'!$C$8:$C$507, $B207, 'Leave Request Form'!$D$8:$D$507, "&lt;="&amp;AC189, 'Leave Request Form'!$E$8:$E$507, "&gt;="&amp;AC189)&gt;0, "R", "")))))</f>
        <v/>
      </c>
      <c r="AD207" s="43" t="str">
        <f>IF(OR($B207="", AD189=""), "", IF(COUNTIFS('Leave Request Form'!$T$8:$T$507, AD189, 'Leave Request Form'!$C$8:$C$507, $B207), "A2", IF(COUNTIFS('Leave Request Form'!$G$8:$G$507, AD189, 'Leave Request Form'!$C$8:$C$507, $B207), "R2", IF(COUNTIFS('Leave Request Form'!$P$8:$P$569, $B207, 'Leave Request Form'!$Q$8:$Q$569, "&lt;="&amp;AD189, 'Leave Request Form'!$R$8:$R$569, "&gt;="&amp;AD189)&gt;0, "A", IF(COUNTIFS('Leave Request Form'!$C$8:$C$507, $B207, 'Leave Request Form'!$D$8:$D$507, "&lt;="&amp;AD189, 'Leave Request Form'!$E$8:$E$507, "&gt;="&amp;AD189)&gt;0, "R", "")))))</f>
        <v/>
      </c>
      <c r="AE207" s="43" t="str">
        <f>IF(OR($B207="", AE189=""), "", IF(COUNTIFS('Leave Request Form'!$T$8:$T$507, AE189, 'Leave Request Form'!$C$8:$C$507, $B207), "A2", IF(COUNTIFS('Leave Request Form'!$G$8:$G$507, AE189, 'Leave Request Form'!$C$8:$C$507, $B207), "R2", IF(COUNTIFS('Leave Request Form'!$P$8:$P$569, $B207, 'Leave Request Form'!$Q$8:$Q$569, "&lt;="&amp;AE189, 'Leave Request Form'!$R$8:$R$569, "&gt;="&amp;AE189)&gt;0, "A", IF(COUNTIFS('Leave Request Form'!$C$8:$C$507, $B207, 'Leave Request Form'!$D$8:$D$507, "&lt;="&amp;AE189, 'Leave Request Form'!$E$8:$E$507, "&gt;="&amp;AE189)&gt;0, "R", "")))))</f>
        <v/>
      </c>
      <c r="AF207" s="43" t="str">
        <f>IF(OR($B207="", AF189=""), "", IF(COUNTIFS('Leave Request Form'!$T$8:$T$507, AF189, 'Leave Request Form'!$C$8:$C$507, $B207), "A2", IF(COUNTIFS('Leave Request Form'!$G$8:$G$507, AF189, 'Leave Request Form'!$C$8:$C$507, $B207), "R2", IF(COUNTIFS('Leave Request Form'!$P$8:$P$569, $B207, 'Leave Request Form'!$Q$8:$Q$569, "&lt;="&amp;AF189, 'Leave Request Form'!$R$8:$R$569, "&gt;="&amp;AF189)&gt;0, "A", IF(COUNTIFS('Leave Request Form'!$C$8:$C$507, $B207, 'Leave Request Form'!$D$8:$D$507, "&lt;="&amp;AF189, 'Leave Request Form'!$E$8:$E$507, "&gt;="&amp;AF189)&gt;0, "R", "")))))</f>
        <v/>
      </c>
      <c r="AG207" s="44" t="str">
        <f>IF(OR($B207="", AG189=""), "", IF(COUNTIFS('Leave Request Form'!$T$8:$T$507, AG189, 'Leave Request Form'!$C$8:$C$507, $B207), "A2", IF(COUNTIFS('Leave Request Form'!$G$8:$G$507, AG189, 'Leave Request Form'!$C$8:$C$507, $B207), "R2", IF(COUNTIFS('Leave Request Form'!$P$8:$P$569, $B207, 'Leave Request Form'!$Q$8:$Q$569, "&lt;="&amp;AG189, 'Leave Request Form'!$R$8:$R$569, "&gt;="&amp;AG189)&gt;0, "A", IF(COUNTIFS('Leave Request Form'!$C$8:$C$507, $B207, 'Leave Request Form'!$D$8:$D$507, "&lt;="&amp;AG189, 'Leave Request Form'!$E$8:$E$507, "&gt;="&amp;AG189)&gt;0, "R", "")))))</f>
        <v/>
      </c>
      <c r="AH207" s="75"/>
    </row>
    <row r="208" spans="1:34" x14ac:dyDescent="0.25">
      <c r="A208" s="75"/>
      <c r="B208" s="10" t="str">
        <f>IF('Intro &amp; Setup'!$BC$22="", "", 'Intro &amp; Setup'!$BC$22)</f>
        <v/>
      </c>
      <c r="C208" s="42" t="str">
        <f>IF(OR($B208="", C189=""), "", IF(COUNTIFS('Leave Request Form'!$T$8:$T$507, C189, 'Leave Request Form'!$C$8:$C$507, $B208), "A2", IF(COUNTIFS('Leave Request Form'!$G$8:$G$507, C189, 'Leave Request Form'!$C$8:$C$507, $B208), "R2", IF(COUNTIFS('Leave Request Form'!$P$8:$P$569, $B208, 'Leave Request Form'!$Q$8:$Q$569, "&lt;="&amp;C189, 'Leave Request Form'!$R$8:$R$569, "&gt;="&amp;C189)&gt;0, "A", IF(COUNTIFS('Leave Request Form'!$C$8:$C$507, $B208, 'Leave Request Form'!$D$8:$D$507, "&lt;="&amp;C189, 'Leave Request Form'!$E$8:$E$507, "&gt;="&amp;C189)&gt;0, "R", "")))))</f>
        <v/>
      </c>
      <c r="D208" s="43" t="str">
        <f>IF(OR($B208="", D189=""), "", IF(COUNTIFS('Leave Request Form'!$T$8:$T$507, D189, 'Leave Request Form'!$C$8:$C$507, $B208), "A2", IF(COUNTIFS('Leave Request Form'!$G$8:$G$507, D189, 'Leave Request Form'!$C$8:$C$507, $B208), "R2", IF(COUNTIFS('Leave Request Form'!$P$8:$P$569, $B208, 'Leave Request Form'!$Q$8:$Q$569, "&lt;="&amp;D189, 'Leave Request Form'!$R$8:$R$569, "&gt;="&amp;D189)&gt;0, "A", IF(COUNTIFS('Leave Request Form'!$C$8:$C$507, $B208, 'Leave Request Form'!$D$8:$D$507, "&lt;="&amp;D189, 'Leave Request Form'!$E$8:$E$507, "&gt;="&amp;D189)&gt;0, "R", "")))))</f>
        <v/>
      </c>
      <c r="E208" s="43" t="str">
        <f>IF(OR($B208="", E189=""), "", IF(COUNTIFS('Leave Request Form'!$T$8:$T$507, E189, 'Leave Request Form'!$C$8:$C$507, $B208), "A2", IF(COUNTIFS('Leave Request Form'!$G$8:$G$507, E189, 'Leave Request Form'!$C$8:$C$507, $B208), "R2", IF(COUNTIFS('Leave Request Form'!$P$8:$P$569, $B208, 'Leave Request Form'!$Q$8:$Q$569, "&lt;="&amp;E189, 'Leave Request Form'!$R$8:$R$569, "&gt;="&amp;E189)&gt;0, "A", IF(COUNTIFS('Leave Request Form'!$C$8:$C$507, $B208, 'Leave Request Form'!$D$8:$D$507, "&lt;="&amp;E189, 'Leave Request Form'!$E$8:$E$507, "&gt;="&amp;E189)&gt;0, "R", "")))))</f>
        <v/>
      </c>
      <c r="F208" s="43" t="str">
        <f>IF(OR($B208="", F189=""), "", IF(COUNTIFS('Leave Request Form'!$T$8:$T$507, F189, 'Leave Request Form'!$C$8:$C$507, $B208), "A2", IF(COUNTIFS('Leave Request Form'!$G$8:$G$507, F189, 'Leave Request Form'!$C$8:$C$507, $B208), "R2", IF(COUNTIFS('Leave Request Form'!$P$8:$P$569, $B208, 'Leave Request Form'!$Q$8:$Q$569, "&lt;="&amp;F189, 'Leave Request Form'!$R$8:$R$569, "&gt;="&amp;F189)&gt;0, "A", IF(COUNTIFS('Leave Request Form'!$C$8:$C$507, $B208, 'Leave Request Form'!$D$8:$D$507, "&lt;="&amp;F189, 'Leave Request Form'!$E$8:$E$507, "&gt;="&amp;F189)&gt;0, "R", "")))))</f>
        <v/>
      </c>
      <c r="G208" s="43" t="str">
        <f>IF(OR($B208="", G189=""), "", IF(COUNTIFS('Leave Request Form'!$T$8:$T$507, G189, 'Leave Request Form'!$C$8:$C$507, $B208), "A2", IF(COUNTIFS('Leave Request Form'!$G$8:$G$507, G189, 'Leave Request Form'!$C$8:$C$507, $B208), "R2", IF(COUNTIFS('Leave Request Form'!$P$8:$P$569, $B208, 'Leave Request Form'!$Q$8:$Q$569, "&lt;="&amp;G189, 'Leave Request Form'!$R$8:$R$569, "&gt;="&amp;G189)&gt;0, "A", IF(COUNTIFS('Leave Request Form'!$C$8:$C$507, $B208, 'Leave Request Form'!$D$8:$D$507, "&lt;="&amp;G189, 'Leave Request Form'!$E$8:$E$507, "&gt;="&amp;G189)&gt;0, "R", "")))))</f>
        <v/>
      </c>
      <c r="H208" s="43" t="str">
        <f>IF(OR($B208="", H189=""), "", IF(COUNTIFS('Leave Request Form'!$T$8:$T$507, H189, 'Leave Request Form'!$C$8:$C$507, $B208), "A2", IF(COUNTIFS('Leave Request Form'!$G$8:$G$507, H189, 'Leave Request Form'!$C$8:$C$507, $B208), "R2", IF(COUNTIFS('Leave Request Form'!$P$8:$P$569, $B208, 'Leave Request Form'!$Q$8:$Q$569, "&lt;="&amp;H189, 'Leave Request Form'!$R$8:$R$569, "&gt;="&amp;H189)&gt;0, "A", IF(COUNTIFS('Leave Request Form'!$C$8:$C$507, $B208, 'Leave Request Form'!$D$8:$D$507, "&lt;="&amp;H189, 'Leave Request Form'!$E$8:$E$507, "&gt;="&amp;H189)&gt;0, "R", "")))))</f>
        <v/>
      </c>
      <c r="I208" s="43" t="str">
        <f>IF(OR($B208="", I189=""), "", IF(COUNTIFS('Leave Request Form'!$T$8:$T$507, I189, 'Leave Request Form'!$C$8:$C$507, $B208), "A2", IF(COUNTIFS('Leave Request Form'!$G$8:$G$507, I189, 'Leave Request Form'!$C$8:$C$507, $B208), "R2", IF(COUNTIFS('Leave Request Form'!$P$8:$P$569, $B208, 'Leave Request Form'!$Q$8:$Q$569, "&lt;="&amp;I189, 'Leave Request Form'!$R$8:$R$569, "&gt;="&amp;I189)&gt;0, "A", IF(COUNTIFS('Leave Request Form'!$C$8:$C$507, $B208, 'Leave Request Form'!$D$8:$D$507, "&lt;="&amp;I189, 'Leave Request Form'!$E$8:$E$507, "&gt;="&amp;I189)&gt;0, "R", "")))))</f>
        <v/>
      </c>
      <c r="J208" s="43" t="str">
        <f>IF(OR($B208="", J189=""), "", IF(COUNTIFS('Leave Request Form'!$T$8:$T$507, J189, 'Leave Request Form'!$C$8:$C$507, $B208), "A2", IF(COUNTIFS('Leave Request Form'!$G$8:$G$507, J189, 'Leave Request Form'!$C$8:$C$507, $B208), "R2", IF(COUNTIFS('Leave Request Form'!$P$8:$P$569, $B208, 'Leave Request Form'!$Q$8:$Q$569, "&lt;="&amp;J189, 'Leave Request Form'!$R$8:$R$569, "&gt;="&amp;J189)&gt;0, "A", IF(COUNTIFS('Leave Request Form'!$C$8:$C$507, $B208, 'Leave Request Form'!$D$8:$D$507, "&lt;="&amp;J189, 'Leave Request Form'!$E$8:$E$507, "&gt;="&amp;J189)&gt;0, "R", "")))))</f>
        <v/>
      </c>
      <c r="K208" s="43" t="str">
        <f>IF(OR($B208="", K189=""), "", IF(COUNTIFS('Leave Request Form'!$T$8:$T$507, K189, 'Leave Request Form'!$C$8:$C$507, $B208), "A2", IF(COUNTIFS('Leave Request Form'!$G$8:$G$507, K189, 'Leave Request Form'!$C$8:$C$507, $B208), "R2", IF(COUNTIFS('Leave Request Form'!$P$8:$P$569, $B208, 'Leave Request Form'!$Q$8:$Q$569, "&lt;="&amp;K189, 'Leave Request Form'!$R$8:$R$569, "&gt;="&amp;K189)&gt;0, "A", IF(COUNTIFS('Leave Request Form'!$C$8:$C$507, $B208, 'Leave Request Form'!$D$8:$D$507, "&lt;="&amp;K189, 'Leave Request Form'!$E$8:$E$507, "&gt;="&amp;K189)&gt;0, "R", "")))))</f>
        <v/>
      </c>
      <c r="L208" s="43" t="str">
        <f>IF(OR($B208="", L189=""), "", IF(COUNTIFS('Leave Request Form'!$T$8:$T$507, L189, 'Leave Request Form'!$C$8:$C$507, $B208), "A2", IF(COUNTIFS('Leave Request Form'!$G$8:$G$507, L189, 'Leave Request Form'!$C$8:$C$507, $B208), "R2", IF(COUNTIFS('Leave Request Form'!$P$8:$P$569, $B208, 'Leave Request Form'!$Q$8:$Q$569, "&lt;="&amp;L189, 'Leave Request Form'!$R$8:$R$569, "&gt;="&amp;L189)&gt;0, "A", IF(COUNTIFS('Leave Request Form'!$C$8:$C$507, $B208, 'Leave Request Form'!$D$8:$D$507, "&lt;="&amp;L189, 'Leave Request Form'!$E$8:$E$507, "&gt;="&amp;L189)&gt;0, "R", "")))))</f>
        <v/>
      </c>
      <c r="M208" s="43" t="str">
        <f>IF(OR($B208="", M189=""), "", IF(COUNTIFS('Leave Request Form'!$T$8:$T$507, M189, 'Leave Request Form'!$C$8:$C$507, $B208), "A2", IF(COUNTIFS('Leave Request Form'!$G$8:$G$507, M189, 'Leave Request Form'!$C$8:$C$507, $B208), "R2", IF(COUNTIFS('Leave Request Form'!$P$8:$P$569, $B208, 'Leave Request Form'!$Q$8:$Q$569, "&lt;="&amp;M189, 'Leave Request Form'!$R$8:$R$569, "&gt;="&amp;M189)&gt;0, "A", IF(COUNTIFS('Leave Request Form'!$C$8:$C$507, $B208, 'Leave Request Form'!$D$8:$D$507, "&lt;="&amp;M189, 'Leave Request Form'!$E$8:$E$507, "&gt;="&amp;M189)&gt;0, "R", "")))))</f>
        <v/>
      </c>
      <c r="N208" s="43" t="str">
        <f>IF(OR($B208="", N189=""), "", IF(COUNTIFS('Leave Request Form'!$T$8:$T$507, N189, 'Leave Request Form'!$C$8:$C$507, $B208), "A2", IF(COUNTIFS('Leave Request Form'!$G$8:$G$507, N189, 'Leave Request Form'!$C$8:$C$507, $B208), "R2", IF(COUNTIFS('Leave Request Form'!$P$8:$P$569, $B208, 'Leave Request Form'!$Q$8:$Q$569, "&lt;="&amp;N189, 'Leave Request Form'!$R$8:$R$569, "&gt;="&amp;N189)&gt;0, "A", IF(COUNTIFS('Leave Request Form'!$C$8:$C$507, $B208, 'Leave Request Form'!$D$8:$D$507, "&lt;="&amp;N189, 'Leave Request Form'!$E$8:$E$507, "&gt;="&amp;N189)&gt;0, "R", "")))))</f>
        <v/>
      </c>
      <c r="O208" s="43" t="str">
        <f>IF(OR($B208="", O189=""), "", IF(COUNTIFS('Leave Request Form'!$T$8:$T$507, O189, 'Leave Request Form'!$C$8:$C$507, $B208), "A2", IF(COUNTIFS('Leave Request Form'!$G$8:$G$507, O189, 'Leave Request Form'!$C$8:$C$507, $B208), "R2", IF(COUNTIFS('Leave Request Form'!$P$8:$P$569, $B208, 'Leave Request Form'!$Q$8:$Q$569, "&lt;="&amp;O189, 'Leave Request Form'!$R$8:$R$569, "&gt;="&amp;O189)&gt;0, "A", IF(COUNTIFS('Leave Request Form'!$C$8:$C$507, $B208, 'Leave Request Form'!$D$8:$D$507, "&lt;="&amp;O189, 'Leave Request Form'!$E$8:$E$507, "&gt;="&amp;O189)&gt;0, "R", "")))))</f>
        <v/>
      </c>
      <c r="P208" s="43" t="str">
        <f>IF(OR($B208="", P189=""), "", IF(COUNTIFS('Leave Request Form'!$T$8:$T$507, P189, 'Leave Request Form'!$C$8:$C$507, $B208), "A2", IF(COUNTIFS('Leave Request Form'!$G$8:$G$507, P189, 'Leave Request Form'!$C$8:$C$507, $B208), "R2", IF(COUNTIFS('Leave Request Form'!$P$8:$P$569, $B208, 'Leave Request Form'!$Q$8:$Q$569, "&lt;="&amp;P189, 'Leave Request Form'!$R$8:$R$569, "&gt;="&amp;P189)&gt;0, "A", IF(COUNTIFS('Leave Request Form'!$C$8:$C$507, $B208, 'Leave Request Form'!$D$8:$D$507, "&lt;="&amp;P189, 'Leave Request Form'!$E$8:$E$507, "&gt;="&amp;P189)&gt;0, "R", "")))))</f>
        <v/>
      </c>
      <c r="Q208" s="43" t="str">
        <f>IF(OR($B208="", Q189=""), "", IF(COUNTIFS('Leave Request Form'!$T$8:$T$507, Q189, 'Leave Request Form'!$C$8:$C$507, $B208), "A2", IF(COUNTIFS('Leave Request Form'!$G$8:$G$507, Q189, 'Leave Request Form'!$C$8:$C$507, $B208), "R2", IF(COUNTIFS('Leave Request Form'!$P$8:$P$569, $B208, 'Leave Request Form'!$Q$8:$Q$569, "&lt;="&amp;Q189, 'Leave Request Form'!$R$8:$R$569, "&gt;="&amp;Q189)&gt;0, "A", IF(COUNTIFS('Leave Request Form'!$C$8:$C$507, $B208, 'Leave Request Form'!$D$8:$D$507, "&lt;="&amp;Q189, 'Leave Request Form'!$E$8:$E$507, "&gt;="&amp;Q189)&gt;0, "R", "")))))</f>
        <v/>
      </c>
      <c r="R208" s="43" t="str">
        <f>IF(OR($B208="", R189=""), "", IF(COUNTIFS('Leave Request Form'!$T$8:$T$507, R189, 'Leave Request Form'!$C$8:$C$507, $B208), "A2", IF(COUNTIFS('Leave Request Form'!$G$8:$G$507, R189, 'Leave Request Form'!$C$8:$C$507, $B208), "R2", IF(COUNTIFS('Leave Request Form'!$P$8:$P$569, $B208, 'Leave Request Form'!$Q$8:$Q$569, "&lt;="&amp;R189, 'Leave Request Form'!$R$8:$R$569, "&gt;="&amp;R189)&gt;0, "A", IF(COUNTIFS('Leave Request Form'!$C$8:$C$507, $B208, 'Leave Request Form'!$D$8:$D$507, "&lt;="&amp;R189, 'Leave Request Form'!$E$8:$E$507, "&gt;="&amp;R189)&gt;0, "R", "")))))</f>
        <v/>
      </c>
      <c r="S208" s="43" t="str">
        <f>IF(OR($B208="", S189=""), "", IF(COUNTIFS('Leave Request Form'!$T$8:$T$507, S189, 'Leave Request Form'!$C$8:$C$507, $B208), "A2", IF(COUNTIFS('Leave Request Form'!$G$8:$G$507, S189, 'Leave Request Form'!$C$8:$C$507, $B208), "R2", IF(COUNTIFS('Leave Request Form'!$P$8:$P$569, $B208, 'Leave Request Form'!$Q$8:$Q$569, "&lt;="&amp;S189, 'Leave Request Form'!$R$8:$R$569, "&gt;="&amp;S189)&gt;0, "A", IF(COUNTIFS('Leave Request Form'!$C$8:$C$507, $B208, 'Leave Request Form'!$D$8:$D$507, "&lt;="&amp;S189, 'Leave Request Form'!$E$8:$E$507, "&gt;="&amp;S189)&gt;0, "R", "")))))</f>
        <v/>
      </c>
      <c r="T208" s="43" t="str">
        <f>IF(OR($B208="", T189=""), "", IF(COUNTIFS('Leave Request Form'!$T$8:$T$507, T189, 'Leave Request Form'!$C$8:$C$507, $B208), "A2", IF(COUNTIFS('Leave Request Form'!$G$8:$G$507, T189, 'Leave Request Form'!$C$8:$C$507, $B208), "R2", IF(COUNTIFS('Leave Request Form'!$P$8:$P$569, $B208, 'Leave Request Form'!$Q$8:$Q$569, "&lt;="&amp;T189, 'Leave Request Form'!$R$8:$R$569, "&gt;="&amp;T189)&gt;0, "A", IF(COUNTIFS('Leave Request Form'!$C$8:$C$507, $B208, 'Leave Request Form'!$D$8:$D$507, "&lt;="&amp;T189, 'Leave Request Form'!$E$8:$E$507, "&gt;="&amp;T189)&gt;0, "R", "")))))</f>
        <v/>
      </c>
      <c r="U208" s="43" t="str">
        <f>IF(OR($B208="", U189=""), "", IF(COUNTIFS('Leave Request Form'!$T$8:$T$507, U189, 'Leave Request Form'!$C$8:$C$507, $B208), "A2", IF(COUNTIFS('Leave Request Form'!$G$8:$G$507, U189, 'Leave Request Form'!$C$8:$C$507, $B208), "R2", IF(COUNTIFS('Leave Request Form'!$P$8:$P$569, $B208, 'Leave Request Form'!$Q$8:$Q$569, "&lt;="&amp;U189, 'Leave Request Form'!$R$8:$R$569, "&gt;="&amp;U189)&gt;0, "A", IF(COUNTIFS('Leave Request Form'!$C$8:$C$507, $B208, 'Leave Request Form'!$D$8:$D$507, "&lt;="&amp;U189, 'Leave Request Form'!$E$8:$E$507, "&gt;="&amp;U189)&gt;0, "R", "")))))</f>
        <v/>
      </c>
      <c r="V208" s="43" t="str">
        <f>IF(OR($B208="", V189=""), "", IF(COUNTIFS('Leave Request Form'!$T$8:$T$507, V189, 'Leave Request Form'!$C$8:$C$507, $B208), "A2", IF(COUNTIFS('Leave Request Form'!$G$8:$G$507, V189, 'Leave Request Form'!$C$8:$C$507, $B208), "R2", IF(COUNTIFS('Leave Request Form'!$P$8:$P$569, $B208, 'Leave Request Form'!$Q$8:$Q$569, "&lt;="&amp;V189, 'Leave Request Form'!$R$8:$R$569, "&gt;="&amp;V189)&gt;0, "A", IF(COUNTIFS('Leave Request Form'!$C$8:$C$507, $B208, 'Leave Request Form'!$D$8:$D$507, "&lt;="&amp;V189, 'Leave Request Form'!$E$8:$E$507, "&gt;="&amp;V189)&gt;0, "R", "")))))</f>
        <v/>
      </c>
      <c r="W208" s="43" t="str">
        <f>IF(OR($B208="", W189=""), "", IF(COUNTIFS('Leave Request Form'!$T$8:$T$507, W189, 'Leave Request Form'!$C$8:$C$507, $B208), "A2", IF(COUNTIFS('Leave Request Form'!$G$8:$G$507, W189, 'Leave Request Form'!$C$8:$C$507, $B208), "R2", IF(COUNTIFS('Leave Request Form'!$P$8:$P$569, $B208, 'Leave Request Form'!$Q$8:$Q$569, "&lt;="&amp;W189, 'Leave Request Form'!$R$8:$R$569, "&gt;="&amp;W189)&gt;0, "A", IF(COUNTIFS('Leave Request Form'!$C$8:$C$507, $B208, 'Leave Request Form'!$D$8:$D$507, "&lt;="&amp;W189, 'Leave Request Form'!$E$8:$E$507, "&gt;="&amp;W189)&gt;0, "R", "")))))</f>
        <v/>
      </c>
      <c r="X208" s="43" t="str">
        <f>IF(OR($B208="", X189=""), "", IF(COUNTIFS('Leave Request Form'!$T$8:$T$507, X189, 'Leave Request Form'!$C$8:$C$507, $B208), "A2", IF(COUNTIFS('Leave Request Form'!$G$8:$G$507, X189, 'Leave Request Form'!$C$8:$C$507, $B208), "R2", IF(COUNTIFS('Leave Request Form'!$P$8:$P$569, $B208, 'Leave Request Form'!$Q$8:$Q$569, "&lt;="&amp;X189, 'Leave Request Form'!$R$8:$R$569, "&gt;="&amp;X189)&gt;0, "A", IF(COUNTIFS('Leave Request Form'!$C$8:$C$507, $B208, 'Leave Request Form'!$D$8:$D$507, "&lt;="&amp;X189, 'Leave Request Form'!$E$8:$E$507, "&gt;="&amp;X189)&gt;0, "R", "")))))</f>
        <v/>
      </c>
      <c r="Y208" s="43" t="str">
        <f>IF(OR($B208="", Y189=""), "", IF(COUNTIFS('Leave Request Form'!$T$8:$T$507, Y189, 'Leave Request Form'!$C$8:$C$507, $B208), "A2", IF(COUNTIFS('Leave Request Form'!$G$8:$G$507, Y189, 'Leave Request Form'!$C$8:$C$507, $B208), "R2", IF(COUNTIFS('Leave Request Form'!$P$8:$P$569, $B208, 'Leave Request Form'!$Q$8:$Q$569, "&lt;="&amp;Y189, 'Leave Request Form'!$R$8:$R$569, "&gt;="&amp;Y189)&gt;0, "A", IF(COUNTIFS('Leave Request Form'!$C$8:$C$507, $B208, 'Leave Request Form'!$D$8:$D$507, "&lt;="&amp;Y189, 'Leave Request Form'!$E$8:$E$507, "&gt;="&amp;Y189)&gt;0, "R", "")))))</f>
        <v/>
      </c>
      <c r="Z208" s="43" t="str">
        <f>IF(OR($B208="", Z189=""), "", IF(COUNTIFS('Leave Request Form'!$T$8:$T$507, Z189, 'Leave Request Form'!$C$8:$C$507, $B208), "A2", IF(COUNTIFS('Leave Request Form'!$G$8:$G$507, Z189, 'Leave Request Form'!$C$8:$C$507, $B208), "R2", IF(COUNTIFS('Leave Request Form'!$P$8:$P$569, $B208, 'Leave Request Form'!$Q$8:$Q$569, "&lt;="&amp;Z189, 'Leave Request Form'!$R$8:$R$569, "&gt;="&amp;Z189)&gt;0, "A", IF(COUNTIFS('Leave Request Form'!$C$8:$C$507, $B208, 'Leave Request Form'!$D$8:$D$507, "&lt;="&amp;Z189, 'Leave Request Form'!$E$8:$E$507, "&gt;="&amp;Z189)&gt;0, "R", "")))))</f>
        <v/>
      </c>
      <c r="AA208" s="43" t="str">
        <f>IF(OR($B208="", AA189=""), "", IF(COUNTIFS('Leave Request Form'!$T$8:$T$507, AA189, 'Leave Request Form'!$C$8:$C$507, $B208), "A2", IF(COUNTIFS('Leave Request Form'!$G$8:$G$507, AA189, 'Leave Request Form'!$C$8:$C$507, $B208), "R2", IF(COUNTIFS('Leave Request Form'!$P$8:$P$569, $B208, 'Leave Request Form'!$Q$8:$Q$569, "&lt;="&amp;AA189, 'Leave Request Form'!$R$8:$R$569, "&gt;="&amp;AA189)&gt;0, "A", IF(COUNTIFS('Leave Request Form'!$C$8:$C$507, $B208, 'Leave Request Form'!$D$8:$D$507, "&lt;="&amp;AA189, 'Leave Request Form'!$E$8:$E$507, "&gt;="&amp;AA189)&gt;0, "R", "")))))</f>
        <v/>
      </c>
      <c r="AB208" s="43" t="str">
        <f>IF(OR($B208="", AB189=""), "", IF(COUNTIFS('Leave Request Form'!$T$8:$T$507, AB189, 'Leave Request Form'!$C$8:$C$507, $B208), "A2", IF(COUNTIFS('Leave Request Form'!$G$8:$G$507, AB189, 'Leave Request Form'!$C$8:$C$507, $B208), "R2", IF(COUNTIFS('Leave Request Form'!$P$8:$P$569, $B208, 'Leave Request Form'!$Q$8:$Q$569, "&lt;="&amp;AB189, 'Leave Request Form'!$R$8:$R$569, "&gt;="&amp;AB189)&gt;0, "A", IF(COUNTIFS('Leave Request Form'!$C$8:$C$507, $B208, 'Leave Request Form'!$D$8:$D$507, "&lt;="&amp;AB189, 'Leave Request Form'!$E$8:$E$507, "&gt;="&amp;AB189)&gt;0, "R", "")))))</f>
        <v/>
      </c>
      <c r="AC208" s="43" t="str">
        <f>IF(OR($B208="", AC189=""), "", IF(COUNTIFS('Leave Request Form'!$T$8:$T$507, AC189, 'Leave Request Form'!$C$8:$C$507, $B208), "A2", IF(COUNTIFS('Leave Request Form'!$G$8:$G$507, AC189, 'Leave Request Form'!$C$8:$C$507, $B208), "R2", IF(COUNTIFS('Leave Request Form'!$P$8:$P$569, $B208, 'Leave Request Form'!$Q$8:$Q$569, "&lt;="&amp;AC189, 'Leave Request Form'!$R$8:$R$569, "&gt;="&amp;AC189)&gt;0, "A", IF(COUNTIFS('Leave Request Form'!$C$8:$C$507, $B208, 'Leave Request Form'!$D$8:$D$507, "&lt;="&amp;AC189, 'Leave Request Form'!$E$8:$E$507, "&gt;="&amp;AC189)&gt;0, "R", "")))))</f>
        <v/>
      </c>
      <c r="AD208" s="43" t="str">
        <f>IF(OR($B208="", AD189=""), "", IF(COUNTIFS('Leave Request Form'!$T$8:$T$507, AD189, 'Leave Request Form'!$C$8:$C$507, $B208), "A2", IF(COUNTIFS('Leave Request Form'!$G$8:$G$507, AD189, 'Leave Request Form'!$C$8:$C$507, $B208), "R2", IF(COUNTIFS('Leave Request Form'!$P$8:$P$569, $B208, 'Leave Request Form'!$Q$8:$Q$569, "&lt;="&amp;AD189, 'Leave Request Form'!$R$8:$R$569, "&gt;="&amp;AD189)&gt;0, "A", IF(COUNTIFS('Leave Request Form'!$C$8:$C$507, $B208, 'Leave Request Form'!$D$8:$D$507, "&lt;="&amp;AD189, 'Leave Request Form'!$E$8:$E$507, "&gt;="&amp;AD189)&gt;0, "R", "")))))</f>
        <v/>
      </c>
      <c r="AE208" s="43" t="str">
        <f>IF(OR($B208="", AE189=""), "", IF(COUNTIFS('Leave Request Form'!$T$8:$T$507, AE189, 'Leave Request Form'!$C$8:$C$507, $B208), "A2", IF(COUNTIFS('Leave Request Form'!$G$8:$G$507, AE189, 'Leave Request Form'!$C$8:$C$507, $B208), "R2", IF(COUNTIFS('Leave Request Form'!$P$8:$P$569, $B208, 'Leave Request Form'!$Q$8:$Q$569, "&lt;="&amp;AE189, 'Leave Request Form'!$R$8:$R$569, "&gt;="&amp;AE189)&gt;0, "A", IF(COUNTIFS('Leave Request Form'!$C$8:$C$507, $B208, 'Leave Request Form'!$D$8:$D$507, "&lt;="&amp;AE189, 'Leave Request Form'!$E$8:$E$507, "&gt;="&amp;AE189)&gt;0, "R", "")))))</f>
        <v/>
      </c>
      <c r="AF208" s="43" t="str">
        <f>IF(OR($B208="", AF189=""), "", IF(COUNTIFS('Leave Request Form'!$T$8:$T$507, AF189, 'Leave Request Form'!$C$8:$C$507, $B208), "A2", IF(COUNTIFS('Leave Request Form'!$G$8:$G$507, AF189, 'Leave Request Form'!$C$8:$C$507, $B208), "R2", IF(COUNTIFS('Leave Request Form'!$P$8:$P$569, $B208, 'Leave Request Form'!$Q$8:$Q$569, "&lt;="&amp;AF189, 'Leave Request Form'!$R$8:$R$569, "&gt;="&amp;AF189)&gt;0, "A", IF(COUNTIFS('Leave Request Form'!$C$8:$C$507, $B208, 'Leave Request Form'!$D$8:$D$507, "&lt;="&amp;AF189, 'Leave Request Form'!$E$8:$E$507, "&gt;="&amp;AF189)&gt;0, "R", "")))))</f>
        <v/>
      </c>
      <c r="AG208" s="44" t="str">
        <f>IF(OR($B208="", AG189=""), "", IF(COUNTIFS('Leave Request Form'!$T$8:$T$507, AG189, 'Leave Request Form'!$C$8:$C$507, $B208), "A2", IF(COUNTIFS('Leave Request Form'!$G$8:$G$507, AG189, 'Leave Request Form'!$C$8:$C$507, $B208), "R2", IF(COUNTIFS('Leave Request Form'!$P$8:$P$569, $B208, 'Leave Request Form'!$Q$8:$Q$569, "&lt;="&amp;AG189, 'Leave Request Form'!$R$8:$R$569, "&gt;="&amp;AG189)&gt;0, "A", IF(COUNTIFS('Leave Request Form'!$C$8:$C$507, $B208, 'Leave Request Form'!$D$8:$D$507, "&lt;="&amp;AG189, 'Leave Request Form'!$E$8:$E$507, "&gt;="&amp;AG189)&gt;0, "R", "")))))</f>
        <v/>
      </c>
      <c r="AH208" s="75"/>
    </row>
    <row r="209" spans="1:34" x14ac:dyDescent="0.25">
      <c r="A209" s="75"/>
      <c r="B209" s="6" t="str">
        <f>IF('Intro &amp; Setup'!$BC$23="", "", 'Intro &amp; Setup'!$BC$23)</f>
        <v/>
      </c>
      <c r="C209" s="27" t="str">
        <f>IF(OR($B209="", C189=""), "", IF(COUNTIFS('Leave Request Form'!$T$8:$T$507, C189, 'Leave Request Form'!$C$8:$C$507, $B209), "A2", IF(COUNTIFS('Leave Request Form'!$G$8:$G$507, C189, 'Leave Request Form'!$C$8:$C$507, $B209), "R2", IF(COUNTIFS('Leave Request Form'!$P$8:$P$569, $B209, 'Leave Request Form'!$Q$8:$Q$569, "&lt;="&amp;C189, 'Leave Request Form'!$R$8:$R$569, "&gt;="&amp;C189)&gt;0, "A", IF(COUNTIFS('Leave Request Form'!$C$8:$C$507, $B209, 'Leave Request Form'!$D$8:$D$507, "&lt;="&amp;C189, 'Leave Request Form'!$E$8:$E$507, "&gt;="&amp;C189)&gt;0, "R", "")))))</f>
        <v/>
      </c>
      <c r="D209" s="34" t="str">
        <f>IF(OR($B209="", D189=""), "", IF(COUNTIFS('Leave Request Form'!$T$8:$T$507, D189, 'Leave Request Form'!$C$8:$C$507, $B209), "A2", IF(COUNTIFS('Leave Request Form'!$G$8:$G$507, D189, 'Leave Request Form'!$C$8:$C$507, $B209), "R2", IF(COUNTIFS('Leave Request Form'!$P$8:$P$569, $B209, 'Leave Request Form'!$Q$8:$Q$569, "&lt;="&amp;D189, 'Leave Request Form'!$R$8:$R$569, "&gt;="&amp;D189)&gt;0, "A", IF(COUNTIFS('Leave Request Form'!$C$8:$C$507, $B209, 'Leave Request Form'!$D$8:$D$507, "&lt;="&amp;D189, 'Leave Request Form'!$E$8:$E$507, "&gt;="&amp;D189)&gt;0, "R", "")))))</f>
        <v/>
      </c>
      <c r="E209" s="34" t="str">
        <f>IF(OR($B209="", E189=""), "", IF(COUNTIFS('Leave Request Form'!$T$8:$T$507, E189, 'Leave Request Form'!$C$8:$C$507, $B209), "A2", IF(COUNTIFS('Leave Request Form'!$G$8:$G$507, E189, 'Leave Request Form'!$C$8:$C$507, $B209), "R2", IF(COUNTIFS('Leave Request Form'!$P$8:$P$569, $B209, 'Leave Request Form'!$Q$8:$Q$569, "&lt;="&amp;E189, 'Leave Request Form'!$R$8:$R$569, "&gt;="&amp;E189)&gt;0, "A", IF(COUNTIFS('Leave Request Form'!$C$8:$C$507, $B209, 'Leave Request Form'!$D$8:$D$507, "&lt;="&amp;E189, 'Leave Request Form'!$E$8:$E$507, "&gt;="&amp;E189)&gt;0, "R", "")))))</f>
        <v/>
      </c>
      <c r="F209" s="34" t="str">
        <f>IF(OR($B209="", F189=""), "", IF(COUNTIFS('Leave Request Form'!$T$8:$T$507, F189, 'Leave Request Form'!$C$8:$C$507, $B209), "A2", IF(COUNTIFS('Leave Request Form'!$G$8:$G$507, F189, 'Leave Request Form'!$C$8:$C$507, $B209), "R2", IF(COUNTIFS('Leave Request Form'!$P$8:$P$569, $B209, 'Leave Request Form'!$Q$8:$Q$569, "&lt;="&amp;F189, 'Leave Request Form'!$R$8:$R$569, "&gt;="&amp;F189)&gt;0, "A", IF(COUNTIFS('Leave Request Form'!$C$8:$C$507, $B209, 'Leave Request Form'!$D$8:$D$507, "&lt;="&amp;F189, 'Leave Request Form'!$E$8:$E$507, "&gt;="&amp;F189)&gt;0, "R", "")))))</f>
        <v/>
      </c>
      <c r="G209" s="34" t="str">
        <f>IF(OR($B209="", G189=""), "", IF(COUNTIFS('Leave Request Form'!$T$8:$T$507, G189, 'Leave Request Form'!$C$8:$C$507, $B209), "A2", IF(COUNTIFS('Leave Request Form'!$G$8:$G$507, G189, 'Leave Request Form'!$C$8:$C$507, $B209), "R2", IF(COUNTIFS('Leave Request Form'!$P$8:$P$569, $B209, 'Leave Request Form'!$Q$8:$Q$569, "&lt;="&amp;G189, 'Leave Request Form'!$R$8:$R$569, "&gt;="&amp;G189)&gt;0, "A", IF(COUNTIFS('Leave Request Form'!$C$8:$C$507, $B209, 'Leave Request Form'!$D$8:$D$507, "&lt;="&amp;G189, 'Leave Request Form'!$E$8:$E$507, "&gt;="&amp;G189)&gt;0, "R", "")))))</f>
        <v/>
      </c>
      <c r="H209" s="34" t="str">
        <f>IF(OR($B209="", H189=""), "", IF(COUNTIFS('Leave Request Form'!$T$8:$T$507, H189, 'Leave Request Form'!$C$8:$C$507, $B209), "A2", IF(COUNTIFS('Leave Request Form'!$G$8:$G$507, H189, 'Leave Request Form'!$C$8:$C$507, $B209), "R2", IF(COUNTIFS('Leave Request Form'!$P$8:$P$569, $B209, 'Leave Request Form'!$Q$8:$Q$569, "&lt;="&amp;H189, 'Leave Request Form'!$R$8:$R$569, "&gt;="&amp;H189)&gt;0, "A", IF(COUNTIFS('Leave Request Form'!$C$8:$C$507, $B209, 'Leave Request Form'!$D$8:$D$507, "&lt;="&amp;H189, 'Leave Request Form'!$E$8:$E$507, "&gt;="&amp;H189)&gt;0, "R", "")))))</f>
        <v/>
      </c>
      <c r="I209" s="34" t="str">
        <f>IF(OR($B209="", I189=""), "", IF(COUNTIFS('Leave Request Form'!$T$8:$T$507, I189, 'Leave Request Form'!$C$8:$C$507, $B209), "A2", IF(COUNTIFS('Leave Request Form'!$G$8:$G$507, I189, 'Leave Request Form'!$C$8:$C$507, $B209), "R2", IF(COUNTIFS('Leave Request Form'!$P$8:$P$569, $B209, 'Leave Request Form'!$Q$8:$Q$569, "&lt;="&amp;I189, 'Leave Request Form'!$R$8:$R$569, "&gt;="&amp;I189)&gt;0, "A", IF(COUNTIFS('Leave Request Form'!$C$8:$C$507, $B209, 'Leave Request Form'!$D$8:$D$507, "&lt;="&amp;I189, 'Leave Request Form'!$E$8:$E$507, "&gt;="&amp;I189)&gt;0, "R", "")))))</f>
        <v/>
      </c>
      <c r="J209" s="34" t="str">
        <f>IF(OR($B209="", J189=""), "", IF(COUNTIFS('Leave Request Form'!$T$8:$T$507, J189, 'Leave Request Form'!$C$8:$C$507, $B209), "A2", IF(COUNTIFS('Leave Request Form'!$G$8:$G$507, J189, 'Leave Request Form'!$C$8:$C$507, $B209), "R2", IF(COUNTIFS('Leave Request Form'!$P$8:$P$569, $B209, 'Leave Request Form'!$Q$8:$Q$569, "&lt;="&amp;J189, 'Leave Request Form'!$R$8:$R$569, "&gt;="&amp;J189)&gt;0, "A", IF(COUNTIFS('Leave Request Form'!$C$8:$C$507, $B209, 'Leave Request Form'!$D$8:$D$507, "&lt;="&amp;J189, 'Leave Request Form'!$E$8:$E$507, "&gt;="&amp;J189)&gt;0, "R", "")))))</f>
        <v/>
      </c>
      <c r="K209" s="34" t="str">
        <f>IF(OR($B209="", K189=""), "", IF(COUNTIFS('Leave Request Form'!$T$8:$T$507, K189, 'Leave Request Form'!$C$8:$C$507, $B209), "A2", IF(COUNTIFS('Leave Request Form'!$G$8:$G$507, K189, 'Leave Request Form'!$C$8:$C$507, $B209), "R2", IF(COUNTIFS('Leave Request Form'!$P$8:$P$569, $B209, 'Leave Request Form'!$Q$8:$Q$569, "&lt;="&amp;K189, 'Leave Request Form'!$R$8:$R$569, "&gt;="&amp;K189)&gt;0, "A", IF(COUNTIFS('Leave Request Form'!$C$8:$C$507, $B209, 'Leave Request Form'!$D$8:$D$507, "&lt;="&amp;K189, 'Leave Request Form'!$E$8:$E$507, "&gt;="&amp;K189)&gt;0, "R", "")))))</f>
        <v/>
      </c>
      <c r="L209" s="34" t="str">
        <f>IF(OR($B209="", L189=""), "", IF(COUNTIFS('Leave Request Form'!$T$8:$T$507, L189, 'Leave Request Form'!$C$8:$C$507, $B209), "A2", IF(COUNTIFS('Leave Request Form'!$G$8:$G$507, L189, 'Leave Request Form'!$C$8:$C$507, $B209), "R2", IF(COUNTIFS('Leave Request Form'!$P$8:$P$569, $B209, 'Leave Request Form'!$Q$8:$Q$569, "&lt;="&amp;L189, 'Leave Request Form'!$R$8:$R$569, "&gt;="&amp;L189)&gt;0, "A", IF(COUNTIFS('Leave Request Form'!$C$8:$C$507, $B209, 'Leave Request Form'!$D$8:$D$507, "&lt;="&amp;L189, 'Leave Request Form'!$E$8:$E$507, "&gt;="&amp;L189)&gt;0, "R", "")))))</f>
        <v/>
      </c>
      <c r="M209" s="34" t="str">
        <f>IF(OR($B209="", M189=""), "", IF(COUNTIFS('Leave Request Form'!$T$8:$T$507, M189, 'Leave Request Form'!$C$8:$C$507, $B209), "A2", IF(COUNTIFS('Leave Request Form'!$G$8:$G$507, M189, 'Leave Request Form'!$C$8:$C$507, $B209), "R2", IF(COUNTIFS('Leave Request Form'!$P$8:$P$569, $B209, 'Leave Request Form'!$Q$8:$Q$569, "&lt;="&amp;M189, 'Leave Request Form'!$R$8:$R$569, "&gt;="&amp;M189)&gt;0, "A", IF(COUNTIFS('Leave Request Form'!$C$8:$C$507, $B209, 'Leave Request Form'!$D$8:$D$507, "&lt;="&amp;M189, 'Leave Request Form'!$E$8:$E$507, "&gt;="&amp;M189)&gt;0, "R", "")))))</f>
        <v/>
      </c>
      <c r="N209" s="34" t="str">
        <f>IF(OR($B209="", N189=""), "", IF(COUNTIFS('Leave Request Form'!$T$8:$T$507, N189, 'Leave Request Form'!$C$8:$C$507, $B209), "A2", IF(COUNTIFS('Leave Request Form'!$G$8:$G$507, N189, 'Leave Request Form'!$C$8:$C$507, $B209), "R2", IF(COUNTIFS('Leave Request Form'!$P$8:$P$569, $B209, 'Leave Request Form'!$Q$8:$Q$569, "&lt;="&amp;N189, 'Leave Request Form'!$R$8:$R$569, "&gt;="&amp;N189)&gt;0, "A", IF(COUNTIFS('Leave Request Form'!$C$8:$C$507, $B209, 'Leave Request Form'!$D$8:$D$507, "&lt;="&amp;N189, 'Leave Request Form'!$E$8:$E$507, "&gt;="&amp;N189)&gt;0, "R", "")))))</f>
        <v/>
      </c>
      <c r="O209" s="34" t="str">
        <f>IF(OR($B209="", O189=""), "", IF(COUNTIFS('Leave Request Form'!$T$8:$T$507, O189, 'Leave Request Form'!$C$8:$C$507, $B209), "A2", IF(COUNTIFS('Leave Request Form'!$G$8:$G$507, O189, 'Leave Request Form'!$C$8:$C$507, $B209), "R2", IF(COUNTIFS('Leave Request Form'!$P$8:$P$569, $B209, 'Leave Request Form'!$Q$8:$Q$569, "&lt;="&amp;O189, 'Leave Request Form'!$R$8:$R$569, "&gt;="&amp;O189)&gt;0, "A", IF(COUNTIFS('Leave Request Form'!$C$8:$C$507, $B209, 'Leave Request Form'!$D$8:$D$507, "&lt;="&amp;O189, 'Leave Request Form'!$E$8:$E$507, "&gt;="&amp;O189)&gt;0, "R", "")))))</f>
        <v/>
      </c>
      <c r="P209" s="34" t="str">
        <f>IF(OR($B209="", P189=""), "", IF(COUNTIFS('Leave Request Form'!$T$8:$T$507, P189, 'Leave Request Form'!$C$8:$C$507, $B209), "A2", IF(COUNTIFS('Leave Request Form'!$G$8:$G$507, P189, 'Leave Request Form'!$C$8:$C$507, $B209), "R2", IF(COUNTIFS('Leave Request Form'!$P$8:$P$569, $B209, 'Leave Request Form'!$Q$8:$Q$569, "&lt;="&amp;P189, 'Leave Request Form'!$R$8:$R$569, "&gt;="&amp;P189)&gt;0, "A", IF(COUNTIFS('Leave Request Form'!$C$8:$C$507, $B209, 'Leave Request Form'!$D$8:$D$507, "&lt;="&amp;P189, 'Leave Request Form'!$E$8:$E$507, "&gt;="&amp;P189)&gt;0, "R", "")))))</f>
        <v/>
      </c>
      <c r="Q209" s="34" t="str">
        <f>IF(OR($B209="", Q189=""), "", IF(COUNTIFS('Leave Request Form'!$T$8:$T$507, Q189, 'Leave Request Form'!$C$8:$C$507, $B209), "A2", IF(COUNTIFS('Leave Request Form'!$G$8:$G$507, Q189, 'Leave Request Form'!$C$8:$C$507, $B209), "R2", IF(COUNTIFS('Leave Request Form'!$P$8:$P$569, $B209, 'Leave Request Form'!$Q$8:$Q$569, "&lt;="&amp;Q189, 'Leave Request Form'!$R$8:$R$569, "&gt;="&amp;Q189)&gt;0, "A", IF(COUNTIFS('Leave Request Form'!$C$8:$C$507, $B209, 'Leave Request Form'!$D$8:$D$507, "&lt;="&amp;Q189, 'Leave Request Form'!$E$8:$E$507, "&gt;="&amp;Q189)&gt;0, "R", "")))))</f>
        <v/>
      </c>
      <c r="R209" s="34" t="str">
        <f>IF(OR($B209="", R189=""), "", IF(COUNTIFS('Leave Request Form'!$T$8:$T$507, R189, 'Leave Request Form'!$C$8:$C$507, $B209), "A2", IF(COUNTIFS('Leave Request Form'!$G$8:$G$507, R189, 'Leave Request Form'!$C$8:$C$507, $B209), "R2", IF(COUNTIFS('Leave Request Form'!$P$8:$P$569, $B209, 'Leave Request Form'!$Q$8:$Q$569, "&lt;="&amp;R189, 'Leave Request Form'!$R$8:$R$569, "&gt;="&amp;R189)&gt;0, "A", IF(COUNTIFS('Leave Request Form'!$C$8:$C$507, $B209, 'Leave Request Form'!$D$8:$D$507, "&lt;="&amp;R189, 'Leave Request Form'!$E$8:$E$507, "&gt;="&amp;R189)&gt;0, "R", "")))))</f>
        <v/>
      </c>
      <c r="S209" s="34" t="str">
        <f>IF(OR($B209="", S189=""), "", IF(COUNTIFS('Leave Request Form'!$T$8:$T$507, S189, 'Leave Request Form'!$C$8:$C$507, $B209), "A2", IF(COUNTIFS('Leave Request Form'!$G$8:$G$507, S189, 'Leave Request Form'!$C$8:$C$507, $B209), "R2", IF(COUNTIFS('Leave Request Form'!$P$8:$P$569, $B209, 'Leave Request Form'!$Q$8:$Q$569, "&lt;="&amp;S189, 'Leave Request Form'!$R$8:$R$569, "&gt;="&amp;S189)&gt;0, "A", IF(COUNTIFS('Leave Request Form'!$C$8:$C$507, $B209, 'Leave Request Form'!$D$8:$D$507, "&lt;="&amp;S189, 'Leave Request Form'!$E$8:$E$507, "&gt;="&amp;S189)&gt;0, "R", "")))))</f>
        <v/>
      </c>
      <c r="T209" s="34" t="str">
        <f>IF(OR($B209="", T189=""), "", IF(COUNTIFS('Leave Request Form'!$T$8:$T$507, T189, 'Leave Request Form'!$C$8:$C$507, $B209), "A2", IF(COUNTIFS('Leave Request Form'!$G$8:$G$507, T189, 'Leave Request Form'!$C$8:$C$507, $B209), "R2", IF(COUNTIFS('Leave Request Form'!$P$8:$P$569, $B209, 'Leave Request Form'!$Q$8:$Q$569, "&lt;="&amp;T189, 'Leave Request Form'!$R$8:$R$569, "&gt;="&amp;T189)&gt;0, "A", IF(COUNTIFS('Leave Request Form'!$C$8:$C$507, $B209, 'Leave Request Form'!$D$8:$D$507, "&lt;="&amp;T189, 'Leave Request Form'!$E$8:$E$507, "&gt;="&amp;T189)&gt;0, "R", "")))))</f>
        <v/>
      </c>
      <c r="U209" s="34" t="str">
        <f>IF(OR($B209="", U189=""), "", IF(COUNTIFS('Leave Request Form'!$T$8:$T$507, U189, 'Leave Request Form'!$C$8:$C$507, $B209), "A2", IF(COUNTIFS('Leave Request Form'!$G$8:$G$507, U189, 'Leave Request Form'!$C$8:$C$507, $B209), "R2", IF(COUNTIFS('Leave Request Form'!$P$8:$P$569, $B209, 'Leave Request Form'!$Q$8:$Q$569, "&lt;="&amp;U189, 'Leave Request Form'!$R$8:$R$569, "&gt;="&amp;U189)&gt;0, "A", IF(COUNTIFS('Leave Request Form'!$C$8:$C$507, $B209, 'Leave Request Form'!$D$8:$D$507, "&lt;="&amp;U189, 'Leave Request Form'!$E$8:$E$507, "&gt;="&amp;U189)&gt;0, "R", "")))))</f>
        <v/>
      </c>
      <c r="V209" s="34" t="str">
        <f>IF(OR($B209="", V189=""), "", IF(COUNTIFS('Leave Request Form'!$T$8:$T$507, V189, 'Leave Request Form'!$C$8:$C$507, $B209), "A2", IF(COUNTIFS('Leave Request Form'!$G$8:$G$507, V189, 'Leave Request Form'!$C$8:$C$507, $B209), "R2", IF(COUNTIFS('Leave Request Form'!$P$8:$P$569, $B209, 'Leave Request Form'!$Q$8:$Q$569, "&lt;="&amp;V189, 'Leave Request Form'!$R$8:$R$569, "&gt;="&amp;V189)&gt;0, "A", IF(COUNTIFS('Leave Request Form'!$C$8:$C$507, $B209, 'Leave Request Form'!$D$8:$D$507, "&lt;="&amp;V189, 'Leave Request Form'!$E$8:$E$507, "&gt;="&amp;V189)&gt;0, "R", "")))))</f>
        <v/>
      </c>
      <c r="W209" s="34" t="str">
        <f>IF(OR($B209="", W189=""), "", IF(COUNTIFS('Leave Request Form'!$T$8:$T$507, W189, 'Leave Request Form'!$C$8:$C$507, $B209), "A2", IF(COUNTIFS('Leave Request Form'!$G$8:$G$507, W189, 'Leave Request Form'!$C$8:$C$507, $B209), "R2", IF(COUNTIFS('Leave Request Form'!$P$8:$P$569, $B209, 'Leave Request Form'!$Q$8:$Q$569, "&lt;="&amp;W189, 'Leave Request Form'!$R$8:$R$569, "&gt;="&amp;W189)&gt;0, "A", IF(COUNTIFS('Leave Request Form'!$C$8:$C$507, $B209, 'Leave Request Form'!$D$8:$D$507, "&lt;="&amp;W189, 'Leave Request Form'!$E$8:$E$507, "&gt;="&amp;W189)&gt;0, "R", "")))))</f>
        <v/>
      </c>
      <c r="X209" s="34" t="str">
        <f>IF(OR($B209="", X189=""), "", IF(COUNTIFS('Leave Request Form'!$T$8:$T$507, X189, 'Leave Request Form'!$C$8:$C$507, $B209), "A2", IF(COUNTIFS('Leave Request Form'!$G$8:$G$507, X189, 'Leave Request Form'!$C$8:$C$507, $B209), "R2", IF(COUNTIFS('Leave Request Form'!$P$8:$P$569, $B209, 'Leave Request Form'!$Q$8:$Q$569, "&lt;="&amp;X189, 'Leave Request Form'!$R$8:$R$569, "&gt;="&amp;X189)&gt;0, "A", IF(COUNTIFS('Leave Request Form'!$C$8:$C$507, $B209, 'Leave Request Form'!$D$8:$D$507, "&lt;="&amp;X189, 'Leave Request Form'!$E$8:$E$507, "&gt;="&amp;X189)&gt;0, "R", "")))))</f>
        <v/>
      </c>
      <c r="Y209" s="34" t="str">
        <f>IF(OR($B209="", Y189=""), "", IF(COUNTIFS('Leave Request Form'!$T$8:$T$507, Y189, 'Leave Request Form'!$C$8:$C$507, $B209), "A2", IF(COUNTIFS('Leave Request Form'!$G$8:$G$507, Y189, 'Leave Request Form'!$C$8:$C$507, $B209), "R2", IF(COUNTIFS('Leave Request Form'!$P$8:$P$569, $B209, 'Leave Request Form'!$Q$8:$Q$569, "&lt;="&amp;Y189, 'Leave Request Form'!$R$8:$R$569, "&gt;="&amp;Y189)&gt;0, "A", IF(COUNTIFS('Leave Request Form'!$C$8:$C$507, $B209, 'Leave Request Form'!$D$8:$D$507, "&lt;="&amp;Y189, 'Leave Request Form'!$E$8:$E$507, "&gt;="&amp;Y189)&gt;0, "R", "")))))</f>
        <v/>
      </c>
      <c r="Z209" s="34" t="str">
        <f>IF(OR($B209="", Z189=""), "", IF(COUNTIFS('Leave Request Form'!$T$8:$T$507, Z189, 'Leave Request Form'!$C$8:$C$507, $B209), "A2", IF(COUNTIFS('Leave Request Form'!$G$8:$G$507, Z189, 'Leave Request Form'!$C$8:$C$507, $B209), "R2", IF(COUNTIFS('Leave Request Form'!$P$8:$P$569, $B209, 'Leave Request Form'!$Q$8:$Q$569, "&lt;="&amp;Z189, 'Leave Request Form'!$R$8:$R$569, "&gt;="&amp;Z189)&gt;0, "A", IF(COUNTIFS('Leave Request Form'!$C$8:$C$507, $B209, 'Leave Request Form'!$D$8:$D$507, "&lt;="&amp;Z189, 'Leave Request Form'!$E$8:$E$507, "&gt;="&amp;Z189)&gt;0, "R", "")))))</f>
        <v/>
      </c>
      <c r="AA209" s="34" t="str">
        <f>IF(OR($B209="", AA189=""), "", IF(COUNTIFS('Leave Request Form'!$T$8:$T$507, AA189, 'Leave Request Form'!$C$8:$C$507, $B209), "A2", IF(COUNTIFS('Leave Request Form'!$G$8:$G$507, AA189, 'Leave Request Form'!$C$8:$C$507, $B209), "R2", IF(COUNTIFS('Leave Request Form'!$P$8:$P$569, $B209, 'Leave Request Form'!$Q$8:$Q$569, "&lt;="&amp;AA189, 'Leave Request Form'!$R$8:$R$569, "&gt;="&amp;AA189)&gt;0, "A", IF(COUNTIFS('Leave Request Form'!$C$8:$C$507, $B209, 'Leave Request Form'!$D$8:$D$507, "&lt;="&amp;AA189, 'Leave Request Form'!$E$8:$E$507, "&gt;="&amp;AA189)&gt;0, "R", "")))))</f>
        <v/>
      </c>
      <c r="AB209" s="34" t="str">
        <f>IF(OR($B209="", AB189=""), "", IF(COUNTIFS('Leave Request Form'!$T$8:$T$507, AB189, 'Leave Request Form'!$C$8:$C$507, $B209), "A2", IF(COUNTIFS('Leave Request Form'!$G$8:$G$507, AB189, 'Leave Request Form'!$C$8:$C$507, $B209), "R2", IF(COUNTIFS('Leave Request Form'!$P$8:$P$569, $B209, 'Leave Request Form'!$Q$8:$Q$569, "&lt;="&amp;AB189, 'Leave Request Form'!$R$8:$R$569, "&gt;="&amp;AB189)&gt;0, "A", IF(COUNTIFS('Leave Request Form'!$C$8:$C$507, $B209, 'Leave Request Form'!$D$8:$D$507, "&lt;="&amp;AB189, 'Leave Request Form'!$E$8:$E$507, "&gt;="&amp;AB189)&gt;0, "R", "")))))</f>
        <v/>
      </c>
      <c r="AC209" s="34" t="str">
        <f>IF(OR($B209="", AC189=""), "", IF(COUNTIFS('Leave Request Form'!$T$8:$T$507, AC189, 'Leave Request Form'!$C$8:$C$507, $B209), "A2", IF(COUNTIFS('Leave Request Form'!$G$8:$G$507, AC189, 'Leave Request Form'!$C$8:$C$507, $B209), "R2", IF(COUNTIFS('Leave Request Form'!$P$8:$P$569, $B209, 'Leave Request Form'!$Q$8:$Q$569, "&lt;="&amp;AC189, 'Leave Request Form'!$R$8:$R$569, "&gt;="&amp;AC189)&gt;0, "A", IF(COUNTIFS('Leave Request Form'!$C$8:$C$507, $B209, 'Leave Request Form'!$D$8:$D$507, "&lt;="&amp;AC189, 'Leave Request Form'!$E$8:$E$507, "&gt;="&amp;AC189)&gt;0, "R", "")))))</f>
        <v/>
      </c>
      <c r="AD209" s="34" t="str">
        <f>IF(OR($B209="", AD189=""), "", IF(COUNTIFS('Leave Request Form'!$T$8:$T$507, AD189, 'Leave Request Form'!$C$8:$C$507, $B209), "A2", IF(COUNTIFS('Leave Request Form'!$G$8:$G$507, AD189, 'Leave Request Form'!$C$8:$C$507, $B209), "R2", IF(COUNTIFS('Leave Request Form'!$P$8:$P$569, $B209, 'Leave Request Form'!$Q$8:$Q$569, "&lt;="&amp;AD189, 'Leave Request Form'!$R$8:$R$569, "&gt;="&amp;AD189)&gt;0, "A", IF(COUNTIFS('Leave Request Form'!$C$8:$C$507, $B209, 'Leave Request Form'!$D$8:$D$507, "&lt;="&amp;AD189, 'Leave Request Form'!$E$8:$E$507, "&gt;="&amp;AD189)&gt;0, "R", "")))))</f>
        <v/>
      </c>
      <c r="AE209" s="34" t="str">
        <f>IF(OR($B209="", AE189=""), "", IF(COUNTIFS('Leave Request Form'!$T$8:$T$507, AE189, 'Leave Request Form'!$C$8:$C$507, $B209), "A2", IF(COUNTIFS('Leave Request Form'!$G$8:$G$507, AE189, 'Leave Request Form'!$C$8:$C$507, $B209), "R2", IF(COUNTIFS('Leave Request Form'!$P$8:$P$569, $B209, 'Leave Request Form'!$Q$8:$Q$569, "&lt;="&amp;AE189, 'Leave Request Form'!$R$8:$R$569, "&gt;="&amp;AE189)&gt;0, "A", IF(COUNTIFS('Leave Request Form'!$C$8:$C$507, $B209, 'Leave Request Form'!$D$8:$D$507, "&lt;="&amp;AE189, 'Leave Request Form'!$E$8:$E$507, "&gt;="&amp;AE189)&gt;0, "R", "")))))</f>
        <v/>
      </c>
      <c r="AF209" s="34" t="str">
        <f>IF(OR($B209="", AF189=""), "", IF(COUNTIFS('Leave Request Form'!$T$8:$T$507, AF189, 'Leave Request Form'!$C$8:$C$507, $B209), "A2", IF(COUNTIFS('Leave Request Form'!$G$8:$G$507, AF189, 'Leave Request Form'!$C$8:$C$507, $B209), "R2", IF(COUNTIFS('Leave Request Form'!$P$8:$P$569, $B209, 'Leave Request Form'!$Q$8:$Q$569, "&lt;="&amp;AF189, 'Leave Request Form'!$R$8:$R$569, "&gt;="&amp;AF189)&gt;0, "A", IF(COUNTIFS('Leave Request Form'!$C$8:$C$507, $B209, 'Leave Request Form'!$D$8:$D$507, "&lt;="&amp;AF189, 'Leave Request Form'!$E$8:$E$507, "&gt;="&amp;AF189)&gt;0, "R", "")))))</f>
        <v/>
      </c>
      <c r="AG209" s="28" t="str">
        <f>IF(OR($B209="", AG189=""), "", IF(COUNTIFS('Leave Request Form'!$T$8:$T$507, AG189, 'Leave Request Form'!$C$8:$C$507, $B209), "A2", IF(COUNTIFS('Leave Request Form'!$G$8:$G$507, AG189, 'Leave Request Form'!$C$8:$C$507, $B209), "R2", IF(COUNTIFS('Leave Request Form'!$P$8:$P$569, $B209, 'Leave Request Form'!$Q$8:$Q$569, "&lt;="&amp;AG189, 'Leave Request Form'!$R$8:$R$569, "&gt;="&amp;AG189)&gt;0, "A", IF(COUNTIFS('Leave Request Form'!$C$8:$C$507, $B209, 'Leave Request Form'!$D$8:$D$507, "&lt;="&amp;AG189, 'Leave Request Form'!$E$8:$E$507, "&gt;="&amp;AG189)&gt;0, "R", "")))))</f>
        <v/>
      </c>
      <c r="AH209" s="75"/>
    </row>
    <row r="210" spans="1:34" x14ac:dyDescent="0.25">
      <c r="A210" s="75"/>
      <c r="B210" s="75"/>
      <c r="C210" s="75"/>
      <c r="D210" s="75"/>
      <c r="E210" s="75"/>
      <c r="F210" s="75"/>
      <c r="G210" s="75"/>
      <c r="H210" s="75"/>
      <c r="I210" s="75"/>
      <c r="J210" s="75"/>
      <c r="K210" s="75"/>
      <c r="L210" s="75"/>
      <c r="M210" s="75"/>
      <c r="N210" s="75"/>
      <c r="O210" s="75"/>
      <c r="P210" s="75"/>
      <c r="Q210" s="75"/>
      <c r="R210" s="75"/>
      <c r="S210" s="75"/>
      <c r="T210" s="75"/>
      <c r="U210" s="75"/>
      <c r="V210" s="75"/>
      <c r="W210" s="75"/>
      <c r="X210" s="75"/>
      <c r="Y210" s="75"/>
      <c r="Z210" s="75"/>
      <c r="AA210" s="75"/>
      <c r="AB210" s="75"/>
      <c r="AC210" s="75"/>
      <c r="AD210" s="75"/>
      <c r="AE210" s="75"/>
      <c r="AF210" s="75"/>
      <c r="AG210" s="75"/>
      <c r="AH210" s="75"/>
    </row>
    <row r="211" spans="1:34" x14ac:dyDescent="0.25">
      <c r="A211" s="75"/>
      <c r="B211" s="75"/>
      <c r="C211" s="117" t="str">
        <f>IF(IF(COUNTIF('Intro &amp; Setup'!$CA$4:$CA$23, C212)&gt;0, 1, 0)+IF(COUNTIF('Intro &amp; Setup'!$CB$4:$CB$23, C212)&gt;0, 2, 0)=0, "", IF(IF(COUNTIF('Intro &amp; Setup'!$CA$4:$CA$23, C212)&gt;0, 1, 0)+IF(COUNTIF('Intro &amp; Setup'!$CB$4:$CB$23, C212)&gt;0, 2, 0)=1, "UK", IF(IF(COUNTIF('Intro &amp; Setup'!$CA$4:$CA$23, C212)&gt;0, 1, 0)+IF(COUNTIF('Intro &amp; Setup'!$CB$4:$CB$23, C212)&gt;0, 2, 0)=2, LEFT('Intro &amp; Setup'!$BA$9, 3), IF(IF(COUNTIF('Intro &amp; Setup'!$CA$4:$CA$23, C212)&gt;0, 1, 0)+IF(COUNTIF('Intro &amp; Setup'!$CB$4:$CB$23, C212)&gt;0, 2, 0)=3, "Both", ""))))</f>
        <v/>
      </c>
      <c r="D211" s="117" t="str">
        <f>IF(IF(COUNTIF('Intro &amp; Setup'!$CA$4:$CA$23, D212)&gt;0, 1, 0)+IF(COUNTIF('Intro &amp; Setup'!$CB$4:$CB$23, D212)&gt;0, 2, 0)=0, "", IF(IF(COUNTIF('Intro &amp; Setup'!$CA$4:$CA$23, D212)&gt;0, 1, 0)+IF(COUNTIF('Intro &amp; Setup'!$CB$4:$CB$23, D212)&gt;0, 2, 0)=1, "UK", IF(IF(COUNTIF('Intro &amp; Setup'!$CA$4:$CA$23, D212)&gt;0, 1, 0)+IF(COUNTIF('Intro &amp; Setup'!$CB$4:$CB$23, D212)&gt;0, 2, 0)=2, LEFT('Intro &amp; Setup'!$BA$9, 3), IF(IF(COUNTIF('Intro &amp; Setup'!$CA$4:$CA$23, D212)&gt;0, 1, 0)+IF(COUNTIF('Intro &amp; Setup'!$CB$4:$CB$23, D212)&gt;0, 2, 0)=3, "Both", ""))))</f>
        <v/>
      </c>
      <c r="E211" s="117" t="str">
        <f>IF(IF(COUNTIF('Intro &amp; Setup'!$CA$4:$CA$23, E212)&gt;0, 1, 0)+IF(COUNTIF('Intro &amp; Setup'!$CB$4:$CB$23, E212)&gt;0, 2, 0)=0, "", IF(IF(COUNTIF('Intro &amp; Setup'!$CA$4:$CA$23, E212)&gt;0, 1, 0)+IF(COUNTIF('Intro &amp; Setup'!$CB$4:$CB$23, E212)&gt;0, 2, 0)=1, "UK", IF(IF(COUNTIF('Intro &amp; Setup'!$CA$4:$CA$23, E212)&gt;0, 1, 0)+IF(COUNTIF('Intro &amp; Setup'!$CB$4:$CB$23, E212)&gt;0, 2, 0)=2, LEFT('Intro &amp; Setup'!$BA$9, 3), IF(IF(COUNTIF('Intro &amp; Setup'!$CA$4:$CA$23, E212)&gt;0, 1, 0)+IF(COUNTIF('Intro &amp; Setup'!$CB$4:$CB$23, E212)&gt;0, 2, 0)=3, "Both", ""))))</f>
        <v/>
      </c>
      <c r="F211" s="117" t="str">
        <f>IF(IF(COUNTIF('Intro &amp; Setup'!$CA$4:$CA$23, F212)&gt;0, 1, 0)+IF(COUNTIF('Intro &amp; Setup'!$CB$4:$CB$23, F212)&gt;0, 2, 0)=0, "", IF(IF(COUNTIF('Intro &amp; Setup'!$CA$4:$CA$23, F212)&gt;0, 1, 0)+IF(COUNTIF('Intro &amp; Setup'!$CB$4:$CB$23, F212)&gt;0, 2, 0)=1, "UK", IF(IF(COUNTIF('Intro &amp; Setup'!$CA$4:$CA$23, F212)&gt;0, 1, 0)+IF(COUNTIF('Intro &amp; Setup'!$CB$4:$CB$23, F212)&gt;0, 2, 0)=2, LEFT('Intro &amp; Setup'!$BA$9, 3), IF(IF(COUNTIF('Intro &amp; Setup'!$CA$4:$CA$23, F212)&gt;0, 1, 0)+IF(COUNTIF('Intro &amp; Setup'!$CB$4:$CB$23, F212)&gt;0, 2, 0)=3, "Both", ""))))</f>
        <v/>
      </c>
      <c r="G211" s="117" t="str">
        <f>IF(IF(COUNTIF('Intro &amp; Setup'!$CA$4:$CA$23, G212)&gt;0, 1, 0)+IF(COUNTIF('Intro &amp; Setup'!$CB$4:$CB$23, G212)&gt;0, 2, 0)=0, "", IF(IF(COUNTIF('Intro &amp; Setup'!$CA$4:$CA$23, G212)&gt;0, 1, 0)+IF(COUNTIF('Intro &amp; Setup'!$CB$4:$CB$23, G212)&gt;0, 2, 0)=1, "UK", IF(IF(COUNTIF('Intro &amp; Setup'!$CA$4:$CA$23, G212)&gt;0, 1, 0)+IF(COUNTIF('Intro &amp; Setup'!$CB$4:$CB$23, G212)&gt;0, 2, 0)=2, LEFT('Intro &amp; Setup'!$BA$9, 3), IF(IF(COUNTIF('Intro &amp; Setup'!$CA$4:$CA$23, G212)&gt;0, 1, 0)+IF(COUNTIF('Intro &amp; Setup'!$CB$4:$CB$23, G212)&gt;0, 2, 0)=3, "Both", ""))))</f>
        <v/>
      </c>
      <c r="H211" s="117" t="str">
        <f>IF(IF(COUNTIF('Intro &amp; Setup'!$CA$4:$CA$23, H212)&gt;0, 1, 0)+IF(COUNTIF('Intro &amp; Setup'!$CB$4:$CB$23, H212)&gt;0, 2, 0)=0, "", IF(IF(COUNTIF('Intro &amp; Setup'!$CA$4:$CA$23, H212)&gt;0, 1, 0)+IF(COUNTIF('Intro &amp; Setup'!$CB$4:$CB$23, H212)&gt;0, 2, 0)=1, "UK", IF(IF(COUNTIF('Intro &amp; Setup'!$CA$4:$CA$23, H212)&gt;0, 1, 0)+IF(COUNTIF('Intro &amp; Setup'!$CB$4:$CB$23, H212)&gt;0, 2, 0)=2, LEFT('Intro &amp; Setup'!$BA$9, 3), IF(IF(COUNTIF('Intro &amp; Setup'!$CA$4:$CA$23, H212)&gt;0, 1, 0)+IF(COUNTIF('Intro &amp; Setup'!$CB$4:$CB$23, H212)&gt;0, 2, 0)=3, "Both", ""))))</f>
        <v/>
      </c>
      <c r="I211" s="117" t="str">
        <f>IF(IF(COUNTIF('Intro &amp; Setup'!$CA$4:$CA$23, I212)&gt;0, 1, 0)+IF(COUNTIF('Intro &amp; Setup'!$CB$4:$CB$23, I212)&gt;0, 2, 0)=0, "", IF(IF(COUNTIF('Intro &amp; Setup'!$CA$4:$CA$23, I212)&gt;0, 1, 0)+IF(COUNTIF('Intro &amp; Setup'!$CB$4:$CB$23, I212)&gt;0, 2, 0)=1, "UK", IF(IF(COUNTIF('Intro &amp; Setup'!$CA$4:$CA$23, I212)&gt;0, 1, 0)+IF(COUNTIF('Intro &amp; Setup'!$CB$4:$CB$23, I212)&gt;0, 2, 0)=2, LEFT('Intro &amp; Setup'!$BA$9, 3), IF(IF(COUNTIF('Intro &amp; Setup'!$CA$4:$CA$23, I212)&gt;0, 1, 0)+IF(COUNTIF('Intro &amp; Setup'!$CB$4:$CB$23, I212)&gt;0, 2, 0)=3, "Both", ""))))</f>
        <v/>
      </c>
      <c r="J211" s="117" t="str">
        <f>IF(IF(COUNTIF('Intro &amp; Setup'!$CA$4:$CA$23, J212)&gt;0, 1, 0)+IF(COUNTIF('Intro &amp; Setup'!$CB$4:$CB$23, J212)&gt;0, 2, 0)=0, "", IF(IF(COUNTIF('Intro &amp; Setup'!$CA$4:$CA$23, J212)&gt;0, 1, 0)+IF(COUNTIF('Intro &amp; Setup'!$CB$4:$CB$23, J212)&gt;0, 2, 0)=1, "UK", IF(IF(COUNTIF('Intro &amp; Setup'!$CA$4:$CA$23, J212)&gt;0, 1, 0)+IF(COUNTIF('Intro &amp; Setup'!$CB$4:$CB$23, J212)&gt;0, 2, 0)=2, LEFT('Intro &amp; Setup'!$BA$9, 3), IF(IF(COUNTIF('Intro &amp; Setup'!$CA$4:$CA$23, J212)&gt;0, 1, 0)+IF(COUNTIF('Intro &amp; Setup'!$CB$4:$CB$23, J212)&gt;0, 2, 0)=3, "Both", ""))))</f>
        <v/>
      </c>
      <c r="K211" s="117" t="str">
        <f>IF(IF(COUNTIF('Intro &amp; Setup'!$CA$4:$CA$23, K212)&gt;0, 1, 0)+IF(COUNTIF('Intro &amp; Setup'!$CB$4:$CB$23, K212)&gt;0, 2, 0)=0, "", IF(IF(COUNTIF('Intro &amp; Setup'!$CA$4:$CA$23, K212)&gt;0, 1, 0)+IF(COUNTIF('Intro &amp; Setup'!$CB$4:$CB$23, K212)&gt;0, 2, 0)=1, "UK", IF(IF(COUNTIF('Intro &amp; Setup'!$CA$4:$CA$23, K212)&gt;0, 1, 0)+IF(COUNTIF('Intro &amp; Setup'!$CB$4:$CB$23, K212)&gt;0, 2, 0)=2, LEFT('Intro &amp; Setup'!$BA$9, 3), IF(IF(COUNTIF('Intro &amp; Setup'!$CA$4:$CA$23, K212)&gt;0, 1, 0)+IF(COUNTIF('Intro &amp; Setup'!$CB$4:$CB$23, K212)&gt;0, 2, 0)=3, "Both", ""))))</f>
        <v/>
      </c>
      <c r="L211" s="117" t="str">
        <f>IF(IF(COUNTIF('Intro &amp; Setup'!$CA$4:$CA$23, L212)&gt;0, 1, 0)+IF(COUNTIF('Intro &amp; Setup'!$CB$4:$CB$23, L212)&gt;0, 2, 0)=0, "", IF(IF(COUNTIF('Intro &amp; Setup'!$CA$4:$CA$23, L212)&gt;0, 1, 0)+IF(COUNTIF('Intro &amp; Setup'!$CB$4:$CB$23, L212)&gt;0, 2, 0)=1, "UK", IF(IF(COUNTIF('Intro &amp; Setup'!$CA$4:$CA$23, L212)&gt;0, 1, 0)+IF(COUNTIF('Intro &amp; Setup'!$CB$4:$CB$23, L212)&gt;0, 2, 0)=2, LEFT('Intro &amp; Setup'!$BA$9, 3), IF(IF(COUNTIF('Intro &amp; Setup'!$CA$4:$CA$23, L212)&gt;0, 1, 0)+IF(COUNTIF('Intro &amp; Setup'!$CB$4:$CB$23, L212)&gt;0, 2, 0)=3, "Both", ""))))</f>
        <v/>
      </c>
      <c r="M211" s="117" t="str">
        <f>IF(IF(COUNTIF('Intro &amp; Setup'!$CA$4:$CA$23, M212)&gt;0, 1, 0)+IF(COUNTIF('Intro &amp; Setup'!$CB$4:$CB$23, M212)&gt;0, 2, 0)=0, "", IF(IF(COUNTIF('Intro &amp; Setup'!$CA$4:$CA$23, M212)&gt;0, 1, 0)+IF(COUNTIF('Intro &amp; Setup'!$CB$4:$CB$23, M212)&gt;0, 2, 0)=1, "UK", IF(IF(COUNTIF('Intro &amp; Setup'!$CA$4:$CA$23, M212)&gt;0, 1, 0)+IF(COUNTIF('Intro &amp; Setup'!$CB$4:$CB$23, M212)&gt;0, 2, 0)=2, LEFT('Intro &amp; Setup'!$BA$9, 3), IF(IF(COUNTIF('Intro &amp; Setup'!$CA$4:$CA$23, M212)&gt;0, 1, 0)+IF(COUNTIF('Intro &amp; Setup'!$CB$4:$CB$23, M212)&gt;0, 2, 0)=3, "Both", ""))))</f>
        <v/>
      </c>
      <c r="N211" s="117" t="str">
        <f>IF(IF(COUNTIF('Intro &amp; Setup'!$CA$4:$CA$23, N212)&gt;0, 1, 0)+IF(COUNTIF('Intro &amp; Setup'!$CB$4:$CB$23, N212)&gt;0, 2, 0)=0, "", IF(IF(COUNTIF('Intro &amp; Setup'!$CA$4:$CA$23, N212)&gt;0, 1, 0)+IF(COUNTIF('Intro &amp; Setup'!$CB$4:$CB$23, N212)&gt;0, 2, 0)=1, "UK", IF(IF(COUNTIF('Intro &amp; Setup'!$CA$4:$CA$23, N212)&gt;0, 1, 0)+IF(COUNTIF('Intro &amp; Setup'!$CB$4:$CB$23, N212)&gt;0, 2, 0)=2, LEFT('Intro &amp; Setup'!$BA$9, 3), IF(IF(COUNTIF('Intro &amp; Setup'!$CA$4:$CA$23, N212)&gt;0, 1, 0)+IF(COUNTIF('Intro &amp; Setup'!$CB$4:$CB$23, N212)&gt;0, 2, 0)=3, "Both", ""))))</f>
        <v/>
      </c>
      <c r="O211" s="117" t="str">
        <f>IF(IF(COUNTIF('Intro &amp; Setup'!$CA$4:$CA$23, O212)&gt;0, 1, 0)+IF(COUNTIF('Intro &amp; Setup'!$CB$4:$CB$23, O212)&gt;0, 2, 0)=0, "", IF(IF(COUNTIF('Intro &amp; Setup'!$CA$4:$CA$23, O212)&gt;0, 1, 0)+IF(COUNTIF('Intro &amp; Setup'!$CB$4:$CB$23, O212)&gt;0, 2, 0)=1, "UK", IF(IF(COUNTIF('Intro &amp; Setup'!$CA$4:$CA$23, O212)&gt;0, 1, 0)+IF(COUNTIF('Intro &amp; Setup'!$CB$4:$CB$23, O212)&gt;0, 2, 0)=2, LEFT('Intro &amp; Setup'!$BA$9, 3), IF(IF(COUNTIF('Intro &amp; Setup'!$CA$4:$CA$23, O212)&gt;0, 1, 0)+IF(COUNTIF('Intro &amp; Setup'!$CB$4:$CB$23, O212)&gt;0, 2, 0)=3, "Both", ""))))</f>
        <v/>
      </c>
      <c r="P211" s="117" t="str">
        <f>IF(IF(COUNTIF('Intro &amp; Setup'!$CA$4:$CA$23, P212)&gt;0, 1, 0)+IF(COUNTIF('Intro &amp; Setup'!$CB$4:$CB$23, P212)&gt;0, 2, 0)=0, "", IF(IF(COUNTIF('Intro &amp; Setup'!$CA$4:$CA$23, P212)&gt;0, 1, 0)+IF(COUNTIF('Intro &amp; Setup'!$CB$4:$CB$23, P212)&gt;0, 2, 0)=1, "UK", IF(IF(COUNTIF('Intro &amp; Setup'!$CA$4:$CA$23, P212)&gt;0, 1, 0)+IF(COUNTIF('Intro &amp; Setup'!$CB$4:$CB$23, P212)&gt;0, 2, 0)=2, LEFT('Intro &amp; Setup'!$BA$9, 3), IF(IF(COUNTIF('Intro &amp; Setup'!$CA$4:$CA$23, P212)&gt;0, 1, 0)+IF(COUNTIF('Intro &amp; Setup'!$CB$4:$CB$23, P212)&gt;0, 2, 0)=3, "Both", ""))))</f>
        <v/>
      </c>
      <c r="Q211" s="117" t="str">
        <f>IF(IF(COUNTIF('Intro &amp; Setup'!$CA$4:$CA$23, Q212)&gt;0, 1, 0)+IF(COUNTIF('Intro &amp; Setup'!$CB$4:$CB$23, Q212)&gt;0, 2, 0)=0, "", IF(IF(COUNTIF('Intro &amp; Setup'!$CA$4:$CA$23, Q212)&gt;0, 1, 0)+IF(COUNTIF('Intro &amp; Setup'!$CB$4:$CB$23, Q212)&gt;0, 2, 0)=1, "UK", IF(IF(COUNTIF('Intro &amp; Setup'!$CA$4:$CA$23, Q212)&gt;0, 1, 0)+IF(COUNTIF('Intro &amp; Setup'!$CB$4:$CB$23, Q212)&gt;0, 2, 0)=2, LEFT('Intro &amp; Setup'!$BA$9, 3), IF(IF(COUNTIF('Intro &amp; Setup'!$CA$4:$CA$23, Q212)&gt;0, 1, 0)+IF(COUNTIF('Intro &amp; Setup'!$CB$4:$CB$23, Q212)&gt;0, 2, 0)=3, "Both", ""))))</f>
        <v/>
      </c>
      <c r="R211" s="117" t="str">
        <f>IF(IF(COUNTIF('Intro &amp; Setup'!$CA$4:$CA$23, R212)&gt;0, 1, 0)+IF(COUNTIF('Intro &amp; Setup'!$CB$4:$CB$23, R212)&gt;0, 2, 0)=0, "", IF(IF(COUNTIF('Intro &amp; Setup'!$CA$4:$CA$23, R212)&gt;0, 1, 0)+IF(COUNTIF('Intro &amp; Setup'!$CB$4:$CB$23, R212)&gt;0, 2, 0)=1, "UK", IF(IF(COUNTIF('Intro &amp; Setup'!$CA$4:$CA$23, R212)&gt;0, 1, 0)+IF(COUNTIF('Intro &amp; Setup'!$CB$4:$CB$23, R212)&gt;0, 2, 0)=2, LEFT('Intro &amp; Setup'!$BA$9, 3), IF(IF(COUNTIF('Intro &amp; Setup'!$CA$4:$CA$23, R212)&gt;0, 1, 0)+IF(COUNTIF('Intro &amp; Setup'!$CB$4:$CB$23, R212)&gt;0, 2, 0)=3, "Both", ""))))</f>
        <v/>
      </c>
      <c r="S211" s="117" t="str">
        <f>IF(IF(COUNTIF('Intro &amp; Setup'!$CA$4:$CA$23, S212)&gt;0, 1, 0)+IF(COUNTIF('Intro &amp; Setup'!$CB$4:$CB$23, S212)&gt;0, 2, 0)=0, "", IF(IF(COUNTIF('Intro &amp; Setup'!$CA$4:$CA$23, S212)&gt;0, 1, 0)+IF(COUNTIF('Intro &amp; Setup'!$CB$4:$CB$23, S212)&gt;0, 2, 0)=1, "UK", IF(IF(COUNTIF('Intro &amp; Setup'!$CA$4:$CA$23, S212)&gt;0, 1, 0)+IF(COUNTIF('Intro &amp; Setup'!$CB$4:$CB$23, S212)&gt;0, 2, 0)=2, LEFT('Intro &amp; Setup'!$BA$9, 3), IF(IF(COUNTIF('Intro &amp; Setup'!$CA$4:$CA$23, S212)&gt;0, 1, 0)+IF(COUNTIF('Intro &amp; Setup'!$CB$4:$CB$23, S212)&gt;0, 2, 0)=3, "Both", ""))))</f>
        <v/>
      </c>
      <c r="T211" s="117" t="str">
        <f>IF(IF(COUNTIF('Intro &amp; Setup'!$CA$4:$CA$23, T212)&gt;0, 1, 0)+IF(COUNTIF('Intro &amp; Setup'!$CB$4:$CB$23, T212)&gt;0, 2, 0)=0, "", IF(IF(COUNTIF('Intro &amp; Setup'!$CA$4:$CA$23, T212)&gt;0, 1, 0)+IF(COUNTIF('Intro &amp; Setup'!$CB$4:$CB$23, T212)&gt;0, 2, 0)=1, "UK", IF(IF(COUNTIF('Intro &amp; Setup'!$CA$4:$CA$23, T212)&gt;0, 1, 0)+IF(COUNTIF('Intro &amp; Setup'!$CB$4:$CB$23, T212)&gt;0, 2, 0)=2, LEFT('Intro &amp; Setup'!$BA$9, 3), IF(IF(COUNTIF('Intro &amp; Setup'!$CA$4:$CA$23, T212)&gt;0, 1, 0)+IF(COUNTIF('Intro &amp; Setup'!$CB$4:$CB$23, T212)&gt;0, 2, 0)=3, "Both", ""))))</f>
        <v/>
      </c>
      <c r="U211" s="117" t="str">
        <f>IF(IF(COUNTIF('Intro &amp; Setup'!$CA$4:$CA$23, U212)&gt;0, 1, 0)+IF(COUNTIF('Intro &amp; Setup'!$CB$4:$CB$23, U212)&gt;0, 2, 0)=0, "", IF(IF(COUNTIF('Intro &amp; Setup'!$CA$4:$CA$23, U212)&gt;0, 1, 0)+IF(COUNTIF('Intro &amp; Setup'!$CB$4:$CB$23, U212)&gt;0, 2, 0)=1, "UK", IF(IF(COUNTIF('Intro &amp; Setup'!$CA$4:$CA$23, U212)&gt;0, 1, 0)+IF(COUNTIF('Intro &amp; Setup'!$CB$4:$CB$23, U212)&gt;0, 2, 0)=2, LEFT('Intro &amp; Setup'!$BA$9, 3), IF(IF(COUNTIF('Intro &amp; Setup'!$CA$4:$CA$23, U212)&gt;0, 1, 0)+IF(COUNTIF('Intro &amp; Setup'!$CB$4:$CB$23, U212)&gt;0, 2, 0)=3, "Both", ""))))</f>
        <v/>
      </c>
      <c r="V211" s="117" t="str">
        <f>IF(IF(COUNTIF('Intro &amp; Setup'!$CA$4:$CA$23, V212)&gt;0, 1, 0)+IF(COUNTIF('Intro &amp; Setup'!$CB$4:$CB$23, V212)&gt;0, 2, 0)=0, "", IF(IF(COUNTIF('Intro &amp; Setup'!$CA$4:$CA$23, V212)&gt;0, 1, 0)+IF(COUNTIF('Intro &amp; Setup'!$CB$4:$CB$23, V212)&gt;0, 2, 0)=1, "UK", IF(IF(COUNTIF('Intro &amp; Setup'!$CA$4:$CA$23, V212)&gt;0, 1, 0)+IF(COUNTIF('Intro &amp; Setup'!$CB$4:$CB$23, V212)&gt;0, 2, 0)=2, LEFT('Intro &amp; Setup'!$BA$9, 3), IF(IF(COUNTIF('Intro &amp; Setup'!$CA$4:$CA$23, V212)&gt;0, 1, 0)+IF(COUNTIF('Intro &amp; Setup'!$CB$4:$CB$23, V212)&gt;0, 2, 0)=3, "Both", ""))))</f>
        <v/>
      </c>
      <c r="W211" s="117" t="str">
        <f>IF(IF(COUNTIF('Intro &amp; Setup'!$CA$4:$CA$23, W212)&gt;0, 1, 0)+IF(COUNTIF('Intro &amp; Setup'!$CB$4:$CB$23, W212)&gt;0, 2, 0)=0, "", IF(IF(COUNTIF('Intro &amp; Setup'!$CA$4:$CA$23, W212)&gt;0, 1, 0)+IF(COUNTIF('Intro &amp; Setup'!$CB$4:$CB$23, W212)&gt;0, 2, 0)=1, "UK", IF(IF(COUNTIF('Intro &amp; Setup'!$CA$4:$CA$23, W212)&gt;0, 1, 0)+IF(COUNTIF('Intro &amp; Setup'!$CB$4:$CB$23, W212)&gt;0, 2, 0)=2, LEFT('Intro &amp; Setup'!$BA$9, 3), IF(IF(COUNTIF('Intro &amp; Setup'!$CA$4:$CA$23, W212)&gt;0, 1, 0)+IF(COUNTIF('Intro &amp; Setup'!$CB$4:$CB$23, W212)&gt;0, 2, 0)=3, "Both", ""))))</f>
        <v/>
      </c>
      <c r="X211" s="117" t="str">
        <f>IF(IF(COUNTIF('Intro &amp; Setup'!$CA$4:$CA$23, X212)&gt;0, 1, 0)+IF(COUNTIF('Intro &amp; Setup'!$CB$4:$CB$23, X212)&gt;0, 2, 0)=0, "", IF(IF(COUNTIF('Intro &amp; Setup'!$CA$4:$CA$23, X212)&gt;0, 1, 0)+IF(COUNTIF('Intro &amp; Setup'!$CB$4:$CB$23, X212)&gt;0, 2, 0)=1, "UK", IF(IF(COUNTIF('Intro &amp; Setup'!$CA$4:$CA$23, X212)&gt;0, 1, 0)+IF(COUNTIF('Intro &amp; Setup'!$CB$4:$CB$23, X212)&gt;0, 2, 0)=2, LEFT('Intro &amp; Setup'!$BA$9, 3), IF(IF(COUNTIF('Intro &amp; Setup'!$CA$4:$CA$23, X212)&gt;0, 1, 0)+IF(COUNTIF('Intro &amp; Setup'!$CB$4:$CB$23, X212)&gt;0, 2, 0)=3, "Both", ""))))</f>
        <v/>
      </c>
      <c r="Y211" s="117" t="str">
        <f>IF(IF(COUNTIF('Intro &amp; Setup'!$CA$4:$CA$23, Y212)&gt;0, 1, 0)+IF(COUNTIF('Intro &amp; Setup'!$CB$4:$CB$23, Y212)&gt;0, 2, 0)=0, "", IF(IF(COUNTIF('Intro &amp; Setup'!$CA$4:$CA$23, Y212)&gt;0, 1, 0)+IF(COUNTIF('Intro &amp; Setup'!$CB$4:$CB$23, Y212)&gt;0, 2, 0)=1, "UK", IF(IF(COUNTIF('Intro &amp; Setup'!$CA$4:$CA$23, Y212)&gt;0, 1, 0)+IF(COUNTIF('Intro &amp; Setup'!$CB$4:$CB$23, Y212)&gt;0, 2, 0)=2, LEFT('Intro &amp; Setup'!$BA$9, 3), IF(IF(COUNTIF('Intro &amp; Setup'!$CA$4:$CA$23, Y212)&gt;0, 1, 0)+IF(COUNTIF('Intro &amp; Setup'!$CB$4:$CB$23, Y212)&gt;0, 2, 0)=3, "Both", ""))))</f>
        <v/>
      </c>
      <c r="Z211" s="117" t="str">
        <f>IF(IF(COUNTIF('Intro &amp; Setup'!$CA$4:$CA$23, Z212)&gt;0, 1, 0)+IF(COUNTIF('Intro &amp; Setup'!$CB$4:$CB$23, Z212)&gt;0, 2, 0)=0, "", IF(IF(COUNTIF('Intro &amp; Setup'!$CA$4:$CA$23, Z212)&gt;0, 1, 0)+IF(COUNTIF('Intro &amp; Setup'!$CB$4:$CB$23, Z212)&gt;0, 2, 0)=1, "UK", IF(IF(COUNTIF('Intro &amp; Setup'!$CA$4:$CA$23, Z212)&gt;0, 1, 0)+IF(COUNTIF('Intro &amp; Setup'!$CB$4:$CB$23, Z212)&gt;0, 2, 0)=2, LEFT('Intro &amp; Setup'!$BA$9, 3), IF(IF(COUNTIF('Intro &amp; Setup'!$CA$4:$CA$23, Z212)&gt;0, 1, 0)+IF(COUNTIF('Intro &amp; Setup'!$CB$4:$CB$23, Z212)&gt;0, 2, 0)=3, "Both", ""))))</f>
        <v/>
      </c>
      <c r="AA211" s="117" t="str">
        <f>IF(IF(COUNTIF('Intro &amp; Setup'!$CA$4:$CA$23, AA212)&gt;0, 1, 0)+IF(COUNTIF('Intro &amp; Setup'!$CB$4:$CB$23, AA212)&gt;0, 2, 0)=0, "", IF(IF(COUNTIF('Intro &amp; Setup'!$CA$4:$CA$23, AA212)&gt;0, 1, 0)+IF(COUNTIF('Intro &amp; Setup'!$CB$4:$CB$23, AA212)&gt;0, 2, 0)=1, "UK", IF(IF(COUNTIF('Intro &amp; Setup'!$CA$4:$CA$23, AA212)&gt;0, 1, 0)+IF(COUNTIF('Intro &amp; Setup'!$CB$4:$CB$23, AA212)&gt;0, 2, 0)=2, LEFT('Intro &amp; Setup'!$BA$9, 3), IF(IF(COUNTIF('Intro &amp; Setup'!$CA$4:$CA$23, AA212)&gt;0, 1, 0)+IF(COUNTIF('Intro &amp; Setup'!$CB$4:$CB$23, AA212)&gt;0, 2, 0)=3, "Both", ""))))</f>
        <v/>
      </c>
      <c r="AB211" s="117" t="str">
        <f>IF(IF(COUNTIF('Intro &amp; Setup'!$CA$4:$CA$23, AB212)&gt;0, 1, 0)+IF(COUNTIF('Intro &amp; Setup'!$CB$4:$CB$23, AB212)&gt;0, 2, 0)=0, "", IF(IF(COUNTIF('Intro &amp; Setup'!$CA$4:$CA$23, AB212)&gt;0, 1, 0)+IF(COUNTIF('Intro &amp; Setup'!$CB$4:$CB$23, AB212)&gt;0, 2, 0)=1, "UK", IF(IF(COUNTIF('Intro &amp; Setup'!$CA$4:$CA$23, AB212)&gt;0, 1, 0)+IF(COUNTIF('Intro &amp; Setup'!$CB$4:$CB$23, AB212)&gt;0, 2, 0)=2, LEFT('Intro &amp; Setup'!$BA$9, 3), IF(IF(COUNTIF('Intro &amp; Setup'!$CA$4:$CA$23, AB212)&gt;0, 1, 0)+IF(COUNTIF('Intro &amp; Setup'!$CB$4:$CB$23, AB212)&gt;0, 2, 0)=3, "Both", ""))))</f>
        <v/>
      </c>
      <c r="AC211" s="117" t="str">
        <f>IF(IF(COUNTIF('Intro &amp; Setup'!$CA$4:$CA$23, AC212)&gt;0, 1, 0)+IF(COUNTIF('Intro &amp; Setup'!$CB$4:$CB$23, AC212)&gt;0, 2, 0)=0, "", IF(IF(COUNTIF('Intro &amp; Setup'!$CA$4:$CA$23, AC212)&gt;0, 1, 0)+IF(COUNTIF('Intro &amp; Setup'!$CB$4:$CB$23, AC212)&gt;0, 2, 0)=1, "UK", IF(IF(COUNTIF('Intro &amp; Setup'!$CA$4:$CA$23, AC212)&gt;0, 1, 0)+IF(COUNTIF('Intro &amp; Setup'!$CB$4:$CB$23, AC212)&gt;0, 2, 0)=2, LEFT('Intro &amp; Setup'!$BA$9, 3), IF(IF(COUNTIF('Intro &amp; Setup'!$CA$4:$CA$23, AC212)&gt;0, 1, 0)+IF(COUNTIF('Intro &amp; Setup'!$CB$4:$CB$23, AC212)&gt;0, 2, 0)=3, "Both", ""))))</f>
        <v/>
      </c>
      <c r="AD211" s="117" t="str">
        <f>IF(IF(COUNTIF('Intro &amp; Setup'!$CA$4:$CA$23, AD212)&gt;0, 1, 0)+IF(COUNTIF('Intro &amp; Setup'!$CB$4:$CB$23, AD212)&gt;0, 2, 0)=0, "", IF(IF(COUNTIF('Intro &amp; Setup'!$CA$4:$CA$23, AD212)&gt;0, 1, 0)+IF(COUNTIF('Intro &amp; Setup'!$CB$4:$CB$23, AD212)&gt;0, 2, 0)=1, "UK", IF(IF(COUNTIF('Intro &amp; Setup'!$CA$4:$CA$23, AD212)&gt;0, 1, 0)+IF(COUNTIF('Intro &amp; Setup'!$CB$4:$CB$23, AD212)&gt;0, 2, 0)=2, LEFT('Intro &amp; Setup'!$BA$9, 3), IF(IF(COUNTIF('Intro &amp; Setup'!$CA$4:$CA$23, AD212)&gt;0, 1, 0)+IF(COUNTIF('Intro &amp; Setup'!$CB$4:$CB$23, AD212)&gt;0, 2, 0)=3, "Both", ""))))</f>
        <v/>
      </c>
      <c r="AE211" s="117" t="str">
        <f>IF(IF(COUNTIF('Intro &amp; Setup'!$CA$4:$CA$23, AE212)&gt;0, 1, 0)+IF(COUNTIF('Intro &amp; Setup'!$CB$4:$CB$23, AE212)&gt;0, 2, 0)=0, "", IF(IF(COUNTIF('Intro &amp; Setup'!$CA$4:$CA$23, AE212)&gt;0, 1, 0)+IF(COUNTIF('Intro &amp; Setup'!$CB$4:$CB$23, AE212)&gt;0, 2, 0)=1, "UK", IF(IF(COUNTIF('Intro &amp; Setup'!$CA$4:$CA$23, AE212)&gt;0, 1, 0)+IF(COUNTIF('Intro &amp; Setup'!$CB$4:$CB$23, AE212)&gt;0, 2, 0)=2, LEFT('Intro &amp; Setup'!$BA$9, 3), IF(IF(COUNTIF('Intro &amp; Setup'!$CA$4:$CA$23, AE212)&gt;0, 1, 0)+IF(COUNTIF('Intro &amp; Setup'!$CB$4:$CB$23, AE212)&gt;0, 2, 0)=3, "Both", ""))))</f>
        <v/>
      </c>
      <c r="AF211" s="117" t="str">
        <f>IF(IF(COUNTIF('Intro &amp; Setup'!$CA$4:$CA$23, AF212)&gt;0, 1, 0)+IF(COUNTIF('Intro &amp; Setup'!$CB$4:$CB$23, AF212)&gt;0, 2, 0)=0, "", IF(IF(COUNTIF('Intro &amp; Setup'!$CA$4:$CA$23, AF212)&gt;0, 1, 0)+IF(COUNTIF('Intro &amp; Setup'!$CB$4:$CB$23, AF212)&gt;0, 2, 0)=1, "UK", IF(IF(COUNTIF('Intro &amp; Setup'!$CA$4:$CA$23, AF212)&gt;0, 1, 0)+IF(COUNTIF('Intro &amp; Setup'!$CB$4:$CB$23, AF212)&gt;0, 2, 0)=2, LEFT('Intro &amp; Setup'!$BA$9, 3), IF(IF(COUNTIF('Intro &amp; Setup'!$CA$4:$CA$23, AF212)&gt;0, 1, 0)+IF(COUNTIF('Intro &amp; Setup'!$CB$4:$CB$23, AF212)&gt;0, 2, 0)=3, "Both", ""))))</f>
        <v/>
      </c>
      <c r="AG211" s="117" t="str">
        <f>IF(IF(COUNTIF('Intro &amp; Setup'!$CA$4:$CA$23, AG212)&gt;0, 1, 0)+IF(COUNTIF('Intro &amp; Setup'!$CB$4:$CB$23, AG212)&gt;0, 2, 0)=0, "", IF(IF(COUNTIF('Intro &amp; Setup'!$CA$4:$CA$23, AG212)&gt;0, 1, 0)+IF(COUNTIF('Intro &amp; Setup'!$CB$4:$CB$23, AG212)&gt;0, 2, 0)=1, "UK", IF(IF(COUNTIF('Intro &amp; Setup'!$CA$4:$CA$23, AG212)&gt;0, 1, 0)+IF(COUNTIF('Intro &amp; Setup'!$CB$4:$CB$23, AG212)&gt;0, 2, 0)=2, LEFT('Intro &amp; Setup'!$BA$9, 3), IF(IF(COUNTIF('Intro &amp; Setup'!$CA$4:$CA$23, AG212)&gt;0, 1, 0)+IF(COUNTIF('Intro &amp; Setup'!$CB$4:$CB$23, AG212)&gt;0, 2, 0)=3, "Both", ""))))</f>
        <v/>
      </c>
      <c r="AH211" s="75"/>
    </row>
    <row r="212" spans="1:34" x14ac:dyDescent="0.25">
      <c r="A212" s="75"/>
      <c r="B212" s="370" t="str">
        <f>CONCATENATE(TEXT(C212, "mmmm"), " ", TEXT(C212, "yyyy"))</f>
        <v>September 2020</v>
      </c>
      <c r="C212" s="71">
        <f>DATE(YEAR(C186), MONTH(C186)+1, DAY(C186))</f>
        <v>44075</v>
      </c>
      <c r="D212" s="66">
        <f>IFERROR(IF(TEXT(C212, "mmm")=TEXT(C212+1, "mmm"), C212+1, ""), "")</f>
        <v>44076</v>
      </c>
      <c r="E212" s="66">
        <f t="shared" ref="E212:AG212" si="37">IFERROR(IF(TEXT(D212, "mmm")=TEXT(D212+1, "mmm"), D212+1, ""), "")</f>
        <v>44077</v>
      </c>
      <c r="F212" s="66">
        <f t="shared" si="37"/>
        <v>44078</v>
      </c>
      <c r="G212" s="66">
        <f t="shared" si="37"/>
        <v>44079</v>
      </c>
      <c r="H212" s="66">
        <f t="shared" si="37"/>
        <v>44080</v>
      </c>
      <c r="I212" s="66">
        <f t="shared" si="37"/>
        <v>44081</v>
      </c>
      <c r="J212" s="66">
        <f t="shared" si="37"/>
        <v>44082</v>
      </c>
      <c r="K212" s="66">
        <f t="shared" si="37"/>
        <v>44083</v>
      </c>
      <c r="L212" s="66">
        <f t="shared" si="37"/>
        <v>44084</v>
      </c>
      <c r="M212" s="66">
        <f t="shared" si="37"/>
        <v>44085</v>
      </c>
      <c r="N212" s="66">
        <f t="shared" si="37"/>
        <v>44086</v>
      </c>
      <c r="O212" s="66">
        <f t="shared" si="37"/>
        <v>44087</v>
      </c>
      <c r="P212" s="66">
        <f t="shared" si="37"/>
        <v>44088</v>
      </c>
      <c r="Q212" s="66">
        <f t="shared" si="37"/>
        <v>44089</v>
      </c>
      <c r="R212" s="66">
        <f t="shared" si="37"/>
        <v>44090</v>
      </c>
      <c r="S212" s="66">
        <f t="shared" si="37"/>
        <v>44091</v>
      </c>
      <c r="T212" s="66">
        <f t="shared" si="37"/>
        <v>44092</v>
      </c>
      <c r="U212" s="66">
        <f t="shared" si="37"/>
        <v>44093</v>
      </c>
      <c r="V212" s="66">
        <f t="shared" si="37"/>
        <v>44094</v>
      </c>
      <c r="W212" s="66">
        <f t="shared" si="37"/>
        <v>44095</v>
      </c>
      <c r="X212" s="66">
        <f t="shared" si="37"/>
        <v>44096</v>
      </c>
      <c r="Y212" s="66">
        <f t="shared" si="37"/>
        <v>44097</v>
      </c>
      <c r="Z212" s="66">
        <f t="shared" si="37"/>
        <v>44098</v>
      </c>
      <c r="AA212" s="66">
        <f t="shared" si="37"/>
        <v>44099</v>
      </c>
      <c r="AB212" s="66">
        <f t="shared" si="37"/>
        <v>44100</v>
      </c>
      <c r="AC212" s="66">
        <f t="shared" si="37"/>
        <v>44101</v>
      </c>
      <c r="AD212" s="66">
        <f t="shared" si="37"/>
        <v>44102</v>
      </c>
      <c r="AE212" s="66">
        <f t="shared" si="37"/>
        <v>44103</v>
      </c>
      <c r="AF212" s="66">
        <f t="shared" si="37"/>
        <v>44104</v>
      </c>
      <c r="AG212" s="66" t="str">
        <f t="shared" si="37"/>
        <v/>
      </c>
      <c r="AH212" s="75"/>
    </row>
    <row r="213" spans="1:34" x14ac:dyDescent="0.25">
      <c r="A213" s="75"/>
      <c r="B213" s="371"/>
      <c r="C213" s="72">
        <f t="shared" ref="C213:C215" si="38">DATE(YEAR(C187), MONTH(C187)+1, DAY(C187))</f>
        <v>44075</v>
      </c>
      <c r="D213" s="67">
        <f t="shared" ref="D213:AG213" si="39">IFERROR(IF(TEXT(C213, "mmm")=TEXT(C213+1, "mmm"), C213+1, ""), "")</f>
        <v>44076</v>
      </c>
      <c r="E213" s="67">
        <f t="shared" si="39"/>
        <v>44077</v>
      </c>
      <c r="F213" s="67">
        <f t="shared" si="39"/>
        <v>44078</v>
      </c>
      <c r="G213" s="67">
        <f t="shared" si="39"/>
        <v>44079</v>
      </c>
      <c r="H213" s="67">
        <f t="shared" si="39"/>
        <v>44080</v>
      </c>
      <c r="I213" s="67">
        <f t="shared" si="39"/>
        <v>44081</v>
      </c>
      <c r="J213" s="67">
        <f t="shared" si="39"/>
        <v>44082</v>
      </c>
      <c r="K213" s="67">
        <f t="shared" si="39"/>
        <v>44083</v>
      </c>
      <c r="L213" s="67">
        <f t="shared" si="39"/>
        <v>44084</v>
      </c>
      <c r="M213" s="67">
        <f t="shared" si="39"/>
        <v>44085</v>
      </c>
      <c r="N213" s="67">
        <f t="shared" si="39"/>
        <v>44086</v>
      </c>
      <c r="O213" s="67">
        <f t="shared" si="39"/>
        <v>44087</v>
      </c>
      <c r="P213" s="67">
        <f t="shared" si="39"/>
        <v>44088</v>
      </c>
      <c r="Q213" s="67">
        <f t="shared" si="39"/>
        <v>44089</v>
      </c>
      <c r="R213" s="67">
        <f t="shared" si="39"/>
        <v>44090</v>
      </c>
      <c r="S213" s="67">
        <f t="shared" si="39"/>
        <v>44091</v>
      </c>
      <c r="T213" s="67">
        <f t="shared" si="39"/>
        <v>44092</v>
      </c>
      <c r="U213" s="67">
        <f t="shared" si="39"/>
        <v>44093</v>
      </c>
      <c r="V213" s="67">
        <f t="shared" si="39"/>
        <v>44094</v>
      </c>
      <c r="W213" s="67">
        <f t="shared" si="39"/>
        <v>44095</v>
      </c>
      <c r="X213" s="67">
        <f t="shared" si="39"/>
        <v>44096</v>
      </c>
      <c r="Y213" s="67">
        <f t="shared" si="39"/>
        <v>44097</v>
      </c>
      <c r="Z213" s="67">
        <f t="shared" si="39"/>
        <v>44098</v>
      </c>
      <c r="AA213" s="67">
        <f t="shared" si="39"/>
        <v>44099</v>
      </c>
      <c r="AB213" s="67">
        <f t="shared" si="39"/>
        <v>44100</v>
      </c>
      <c r="AC213" s="67">
        <f t="shared" si="39"/>
        <v>44101</v>
      </c>
      <c r="AD213" s="67">
        <f t="shared" si="39"/>
        <v>44102</v>
      </c>
      <c r="AE213" s="67">
        <f t="shared" si="39"/>
        <v>44103</v>
      </c>
      <c r="AF213" s="67">
        <f t="shared" si="39"/>
        <v>44104</v>
      </c>
      <c r="AG213" s="67" t="str">
        <f t="shared" si="39"/>
        <v/>
      </c>
      <c r="AH213" s="75"/>
    </row>
    <row r="214" spans="1:34" x14ac:dyDescent="0.25">
      <c r="A214" s="75"/>
      <c r="B214" s="118" t="str">
        <f>IF('Intro &amp; Setup'!$P$51="", "", 'Intro &amp; Setup'!$P$51)</f>
        <v>Your Company</v>
      </c>
      <c r="C214" s="73">
        <f t="shared" si="38"/>
        <v>44075</v>
      </c>
      <c r="D214" s="68">
        <f t="shared" ref="D214:AG214" si="40">IFERROR(IF(TEXT(C214, "mmm")=TEXT(C214+1, "mmm"), C214+1, ""), "")</f>
        <v>44076</v>
      </c>
      <c r="E214" s="68">
        <f t="shared" si="40"/>
        <v>44077</v>
      </c>
      <c r="F214" s="68">
        <f t="shared" si="40"/>
        <v>44078</v>
      </c>
      <c r="G214" s="68">
        <f t="shared" si="40"/>
        <v>44079</v>
      </c>
      <c r="H214" s="68">
        <f t="shared" si="40"/>
        <v>44080</v>
      </c>
      <c r="I214" s="68">
        <f t="shared" si="40"/>
        <v>44081</v>
      </c>
      <c r="J214" s="68">
        <f t="shared" si="40"/>
        <v>44082</v>
      </c>
      <c r="K214" s="68">
        <f t="shared" si="40"/>
        <v>44083</v>
      </c>
      <c r="L214" s="68">
        <f t="shared" si="40"/>
        <v>44084</v>
      </c>
      <c r="M214" s="68">
        <f t="shared" si="40"/>
        <v>44085</v>
      </c>
      <c r="N214" s="68">
        <f t="shared" si="40"/>
        <v>44086</v>
      </c>
      <c r="O214" s="68">
        <f t="shared" si="40"/>
        <v>44087</v>
      </c>
      <c r="P214" s="68">
        <f t="shared" si="40"/>
        <v>44088</v>
      </c>
      <c r="Q214" s="68">
        <f t="shared" si="40"/>
        <v>44089</v>
      </c>
      <c r="R214" s="68">
        <f t="shared" si="40"/>
        <v>44090</v>
      </c>
      <c r="S214" s="68">
        <f t="shared" si="40"/>
        <v>44091</v>
      </c>
      <c r="T214" s="68">
        <f t="shared" si="40"/>
        <v>44092</v>
      </c>
      <c r="U214" s="68">
        <f t="shared" si="40"/>
        <v>44093</v>
      </c>
      <c r="V214" s="68">
        <f t="shared" si="40"/>
        <v>44094</v>
      </c>
      <c r="W214" s="68">
        <f t="shared" si="40"/>
        <v>44095</v>
      </c>
      <c r="X214" s="68">
        <f t="shared" si="40"/>
        <v>44096</v>
      </c>
      <c r="Y214" s="68">
        <f t="shared" si="40"/>
        <v>44097</v>
      </c>
      <c r="Z214" s="68">
        <f t="shared" si="40"/>
        <v>44098</v>
      </c>
      <c r="AA214" s="68">
        <f t="shared" si="40"/>
        <v>44099</v>
      </c>
      <c r="AB214" s="68">
        <f t="shared" si="40"/>
        <v>44100</v>
      </c>
      <c r="AC214" s="68">
        <f t="shared" si="40"/>
        <v>44101</v>
      </c>
      <c r="AD214" s="68">
        <f t="shared" si="40"/>
        <v>44102</v>
      </c>
      <c r="AE214" s="68">
        <f t="shared" si="40"/>
        <v>44103</v>
      </c>
      <c r="AF214" s="68">
        <f t="shared" si="40"/>
        <v>44104</v>
      </c>
      <c r="AG214" s="68" t="str">
        <f t="shared" si="40"/>
        <v/>
      </c>
      <c r="AH214" s="75"/>
    </row>
    <row r="215" spans="1:34" x14ac:dyDescent="0.25">
      <c r="A215" s="75"/>
      <c r="B215" s="36" t="s">
        <v>27</v>
      </c>
      <c r="C215" s="74">
        <f t="shared" si="38"/>
        <v>44075</v>
      </c>
      <c r="D215" s="69">
        <f t="shared" ref="D215:AG215" si="41">IFERROR(IF(TEXT(C215, "mmm")=TEXT(C215+1, "mmm"), C215+1, ""), "")</f>
        <v>44076</v>
      </c>
      <c r="E215" s="69">
        <f t="shared" si="41"/>
        <v>44077</v>
      </c>
      <c r="F215" s="69">
        <f t="shared" si="41"/>
        <v>44078</v>
      </c>
      <c r="G215" s="69">
        <f t="shared" si="41"/>
        <v>44079</v>
      </c>
      <c r="H215" s="69">
        <f t="shared" si="41"/>
        <v>44080</v>
      </c>
      <c r="I215" s="69">
        <f t="shared" si="41"/>
        <v>44081</v>
      </c>
      <c r="J215" s="69">
        <f t="shared" si="41"/>
        <v>44082</v>
      </c>
      <c r="K215" s="69">
        <f t="shared" si="41"/>
        <v>44083</v>
      </c>
      <c r="L215" s="69">
        <f t="shared" si="41"/>
        <v>44084</v>
      </c>
      <c r="M215" s="69">
        <f t="shared" si="41"/>
        <v>44085</v>
      </c>
      <c r="N215" s="69">
        <f t="shared" si="41"/>
        <v>44086</v>
      </c>
      <c r="O215" s="69">
        <f t="shared" si="41"/>
        <v>44087</v>
      </c>
      <c r="P215" s="69">
        <f t="shared" si="41"/>
        <v>44088</v>
      </c>
      <c r="Q215" s="69">
        <f t="shared" si="41"/>
        <v>44089</v>
      </c>
      <c r="R215" s="69">
        <f t="shared" si="41"/>
        <v>44090</v>
      </c>
      <c r="S215" s="69">
        <f t="shared" si="41"/>
        <v>44091</v>
      </c>
      <c r="T215" s="69">
        <f t="shared" si="41"/>
        <v>44092</v>
      </c>
      <c r="U215" s="69">
        <f t="shared" si="41"/>
        <v>44093</v>
      </c>
      <c r="V215" s="69">
        <f t="shared" si="41"/>
        <v>44094</v>
      </c>
      <c r="W215" s="69">
        <f t="shared" si="41"/>
        <v>44095</v>
      </c>
      <c r="X215" s="69">
        <f t="shared" si="41"/>
        <v>44096</v>
      </c>
      <c r="Y215" s="69">
        <f t="shared" si="41"/>
        <v>44097</v>
      </c>
      <c r="Z215" s="69">
        <f t="shared" si="41"/>
        <v>44098</v>
      </c>
      <c r="AA215" s="69">
        <f t="shared" si="41"/>
        <v>44099</v>
      </c>
      <c r="AB215" s="69">
        <f t="shared" si="41"/>
        <v>44100</v>
      </c>
      <c r="AC215" s="69">
        <f t="shared" si="41"/>
        <v>44101</v>
      </c>
      <c r="AD215" s="69">
        <f t="shared" si="41"/>
        <v>44102</v>
      </c>
      <c r="AE215" s="69">
        <f t="shared" si="41"/>
        <v>44103</v>
      </c>
      <c r="AF215" s="69">
        <f t="shared" si="41"/>
        <v>44104</v>
      </c>
      <c r="AG215" s="69" t="str">
        <f t="shared" si="41"/>
        <v/>
      </c>
      <c r="AH215" s="75"/>
    </row>
    <row r="216" spans="1:34" x14ac:dyDescent="0.25">
      <c r="A216" s="75"/>
      <c r="B216" s="10" t="str">
        <f>IF('Intro &amp; Setup'!$BC$4="", "", 'Intro &amp; Setup'!$BC$4)</f>
        <v>Richard</v>
      </c>
      <c r="C216" s="25" t="str">
        <f>IF(OR($B216="", C215=""), "", IF(COUNTIFS('Leave Request Form'!$T$8:$T$507, C215, 'Leave Request Form'!$C$8:$C$507, $B216), "A2", IF(COUNTIFS('Leave Request Form'!$G$8:$G$507, C215, 'Leave Request Form'!$C$8:$C$507, $B216), "R2", IF(COUNTIFS('Leave Request Form'!$P$8:$P$569, $B216, 'Leave Request Form'!$Q$8:$Q$569, "&lt;="&amp;C215, 'Leave Request Form'!$R$8:$R$569, "&gt;="&amp;C215)&gt;0, "A", IF(COUNTIFS('Leave Request Form'!$C$8:$C$507, $B216, 'Leave Request Form'!$D$8:$D$507, "&lt;="&amp;C215, 'Leave Request Form'!$E$8:$E$507, "&gt;="&amp;C215)&gt;0, "R", "")))))</f>
        <v/>
      </c>
      <c r="D216" s="41" t="str">
        <f>IF(OR($B216="", D215=""), "", IF(COUNTIFS('Leave Request Form'!$T$8:$T$507, D215, 'Leave Request Form'!$C$8:$C$507, $B216), "A2", IF(COUNTIFS('Leave Request Form'!$G$8:$G$507, D215, 'Leave Request Form'!$C$8:$C$507, $B216), "R2", IF(COUNTIFS('Leave Request Form'!$P$8:$P$569, $B216, 'Leave Request Form'!$Q$8:$Q$569, "&lt;="&amp;D215, 'Leave Request Form'!$R$8:$R$569, "&gt;="&amp;D215)&gt;0, "A", IF(COUNTIFS('Leave Request Form'!$C$8:$C$507, $B216, 'Leave Request Form'!$D$8:$D$507, "&lt;="&amp;D215, 'Leave Request Form'!$E$8:$E$507, "&gt;="&amp;D215)&gt;0, "R", "")))))</f>
        <v/>
      </c>
      <c r="E216" s="41" t="str">
        <f>IF(OR($B216="", E215=""), "", IF(COUNTIFS('Leave Request Form'!$T$8:$T$507, E215, 'Leave Request Form'!$C$8:$C$507, $B216), "A2", IF(COUNTIFS('Leave Request Form'!$G$8:$G$507, E215, 'Leave Request Form'!$C$8:$C$507, $B216), "R2", IF(COUNTIFS('Leave Request Form'!$P$8:$P$569, $B216, 'Leave Request Form'!$Q$8:$Q$569, "&lt;="&amp;E215, 'Leave Request Form'!$R$8:$R$569, "&gt;="&amp;E215)&gt;0, "A", IF(COUNTIFS('Leave Request Form'!$C$8:$C$507, $B216, 'Leave Request Form'!$D$8:$D$507, "&lt;="&amp;E215, 'Leave Request Form'!$E$8:$E$507, "&gt;="&amp;E215)&gt;0, "R", "")))))</f>
        <v/>
      </c>
      <c r="F216" s="41" t="str">
        <f>IF(OR($B216="", F215=""), "", IF(COUNTIFS('Leave Request Form'!$T$8:$T$507, F215, 'Leave Request Form'!$C$8:$C$507, $B216), "A2", IF(COUNTIFS('Leave Request Form'!$G$8:$G$507, F215, 'Leave Request Form'!$C$8:$C$507, $B216), "R2", IF(COUNTIFS('Leave Request Form'!$P$8:$P$569, $B216, 'Leave Request Form'!$Q$8:$Q$569, "&lt;="&amp;F215, 'Leave Request Form'!$R$8:$R$569, "&gt;="&amp;F215)&gt;0, "A", IF(COUNTIFS('Leave Request Form'!$C$8:$C$507, $B216, 'Leave Request Form'!$D$8:$D$507, "&lt;="&amp;F215, 'Leave Request Form'!$E$8:$E$507, "&gt;="&amp;F215)&gt;0, "R", "")))))</f>
        <v/>
      </c>
      <c r="G216" s="41" t="str">
        <f>IF(OR($B216="", G215=""), "", IF(COUNTIFS('Leave Request Form'!$T$8:$T$507, G215, 'Leave Request Form'!$C$8:$C$507, $B216), "A2", IF(COUNTIFS('Leave Request Form'!$G$8:$G$507, G215, 'Leave Request Form'!$C$8:$C$507, $B216), "R2", IF(COUNTIFS('Leave Request Form'!$P$8:$P$569, $B216, 'Leave Request Form'!$Q$8:$Q$569, "&lt;="&amp;G215, 'Leave Request Form'!$R$8:$R$569, "&gt;="&amp;G215)&gt;0, "A", IF(COUNTIFS('Leave Request Form'!$C$8:$C$507, $B216, 'Leave Request Form'!$D$8:$D$507, "&lt;="&amp;G215, 'Leave Request Form'!$E$8:$E$507, "&gt;="&amp;G215)&gt;0, "R", "")))))</f>
        <v/>
      </c>
      <c r="H216" s="41" t="str">
        <f>IF(OR($B216="", H215=""), "", IF(COUNTIFS('Leave Request Form'!$T$8:$T$507, H215, 'Leave Request Form'!$C$8:$C$507, $B216), "A2", IF(COUNTIFS('Leave Request Form'!$G$8:$G$507, H215, 'Leave Request Form'!$C$8:$C$507, $B216), "R2", IF(COUNTIFS('Leave Request Form'!$P$8:$P$569, $B216, 'Leave Request Form'!$Q$8:$Q$569, "&lt;="&amp;H215, 'Leave Request Form'!$R$8:$R$569, "&gt;="&amp;H215)&gt;0, "A", IF(COUNTIFS('Leave Request Form'!$C$8:$C$507, $B216, 'Leave Request Form'!$D$8:$D$507, "&lt;="&amp;H215, 'Leave Request Form'!$E$8:$E$507, "&gt;="&amp;H215)&gt;0, "R", "")))))</f>
        <v/>
      </c>
      <c r="I216" s="41" t="str">
        <f>IF(OR($B216="", I215=""), "", IF(COUNTIFS('Leave Request Form'!$T$8:$T$507, I215, 'Leave Request Form'!$C$8:$C$507, $B216), "A2", IF(COUNTIFS('Leave Request Form'!$G$8:$G$507, I215, 'Leave Request Form'!$C$8:$C$507, $B216), "R2", IF(COUNTIFS('Leave Request Form'!$P$8:$P$569, $B216, 'Leave Request Form'!$Q$8:$Q$569, "&lt;="&amp;I215, 'Leave Request Form'!$R$8:$R$569, "&gt;="&amp;I215)&gt;0, "A", IF(COUNTIFS('Leave Request Form'!$C$8:$C$507, $B216, 'Leave Request Form'!$D$8:$D$507, "&lt;="&amp;I215, 'Leave Request Form'!$E$8:$E$507, "&gt;="&amp;I215)&gt;0, "R", "")))))</f>
        <v/>
      </c>
      <c r="J216" s="41" t="str">
        <f>IF(OR($B216="", J215=""), "", IF(COUNTIFS('Leave Request Form'!$T$8:$T$507, J215, 'Leave Request Form'!$C$8:$C$507, $B216), "A2", IF(COUNTIFS('Leave Request Form'!$G$8:$G$507, J215, 'Leave Request Form'!$C$8:$C$507, $B216), "R2", IF(COUNTIFS('Leave Request Form'!$P$8:$P$569, $B216, 'Leave Request Form'!$Q$8:$Q$569, "&lt;="&amp;J215, 'Leave Request Form'!$R$8:$R$569, "&gt;="&amp;J215)&gt;0, "A", IF(COUNTIFS('Leave Request Form'!$C$8:$C$507, $B216, 'Leave Request Form'!$D$8:$D$507, "&lt;="&amp;J215, 'Leave Request Form'!$E$8:$E$507, "&gt;="&amp;J215)&gt;0, "R", "")))))</f>
        <v/>
      </c>
      <c r="K216" s="41" t="str">
        <f>IF(OR($B216="", K215=""), "", IF(COUNTIFS('Leave Request Form'!$T$8:$T$507, K215, 'Leave Request Form'!$C$8:$C$507, $B216), "A2", IF(COUNTIFS('Leave Request Form'!$G$8:$G$507, K215, 'Leave Request Form'!$C$8:$C$507, $B216), "R2", IF(COUNTIFS('Leave Request Form'!$P$8:$P$569, $B216, 'Leave Request Form'!$Q$8:$Q$569, "&lt;="&amp;K215, 'Leave Request Form'!$R$8:$R$569, "&gt;="&amp;K215)&gt;0, "A", IF(COUNTIFS('Leave Request Form'!$C$8:$C$507, $B216, 'Leave Request Form'!$D$8:$D$507, "&lt;="&amp;K215, 'Leave Request Form'!$E$8:$E$507, "&gt;="&amp;K215)&gt;0, "R", "")))))</f>
        <v/>
      </c>
      <c r="L216" s="41" t="str">
        <f>IF(OR($B216="", L215=""), "", IF(COUNTIFS('Leave Request Form'!$T$8:$T$507, L215, 'Leave Request Form'!$C$8:$C$507, $B216), "A2", IF(COUNTIFS('Leave Request Form'!$G$8:$G$507, L215, 'Leave Request Form'!$C$8:$C$507, $B216), "R2", IF(COUNTIFS('Leave Request Form'!$P$8:$P$569, $B216, 'Leave Request Form'!$Q$8:$Q$569, "&lt;="&amp;L215, 'Leave Request Form'!$R$8:$R$569, "&gt;="&amp;L215)&gt;0, "A", IF(COUNTIFS('Leave Request Form'!$C$8:$C$507, $B216, 'Leave Request Form'!$D$8:$D$507, "&lt;="&amp;L215, 'Leave Request Form'!$E$8:$E$507, "&gt;="&amp;L215)&gt;0, "R", "")))))</f>
        <v/>
      </c>
      <c r="M216" s="41" t="str">
        <f>IF(OR($B216="", M215=""), "", IF(COUNTIFS('Leave Request Form'!$T$8:$T$507, M215, 'Leave Request Form'!$C$8:$C$507, $B216), "A2", IF(COUNTIFS('Leave Request Form'!$G$8:$G$507, M215, 'Leave Request Form'!$C$8:$C$507, $B216), "R2", IF(COUNTIFS('Leave Request Form'!$P$8:$P$569, $B216, 'Leave Request Form'!$Q$8:$Q$569, "&lt;="&amp;M215, 'Leave Request Form'!$R$8:$R$569, "&gt;="&amp;M215)&gt;0, "A", IF(COUNTIFS('Leave Request Form'!$C$8:$C$507, $B216, 'Leave Request Form'!$D$8:$D$507, "&lt;="&amp;M215, 'Leave Request Form'!$E$8:$E$507, "&gt;="&amp;M215)&gt;0, "R", "")))))</f>
        <v/>
      </c>
      <c r="N216" s="41" t="str">
        <f>IF(OR($B216="", N215=""), "", IF(COUNTIFS('Leave Request Form'!$T$8:$T$507, N215, 'Leave Request Form'!$C$8:$C$507, $B216), "A2", IF(COUNTIFS('Leave Request Form'!$G$8:$G$507, N215, 'Leave Request Form'!$C$8:$C$507, $B216), "R2", IF(COUNTIFS('Leave Request Form'!$P$8:$P$569, $B216, 'Leave Request Form'!$Q$8:$Q$569, "&lt;="&amp;N215, 'Leave Request Form'!$R$8:$R$569, "&gt;="&amp;N215)&gt;0, "A", IF(COUNTIFS('Leave Request Form'!$C$8:$C$507, $B216, 'Leave Request Form'!$D$8:$D$507, "&lt;="&amp;N215, 'Leave Request Form'!$E$8:$E$507, "&gt;="&amp;N215)&gt;0, "R", "")))))</f>
        <v/>
      </c>
      <c r="O216" s="41" t="str">
        <f>IF(OR($B216="", O215=""), "", IF(COUNTIFS('Leave Request Form'!$T$8:$T$507, O215, 'Leave Request Form'!$C$8:$C$507, $B216), "A2", IF(COUNTIFS('Leave Request Form'!$G$8:$G$507, O215, 'Leave Request Form'!$C$8:$C$507, $B216), "R2", IF(COUNTIFS('Leave Request Form'!$P$8:$P$569, $B216, 'Leave Request Form'!$Q$8:$Q$569, "&lt;="&amp;O215, 'Leave Request Form'!$R$8:$R$569, "&gt;="&amp;O215)&gt;0, "A", IF(COUNTIFS('Leave Request Form'!$C$8:$C$507, $B216, 'Leave Request Form'!$D$8:$D$507, "&lt;="&amp;O215, 'Leave Request Form'!$E$8:$E$507, "&gt;="&amp;O215)&gt;0, "R", "")))))</f>
        <v/>
      </c>
      <c r="P216" s="41" t="str">
        <f>IF(OR($B216="", P215=""), "", IF(COUNTIFS('Leave Request Form'!$T$8:$T$507, P215, 'Leave Request Form'!$C$8:$C$507, $B216), "A2", IF(COUNTIFS('Leave Request Form'!$G$8:$G$507, P215, 'Leave Request Form'!$C$8:$C$507, $B216), "R2", IF(COUNTIFS('Leave Request Form'!$P$8:$P$569, $B216, 'Leave Request Form'!$Q$8:$Q$569, "&lt;="&amp;P215, 'Leave Request Form'!$R$8:$R$569, "&gt;="&amp;P215)&gt;0, "A", IF(COUNTIFS('Leave Request Form'!$C$8:$C$507, $B216, 'Leave Request Form'!$D$8:$D$507, "&lt;="&amp;P215, 'Leave Request Form'!$E$8:$E$507, "&gt;="&amp;P215)&gt;0, "R", "")))))</f>
        <v/>
      </c>
      <c r="Q216" s="41" t="str">
        <f>IF(OR($B216="", Q215=""), "", IF(COUNTIFS('Leave Request Form'!$T$8:$T$507, Q215, 'Leave Request Form'!$C$8:$C$507, $B216), "A2", IF(COUNTIFS('Leave Request Form'!$G$8:$G$507, Q215, 'Leave Request Form'!$C$8:$C$507, $B216), "R2", IF(COUNTIFS('Leave Request Form'!$P$8:$P$569, $B216, 'Leave Request Form'!$Q$8:$Q$569, "&lt;="&amp;Q215, 'Leave Request Form'!$R$8:$R$569, "&gt;="&amp;Q215)&gt;0, "A", IF(COUNTIFS('Leave Request Form'!$C$8:$C$507, $B216, 'Leave Request Form'!$D$8:$D$507, "&lt;="&amp;Q215, 'Leave Request Form'!$E$8:$E$507, "&gt;="&amp;Q215)&gt;0, "R", "")))))</f>
        <v/>
      </c>
      <c r="R216" s="41" t="str">
        <f>IF(OR($B216="", R215=""), "", IF(COUNTIFS('Leave Request Form'!$T$8:$T$507, R215, 'Leave Request Form'!$C$8:$C$507, $B216), "A2", IF(COUNTIFS('Leave Request Form'!$G$8:$G$507, R215, 'Leave Request Form'!$C$8:$C$507, $B216), "R2", IF(COUNTIFS('Leave Request Form'!$P$8:$P$569, $B216, 'Leave Request Form'!$Q$8:$Q$569, "&lt;="&amp;R215, 'Leave Request Form'!$R$8:$R$569, "&gt;="&amp;R215)&gt;0, "A", IF(COUNTIFS('Leave Request Form'!$C$8:$C$507, $B216, 'Leave Request Form'!$D$8:$D$507, "&lt;="&amp;R215, 'Leave Request Form'!$E$8:$E$507, "&gt;="&amp;R215)&gt;0, "R", "")))))</f>
        <v/>
      </c>
      <c r="S216" s="41" t="str">
        <f>IF(OR($B216="", S215=""), "", IF(COUNTIFS('Leave Request Form'!$T$8:$T$507, S215, 'Leave Request Form'!$C$8:$C$507, $B216), "A2", IF(COUNTIFS('Leave Request Form'!$G$8:$G$507, S215, 'Leave Request Form'!$C$8:$C$507, $B216), "R2", IF(COUNTIFS('Leave Request Form'!$P$8:$P$569, $B216, 'Leave Request Form'!$Q$8:$Q$569, "&lt;="&amp;S215, 'Leave Request Form'!$R$8:$R$569, "&gt;="&amp;S215)&gt;0, "A", IF(COUNTIFS('Leave Request Form'!$C$8:$C$507, $B216, 'Leave Request Form'!$D$8:$D$507, "&lt;="&amp;S215, 'Leave Request Form'!$E$8:$E$507, "&gt;="&amp;S215)&gt;0, "R", "")))))</f>
        <v/>
      </c>
      <c r="T216" s="41" t="str">
        <f>IF(OR($B216="", T215=""), "", IF(COUNTIFS('Leave Request Form'!$T$8:$T$507, T215, 'Leave Request Form'!$C$8:$C$507, $B216), "A2", IF(COUNTIFS('Leave Request Form'!$G$8:$G$507, T215, 'Leave Request Form'!$C$8:$C$507, $B216), "R2", IF(COUNTIFS('Leave Request Form'!$P$8:$P$569, $B216, 'Leave Request Form'!$Q$8:$Q$569, "&lt;="&amp;T215, 'Leave Request Form'!$R$8:$R$569, "&gt;="&amp;T215)&gt;0, "A", IF(COUNTIFS('Leave Request Form'!$C$8:$C$507, $B216, 'Leave Request Form'!$D$8:$D$507, "&lt;="&amp;T215, 'Leave Request Form'!$E$8:$E$507, "&gt;="&amp;T215)&gt;0, "R", "")))))</f>
        <v/>
      </c>
      <c r="U216" s="41" t="str">
        <f>IF(OR($B216="", U215=""), "", IF(COUNTIFS('Leave Request Form'!$T$8:$T$507, U215, 'Leave Request Form'!$C$8:$C$507, $B216), "A2", IF(COUNTIFS('Leave Request Form'!$G$8:$G$507, U215, 'Leave Request Form'!$C$8:$C$507, $B216), "R2", IF(COUNTIFS('Leave Request Form'!$P$8:$P$569, $B216, 'Leave Request Form'!$Q$8:$Q$569, "&lt;="&amp;U215, 'Leave Request Form'!$R$8:$R$569, "&gt;="&amp;U215)&gt;0, "A", IF(COUNTIFS('Leave Request Form'!$C$8:$C$507, $B216, 'Leave Request Form'!$D$8:$D$507, "&lt;="&amp;U215, 'Leave Request Form'!$E$8:$E$507, "&gt;="&amp;U215)&gt;0, "R", "")))))</f>
        <v/>
      </c>
      <c r="V216" s="41" t="str">
        <f>IF(OR($B216="", V215=""), "", IF(COUNTIFS('Leave Request Form'!$T$8:$T$507, V215, 'Leave Request Form'!$C$8:$C$507, $B216), "A2", IF(COUNTIFS('Leave Request Form'!$G$8:$G$507, V215, 'Leave Request Form'!$C$8:$C$507, $B216), "R2", IF(COUNTIFS('Leave Request Form'!$P$8:$P$569, $B216, 'Leave Request Form'!$Q$8:$Q$569, "&lt;="&amp;V215, 'Leave Request Form'!$R$8:$R$569, "&gt;="&amp;V215)&gt;0, "A", IF(COUNTIFS('Leave Request Form'!$C$8:$C$507, $B216, 'Leave Request Form'!$D$8:$D$507, "&lt;="&amp;V215, 'Leave Request Form'!$E$8:$E$507, "&gt;="&amp;V215)&gt;0, "R", "")))))</f>
        <v/>
      </c>
      <c r="W216" s="41" t="str">
        <f>IF(OR($B216="", W215=""), "", IF(COUNTIFS('Leave Request Form'!$T$8:$T$507, W215, 'Leave Request Form'!$C$8:$C$507, $B216), "A2", IF(COUNTIFS('Leave Request Form'!$G$8:$G$507, W215, 'Leave Request Form'!$C$8:$C$507, $B216), "R2", IF(COUNTIFS('Leave Request Form'!$P$8:$P$569, $B216, 'Leave Request Form'!$Q$8:$Q$569, "&lt;="&amp;W215, 'Leave Request Form'!$R$8:$R$569, "&gt;="&amp;W215)&gt;0, "A", IF(COUNTIFS('Leave Request Form'!$C$8:$C$507, $B216, 'Leave Request Form'!$D$8:$D$507, "&lt;="&amp;W215, 'Leave Request Form'!$E$8:$E$507, "&gt;="&amp;W215)&gt;0, "R", "")))))</f>
        <v/>
      </c>
      <c r="X216" s="41" t="str">
        <f>IF(OR($B216="", X215=""), "", IF(COUNTIFS('Leave Request Form'!$T$8:$T$507, X215, 'Leave Request Form'!$C$8:$C$507, $B216), "A2", IF(COUNTIFS('Leave Request Form'!$G$8:$G$507, X215, 'Leave Request Form'!$C$8:$C$507, $B216), "R2", IF(COUNTIFS('Leave Request Form'!$P$8:$P$569, $B216, 'Leave Request Form'!$Q$8:$Q$569, "&lt;="&amp;X215, 'Leave Request Form'!$R$8:$R$569, "&gt;="&amp;X215)&gt;0, "A", IF(COUNTIFS('Leave Request Form'!$C$8:$C$507, $B216, 'Leave Request Form'!$D$8:$D$507, "&lt;="&amp;X215, 'Leave Request Form'!$E$8:$E$507, "&gt;="&amp;X215)&gt;0, "R", "")))))</f>
        <v/>
      </c>
      <c r="Y216" s="41" t="str">
        <f>IF(OR($B216="", Y215=""), "", IF(COUNTIFS('Leave Request Form'!$T$8:$T$507, Y215, 'Leave Request Form'!$C$8:$C$507, $B216), "A2", IF(COUNTIFS('Leave Request Form'!$G$8:$G$507, Y215, 'Leave Request Form'!$C$8:$C$507, $B216), "R2", IF(COUNTIFS('Leave Request Form'!$P$8:$P$569, $B216, 'Leave Request Form'!$Q$8:$Q$569, "&lt;="&amp;Y215, 'Leave Request Form'!$R$8:$R$569, "&gt;="&amp;Y215)&gt;0, "A", IF(COUNTIFS('Leave Request Form'!$C$8:$C$507, $B216, 'Leave Request Form'!$D$8:$D$507, "&lt;="&amp;Y215, 'Leave Request Form'!$E$8:$E$507, "&gt;="&amp;Y215)&gt;0, "R", "")))))</f>
        <v/>
      </c>
      <c r="Z216" s="41" t="str">
        <f>IF(OR($B216="", Z215=""), "", IF(COUNTIFS('Leave Request Form'!$T$8:$T$507, Z215, 'Leave Request Form'!$C$8:$C$507, $B216), "A2", IF(COUNTIFS('Leave Request Form'!$G$8:$G$507, Z215, 'Leave Request Form'!$C$8:$C$507, $B216), "R2", IF(COUNTIFS('Leave Request Form'!$P$8:$P$569, $B216, 'Leave Request Form'!$Q$8:$Q$569, "&lt;="&amp;Z215, 'Leave Request Form'!$R$8:$R$569, "&gt;="&amp;Z215)&gt;0, "A", IF(COUNTIFS('Leave Request Form'!$C$8:$C$507, $B216, 'Leave Request Form'!$D$8:$D$507, "&lt;="&amp;Z215, 'Leave Request Form'!$E$8:$E$507, "&gt;="&amp;Z215)&gt;0, "R", "")))))</f>
        <v/>
      </c>
      <c r="AA216" s="41" t="str">
        <f>IF(OR($B216="", AA215=""), "", IF(COUNTIFS('Leave Request Form'!$T$8:$T$507, AA215, 'Leave Request Form'!$C$8:$C$507, $B216), "A2", IF(COUNTIFS('Leave Request Form'!$G$8:$G$507, AA215, 'Leave Request Form'!$C$8:$C$507, $B216), "R2", IF(COUNTIFS('Leave Request Form'!$P$8:$P$569, $B216, 'Leave Request Form'!$Q$8:$Q$569, "&lt;="&amp;AA215, 'Leave Request Form'!$R$8:$R$569, "&gt;="&amp;AA215)&gt;0, "A", IF(COUNTIFS('Leave Request Form'!$C$8:$C$507, $B216, 'Leave Request Form'!$D$8:$D$507, "&lt;="&amp;AA215, 'Leave Request Form'!$E$8:$E$507, "&gt;="&amp;AA215)&gt;0, "R", "")))))</f>
        <v/>
      </c>
      <c r="AB216" s="41" t="str">
        <f>IF(OR($B216="", AB215=""), "", IF(COUNTIFS('Leave Request Form'!$T$8:$T$507, AB215, 'Leave Request Form'!$C$8:$C$507, $B216), "A2", IF(COUNTIFS('Leave Request Form'!$G$8:$G$507, AB215, 'Leave Request Form'!$C$8:$C$507, $B216), "R2", IF(COUNTIFS('Leave Request Form'!$P$8:$P$569, $B216, 'Leave Request Form'!$Q$8:$Q$569, "&lt;="&amp;AB215, 'Leave Request Form'!$R$8:$R$569, "&gt;="&amp;AB215)&gt;0, "A", IF(COUNTIFS('Leave Request Form'!$C$8:$C$507, $B216, 'Leave Request Form'!$D$8:$D$507, "&lt;="&amp;AB215, 'Leave Request Form'!$E$8:$E$507, "&gt;="&amp;AB215)&gt;0, "R", "")))))</f>
        <v/>
      </c>
      <c r="AC216" s="41" t="str">
        <f>IF(OR($B216="", AC215=""), "", IF(COUNTIFS('Leave Request Form'!$T$8:$T$507, AC215, 'Leave Request Form'!$C$8:$C$507, $B216), "A2", IF(COUNTIFS('Leave Request Form'!$G$8:$G$507, AC215, 'Leave Request Form'!$C$8:$C$507, $B216), "R2", IF(COUNTIFS('Leave Request Form'!$P$8:$P$569, $B216, 'Leave Request Form'!$Q$8:$Q$569, "&lt;="&amp;AC215, 'Leave Request Form'!$R$8:$R$569, "&gt;="&amp;AC215)&gt;0, "A", IF(COUNTIFS('Leave Request Form'!$C$8:$C$507, $B216, 'Leave Request Form'!$D$8:$D$507, "&lt;="&amp;AC215, 'Leave Request Form'!$E$8:$E$507, "&gt;="&amp;AC215)&gt;0, "R", "")))))</f>
        <v/>
      </c>
      <c r="AD216" s="41" t="str">
        <f>IF(OR($B216="", AD215=""), "", IF(COUNTIFS('Leave Request Form'!$T$8:$T$507, AD215, 'Leave Request Form'!$C$8:$C$507, $B216), "A2", IF(COUNTIFS('Leave Request Form'!$G$8:$G$507, AD215, 'Leave Request Form'!$C$8:$C$507, $B216), "R2", IF(COUNTIFS('Leave Request Form'!$P$8:$P$569, $B216, 'Leave Request Form'!$Q$8:$Q$569, "&lt;="&amp;AD215, 'Leave Request Form'!$R$8:$R$569, "&gt;="&amp;AD215)&gt;0, "A", IF(COUNTIFS('Leave Request Form'!$C$8:$C$507, $B216, 'Leave Request Form'!$D$8:$D$507, "&lt;="&amp;AD215, 'Leave Request Form'!$E$8:$E$507, "&gt;="&amp;AD215)&gt;0, "R", "")))))</f>
        <v/>
      </c>
      <c r="AE216" s="41" t="str">
        <f>IF(OR($B216="", AE215=""), "", IF(COUNTIFS('Leave Request Form'!$T$8:$T$507, AE215, 'Leave Request Form'!$C$8:$C$507, $B216), "A2", IF(COUNTIFS('Leave Request Form'!$G$8:$G$507, AE215, 'Leave Request Form'!$C$8:$C$507, $B216), "R2", IF(COUNTIFS('Leave Request Form'!$P$8:$P$569, $B216, 'Leave Request Form'!$Q$8:$Q$569, "&lt;="&amp;AE215, 'Leave Request Form'!$R$8:$R$569, "&gt;="&amp;AE215)&gt;0, "A", IF(COUNTIFS('Leave Request Form'!$C$8:$C$507, $B216, 'Leave Request Form'!$D$8:$D$507, "&lt;="&amp;AE215, 'Leave Request Form'!$E$8:$E$507, "&gt;="&amp;AE215)&gt;0, "R", "")))))</f>
        <v/>
      </c>
      <c r="AF216" s="41" t="str">
        <f>IF(OR($B216="", AF215=""), "", IF(COUNTIFS('Leave Request Form'!$T$8:$T$507, AF215, 'Leave Request Form'!$C$8:$C$507, $B216), "A2", IF(COUNTIFS('Leave Request Form'!$G$8:$G$507, AF215, 'Leave Request Form'!$C$8:$C$507, $B216), "R2", IF(COUNTIFS('Leave Request Form'!$P$8:$P$569, $B216, 'Leave Request Form'!$Q$8:$Q$569, "&lt;="&amp;AF215, 'Leave Request Form'!$R$8:$R$569, "&gt;="&amp;AF215)&gt;0, "A", IF(COUNTIFS('Leave Request Form'!$C$8:$C$507, $B216, 'Leave Request Form'!$D$8:$D$507, "&lt;="&amp;AF215, 'Leave Request Form'!$E$8:$E$507, "&gt;="&amp;AF215)&gt;0, "R", "")))))</f>
        <v/>
      </c>
      <c r="AG216" s="26" t="str">
        <f>IF(OR($B216="", AG215=""), "", IF(COUNTIFS('Leave Request Form'!$T$8:$T$507, AG215, 'Leave Request Form'!$C$8:$C$507, $B216), "A2", IF(COUNTIFS('Leave Request Form'!$G$8:$G$507, AG215, 'Leave Request Form'!$C$8:$C$507, $B216), "R2", IF(COUNTIFS('Leave Request Form'!$P$8:$P$569, $B216, 'Leave Request Form'!$Q$8:$Q$569, "&lt;="&amp;AG215, 'Leave Request Form'!$R$8:$R$569, "&gt;="&amp;AG215)&gt;0, "A", IF(COUNTIFS('Leave Request Form'!$C$8:$C$507, $B216, 'Leave Request Form'!$D$8:$D$507, "&lt;="&amp;AG215, 'Leave Request Form'!$E$8:$E$507, "&gt;="&amp;AG215)&gt;0, "R", "")))))</f>
        <v/>
      </c>
      <c r="AH216" s="75"/>
    </row>
    <row r="217" spans="1:34" x14ac:dyDescent="0.25">
      <c r="A217" s="75"/>
      <c r="B217" s="10" t="str">
        <f>IF('Intro &amp; Setup'!$BC$5="", "", 'Intro &amp; Setup'!$BC$5)</f>
        <v>Mary</v>
      </c>
      <c r="C217" s="42" t="str">
        <f>IF(OR($B217="", C215=""), "", IF(COUNTIFS('Leave Request Form'!$T$8:$T$507, C215, 'Leave Request Form'!$C$8:$C$507, $B217), "A2", IF(COUNTIFS('Leave Request Form'!$G$8:$G$507, C215, 'Leave Request Form'!$C$8:$C$507, $B217), "R2", IF(COUNTIFS('Leave Request Form'!$P$8:$P$569, $B217, 'Leave Request Form'!$Q$8:$Q$569, "&lt;="&amp;C215, 'Leave Request Form'!$R$8:$R$569, "&gt;="&amp;C215)&gt;0, "A", IF(COUNTIFS('Leave Request Form'!$C$8:$C$507, $B217, 'Leave Request Form'!$D$8:$D$507, "&lt;="&amp;C215, 'Leave Request Form'!$E$8:$E$507, "&gt;="&amp;C215)&gt;0, "R", "")))))</f>
        <v/>
      </c>
      <c r="D217" s="43" t="str">
        <f>IF(OR($B217="", D215=""), "", IF(COUNTIFS('Leave Request Form'!$T$8:$T$507, D215, 'Leave Request Form'!$C$8:$C$507, $B217), "A2", IF(COUNTIFS('Leave Request Form'!$G$8:$G$507, D215, 'Leave Request Form'!$C$8:$C$507, $B217), "R2", IF(COUNTIFS('Leave Request Form'!$P$8:$P$569, $B217, 'Leave Request Form'!$Q$8:$Q$569, "&lt;="&amp;D215, 'Leave Request Form'!$R$8:$R$569, "&gt;="&amp;D215)&gt;0, "A", IF(COUNTIFS('Leave Request Form'!$C$8:$C$507, $B217, 'Leave Request Form'!$D$8:$D$507, "&lt;="&amp;D215, 'Leave Request Form'!$E$8:$E$507, "&gt;="&amp;D215)&gt;0, "R", "")))))</f>
        <v/>
      </c>
      <c r="E217" s="43" t="str">
        <f>IF(OR($B217="", E215=""), "", IF(COUNTIFS('Leave Request Form'!$T$8:$T$507, E215, 'Leave Request Form'!$C$8:$C$507, $B217), "A2", IF(COUNTIFS('Leave Request Form'!$G$8:$G$507, E215, 'Leave Request Form'!$C$8:$C$507, $B217), "R2", IF(COUNTIFS('Leave Request Form'!$P$8:$P$569, $B217, 'Leave Request Form'!$Q$8:$Q$569, "&lt;="&amp;E215, 'Leave Request Form'!$R$8:$R$569, "&gt;="&amp;E215)&gt;0, "A", IF(COUNTIFS('Leave Request Form'!$C$8:$C$507, $B217, 'Leave Request Form'!$D$8:$D$507, "&lt;="&amp;E215, 'Leave Request Form'!$E$8:$E$507, "&gt;="&amp;E215)&gt;0, "R", "")))))</f>
        <v/>
      </c>
      <c r="F217" s="43" t="str">
        <f>IF(OR($B217="", F215=""), "", IF(COUNTIFS('Leave Request Form'!$T$8:$T$507, F215, 'Leave Request Form'!$C$8:$C$507, $B217), "A2", IF(COUNTIFS('Leave Request Form'!$G$8:$G$507, F215, 'Leave Request Form'!$C$8:$C$507, $B217), "R2", IF(COUNTIFS('Leave Request Form'!$P$8:$P$569, $B217, 'Leave Request Form'!$Q$8:$Q$569, "&lt;="&amp;F215, 'Leave Request Form'!$R$8:$R$569, "&gt;="&amp;F215)&gt;0, "A", IF(COUNTIFS('Leave Request Form'!$C$8:$C$507, $B217, 'Leave Request Form'!$D$8:$D$507, "&lt;="&amp;F215, 'Leave Request Form'!$E$8:$E$507, "&gt;="&amp;F215)&gt;0, "R", "")))))</f>
        <v/>
      </c>
      <c r="G217" s="43" t="str">
        <f>IF(OR($B217="", G215=""), "", IF(COUNTIFS('Leave Request Form'!$T$8:$T$507, G215, 'Leave Request Form'!$C$8:$C$507, $B217), "A2", IF(COUNTIFS('Leave Request Form'!$G$8:$G$507, G215, 'Leave Request Form'!$C$8:$C$507, $B217), "R2", IF(COUNTIFS('Leave Request Form'!$P$8:$P$569, $B217, 'Leave Request Form'!$Q$8:$Q$569, "&lt;="&amp;G215, 'Leave Request Form'!$R$8:$R$569, "&gt;="&amp;G215)&gt;0, "A", IF(COUNTIFS('Leave Request Form'!$C$8:$C$507, $B217, 'Leave Request Form'!$D$8:$D$507, "&lt;="&amp;G215, 'Leave Request Form'!$E$8:$E$507, "&gt;="&amp;G215)&gt;0, "R", "")))))</f>
        <v/>
      </c>
      <c r="H217" s="43" t="str">
        <f>IF(OR($B217="", H215=""), "", IF(COUNTIFS('Leave Request Form'!$T$8:$T$507, H215, 'Leave Request Form'!$C$8:$C$507, $B217), "A2", IF(COUNTIFS('Leave Request Form'!$G$8:$G$507, H215, 'Leave Request Form'!$C$8:$C$507, $B217), "R2", IF(COUNTIFS('Leave Request Form'!$P$8:$P$569, $B217, 'Leave Request Form'!$Q$8:$Q$569, "&lt;="&amp;H215, 'Leave Request Form'!$R$8:$R$569, "&gt;="&amp;H215)&gt;0, "A", IF(COUNTIFS('Leave Request Form'!$C$8:$C$507, $B217, 'Leave Request Form'!$D$8:$D$507, "&lt;="&amp;H215, 'Leave Request Form'!$E$8:$E$507, "&gt;="&amp;H215)&gt;0, "R", "")))))</f>
        <v/>
      </c>
      <c r="I217" s="43" t="str">
        <f>IF(OR($B217="", I215=""), "", IF(COUNTIFS('Leave Request Form'!$T$8:$T$507, I215, 'Leave Request Form'!$C$8:$C$507, $B217), "A2", IF(COUNTIFS('Leave Request Form'!$G$8:$G$507, I215, 'Leave Request Form'!$C$8:$C$507, $B217), "R2", IF(COUNTIFS('Leave Request Form'!$P$8:$P$569, $B217, 'Leave Request Form'!$Q$8:$Q$569, "&lt;="&amp;I215, 'Leave Request Form'!$R$8:$R$569, "&gt;="&amp;I215)&gt;0, "A", IF(COUNTIFS('Leave Request Form'!$C$8:$C$507, $B217, 'Leave Request Form'!$D$8:$D$507, "&lt;="&amp;I215, 'Leave Request Form'!$E$8:$E$507, "&gt;="&amp;I215)&gt;0, "R", "")))))</f>
        <v/>
      </c>
      <c r="J217" s="43" t="str">
        <f>IF(OR($B217="", J215=""), "", IF(COUNTIFS('Leave Request Form'!$T$8:$T$507, J215, 'Leave Request Form'!$C$8:$C$507, $B217), "A2", IF(COUNTIFS('Leave Request Form'!$G$8:$G$507, J215, 'Leave Request Form'!$C$8:$C$507, $B217), "R2", IF(COUNTIFS('Leave Request Form'!$P$8:$P$569, $B217, 'Leave Request Form'!$Q$8:$Q$569, "&lt;="&amp;J215, 'Leave Request Form'!$R$8:$R$569, "&gt;="&amp;J215)&gt;0, "A", IF(COUNTIFS('Leave Request Form'!$C$8:$C$507, $B217, 'Leave Request Form'!$D$8:$D$507, "&lt;="&amp;J215, 'Leave Request Form'!$E$8:$E$507, "&gt;="&amp;J215)&gt;0, "R", "")))))</f>
        <v/>
      </c>
      <c r="K217" s="43" t="str">
        <f>IF(OR($B217="", K215=""), "", IF(COUNTIFS('Leave Request Form'!$T$8:$T$507, K215, 'Leave Request Form'!$C$8:$C$507, $B217), "A2", IF(COUNTIFS('Leave Request Form'!$G$8:$G$507, K215, 'Leave Request Form'!$C$8:$C$507, $B217), "R2", IF(COUNTIFS('Leave Request Form'!$P$8:$P$569, $B217, 'Leave Request Form'!$Q$8:$Q$569, "&lt;="&amp;K215, 'Leave Request Form'!$R$8:$R$569, "&gt;="&amp;K215)&gt;0, "A", IF(COUNTIFS('Leave Request Form'!$C$8:$C$507, $B217, 'Leave Request Form'!$D$8:$D$507, "&lt;="&amp;K215, 'Leave Request Form'!$E$8:$E$507, "&gt;="&amp;K215)&gt;0, "R", "")))))</f>
        <v/>
      </c>
      <c r="L217" s="43" t="str">
        <f>IF(OR($B217="", L215=""), "", IF(COUNTIFS('Leave Request Form'!$T$8:$T$507, L215, 'Leave Request Form'!$C$8:$C$507, $B217), "A2", IF(COUNTIFS('Leave Request Form'!$G$8:$G$507, L215, 'Leave Request Form'!$C$8:$C$507, $B217), "R2", IF(COUNTIFS('Leave Request Form'!$P$8:$P$569, $B217, 'Leave Request Form'!$Q$8:$Q$569, "&lt;="&amp;L215, 'Leave Request Form'!$R$8:$R$569, "&gt;="&amp;L215)&gt;0, "A", IF(COUNTIFS('Leave Request Form'!$C$8:$C$507, $B217, 'Leave Request Form'!$D$8:$D$507, "&lt;="&amp;L215, 'Leave Request Form'!$E$8:$E$507, "&gt;="&amp;L215)&gt;0, "R", "")))))</f>
        <v/>
      </c>
      <c r="M217" s="43" t="str">
        <f>IF(OR($B217="", M215=""), "", IF(COUNTIFS('Leave Request Form'!$T$8:$T$507, M215, 'Leave Request Form'!$C$8:$C$507, $B217), "A2", IF(COUNTIFS('Leave Request Form'!$G$8:$G$507, M215, 'Leave Request Form'!$C$8:$C$507, $B217), "R2", IF(COUNTIFS('Leave Request Form'!$P$8:$P$569, $B217, 'Leave Request Form'!$Q$8:$Q$569, "&lt;="&amp;M215, 'Leave Request Form'!$R$8:$R$569, "&gt;="&amp;M215)&gt;0, "A", IF(COUNTIFS('Leave Request Form'!$C$8:$C$507, $B217, 'Leave Request Form'!$D$8:$D$507, "&lt;="&amp;M215, 'Leave Request Form'!$E$8:$E$507, "&gt;="&amp;M215)&gt;0, "R", "")))))</f>
        <v/>
      </c>
      <c r="N217" s="43" t="str">
        <f>IF(OR($B217="", N215=""), "", IF(COUNTIFS('Leave Request Form'!$T$8:$T$507, N215, 'Leave Request Form'!$C$8:$C$507, $B217), "A2", IF(COUNTIFS('Leave Request Form'!$G$8:$G$507, N215, 'Leave Request Form'!$C$8:$C$507, $B217), "R2", IF(COUNTIFS('Leave Request Form'!$P$8:$P$569, $B217, 'Leave Request Form'!$Q$8:$Q$569, "&lt;="&amp;N215, 'Leave Request Form'!$R$8:$R$569, "&gt;="&amp;N215)&gt;0, "A", IF(COUNTIFS('Leave Request Form'!$C$8:$C$507, $B217, 'Leave Request Form'!$D$8:$D$507, "&lt;="&amp;N215, 'Leave Request Form'!$E$8:$E$507, "&gt;="&amp;N215)&gt;0, "R", "")))))</f>
        <v/>
      </c>
      <c r="O217" s="43" t="str">
        <f>IF(OR($B217="", O215=""), "", IF(COUNTIFS('Leave Request Form'!$T$8:$T$507, O215, 'Leave Request Form'!$C$8:$C$507, $B217), "A2", IF(COUNTIFS('Leave Request Form'!$G$8:$G$507, O215, 'Leave Request Form'!$C$8:$C$507, $B217), "R2", IF(COUNTIFS('Leave Request Form'!$P$8:$P$569, $B217, 'Leave Request Form'!$Q$8:$Q$569, "&lt;="&amp;O215, 'Leave Request Form'!$R$8:$R$569, "&gt;="&amp;O215)&gt;0, "A", IF(COUNTIFS('Leave Request Form'!$C$8:$C$507, $B217, 'Leave Request Form'!$D$8:$D$507, "&lt;="&amp;O215, 'Leave Request Form'!$E$8:$E$507, "&gt;="&amp;O215)&gt;0, "R", "")))))</f>
        <v/>
      </c>
      <c r="P217" s="43" t="str">
        <f>IF(OR($B217="", P215=""), "", IF(COUNTIFS('Leave Request Form'!$T$8:$T$507, P215, 'Leave Request Form'!$C$8:$C$507, $B217), "A2", IF(COUNTIFS('Leave Request Form'!$G$8:$G$507, P215, 'Leave Request Form'!$C$8:$C$507, $B217), "R2", IF(COUNTIFS('Leave Request Form'!$P$8:$P$569, $B217, 'Leave Request Form'!$Q$8:$Q$569, "&lt;="&amp;P215, 'Leave Request Form'!$R$8:$R$569, "&gt;="&amp;P215)&gt;0, "A", IF(COUNTIFS('Leave Request Form'!$C$8:$C$507, $B217, 'Leave Request Form'!$D$8:$D$507, "&lt;="&amp;P215, 'Leave Request Form'!$E$8:$E$507, "&gt;="&amp;P215)&gt;0, "R", "")))))</f>
        <v/>
      </c>
      <c r="Q217" s="43" t="str">
        <f>IF(OR($B217="", Q215=""), "", IF(COUNTIFS('Leave Request Form'!$T$8:$T$507, Q215, 'Leave Request Form'!$C$8:$C$507, $B217), "A2", IF(COUNTIFS('Leave Request Form'!$G$8:$G$507, Q215, 'Leave Request Form'!$C$8:$C$507, $B217), "R2", IF(COUNTIFS('Leave Request Form'!$P$8:$P$569, $B217, 'Leave Request Form'!$Q$8:$Q$569, "&lt;="&amp;Q215, 'Leave Request Form'!$R$8:$R$569, "&gt;="&amp;Q215)&gt;0, "A", IF(COUNTIFS('Leave Request Form'!$C$8:$C$507, $B217, 'Leave Request Form'!$D$8:$D$507, "&lt;="&amp;Q215, 'Leave Request Form'!$E$8:$E$507, "&gt;="&amp;Q215)&gt;0, "R", "")))))</f>
        <v/>
      </c>
      <c r="R217" s="43" t="str">
        <f>IF(OR($B217="", R215=""), "", IF(COUNTIFS('Leave Request Form'!$T$8:$T$507, R215, 'Leave Request Form'!$C$8:$C$507, $B217), "A2", IF(COUNTIFS('Leave Request Form'!$G$8:$G$507, R215, 'Leave Request Form'!$C$8:$C$507, $B217), "R2", IF(COUNTIFS('Leave Request Form'!$P$8:$P$569, $B217, 'Leave Request Form'!$Q$8:$Q$569, "&lt;="&amp;R215, 'Leave Request Form'!$R$8:$R$569, "&gt;="&amp;R215)&gt;0, "A", IF(COUNTIFS('Leave Request Form'!$C$8:$C$507, $B217, 'Leave Request Form'!$D$8:$D$507, "&lt;="&amp;R215, 'Leave Request Form'!$E$8:$E$507, "&gt;="&amp;R215)&gt;0, "R", "")))))</f>
        <v/>
      </c>
      <c r="S217" s="43" t="str">
        <f>IF(OR($B217="", S215=""), "", IF(COUNTIFS('Leave Request Form'!$T$8:$T$507, S215, 'Leave Request Form'!$C$8:$C$507, $B217), "A2", IF(COUNTIFS('Leave Request Form'!$G$8:$G$507, S215, 'Leave Request Form'!$C$8:$C$507, $B217), "R2", IF(COUNTIFS('Leave Request Form'!$P$8:$P$569, $B217, 'Leave Request Form'!$Q$8:$Q$569, "&lt;="&amp;S215, 'Leave Request Form'!$R$8:$R$569, "&gt;="&amp;S215)&gt;0, "A", IF(COUNTIFS('Leave Request Form'!$C$8:$C$507, $B217, 'Leave Request Form'!$D$8:$D$507, "&lt;="&amp;S215, 'Leave Request Form'!$E$8:$E$507, "&gt;="&amp;S215)&gt;0, "R", "")))))</f>
        <v/>
      </c>
      <c r="T217" s="43" t="str">
        <f>IF(OR($B217="", T215=""), "", IF(COUNTIFS('Leave Request Form'!$T$8:$T$507, T215, 'Leave Request Form'!$C$8:$C$507, $B217), "A2", IF(COUNTIFS('Leave Request Form'!$G$8:$G$507, T215, 'Leave Request Form'!$C$8:$C$507, $B217), "R2", IF(COUNTIFS('Leave Request Form'!$P$8:$P$569, $B217, 'Leave Request Form'!$Q$8:$Q$569, "&lt;="&amp;T215, 'Leave Request Form'!$R$8:$R$569, "&gt;="&amp;T215)&gt;0, "A", IF(COUNTIFS('Leave Request Form'!$C$8:$C$507, $B217, 'Leave Request Form'!$D$8:$D$507, "&lt;="&amp;T215, 'Leave Request Form'!$E$8:$E$507, "&gt;="&amp;T215)&gt;0, "R", "")))))</f>
        <v/>
      </c>
      <c r="U217" s="43" t="str">
        <f>IF(OR($B217="", U215=""), "", IF(COUNTIFS('Leave Request Form'!$T$8:$T$507, U215, 'Leave Request Form'!$C$8:$C$507, $B217), "A2", IF(COUNTIFS('Leave Request Form'!$G$8:$G$507, U215, 'Leave Request Form'!$C$8:$C$507, $B217), "R2", IF(COUNTIFS('Leave Request Form'!$P$8:$P$569, $B217, 'Leave Request Form'!$Q$8:$Q$569, "&lt;="&amp;U215, 'Leave Request Form'!$R$8:$R$569, "&gt;="&amp;U215)&gt;0, "A", IF(COUNTIFS('Leave Request Form'!$C$8:$C$507, $B217, 'Leave Request Form'!$D$8:$D$507, "&lt;="&amp;U215, 'Leave Request Form'!$E$8:$E$507, "&gt;="&amp;U215)&gt;0, "R", "")))))</f>
        <v/>
      </c>
      <c r="V217" s="43" t="str">
        <f>IF(OR($B217="", V215=""), "", IF(COUNTIFS('Leave Request Form'!$T$8:$T$507, V215, 'Leave Request Form'!$C$8:$C$507, $B217), "A2", IF(COUNTIFS('Leave Request Form'!$G$8:$G$507, V215, 'Leave Request Form'!$C$8:$C$507, $B217), "R2", IF(COUNTIFS('Leave Request Form'!$P$8:$P$569, $B217, 'Leave Request Form'!$Q$8:$Q$569, "&lt;="&amp;V215, 'Leave Request Form'!$R$8:$R$569, "&gt;="&amp;V215)&gt;0, "A", IF(COUNTIFS('Leave Request Form'!$C$8:$C$507, $B217, 'Leave Request Form'!$D$8:$D$507, "&lt;="&amp;V215, 'Leave Request Form'!$E$8:$E$507, "&gt;="&amp;V215)&gt;0, "R", "")))))</f>
        <v/>
      </c>
      <c r="W217" s="43" t="str">
        <f>IF(OR($B217="", W215=""), "", IF(COUNTIFS('Leave Request Form'!$T$8:$T$507, W215, 'Leave Request Form'!$C$8:$C$507, $B217), "A2", IF(COUNTIFS('Leave Request Form'!$G$8:$G$507, W215, 'Leave Request Form'!$C$8:$C$507, $B217), "R2", IF(COUNTIFS('Leave Request Form'!$P$8:$P$569, $B217, 'Leave Request Form'!$Q$8:$Q$569, "&lt;="&amp;W215, 'Leave Request Form'!$R$8:$R$569, "&gt;="&amp;W215)&gt;0, "A", IF(COUNTIFS('Leave Request Form'!$C$8:$C$507, $B217, 'Leave Request Form'!$D$8:$D$507, "&lt;="&amp;W215, 'Leave Request Form'!$E$8:$E$507, "&gt;="&amp;W215)&gt;0, "R", "")))))</f>
        <v/>
      </c>
      <c r="X217" s="43" t="str">
        <f>IF(OR($B217="", X215=""), "", IF(COUNTIFS('Leave Request Form'!$T$8:$T$507, X215, 'Leave Request Form'!$C$8:$C$507, $B217), "A2", IF(COUNTIFS('Leave Request Form'!$G$8:$G$507, X215, 'Leave Request Form'!$C$8:$C$507, $B217), "R2", IF(COUNTIFS('Leave Request Form'!$P$8:$P$569, $B217, 'Leave Request Form'!$Q$8:$Q$569, "&lt;="&amp;X215, 'Leave Request Form'!$R$8:$R$569, "&gt;="&amp;X215)&gt;0, "A", IF(COUNTIFS('Leave Request Form'!$C$8:$C$507, $B217, 'Leave Request Form'!$D$8:$D$507, "&lt;="&amp;X215, 'Leave Request Form'!$E$8:$E$507, "&gt;="&amp;X215)&gt;0, "R", "")))))</f>
        <v/>
      </c>
      <c r="Y217" s="43" t="str">
        <f>IF(OR($B217="", Y215=""), "", IF(COUNTIFS('Leave Request Form'!$T$8:$T$507, Y215, 'Leave Request Form'!$C$8:$C$507, $B217), "A2", IF(COUNTIFS('Leave Request Form'!$G$8:$G$507, Y215, 'Leave Request Form'!$C$8:$C$507, $B217), "R2", IF(COUNTIFS('Leave Request Form'!$P$8:$P$569, $B217, 'Leave Request Form'!$Q$8:$Q$569, "&lt;="&amp;Y215, 'Leave Request Form'!$R$8:$R$569, "&gt;="&amp;Y215)&gt;0, "A", IF(COUNTIFS('Leave Request Form'!$C$8:$C$507, $B217, 'Leave Request Form'!$D$8:$D$507, "&lt;="&amp;Y215, 'Leave Request Form'!$E$8:$E$507, "&gt;="&amp;Y215)&gt;0, "R", "")))))</f>
        <v/>
      </c>
      <c r="Z217" s="43" t="str">
        <f>IF(OR($B217="", Z215=""), "", IF(COUNTIFS('Leave Request Form'!$T$8:$T$507, Z215, 'Leave Request Form'!$C$8:$C$507, $B217), "A2", IF(COUNTIFS('Leave Request Form'!$G$8:$G$507, Z215, 'Leave Request Form'!$C$8:$C$507, $B217), "R2", IF(COUNTIFS('Leave Request Form'!$P$8:$P$569, $B217, 'Leave Request Form'!$Q$8:$Q$569, "&lt;="&amp;Z215, 'Leave Request Form'!$R$8:$R$569, "&gt;="&amp;Z215)&gt;0, "A", IF(COUNTIFS('Leave Request Form'!$C$8:$C$507, $B217, 'Leave Request Form'!$D$8:$D$507, "&lt;="&amp;Z215, 'Leave Request Form'!$E$8:$E$507, "&gt;="&amp;Z215)&gt;0, "R", "")))))</f>
        <v/>
      </c>
      <c r="AA217" s="43" t="str">
        <f>IF(OR($B217="", AA215=""), "", IF(COUNTIFS('Leave Request Form'!$T$8:$T$507, AA215, 'Leave Request Form'!$C$8:$C$507, $B217), "A2", IF(COUNTIFS('Leave Request Form'!$G$8:$G$507, AA215, 'Leave Request Form'!$C$8:$C$507, $B217), "R2", IF(COUNTIFS('Leave Request Form'!$P$8:$P$569, $B217, 'Leave Request Form'!$Q$8:$Q$569, "&lt;="&amp;AA215, 'Leave Request Form'!$R$8:$R$569, "&gt;="&amp;AA215)&gt;0, "A", IF(COUNTIFS('Leave Request Form'!$C$8:$C$507, $B217, 'Leave Request Form'!$D$8:$D$507, "&lt;="&amp;AA215, 'Leave Request Form'!$E$8:$E$507, "&gt;="&amp;AA215)&gt;0, "R", "")))))</f>
        <v/>
      </c>
      <c r="AB217" s="43" t="str">
        <f>IF(OR($B217="", AB215=""), "", IF(COUNTIFS('Leave Request Form'!$T$8:$T$507, AB215, 'Leave Request Form'!$C$8:$C$507, $B217), "A2", IF(COUNTIFS('Leave Request Form'!$G$8:$G$507, AB215, 'Leave Request Form'!$C$8:$C$507, $B217), "R2", IF(COUNTIFS('Leave Request Form'!$P$8:$P$569, $B217, 'Leave Request Form'!$Q$8:$Q$569, "&lt;="&amp;AB215, 'Leave Request Form'!$R$8:$R$569, "&gt;="&amp;AB215)&gt;0, "A", IF(COUNTIFS('Leave Request Form'!$C$8:$C$507, $B217, 'Leave Request Form'!$D$8:$D$507, "&lt;="&amp;AB215, 'Leave Request Form'!$E$8:$E$507, "&gt;="&amp;AB215)&gt;0, "R", "")))))</f>
        <v/>
      </c>
      <c r="AC217" s="43" t="str">
        <f>IF(OR($B217="", AC215=""), "", IF(COUNTIFS('Leave Request Form'!$T$8:$T$507, AC215, 'Leave Request Form'!$C$8:$C$507, $B217), "A2", IF(COUNTIFS('Leave Request Form'!$G$8:$G$507, AC215, 'Leave Request Form'!$C$8:$C$507, $B217), "R2", IF(COUNTIFS('Leave Request Form'!$P$8:$P$569, $B217, 'Leave Request Form'!$Q$8:$Q$569, "&lt;="&amp;AC215, 'Leave Request Form'!$R$8:$R$569, "&gt;="&amp;AC215)&gt;0, "A", IF(COUNTIFS('Leave Request Form'!$C$8:$C$507, $B217, 'Leave Request Form'!$D$8:$D$507, "&lt;="&amp;AC215, 'Leave Request Form'!$E$8:$E$507, "&gt;="&amp;AC215)&gt;0, "R", "")))))</f>
        <v/>
      </c>
      <c r="AD217" s="43" t="str">
        <f>IF(OR($B217="", AD215=""), "", IF(COUNTIFS('Leave Request Form'!$T$8:$T$507, AD215, 'Leave Request Form'!$C$8:$C$507, $B217), "A2", IF(COUNTIFS('Leave Request Form'!$G$8:$G$507, AD215, 'Leave Request Form'!$C$8:$C$507, $B217), "R2", IF(COUNTIFS('Leave Request Form'!$P$8:$P$569, $B217, 'Leave Request Form'!$Q$8:$Q$569, "&lt;="&amp;AD215, 'Leave Request Form'!$R$8:$R$569, "&gt;="&amp;AD215)&gt;0, "A", IF(COUNTIFS('Leave Request Form'!$C$8:$C$507, $B217, 'Leave Request Form'!$D$8:$D$507, "&lt;="&amp;AD215, 'Leave Request Form'!$E$8:$E$507, "&gt;="&amp;AD215)&gt;0, "R", "")))))</f>
        <v/>
      </c>
      <c r="AE217" s="43" t="str">
        <f>IF(OR($B217="", AE215=""), "", IF(COUNTIFS('Leave Request Form'!$T$8:$T$507, AE215, 'Leave Request Form'!$C$8:$C$507, $B217), "A2", IF(COUNTIFS('Leave Request Form'!$G$8:$G$507, AE215, 'Leave Request Form'!$C$8:$C$507, $B217), "R2", IF(COUNTIFS('Leave Request Form'!$P$8:$P$569, $B217, 'Leave Request Form'!$Q$8:$Q$569, "&lt;="&amp;AE215, 'Leave Request Form'!$R$8:$R$569, "&gt;="&amp;AE215)&gt;0, "A", IF(COUNTIFS('Leave Request Form'!$C$8:$C$507, $B217, 'Leave Request Form'!$D$8:$D$507, "&lt;="&amp;AE215, 'Leave Request Form'!$E$8:$E$507, "&gt;="&amp;AE215)&gt;0, "R", "")))))</f>
        <v/>
      </c>
      <c r="AF217" s="43" t="str">
        <f>IF(OR($B217="", AF215=""), "", IF(COUNTIFS('Leave Request Form'!$T$8:$T$507, AF215, 'Leave Request Form'!$C$8:$C$507, $B217), "A2", IF(COUNTIFS('Leave Request Form'!$G$8:$G$507, AF215, 'Leave Request Form'!$C$8:$C$507, $B217), "R2", IF(COUNTIFS('Leave Request Form'!$P$8:$P$569, $B217, 'Leave Request Form'!$Q$8:$Q$569, "&lt;="&amp;AF215, 'Leave Request Form'!$R$8:$R$569, "&gt;="&amp;AF215)&gt;0, "A", IF(COUNTIFS('Leave Request Form'!$C$8:$C$507, $B217, 'Leave Request Form'!$D$8:$D$507, "&lt;="&amp;AF215, 'Leave Request Form'!$E$8:$E$507, "&gt;="&amp;AF215)&gt;0, "R", "")))))</f>
        <v/>
      </c>
      <c r="AG217" s="44" t="str">
        <f>IF(OR($B217="", AG215=""), "", IF(COUNTIFS('Leave Request Form'!$T$8:$T$507, AG215, 'Leave Request Form'!$C$8:$C$507, $B217), "A2", IF(COUNTIFS('Leave Request Form'!$G$8:$G$507, AG215, 'Leave Request Form'!$C$8:$C$507, $B217), "R2", IF(COUNTIFS('Leave Request Form'!$P$8:$P$569, $B217, 'Leave Request Form'!$Q$8:$Q$569, "&lt;="&amp;AG215, 'Leave Request Form'!$R$8:$R$569, "&gt;="&amp;AG215)&gt;0, "A", IF(COUNTIFS('Leave Request Form'!$C$8:$C$507, $B217, 'Leave Request Form'!$D$8:$D$507, "&lt;="&amp;AG215, 'Leave Request Form'!$E$8:$E$507, "&gt;="&amp;AG215)&gt;0, "R", "")))))</f>
        <v/>
      </c>
      <c r="AH217" s="75"/>
    </row>
    <row r="218" spans="1:34" x14ac:dyDescent="0.25">
      <c r="A218" s="75"/>
      <c r="B218" s="10" t="str">
        <f>IF('Intro &amp; Setup'!$BC$6="", "", 'Intro &amp; Setup'!$BC$6)</f>
        <v>Sean</v>
      </c>
      <c r="C218" s="42" t="str">
        <f>IF(OR($B218="", C215=""), "", IF(COUNTIFS('Leave Request Form'!$T$8:$T$507, C215, 'Leave Request Form'!$C$8:$C$507, $B218), "A2", IF(COUNTIFS('Leave Request Form'!$G$8:$G$507, C215, 'Leave Request Form'!$C$8:$C$507, $B218), "R2", IF(COUNTIFS('Leave Request Form'!$P$8:$P$569, $B218, 'Leave Request Form'!$Q$8:$Q$569, "&lt;="&amp;C215, 'Leave Request Form'!$R$8:$R$569, "&gt;="&amp;C215)&gt;0, "A", IF(COUNTIFS('Leave Request Form'!$C$8:$C$507, $B218, 'Leave Request Form'!$D$8:$D$507, "&lt;="&amp;C215, 'Leave Request Form'!$E$8:$E$507, "&gt;="&amp;C215)&gt;0, "R", "")))))</f>
        <v/>
      </c>
      <c r="D218" s="43" t="str">
        <f>IF(OR($B218="", D215=""), "", IF(COUNTIFS('Leave Request Form'!$T$8:$T$507, D215, 'Leave Request Form'!$C$8:$C$507, $B218), "A2", IF(COUNTIFS('Leave Request Form'!$G$8:$G$507, D215, 'Leave Request Form'!$C$8:$C$507, $B218), "R2", IF(COUNTIFS('Leave Request Form'!$P$8:$P$569, $B218, 'Leave Request Form'!$Q$8:$Q$569, "&lt;="&amp;D215, 'Leave Request Form'!$R$8:$R$569, "&gt;="&amp;D215)&gt;0, "A", IF(COUNTIFS('Leave Request Form'!$C$8:$C$507, $B218, 'Leave Request Form'!$D$8:$D$507, "&lt;="&amp;D215, 'Leave Request Form'!$E$8:$E$507, "&gt;="&amp;D215)&gt;0, "R", "")))))</f>
        <v/>
      </c>
      <c r="E218" s="43" t="str">
        <f>IF(OR($B218="", E215=""), "", IF(COUNTIFS('Leave Request Form'!$T$8:$T$507, E215, 'Leave Request Form'!$C$8:$C$507, $B218), "A2", IF(COUNTIFS('Leave Request Form'!$G$8:$G$507, E215, 'Leave Request Form'!$C$8:$C$507, $B218), "R2", IF(COUNTIFS('Leave Request Form'!$P$8:$P$569, $B218, 'Leave Request Form'!$Q$8:$Q$569, "&lt;="&amp;E215, 'Leave Request Form'!$R$8:$R$569, "&gt;="&amp;E215)&gt;0, "A", IF(COUNTIFS('Leave Request Form'!$C$8:$C$507, $B218, 'Leave Request Form'!$D$8:$D$507, "&lt;="&amp;E215, 'Leave Request Form'!$E$8:$E$507, "&gt;="&amp;E215)&gt;0, "R", "")))))</f>
        <v/>
      </c>
      <c r="F218" s="43" t="str">
        <f>IF(OR($B218="", F215=""), "", IF(COUNTIFS('Leave Request Form'!$T$8:$T$507, F215, 'Leave Request Form'!$C$8:$C$507, $B218), "A2", IF(COUNTIFS('Leave Request Form'!$G$8:$G$507, F215, 'Leave Request Form'!$C$8:$C$507, $B218), "R2", IF(COUNTIFS('Leave Request Form'!$P$8:$P$569, $B218, 'Leave Request Form'!$Q$8:$Q$569, "&lt;="&amp;F215, 'Leave Request Form'!$R$8:$R$569, "&gt;="&amp;F215)&gt;0, "A", IF(COUNTIFS('Leave Request Form'!$C$8:$C$507, $B218, 'Leave Request Form'!$D$8:$D$507, "&lt;="&amp;F215, 'Leave Request Form'!$E$8:$E$507, "&gt;="&amp;F215)&gt;0, "R", "")))))</f>
        <v/>
      </c>
      <c r="G218" s="43" t="str">
        <f>IF(OR($B218="", G215=""), "", IF(COUNTIFS('Leave Request Form'!$T$8:$T$507, G215, 'Leave Request Form'!$C$8:$C$507, $B218), "A2", IF(COUNTIFS('Leave Request Form'!$G$8:$G$507, G215, 'Leave Request Form'!$C$8:$C$507, $B218), "R2", IF(COUNTIFS('Leave Request Form'!$P$8:$P$569, $B218, 'Leave Request Form'!$Q$8:$Q$569, "&lt;="&amp;G215, 'Leave Request Form'!$R$8:$R$569, "&gt;="&amp;G215)&gt;0, "A", IF(COUNTIFS('Leave Request Form'!$C$8:$C$507, $B218, 'Leave Request Form'!$D$8:$D$507, "&lt;="&amp;G215, 'Leave Request Form'!$E$8:$E$507, "&gt;="&amp;G215)&gt;0, "R", "")))))</f>
        <v/>
      </c>
      <c r="H218" s="43" t="str">
        <f>IF(OR($B218="", H215=""), "", IF(COUNTIFS('Leave Request Form'!$T$8:$T$507, H215, 'Leave Request Form'!$C$8:$C$507, $B218), "A2", IF(COUNTIFS('Leave Request Form'!$G$8:$G$507, H215, 'Leave Request Form'!$C$8:$C$507, $B218), "R2", IF(COUNTIFS('Leave Request Form'!$P$8:$P$569, $B218, 'Leave Request Form'!$Q$8:$Q$569, "&lt;="&amp;H215, 'Leave Request Form'!$R$8:$R$569, "&gt;="&amp;H215)&gt;0, "A", IF(COUNTIFS('Leave Request Form'!$C$8:$C$507, $B218, 'Leave Request Form'!$D$8:$D$507, "&lt;="&amp;H215, 'Leave Request Form'!$E$8:$E$507, "&gt;="&amp;H215)&gt;0, "R", "")))))</f>
        <v/>
      </c>
      <c r="I218" s="43" t="str">
        <f>IF(OR($B218="", I215=""), "", IF(COUNTIFS('Leave Request Form'!$T$8:$T$507, I215, 'Leave Request Form'!$C$8:$C$507, $B218), "A2", IF(COUNTIFS('Leave Request Form'!$G$8:$G$507, I215, 'Leave Request Form'!$C$8:$C$507, $B218), "R2", IF(COUNTIFS('Leave Request Form'!$P$8:$P$569, $B218, 'Leave Request Form'!$Q$8:$Q$569, "&lt;="&amp;I215, 'Leave Request Form'!$R$8:$R$569, "&gt;="&amp;I215)&gt;0, "A", IF(COUNTIFS('Leave Request Form'!$C$8:$C$507, $B218, 'Leave Request Form'!$D$8:$D$507, "&lt;="&amp;I215, 'Leave Request Form'!$E$8:$E$507, "&gt;="&amp;I215)&gt;0, "R", "")))))</f>
        <v/>
      </c>
      <c r="J218" s="43" t="str">
        <f>IF(OR($B218="", J215=""), "", IF(COUNTIFS('Leave Request Form'!$T$8:$T$507, J215, 'Leave Request Form'!$C$8:$C$507, $B218), "A2", IF(COUNTIFS('Leave Request Form'!$G$8:$G$507, J215, 'Leave Request Form'!$C$8:$C$507, $B218), "R2", IF(COUNTIFS('Leave Request Form'!$P$8:$P$569, $B218, 'Leave Request Form'!$Q$8:$Q$569, "&lt;="&amp;J215, 'Leave Request Form'!$R$8:$R$569, "&gt;="&amp;J215)&gt;0, "A", IF(COUNTIFS('Leave Request Form'!$C$8:$C$507, $B218, 'Leave Request Form'!$D$8:$D$507, "&lt;="&amp;J215, 'Leave Request Form'!$E$8:$E$507, "&gt;="&amp;J215)&gt;0, "R", "")))))</f>
        <v/>
      </c>
      <c r="K218" s="43" t="str">
        <f>IF(OR($B218="", K215=""), "", IF(COUNTIFS('Leave Request Form'!$T$8:$T$507, K215, 'Leave Request Form'!$C$8:$C$507, $B218), "A2", IF(COUNTIFS('Leave Request Form'!$G$8:$G$507, K215, 'Leave Request Form'!$C$8:$C$507, $B218), "R2", IF(COUNTIFS('Leave Request Form'!$P$8:$P$569, $B218, 'Leave Request Form'!$Q$8:$Q$569, "&lt;="&amp;K215, 'Leave Request Form'!$R$8:$R$569, "&gt;="&amp;K215)&gt;0, "A", IF(COUNTIFS('Leave Request Form'!$C$8:$C$507, $B218, 'Leave Request Form'!$D$8:$D$507, "&lt;="&amp;K215, 'Leave Request Form'!$E$8:$E$507, "&gt;="&amp;K215)&gt;0, "R", "")))))</f>
        <v/>
      </c>
      <c r="L218" s="43" t="str">
        <f>IF(OR($B218="", L215=""), "", IF(COUNTIFS('Leave Request Form'!$T$8:$T$507, L215, 'Leave Request Form'!$C$8:$C$507, $B218), "A2", IF(COUNTIFS('Leave Request Form'!$G$8:$G$507, L215, 'Leave Request Form'!$C$8:$C$507, $B218), "R2", IF(COUNTIFS('Leave Request Form'!$P$8:$P$569, $B218, 'Leave Request Form'!$Q$8:$Q$569, "&lt;="&amp;L215, 'Leave Request Form'!$R$8:$R$569, "&gt;="&amp;L215)&gt;0, "A", IF(COUNTIFS('Leave Request Form'!$C$8:$C$507, $B218, 'Leave Request Form'!$D$8:$D$507, "&lt;="&amp;L215, 'Leave Request Form'!$E$8:$E$507, "&gt;="&amp;L215)&gt;0, "R", "")))))</f>
        <v/>
      </c>
      <c r="M218" s="43" t="str">
        <f>IF(OR($B218="", M215=""), "", IF(COUNTIFS('Leave Request Form'!$T$8:$T$507, M215, 'Leave Request Form'!$C$8:$C$507, $B218), "A2", IF(COUNTIFS('Leave Request Form'!$G$8:$G$507, M215, 'Leave Request Form'!$C$8:$C$507, $B218), "R2", IF(COUNTIFS('Leave Request Form'!$P$8:$P$569, $B218, 'Leave Request Form'!$Q$8:$Q$569, "&lt;="&amp;M215, 'Leave Request Form'!$R$8:$R$569, "&gt;="&amp;M215)&gt;0, "A", IF(COUNTIFS('Leave Request Form'!$C$8:$C$507, $B218, 'Leave Request Form'!$D$8:$D$507, "&lt;="&amp;M215, 'Leave Request Form'!$E$8:$E$507, "&gt;="&amp;M215)&gt;0, "R", "")))))</f>
        <v/>
      </c>
      <c r="N218" s="43" t="str">
        <f>IF(OR($B218="", N215=""), "", IF(COUNTIFS('Leave Request Form'!$T$8:$T$507, N215, 'Leave Request Form'!$C$8:$C$507, $B218), "A2", IF(COUNTIFS('Leave Request Form'!$G$8:$G$507, N215, 'Leave Request Form'!$C$8:$C$507, $B218), "R2", IF(COUNTIFS('Leave Request Form'!$P$8:$P$569, $B218, 'Leave Request Form'!$Q$8:$Q$569, "&lt;="&amp;N215, 'Leave Request Form'!$R$8:$R$569, "&gt;="&amp;N215)&gt;0, "A", IF(COUNTIFS('Leave Request Form'!$C$8:$C$507, $B218, 'Leave Request Form'!$D$8:$D$507, "&lt;="&amp;N215, 'Leave Request Form'!$E$8:$E$507, "&gt;="&amp;N215)&gt;0, "R", "")))))</f>
        <v/>
      </c>
      <c r="O218" s="43" t="str">
        <f>IF(OR($B218="", O215=""), "", IF(COUNTIFS('Leave Request Form'!$T$8:$T$507, O215, 'Leave Request Form'!$C$8:$C$507, $B218), "A2", IF(COUNTIFS('Leave Request Form'!$G$8:$G$507, O215, 'Leave Request Form'!$C$8:$C$507, $B218), "R2", IF(COUNTIFS('Leave Request Form'!$P$8:$P$569, $B218, 'Leave Request Form'!$Q$8:$Q$569, "&lt;="&amp;O215, 'Leave Request Form'!$R$8:$R$569, "&gt;="&amp;O215)&gt;0, "A", IF(COUNTIFS('Leave Request Form'!$C$8:$C$507, $B218, 'Leave Request Form'!$D$8:$D$507, "&lt;="&amp;O215, 'Leave Request Form'!$E$8:$E$507, "&gt;="&amp;O215)&gt;0, "R", "")))))</f>
        <v/>
      </c>
      <c r="P218" s="43" t="str">
        <f>IF(OR($B218="", P215=""), "", IF(COUNTIFS('Leave Request Form'!$T$8:$T$507, P215, 'Leave Request Form'!$C$8:$C$507, $B218), "A2", IF(COUNTIFS('Leave Request Form'!$G$8:$G$507, P215, 'Leave Request Form'!$C$8:$C$507, $B218), "R2", IF(COUNTIFS('Leave Request Form'!$P$8:$P$569, $B218, 'Leave Request Form'!$Q$8:$Q$569, "&lt;="&amp;P215, 'Leave Request Form'!$R$8:$R$569, "&gt;="&amp;P215)&gt;0, "A", IF(COUNTIFS('Leave Request Form'!$C$8:$C$507, $B218, 'Leave Request Form'!$D$8:$D$507, "&lt;="&amp;P215, 'Leave Request Form'!$E$8:$E$507, "&gt;="&amp;P215)&gt;0, "R", "")))))</f>
        <v/>
      </c>
      <c r="Q218" s="43" t="str">
        <f>IF(OR($B218="", Q215=""), "", IF(COUNTIFS('Leave Request Form'!$T$8:$T$507, Q215, 'Leave Request Form'!$C$8:$C$507, $B218), "A2", IF(COUNTIFS('Leave Request Form'!$G$8:$G$507, Q215, 'Leave Request Form'!$C$8:$C$507, $B218), "R2", IF(COUNTIFS('Leave Request Form'!$P$8:$P$569, $B218, 'Leave Request Form'!$Q$8:$Q$569, "&lt;="&amp;Q215, 'Leave Request Form'!$R$8:$R$569, "&gt;="&amp;Q215)&gt;0, "A", IF(COUNTIFS('Leave Request Form'!$C$8:$C$507, $B218, 'Leave Request Form'!$D$8:$D$507, "&lt;="&amp;Q215, 'Leave Request Form'!$E$8:$E$507, "&gt;="&amp;Q215)&gt;0, "R", "")))))</f>
        <v/>
      </c>
      <c r="R218" s="43" t="str">
        <f>IF(OR($B218="", R215=""), "", IF(COUNTIFS('Leave Request Form'!$T$8:$T$507, R215, 'Leave Request Form'!$C$8:$C$507, $B218), "A2", IF(COUNTIFS('Leave Request Form'!$G$8:$G$507, R215, 'Leave Request Form'!$C$8:$C$507, $B218), "R2", IF(COUNTIFS('Leave Request Form'!$P$8:$P$569, $B218, 'Leave Request Form'!$Q$8:$Q$569, "&lt;="&amp;R215, 'Leave Request Form'!$R$8:$R$569, "&gt;="&amp;R215)&gt;0, "A", IF(COUNTIFS('Leave Request Form'!$C$8:$C$507, $B218, 'Leave Request Form'!$D$8:$D$507, "&lt;="&amp;R215, 'Leave Request Form'!$E$8:$E$507, "&gt;="&amp;R215)&gt;0, "R", "")))))</f>
        <v/>
      </c>
      <c r="S218" s="43" t="str">
        <f>IF(OR($B218="", S215=""), "", IF(COUNTIFS('Leave Request Form'!$T$8:$T$507, S215, 'Leave Request Form'!$C$8:$C$507, $B218), "A2", IF(COUNTIFS('Leave Request Form'!$G$8:$G$507, S215, 'Leave Request Form'!$C$8:$C$507, $B218), "R2", IF(COUNTIFS('Leave Request Form'!$P$8:$P$569, $B218, 'Leave Request Form'!$Q$8:$Q$569, "&lt;="&amp;S215, 'Leave Request Form'!$R$8:$R$569, "&gt;="&amp;S215)&gt;0, "A", IF(COUNTIFS('Leave Request Form'!$C$8:$C$507, $B218, 'Leave Request Form'!$D$8:$D$507, "&lt;="&amp;S215, 'Leave Request Form'!$E$8:$E$507, "&gt;="&amp;S215)&gt;0, "R", "")))))</f>
        <v/>
      </c>
      <c r="T218" s="43" t="str">
        <f>IF(OR($B218="", T215=""), "", IF(COUNTIFS('Leave Request Form'!$T$8:$T$507, T215, 'Leave Request Form'!$C$8:$C$507, $B218), "A2", IF(COUNTIFS('Leave Request Form'!$G$8:$G$507, T215, 'Leave Request Form'!$C$8:$C$507, $B218), "R2", IF(COUNTIFS('Leave Request Form'!$P$8:$P$569, $B218, 'Leave Request Form'!$Q$8:$Q$569, "&lt;="&amp;T215, 'Leave Request Form'!$R$8:$R$569, "&gt;="&amp;T215)&gt;0, "A", IF(COUNTIFS('Leave Request Form'!$C$8:$C$507, $B218, 'Leave Request Form'!$D$8:$D$507, "&lt;="&amp;T215, 'Leave Request Form'!$E$8:$E$507, "&gt;="&amp;T215)&gt;0, "R", "")))))</f>
        <v/>
      </c>
      <c r="U218" s="43" t="str">
        <f>IF(OR($B218="", U215=""), "", IF(COUNTIFS('Leave Request Form'!$T$8:$T$507, U215, 'Leave Request Form'!$C$8:$C$507, $B218), "A2", IF(COUNTIFS('Leave Request Form'!$G$8:$G$507, U215, 'Leave Request Form'!$C$8:$C$507, $B218), "R2", IF(COUNTIFS('Leave Request Form'!$P$8:$P$569, $B218, 'Leave Request Form'!$Q$8:$Q$569, "&lt;="&amp;U215, 'Leave Request Form'!$R$8:$R$569, "&gt;="&amp;U215)&gt;0, "A", IF(COUNTIFS('Leave Request Form'!$C$8:$C$507, $B218, 'Leave Request Form'!$D$8:$D$507, "&lt;="&amp;U215, 'Leave Request Form'!$E$8:$E$507, "&gt;="&amp;U215)&gt;0, "R", "")))))</f>
        <v/>
      </c>
      <c r="V218" s="43" t="str">
        <f>IF(OR($B218="", V215=""), "", IF(COUNTIFS('Leave Request Form'!$T$8:$T$507, V215, 'Leave Request Form'!$C$8:$C$507, $B218), "A2", IF(COUNTIFS('Leave Request Form'!$G$8:$G$507, V215, 'Leave Request Form'!$C$8:$C$507, $B218), "R2", IF(COUNTIFS('Leave Request Form'!$P$8:$P$569, $B218, 'Leave Request Form'!$Q$8:$Q$569, "&lt;="&amp;V215, 'Leave Request Form'!$R$8:$R$569, "&gt;="&amp;V215)&gt;0, "A", IF(COUNTIFS('Leave Request Form'!$C$8:$C$507, $B218, 'Leave Request Form'!$D$8:$D$507, "&lt;="&amp;V215, 'Leave Request Form'!$E$8:$E$507, "&gt;="&amp;V215)&gt;0, "R", "")))))</f>
        <v/>
      </c>
      <c r="W218" s="43" t="str">
        <f>IF(OR($B218="", W215=""), "", IF(COUNTIFS('Leave Request Form'!$T$8:$T$507, W215, 'Leave Request Form'!$C$8:$C$507, $B218), "A2", IF(COUNTIFS('Leave Request Form'!$G$8:$G$507, W215, 'Leave Request Form'!$C$8:$C$507, $B218), "R2", IF(COUNTIFS('Leave Request Form'!$P$8:$P$569, $B218, 'Leave Request Form'!$Q$8:$Q$569, "&lt;="&amp;W215, 'Leave Request Form'!$R$8:$R$569, "&gt;="&amp;W215)&gt;0, "A", IF(COUNTIFS('Leave Request Form'!$C$8:$C$507, $B218, 'Leave Request Form'!$D$8:$D$507, "&lt;="&amp;W215, 'Leave Request Form'!$E$8:$E$507, "&gt;="&amp;W215)&gt;0, "R", "")))))</f>
        <v/>
      </c>
      <c r="X218" s="43" t="str">
        <f>IF(OR($B218="", X215=""), "", IF(COUNTIFS('Leave Request Form'!$T$8:$T$507, X215, 'Leave Request Form'!$C$8:$C$507, $B218), "A2", IF(COUNTIFS('Leave Request Form'!$G$8:$G$507, X215, 'Leave Request Form'!$C$8:$C$507, $B218), "R2", IF(COUNTIFS('Leave Request Form'!$P$8:$P$569, $B218, 'Leave Request Form'!$Q$8:$Q$569, "&lt;="&amp;X215, 'Leave Request Form'!$R$8:$R$569, "&gt;="&amp;X215)&gt;0, "A", IF(COUNTIFS('Leave Request Form'!$C$8:$C$507, $B218, 'Leave Request Form'!$D$8:$D$507, "&lt;="&amp;X215, 'Leave Request Form'!$E$8:$E$507, "&gt;="&amp;X215)&gt;0, "R", "")))))</f>
        <v/>
      </c>
      <c r="Y218" s="43" t="str">
        <f>IF(OR($B218="", Y215=""), "", IF(COUNTIFS('Leave Request Form'!$T$8:$T$507, Y215, 'Leave Request Form'!$C$8:$C$507, $B218), "A2", IF(COUNTIFS('Leave Request Form'!$G$8:$G$507, Y215, 'Leave Request Form'!$C$8:$C$507, $B218), "R2", IF(COUNTIFS('Leave Request Form'!$P$8:$P$569, $B218, 'Leave Request Form'!$Q$8:$Q$569, "&lt;="&amp;Y215, 'Leave Request Form'!$R$8:$R$569, "&gt;="&amp;Y215)&gt;0, "A", IF(COUNTIFS('Leave Request Form'!$C$8:$C$507, $B218, 'Leave Request Form'!$D$8:$D$507, "&lt;="&amp;Y215, 'Leave Request Form'!$E$8:$E$507, "&gt;="&amp;Y215)&gt;0, "R", "")))))</f>
        <v/>
      </c>
      <c r="Z218" s="43" t="str">
        <f>IF(OR($B218="", Z215=""), "", IF(COUNTIFS('Leave Request Form'!$T$8:$T$507, Z215, 'Leave Request Form'!$C$8:$C$507, $B218), "A2", IF(COUNTIFS('Leave Request Form'!$G$8:$G$507, Z215, 'Leave Request Form'!$C$8:$C$507, $B218), "R2", IF(COUNTIFS('Leave Request Form'!$P$8:$P$569, $B218, 'Leave Request Form'!$Q$8:$Q$569, "&lt;="&amp;Z215, 'Leave Request Form'!$R$8:$R$569, "&gt;="&amp;Z215)&gt;0, "A", IF(COUNTIFS('Leave Request Form'!$C$8:$C$507, $B218, 'Leave Request Form'!$D$8:$D$507, "&lt;="&amp;Z215, 'Leave Request Form'!$E$8:$E$507, "&gt;="&amp;Z215)&gt;0, "R", "")))))</f>
        <v/>
      </c>
      <c r="AA218" s="43" t="str">
        <f>IF(OR($B218="", AA215=""), "", IF(COUNTIFS('Leave Request Form'!$T$8:$T$507, AA215, 'Leave Request Form'!$C$8:$C$507, $B218), "A2", IF(COUNTIFS('Leave Request Form'!$G$8:$G$507, AA215, 'Leave Request Form'!$C$8:$C$507, $B218), "R2", IF(COUNTIFS('Leave Request Form'!$P$8:$P$569, $B218, 'Leave Request Form'!$Q$8:$Q$569, "&lt;="&amp;AA215, 'Leave Request Form'!$R$8:$R$569, "&gt;="&amp;AA215)&gt;0, "A", IF(COUNTIFS('Leave Request Form'!$C$8:$C$507, $B218, 'Leave Request Form'!$D$8:$D$507, "&lt;="&amp;AA215, 'Leave Request Form'!$E$8:$E$507, "&gt;="&amp;AA215)&gt;0, "R", "")))))</f>
        <v/>
      </c>
      <c r="AB218" s="43" t="str">
        <f>IF(OR($B218="", AB215=""), "", IF(COUNTIFS('Leave Request Form'!$T$8:$T$507, AB215, 'Leave Request Form'!$C$8:$C$507, $B218), "A2", IF(COUNTIFS('Leave Request Form'!$G$8:$G$507, AB215, 'Leave Request Form'!$C$8:$C$507, $B218), "R2", IF(COUNTIFS('Leave Request Form'!$P$8:$P$569, $B218, 'Leave Request Form'!$Q$8:$Q$569, "&lt;="&amp;AB215, 'Leave Request Form'!$R$8:$R$569, "&gt;="&amp;AB215)&gt;0, "A", IF(COUNTIFS('Leave Request Form'!$C$8:$C$507, $B218, 'Leave Request Form'!$D$8:$D$507, "&lt;="&amp;AB215, 'Leave Request Form'!$E$8:$E$507, "&gt;="&amp;AB215)&gt;0, "R", "")))))</f>
        <v/>
      </c>
      <c r="AC218" s="43" t="str">
        <f>IF(OR($B218="", AC215=""), "", IF(COUNTIFS('Leave Request Form'!$T$8:$T$507, AC215, 'Leave Request Form'!$C$8:$C$507, $B218), "A2", IF(COUNTIFS('Leave Request Form'!$G$8:$G$507, AC215, 'Leave Request Form'!$C$8:$C$507, $B218), "R2", IF(COUNTIFS('Leave Request Form'!$P$8:$P$569, $B218, 'Leave Request Form'!$Q$8:$Q$569, "&lt;="&amp;AC215, 'Leave Request Form'!$R$8:$R$569, "&gt;="&amp;AC215)&gt;0, "A", IF(COUNTIFS('Leave Request Form'!$C$8:$C$507, $B218, 'Leave Request Form'!$D$8:$D$507, "&lt;="&amp;AC215, 'Leave Request Form'!$E$8:$E$507, "&gt;="&amp;AC215)&gt;0, "R", "")))))</f>
        <v/>
      </c>
      <c r="AD218" s="43" t="str">
        <f>IF(OR($B218="", AD215=""), "", IF(COUNTIFS('Leave Request Form'!$T$8:$T$507, AD215, 'Leave Request Form'!$C$8:$C$507, $B218), "A2", IF(COUNTIFS('Leave Request Form'!$G$8:$G$507, AD215, 'Leave Request Form'!$C$8:$C$507, $B218), "R2", IF(COUNTIFS('Leave Request Form'!$P$8:$P$569, $B218, 'Leave Request Form'!$Q$8:$Q$569, "&lt;="&amp;AD215, 'Leave Request Form'!$R$8:$R$569, "&gt;="&amp;AD215)&gt;0, "A", IF(COUNTIFS('Leave Request Form'!$C$8:$C$507, $B218, 'Leave Request Form'!$D$8:$D$507, "&lt;="&amp;AD215, 'Leave Request Form'!$E$8:$E$507, "&gt;="&amp;AD215)&gt;0, "R", "")))))</f>
        <v/>
      </c>
      <c r="AE218" s="43" t="str">
        <f>IF(OR($B218="", AE215=""), "", IF(COUNTIFS('Leave Request Form'!$T$8:$T$507, AE215, 'Leave Request Form'!$C$8:$C$507, $B218), "A2", IF(COUNTIFS('Leave Request Form'!$G$8:$G$507, AE215, 'Leave Request Form'!$C$8:$C$507, $B218), "R2", IF(COUNTIFS('Leave Request Form'!$P$8:$P$569, $B218, 'Leave Request Form'!$Q$8:$Q$569, "&lt;="&amp;AE215, 'Leave Request Form'!$R$8:$R$569, "&gt;="&amp;AE215)&gt;0, "A", IF(COUNTIFS('Leave Request Form'!$C$8:$C$507, $B218, 'Leave Request Form'!$D$8:$D$507, "&lt;="&amp;AE215, 'Leave Request Form'!$E$8:$E$507, "&gt;="&amp;AE215)&gt;0, "R", "")))))</f>
        <v/>
      </c>
      <c r="AF218" s="43" t="str">
        <f>IF(OR($B218="", AF215=""), "", IF(COUNTIFS('Leave Request Form'!$T$8:$T$507, AF215, 'Leave Request Form'!$C$8:$C$507, $B218), "A2", IF(COUNTIFS('Leave Request Form'!$G$8:$G$507, AF215, 'Leave Request Form'!$C$8:$C$507, $B218), "R2", IF(COUNTIFS('Leave Request Form'!$P$8:$P$569, $B218, 'Leave Request Form'!$Q$8:$Q$569, "&lt;="&amp;AF215, 'Leave Request Form'!$R$8:$R$569, "&gt;="&amp;AF215)&gt;0, "A", IF(COUNTIFS('Leave Request Form'!$C$8:$C$507, $B218, 'Leave Request Form'!$D$8:$D$507, "&lt;="&amp;AF215, 'Leave Request Form'!$E$8:$E$507, "&gt;="&amp;AF215)&gt;0, "R", "")))))</f>
        <v/>
      </c>
      <c r="AG218" s="44" t="str">
        <f>IF(OR($B218="", AG215=""), "", IF(COUNTIFS('Leave Request Form'!$T$8:$T$507, AG215, 'Leave Request Form'!$C$8:$C$507, $B218), "A2", IF(COUNTIFS('Leave Request Form'!$G$8:$G$507, AG215, 'Leave Request Form'!$C$8:$C$507, $B218), "R2", IF(COUNTIFS('Leave Request Form'!$P$8:$P$569, $B218, 'Leave Request Form'!$Q$8:$Q$569, "&lt;="&amp;AG215, 'Leave Request Form'!$R$8:$R$569, "&gt;="&amp;AG215)&gt;0, "A", IF(COUNTIFS('Leave Request Form'!$C$8:$C$507, $B218, 'Leave Request Form'!$D$8:$D$507, "&lt;="&amp;AG215, 'Leave Request Form'!$E$8:$E$507, "&gt;="&amp;AG215)&gt;0, "R", "")))))</f>
        <v/>
      </c>
      <c r="AH218" s="75"/>
    </row>
    <row r="219" spans="1:34" x14ac:dyDescent="0.25">
      <c r="A219" s="75"/>
      <c r="B219" s="10" t="str">
        <f>IF('Intro &amp; Setup'!$BC$7="", "", 'Intro &amp; Setup'!$BC$7)</f>
        <v>Colin</v>
      </c>
      <c r="C219" s="42" t="str">
        <f>IF(OR($B219="", C215=""), "", IF(COUNTIFS('Leave Request Form'!$T$8:$T$507, C215, 'Leave Request Form'!$C$8:$C$507, $B219), "A2", IF(COUNTIFS('Leave Request Form'!$G$8:$G$507, C215, 'Leave Request Form'!$C$8:$C$507, $B219), "R2", IF(COUNTIFS('Leave Request Form'!$P$8:$P$569, $B219, 'Leave Request Form'!$Q$8:$Q$569, "&lt;="&amp;C215, 'Leave Request Form'!$R$8:$R$569, "&gt;="&amp;C215)&gt;0, "A", IF(COUNTIFS('Leave Request Form'!$C$8:$C$507, $B219, 'Leave Request Form'!$D$8:$D$507, "&lt;="&amp;C215, 'Leave Request Form'!$E$8:$E$507, "&gt;="&amp;C215)&gt;0, "R", "")))))</f>
        <v/>
      </c>
      <c r="D219" s="43" t="str">
        <f>IF(OR($B219="", D215=""), "", IF(COUNTIFS('Leave Request Form'!$T$8:$T$507, D215, 'Leave Request Form'!$C$8:$C$507, $B219), "A2", IF(COUNTIFS('Leave Request Form'!$G$8:$G$507, D215, 'Leave Request Form'!$C$8:$C$507, $B219), "R2", IF(COUNTIFS('Leave Request Form'!$P$8:$P$569, $B219, 'Leave Request Form'!$Q$8:$Q$569, "&lt;="&amp;D215, 'Leave Request Form'!$R$8:$R$569, "&gt;="&amp;D215)&gt;0, "A", IF(COUNTIFS('Leave Request Form'!$C$8:$C$507, $B219, 'Leave Request Form'!$D$8:$D$507, "&lt;="&amp;D215, 'Leave Request Form'!$E$8:$E$507, "&gt;="&amp;D215)&gt;0, "R", "")))))</f>
        <v/>
      </c>
      <c r="E219" s="43" t="str">
        <f>IF(OR($B219="", E215=""), "", IF(COUNTIFS('Leave Request Form'!$T$8:$T$507, E215, 'Leave Request Form'!$C$8:$C$507, $B219), "A2", IF(COUNTIFS('Leave Request Form'!$G$8:$G$507, E215, 'Leave Request Form'!$C$8:$C$507, $B219), "R2", IF(COUNTIFS('Leave Request Form'!$P$8:$P$569, $B219, 'Leave Request Form'!$Q$8:$Q$569, "&lt;="&amp;E215, 'Leave Request Form'!$R$8:$R$569, "&gt;="&amp;E215)&gt;0, "A", IF(COUNTIFS('Leave Request Form'!$C$8:$C$507, $B219, 'Leave Request Form'!$D$8:$D$507, "&lt;="&amp;E215, 'Leave Request Form'!$E$8:$E$507, "&gt;="&amp;E215)&gt;0, "R", "")))))</f>
        <v/>
      </c>
      <c r="F219" s="43" t="str">
        <f>IF(OR($B219="", F215=""), "", IF(COUNTIFS('Leave Request Form'!$T$8:$T$507, F215, 'Leave Request Form'!$C$8:$C$507, $B219), "A2", IF(COUNTIFS('Leave Request Form'!$G$8:$G$507, F215, 'Leave Request Form'!$C$8:$C$507, $B219), "R2", IF(COUNTIFS('Leave Request Form'!$P$8:$P$569, $B219, 'Leave Request Form'!$Q$8:$Q$569, "&lt;="&amp;F215, 'Leave Request Form'!$R$8:$R$569, "&gt;="&amp;F215)&gt;0, "A", IF(COUNTIFS('Leave Request Form'!$C$8:$C$507, $B219, 'Leave Request Form'!$D$8:$D$507, "&lt;="&amp;F215, 'Leave Request Form'!$E$8:$E$507, "&gt;="&amp;F215)&gt;0, "R", "")))))</f>
        <v/>
      </c>
      <c r="G219" s="43" t="str">
        <f>IF(OR($B219="", G215=""), "", IF(COUNTIFS('Leave Request Form'!$T$8:$T$507, G215, 'Leave Request Form'!$C$8:$C$507, $B219), "A2", IF(COUNTIFS('Leave Request Form'!$G$8:$G$507, G215, 'Leave Request Form'!$C$8:$C$507, $B219), "R2", IF(COUNTIFS('Leave Request Form'!$P$8:$P$569, $B219, 'Leave Request Form'!$Q$8:$Q$569, "&lt;="&amp;G215, 'Leave Request Form'!$R$8:$R$569, "&gt;="&amp;G215)&gt;0, "A", IF(COUNTIFS('Leave Request Form'!$C$8:$C$507, $B219, 'Leave Request Form'!$D$8:$D$507, "&lt;="&amp;G215, 'Leave Request Form'!$E$8:$E$507, "&gt;="&amp;G215)&gt;0, "R", "")))))</f>
        <v/>
      </c>
      <c r="H219" s="43" t="str">
        <f>IF(OR($B219="", H215=""), "", IF(COUNTIFS('Leave Request Form'!$T$8:$T$507, H215, 'Leave Request Form'!$C$8:$C$507, $B219), "A2", IF(COUNTIFS('Leave Request Form'!$G$8:$G$507, H215, 'Leave Request Form'!$C$8:$C$507, $B219), "R2", IF(COUNTIFS('Leave Request Form'!$P$8:$P$569, $B219, 'Leave Request Form'!$Q$8:$Q$569, "&lt;="&amp;H215, 'Leave Request Form'!$R$8:$R$569, "&gt;="&amp;H215)&gt;0, "A", IF(COUNTIFS('Leave Request Form'!$C$8:$C$507, $B219, 'Leave Request Form'!$D$8:$D$507, "&lt;="&amp;H215, 'Leave Request Form'!$E$8:$E$507, "&gt;="&amp;H215)&gt;0, "R", "")))))</f>
        <v/>
      </c>
      <c r="I219" s="43" t="str">
        <f>IF(OR($B219="", I215=""), "", IF(COUNTIFS('Leave Request Form'!$T$8:$T$507, I215, 'Leave Request Form'!$C$8:$C$507, $B219), "A2", IF(COUNTIFS('Leave Request Form'!$G$8:$G$507, I215, 'Leave Request Form'!$C$8:$C$507, $B219), "R2", IF(COUNTIFS('Leave Request Form'!$P$8:$P$569, $B219, 'Leave Request Form'!$Q$8:$Q$569, "&lt;="&amp;I215, 'Leave Request Form'!$R$8:$R$569, "&gt;="&amp;I215)&gt;0, "A", IF(COUNTIFS('Leave Request Form'!$C$8:$C$507, $B219, 'Leave Request Form'!$D$8:$D$507, "&lt;="&amp;I215, 'Leave Request Form'!$E$8:$E$507, "&gt;="&amp;I215)&gt;0, "R", "")))))</f>
        <v/>
      </c>
      <c r="J219" s="43" t="str">
        <f>IF(OR($B219="", J215=""), "", IF(COUNTIFS('Leave Request Form'!$T$8:$T$507, J215, 'Leave Request Form'!$C$8:$C$507, $B219), "A2", IF(COUNTIFS('Leave Request Form'!$G$8:$G$507, J215, 'Leave Request Form'!$C$8:$C$507, $B219), "R2", IF(COUNTIFS('Leave Request Form'!$P$8:$P$569, $B219, 'Leave Request Form'!$Q$8:$Q$569, "&lt;="&amp;J215, 'Leave Request Form'!$R$8:$R$569, "&gt;="&amp;J215)&gt;0, "A", IF(COUNTIFS('Leave Request Form'!$C$8:$C$507, $B219, 'Leave Request Form'!$D$8:$D$507, "&lt;="&amp;J215, 'Leave Request Form'!$E$8:$E$507, "&gt;="&amp;J215)&gt;0, "R", "")))))</f>
        <v/>
      </c>
      <c r="K219" s="43" t="str">
        <f>IF(OR($B219="", K215=""), "", IF(COUNTIFS('Leave Request Form'!$T$8:$T$507, K215, 'Leave Request Form'!$C$8:$C$507, $B219), "A2", IF(COUNTIFS('Leave Request Form'!$G$8:$G$507, K215, 'Leave Request Form'!$C$8:$C$507, $B219), "R2", IF(COUNTIFS('Leave Request Form'!$P$8:$P$569, $B219, 'Leave Request Form'!$Q$8:$Q$569, "&lt;="&amp;K215, 'Leave Request Form'!$R$8:$R$569, "&gt;="&amp;K215)&gt;0, "A", IF(COUNTIFS('Leave Request Form'!$C$8:$C$507, $B219, 'Leave Request Form'!$D$8:$D$507, "&lt;="&amp;K215, 'Leave Request Form'!$E$8:$E$507, "&gt;="&amp;K215)&gt;0, "R", "")))))</f>
        <v/>
      </c>
      <c r="L219" s="43" t="str">
        <f>IF(OR($B219="", L215=""), "", IF(COUNTIFS('Leave Request Form'!$T$8:$T$507, L215, 'Leave Request Form'!$C$8:$C$507, $B219), "A2", IF(COUNTIFS('Leave Request Form'!$G$8:$G$507, L215, 'Leave Request Form'!$C$8:$C$507, $B219), "R2", IF(COUNTIFS('Leave Request Form'!$P$8:$P$569, $B219, 'Leave Request Form'!$Q$8:$Q$569, "&lt;="&amp;L215, 'Leave Request Form'!$R$8:$R$569, "&gt;="&amp;L215)&gt;0, "A", IF(COUNTIFS('Leave Request Form'!$C$8:$C$507, $B219, 'Leave Request Form'!$D$8:$D$507, "&lt;="&amp;L215, 'Leave Request Form'!$E$8:$E$507, "&gt;="&amp;L215)&gt;0, "R", "")))))</f>
        <v/>
      </c>
      <c r="M219" s="43" t="str">
        <f>IF(OR($B219="", M215=""), "", IF(COUNTIFS('Leave Request Form'!$T$8:$T$507, M215, 'Leave Request Form'!$C$8:$C$507, $B219), "A2", IF(COUNTIFS('Leave Request Form'!$G$8:$G$507, M215, 'Leave Request Form'!$C$8:$C$507, $B219), "R2", IF(COUNTIFS('Leave Request Form'!$P$8:$P$569, $B219, 'Leave Request Form'!$Q$8:$Q$569, "&lt;="&amp;M215, 'Leave Request Form'!$R$8:$R$569, "&gt;="&amp;M215)&gt;0, "A", IF(COUNTIFS('Leave Request Form'!$C$8:$C$507, $B219, 'Leave Request Form'!$D$8:$D$507, "&lt;="&amp;M215, 'Leave Request Form'!$E$8:$E$507, "&gt;="&amp;M215)&gt;0, "R", "")))))</f>
        <v/>
      </c>
      <c r="N219" s="43" t="str">
        <f>IF(OR($B219="", N215=""), "", IF(COUNTIFS('Leave Request Form'!$T$8:$T$507, N215, 'Leave Request Form'!$C$8:$C$507, $B219), "A2", IF(COUNTIFS('Leave Request Form'!$G$8:$G$507, N215, 'Leave Request Form'!$C$8:$C$507, $B219), "R2", IF(COUNTIFS('Leave Request Form'!$P$8:$P$569, $B219, 'Leave Request Form'!$Q$8:$Q$569, "&lt;="&amp;N215, 'Leave Request Form'!$R$8:$R$569, "&gt;="&amp;N215)&gt;0, "A", IF(COUNTIFS('Leave Request Form'!$C$8:$C$507, $B219, 'Leave Request Form'!$D$8:$D$507, "&lt;="&amp;N215, 'Leave Request Form'!$E$8:$E$507, "&gt;="&amp;N215)&gt;0, "R", "")))))</f>
        <v/>
      </c>
      <c r="O219" s="43" t="str">
        <f>IF(OR($B219="", O215=""), "", IF(COUNTIFS('Leave Request Form'!$T$8:$T$507, O215, 'Leave Request Form'!$C$8:$C$507, $B219), "A2", IF(COUNTIFS('Leave Request Form'!$G$8:$G$507, O215, 'Leave Request Form'!$C$8:$C$507, $B219), "R2", IF(COUNTIFS('Leave Request Form'!$P$8:$P$569, $B219, 'Leave Request Form'!$Q$8:$Q$569, "&lt;="&amp;O215, 'Leave Request Form'!$R$8:$R$569, "&gt;="&amp;O215)&gt;0, "A", IF(COUNTIFS('Leave Request Form'!$C$8:$C$507, $B219, 'Leave Request Form'!$D$8:$D$507, "&lt;="&amp;O215, 'Leave Request Form'!$E$8:$E$507, "&gt;="&amp;O215)&gt;0, "R", "")))))</f>
        <v/>
      </c>
      <c r="P219" s="43" t="str">
        <f>IF(OR($B219="", P215=""), "", IF(COUNTIFS('Leave Request Form'!$T$8:$T$507, P215, 'Leave Request Form'!$C$8:$C$507, $B219), "A2", IF(COUNTIFS('Leave Request Form'!$G$8:$G$507, P215, 'Leave Request Form'!$C$8:$C$507, $B219), "R2", IF(COUNTIFS('Leave Request Form'!$P$8:$P$569, $B219, 'Leave Request Form'!$Q$8:$Q$569, "&lt;="&amp;P215, 'Leave Request Form'!$R$8:$R$569, "&gt;="&amp;P215)&gt;0, "A", IF(COUNTIFS('Leave Request Form'!$C$8:$C$507, $B219, 'Leave Request Form'!$D$8:$D$507, "&lt;="&amp;P215, 'Leave Request Form'!$E$8:$E$507, "&gt;="&amp;P215)&gt;0, "R", "")))))</f>
        <v/>
      </c>
      <c r="Q219" s="43" t="str">
        <f>IF(OR($B219="", Q215=""), "", IF(COUNTIFS('Leave Request Form'!$T$8:$T$507, Q215, 'Leave Request Form'!$C$8:$C$507, $B219), "A2", IF(COUNTIFS('Leave Request Form'!$G$8:$G$507, Q215, 'Leave Request Form'!$C$8:$C$507, $B219), "R2", IF(COUNTIFS('Leave Request Form'!$P$8:$P$569, $B219, 'Leave Request Form'!$Q$8:$Q$569, "&lt;="&amp;Q215, 'Leave Request Form'!$R$8:$R$569, "&gt;="&amp;Q215)&gt;0, "A", IF(COUNTIFS('Leave Request Form'!$C$8:$C$507, $B219, 'Leave Request Form'!$D$8:$D$507, "&lt;="&amp;Q215, 'Leave Request Form'!$E$8:$E$507, "&gt;="&amp;Q215)&gt;0, "R", "")))))</f>
        <v/>
      </c>
      <c r="R219" s="43" t="str">
        <f>IF(OR($B219="", R215=""), "", IF(COUNTIFS('Leave Request Form'!$T$8:$T$507, R215, 'Leave Request Form'!$C$8:$C$507, $B219), "A2", IF(COUNTIFS('Leave Request Form'!$G$8:$G$507, R215, 'Leave Request Form'!$C$8:$C$507, $B219), "R2", IF(COUNTIFS('Leave Request Form'!$P$8:$P$569, $B219, 'Leave Request Form'!$Q$8:$Q$569, "&lt;="&amp;R215, 'Leave Request Form'!$R$8:$R$569, "&gt;="&amp;R215)&gt;0, "A", IF(COUNTIFS('Leave Request Form'!$C$8:$C$507, $B219, 'Leave Request Form'!$D$8:$D$507, "&lt;="&amp;R215, 'Leave Request Form'!$E$8:$E$507, "&gt;="&amp;R215)&gt;0, "R", "")))))</f>
        <v/>
      </c>
      <c r="S219" s="43" t="str">
        <f>IF(OR($B219="", S215=""), "", IF(COUNTIFS('Leave Request Form'!$T$8:$T$507, S215, 'Leave Request Form'!$C$8:$C$507, $B219), "A2", IF(COUNTIFS('Leave Request Form'!$G$8:$G$507, S215, 'Leave Request Form'!$C$8:$C$507, $B219), "R2", IF(COUNTIFS('Leave Request Form'!$P$8:$P$569, $B219, 'Leave Request Form'!$Q$8:$Q$569, "&lt;="&amp;S215, 'Leave Request Form'!$R$8:$R$569, "&gt;="&amp;S215)&gt;0, "A", IF(COUNTIFS('Leave Request Form'!$C$8:$C$507, $B219, 'Leave Request Form'!$D$8:$D$507, "&lt;="&amp;S215, 'Leave Request Form'!$E$8:$E$507, "&gt;="&amp;S215)&gt;0, "R", "")))))</f>
        <v/>
      </c>
      <c r="T219" s="43" t="str">
        <f>IF(OR($B219="", T215=""), "", IF(COUNTIFS('Leave Request Form'!$T$8:$T$507, T215, 'Leave Request Form'!$C$8:$C$507, $B219), "A2", IF(COUNTIFS('Leave Request Form'!$G$8:$G$507, T215, 'Leave Request Form'!$C$8:$C$507, $B219), "R2", IF(COUNTIFS('Leave Request Form'!$P$8:$P$569, $B219, 'Leave Request Form'!$Q$8:$Q$569, "&lt;="&amp;T215, 'Leave Request Form'!$R$8:$R$569, "&gt;="&amp;T215)&gt;0, "A", IF(COUNTIFS('Leave Request Form'!$C$8:$C$507, $B219, 'Leave Request Form'!$D$8:$D$507, "&lt;="&amp;T215, 'Leave Request Form'!$E$8:$E$507, "&gt;="&amp;T215)&gt;0, "R", "")))))</f>
        <v/>
      </c>
      <c r="U219" s="43" t="str">
        <f>IF(OR($B219="", U215=""), "", IF(COUNTIFS('Leave Request Form'!$T$8:$T$507, U215, 'Leave Request Form'!$C$8:$C$507, $B219), "A2", IF(COUNTIFS('Leave Request Form'!$G$8:$G$507, U215, 'Leave Request Form'!$C$8:$C$507, $B219), "R2", IF(COUNTIFS('Leave Request Form'!$P$8:$P$569, $B219, 'Leave Request Form'!$Q$8:$Q$569, "&lt;="&amp;U215, 'Leave Request Form'!$R$8:$R$569, "&gt;="&amp;U215)&gt;0, "A", IF(COUNTIFS('Leave Request Form'!$C$8:$C$507, $B219, 'Leave Request Form'!$D$8:$D$507, "&lt;="&amp;U215, 'Leave Request Form'!$E$8:$E$507, "&gt;="&amp;U215)&gt;0, "R", "")))))</f>
        <v/>
      </c>
      <c r="V219" s="43" t="str">
        <f>IF(OR($B219="", V215=""), "", IF(COUNTIFS('Leave Request Form'!$T$8:$T$507, V215, 'Leave Request Form'!$C$8:$C$507, $B219), "A2", IF(COUNTIFS('Leave Request Form'!$G$8:$G$507, V215, 'Leave Request Form'!$C$8:$C$507, $B219), "R2", IF(COUNTIFS('Leave Request Form'!$P$8:$P$569, $B219, 'Leave Request Form'!$Q$8:$Q$569, "&lt;="&amp;V215, 'Leave Request Form'!$R$8:$R$569, "&gt;="&amp;V215)&gt;0, "A", IF(COUNTIFS('Leave Request Form'!$C$8:$C$507, $B219, 'Leave Request Form'!$D$8:$D$507, "&lt;="&amp;V215, 'Leave Request Form'!$E$8:$E$507, "&gt;="&amp;V215)&gt;0, "R", "")))))</f>
        <v/>
      </c>
      <c r="W219" s="43" t="str">
        <f>IF(OR($B219="", W215=""), "", IF(COUNTIFS('Leave Request Form'!$T$8:$T$507, W215, 'Leave Request Form'!$C$8:$C$507, $B219), "A2", IF(COUNTIFS('Leave Request Form'!$G$8:$G$507, W215, 'Leave Request Form'!$C$8:$C$507, $B219), "R2", IF(COUNTIFS('Leave Request Form'!$P$8:$P$569, $B219, 'Leave Request Form'!$Q$8:$Q$569, "&lt;="&amp;W215, 'Leave Request Form'!$R$8:$R$569, "&gt;="&amp;W215)&gt;0, "A", IF(COUNTIFS('Leave Request Form'!$C$8:$C$507, $B219, 'Leave Request Form'!$D$8:$D$507, "&lt;="&amp;W215, 'Leave Request Form'!$E$8:$E$507, "&gt;="&amp;W215)&gt;0, "R", "")))))</f>
        <v/>
      </c>
      <c r="X219" s="43" t="str">
        <f>IF(OR($B219="", X215=""), "", IF(COUNTIFS('Leave Request Form'!$T$8:$T$507, X215, 'Leave Request Form'!$C$8:$C$507, $B219), "A2", IF(COUNTIFS('Leave Request Form'!$G$8:$G$507, X215, 'Leave Request Form'!$C$8:$C$507, $B219), "R2", IF(COUNTIFS('Leave Request Form'!$P$8:$P$569, $B219, 'Leave Request Form'!$Q$8:$Q$569, "&lt;="&amp;X215, 'Leave Request Form'!$R$8:$R$569, "&gt;="&amp;X215)&gt;0, "A", IF(COUNTIFS('Leave Request Form'!$C$8:$C$507, $B219, 'Leave Request Form'!$D$8:$D$507, "&lt;="&amp;X215, 'Leave Request Form'!$E$8:$E$507, "&gt;="&amp;X215)&gt;0, "R", "")))))</f>
        <v/>
      </c>
      <c r="Y219" s="43" t="str">
        <f>IF(OR($B219="", Y215=""), "", IF(COUNTIFS('Leave Request Form'!$T$8:$T$507, Y215, 'Leave Request Form'!$C$8:$C$507, $B219), "A2", IF(COUNTIFS('Leave Request Form'!$G$8:$G$507, Y215, 'Leave Request Form'!$C$8:$C$507, $B219), "R2", IF(COUNTIFS('Leave Request Form'!$P$8:$P$569, $B219, 'Leave Request Form'!$Q$8:$Q$569, "&lt;="&amp;Y215, 'Leave Request Form'!$R$8:$R$569, "&gt;="&amp;Y215)&gt;0, "A", IF(COUNTIFS('Leave Request Form'!$C$8:$C$507, $B219, 'Leave Request Form'!$D$8:$D$507, "&lt;="&amp;Y215, 'Leave Request Form'!$E$8:$E$507, "&gt;="&amp;Y215)&gt;0, "R", "")))))</f>
        <v/>
      </c>
      <c r="Z219" s="43" t="str">
        <f>IF(OR($B219="", Z215=""), "", IF(COUNTIFS('Leave Request Form'!$T$8:$T$507, Z215, 'Leave Request Form'!$C$8:$C$507, $B219), "A2", IF(COUNTIFS('Leave Request Form'!$G$8:$G$507, Z215, 'Leave Request Form'!$C$8:$C$507, $B219), "R2", IF(COUNTIFS('Leave Request Form'!$P$8:$P$569, $B219, 'Leave Request Form'!$Q$8:$Q$569, "&lt;="&amp;Z215, 'Leave Request Form'!$R$8:$R$569, "&gt;="&amp;Z215)&gt;0, "A", IF(COUNTIFS('Leave Request Form'!$C$8:$C$507, $B219, 'Leave Request Form'!$D$8:$D$507, "&lt;="&amp;Z215, 'Leave Request Form'!$E$8:$E$507, "&gt;="&amp;Z215)&gt;0, "R", "")))))</f>
        <v/>
      </c>
      <c r="AA219" s="43" t="str">
        <f>IF(OR($B219="", AA215=""), "", IF(COUNTIFS('Leave Request Form'!$T$8:$T$507, AA215, 'Leave Request Form'!$C$8:$C$507, $B219), "A2", IF(COUNTIFS('Leave Request Form'!$G$8:$G$507, AA215, 'Leave Request Form'!$C$8:$C$507, $B219), "R2", IF(COUNTIFS('Leave Request Form'!$P$8:$P$569, $B219, 'Leave Request Form'!$Q$8:$Q$569, "&lt;="&amp;AA215, 'Leave Request Form'!$R$8:$R$569, "&gt;="&amp;AA215)&gt;0, "A", IF(COUNTIFS('Leave Request Form'!$C$8:$C$507, $B219, 'Leave Request Form'!$D$8:$D$507, "&lt;="&amp;AA215, 'Leave Request Form'!$E$8:$E$507, "&gt;="&amp;AA215)&gt;0, "R", "")))))</f>
        <v/>
      </c>
      <c r="AB219" s="43" t="str">
        <f>IF(OR($B219="", AB215=""), "", IF(COUNTIFS('Leave Request Form'!$T$8:$T$507, AB215, 'Leave Request Form'!$C$8:$C$507, $B219), "A2", IF(COUNTIFS('Leave Request Form'!$G$8:$G$507, AB215, 'Leave Request Form'!$C$8:$C$507, $B219), "R2", IF(COUNTIFS('Leave Request Form'!$P$8:$P$569, $B219, 'Leave Request Form'!$Q$8:$Q$569, "&lt;="&amp;AB215, 'Leave Request Form'!$R$8:$R$569, "&gt;="&amp;AB215)&gt;0, "A", IF(COUNTIFS('Leave Request Form'!$C$8:$C$507, $B219, 'Leave Request Form'!$D$8:$D$507, "&lt;="&amp;AB215, 'Leave Request Form'!$E$8:$E$507, "&gt;="&amp;AB215)&gt;0, "R", "")))))</f>
        <v/>
      </c>
      <c r="AC219" s="43" t="str">
        <f>IF(OR($B219="", AC215=""), "", IF(COUNTIFS('Leave Request Form'!$T$8:$T$507, AC215, 'Leave Request Form'!$C$8:$C$507, $B219), "A2", IF(COUNTIFS('Leave Request Form'!$G$8:$G$507, AC215, 'Leave Request Form'!$C$8:$C$507, $B219), "R2", IF(COUNTIFS('Leave Request Form'!$P$8:$P$569, $B219, 'Leave Request Form'!$Q$8:$Q$569, "&lt;="&amp;AC215, 'Leave Request Form'!$R$8:$R$569, "&gt;="&amp;AC215)&gt;0, "A", IF(COUNTIFS('Leave Request Form'!$C$8:$C$507, $B219, 'Leave Request Form'!$D$8:$D$507, "&lt;="&amp;AC215, 'Leave Request Form'!$E$8:$E$507, "&gt;="&amp;AC215)&gt;0, "R", "")))))</f>
        <v/>
      </c>
      <c r="AD219" s="43" t="str">
        <f>IF(OR($B219="", AD215=""), "", IF(COUNTIFS('Leave Request Form'!$T$8:$T$507, AD215, 'Leave Request Form'!$C$8:$C$507, $B219), "A2", IF(COUNTIFS('Leave Request Form'!$G$8:$G$507, AD215, 'Leave Request Form'!$C$8:$C$507, $B219), "R2", IF(COUNTIFS('Leave Request Form'!$P$8:$P$569, $B219, 'Leave Request Form'!$Q$8:$Q$569, "&lt;="&amp;AD215, 'Leave Request Form'!$R$8:$R$569, "&gt;="&amp;AD215)&gt;0, "A", IF(COUNTIFS('Leave Request Form'!$C$8:$C$507, $B219, 'Leave Request Form'!$D$8:$D$507, "&lt;="&amp;AD215, 'Leave Request Form'!$E$8:$E$507, "&gt;="&amp;AD215)&gt;0, "R", "")))))</f>
        <v/>
      </c>
      <c r="AE219" s="43" t="str">
        <f>IF(OR($B219="", AE215=""), "", IF(COUNTIFS('Leave Request Form'!$T$8:$T$507, AE215, 'Leave Request Form'!$C$8:$C$507, $B219), "A2", IF(COUNTIFS('Leave Request Form'!$G$8:$G$507, AE215, 'Leave Request Form'!$C$8:$C$507, $B219), "R2", IF(COUNTIFS('Leave Request Form'!$P$8:$P$569, $B219, 'Leave Request Form'!$Q$8:$Q$569, "&lt;="&amp;AE215, 'Leave Request Form'!$R$8:$R$569, "&gt;="&amp;AE215)&gt;0, "A", IF(COUNTIFS('Leave Request Form'!$C$8:$C$507, $B219, 'Leave Request Form'!$D$8:$D$507, "&lt;="&amp;AE215, 'Leave Request Form'!$E$8:$E$507, "&gt;="&amp;AE215)&gt;0, "R", "")))))</f>
        <v/>
      </c>
      <c r="AF219" s="43" t="str">
        <f>IF(OR($B219="", AF215=""), "", IF(COUNTIFS('Leave Request Form'!$T$8:$T$507, AF215, 'Leave Request Form'!$C$8:$C$507, $B219), "A2", IF(COUNTIFS('Leave Request Form'!$G$8:$G$507, AF215, 'Leave Request Form'!$C$8:$C$507, $B219), "R2", IF(COUNTIFS('Leave Request Form'!$P$8:$P$569, $B219, 'Leave Request Form'!$Q$8:$Q$569, "&lt;="&amp;AF215, 'Leave Request Form'!$R$8:$R$569, "&gt;="&amp;AF215)&gt;0, "A", IF(COUNTIFS('Leave Request Form'!$C$8:$C$507, $B219, 'Leave Request Form'!$D$8:$D$507, "&lt;="&amp;AF215, 'Leave Request Form'!$E$8:$E$507, "&gt;="&amp;AF215)&gt;0, "R", "")))))</f>
        <v/>
      </c>
      <c r="AG219" s="44" t="str">
        <f>IF(OR($B219="", AG215=""), "", IF(COUNTIFS('Leave Request Form'!$T$8:$T$507, AG215, 'Leave Request Form'!$C$8:$C$507, $B219), "A2", IF(COUNTIFS('Leave Request Form'!$G$8:$G$507, AG215, 'Leave Request Form'!$C$8:$C$507, $B219), "R2", IF(COUNTIFS('Leave Request Form'!$P$8:$P$569, $B219, 'Leave Request Form'!$Q$8:$Q$569, "&lt;="&amp;AG215, 'Leave Request Form'!$R$8:$R$569, "&gt;="&amp;AG215)&gt;0, "A", IF(COUNTIFS('Leave Request Form'!$C$8:$C$507, $B219, 'Leave Request Form'!$D$8:$D$507, "&lt;="&amp;AG215, 'Leave Request Form'!$E$8:$E$507, "&gt;="&amp;AG215)&gt;0, "R", "")))))</f>
        <v/>
      </c>
      <c r="AH219" s="75"/>
    </row>
    <row r="220" spans="1:34" x14ac:dyDescent="0.25">
      <c r="A220" s="75"/>
      <c r="B220" s="10" t="str">
        <f>IF('Intro &amp; Setup'!$BC$8="", "", 'Intro &amp; Setup'!$BC$8)</f>
        <v>Sarah</v>
      </c>
      <c r="C220" s="42" t="str">
        <f>IF(OR($B220="", C215=""), "", IF(COUNTIFS('Leave Request Form'!$T$8:$T$507, C215, 'Leave Request Form'!$C$8:$C$507, $B220), "A2", IF(COUNTIFS('Leave Request Form'!$G$8:$G$507, C215, 'Leave Request Form'!$C$8:$C$507, $B220), "R2", IF(COUNTIFS('Leave Request Form'!$P$8:$P$569, $B220, 'Leave Request Form'!$Q$8:$Q$569, "&lt;="&amp;C215, 'Leave Request Form'!$R$8:$R$569, "&gt;="&amp;C215)&gt;0, "A", IF(COUNTIFS('Leave Request Form'!$C$8:$C$507, $B220, 'Leave Request Form'!$D$8:$D$507, "&lt;="&amp;C215, 'Leave Request Form'!$E$8:$E$507, "&gt;="&amp;C215)&gt;0, "R", "")))))</f>
        <v/>
      </c>
      <c r="D220" s="43" t="str">
        <f>IF(OR($B220="", D215=""), "", IF(COUNTIFS('Leave Request Form'!$T$8:$T$507, D215, 'Leave Request Form'!$C$8:$C$507, $B220), "A2", IF(COUNTIFS('Leave Request Form'!$G$8:$G$507, D215, 'Leave Request Form'!$C$8:$C$507, $B220), "R2", IF(COUNTIFS('Leave Request Form'!$P$8:$P$569, $B220, 'Leave Request Form'!$Q$8:$Q$569, "&lt;="&amp;D215, 'Leave Request Form'!$R$8:$R$569, "&gt;="&amp;D215)&gt;0, "A", IF(COUNTIFS('Leave Request Form'!$C$8:$C$507, $B220, 'Leave Request Form'!$D$8:$D$507, "&lt;="&amp;D215, 'Leave Request Form'!$E$8:$E$507, "&gt;="&amp;D215)&gt;0, "R", "")))))</f>
        <v/>
      </c>
      <c r="E220" s="43" t="str">
        <f>IF(OR($B220="", E215=""), "", IF(COUNTIFS('Leave Request Form'!$T$8:$T$507, E215, 'Leave Request Form'!$C$8:$C$507, $B220), "A2", IF(COUNTIFS('Leave Request Form'!$G$8:$G$507, E215, 'Leave Request Form'!$C$8:$C$507, $B220), "R2", IF(COUNTIFS('Leave Request Form'!$P$8:$P$569, $B220, 'Leave Request Form'!$Q$8:$Q$569, "&lt;="&amp;E215, 'Leave Request Form'!$R$8:$R$569, "&gt;="&amp;E215)&gt;0, "A", IF(COUNTIFS('Leave Request Form'!$C$8:$C$507, $B220, 'Leave Request Form'!$D$8:$D$507, "&lt;="&amp;E215, 'Leave Request Form'!$E$8:$E$507, "&gt;="&amp;E215)&gt;0, "R", "")))))</f>
        <v/>
      </c>
      <c r="F220" s="43" t="str">
        <f>IF(OR($B220="", F215=""), "", IF(COUNTIFS('Leave Request Form'!$T$8:$T$507, F215, 'Leave Request Form'!$C$8:$C$507, $B220), "A2", IF(COUNTIFS('Leave Request Form'!$G$8:$G$507, F215, 'Leave Request Form'!$C$8:$C$507, $B220), "R2", IF(COUNTIFS('Leave Request Form'!$P$8:$P$569, $B220, 'Leave Request Form'!$Q$8:$Q$569, "&lt;="&amp;F215, 'Leave Request Form'!$R$8:$R$569, "&gt;="&amp;F215)&gt;0, "A", IF(COUNTIFS('Leave Request Form'!$C$8:$C$507, $B220, 'Leave Request Form'!$D$8:$D$507, "&lt;="&amp;F215, 'Leave Request Form'!$E$8:$E$507, "&gt;="&amp;F215)&gt;0, "R", "")))))</f>
        <v/>
      </c>
      <c r="G220" s="43" t="str">
        <f>IF(OR($B220="", G215=""), "", IF(COUNTIFS('Leave Request Form'!$T$8:$T$507, G215, 'Leave Request Form'!$C$8:$C$507, $B220), "A2", IF(COUNTIFS('Leave Request Form'!$G$8:$G$507, G215, 'Leave Request Form'!$C$8:$C$507, $B220), "R2", IF(COUNTIFS('Leave Request Form'!$P$8:$P$569, $B220, 'Leave Request Form'!$Q$8:$Q$569, "&lt;="&amp;G215, 'Leave Request Form'!$R$8:$R$569, "&gt;="&amp;G215)&gt;0, "A", IF(COUNTIFS('Leave Request Form'!$C$8:$C$507, $B220, 'Leave Request Form'!$D$8:$D$507, "&lt;="&amp;G215, 'Leave Request Form'!$E$8:$E$507, "&gt;="&amp;G215)&gt;0, "R", "")))))</f>
        <v/>
      </c>
      <c r="H220" s="43" t="str">
        <f>IF(OR($B220="", H215=""), "", IF(COUNTIFS('Leave Request Form'!$T$8:$T$507, H215, 'Leave Request Form'!$C$8:$C$507, $B220), "A2", IF(COUNTIFS('Leave Request Form'!$G$8:$G$507, H215, 'Leave Request Form'!$C$8:$C$507, $B220), "R2", IF(COUNTIFS('Leave Request Form'!$P$8:$P$569, $B220, 'Leave Request Form'!$Q$8:$Q$569, "&lt;="&amp;H215, 'Leave Request Form'!$R$8:$R$569, "&gt;="&amp;H215)&gt;0, "A", IF(COUNTIFS('Leave Request Form'!$C$8:$C$507, $B220, 'Leave Request Form'!$D$8:$D$507, "&lt;="&amp;H215, 'Leave Request Form'!$E$8:$E$507, "&gt;="&amp;H215)&gt;0, "R", "")))))</f>
        <v/>
      </c>
      <c r="I220" s="43" t="str">
        <f>IF(OR($B220="", I215=""), "", IF(COUNTIFS('Leave Request Form'!$T$8:$T$507, I215, 'Leave Request Form'!$C$8:$C$507, $B220), "A2", IF(COUNTIFS('Leave Request Form'!$G$8:$G$507, I215, 'Leave Request Form'!$C$8:$C$507, $B220), "R2", IF(COUNTIFS('Leave Request Form'!$P$8:$P$569, $B220, 'Leave Request Form'!$Q$8:$Q$569, "&lt;="&amp;I215, 'Leave Request Form'!$R$8:$R$569, "&gt;="&amp;I215)&gt;0, "A", IF(COUNTIFS('Leave Request Form'!$C$8:$C$507, $B220, 'Leave Request Form'!$D$8:$D$507, "&lt;="&amp;I215, 'Leave Request Form'!$E$8:$E$507, "&gt;="&amp;I215)&gt;0, "R", "")))))</f>
        <v/>
      </c>
      <c r="J220" s="43" t="str">
        <f>IF(OR($B220="", J215=""), "", IF(COUNTIFS('Leave Request Form'!$T$8:$T$507, J215, 'Leave Request Form'!$C$8:$C$507, $B220), "A2", IF(COUNTIFS('Leave Request Form'!$G$8:$G$507, J215, 'Leave Request Form'!$C$8:$C$507, $B220), "R2", IF(COUNTIFS('Leave Request Form'!$P$8:$P$569, $B220, 'Leave Request Form'!$Q$8:$Q$569, "&lt;="&amp;J215, 'Leave Request Form'!$R$8:$R$569, "&gt;="&amp;J215)&gt;0, "A", IF(COUNTIFS('Leave Request Form'!$C$8:$C$507, $B220, 'Leave Request Form'!$D$8:$D$507, "&lt;="&amp;J215, 'Leave Request Form'!$E$8:$E$507, "&gt;="&amp;J215)&gt;0, "R", "")))))</f>
        <v/>
      </c>
      <c r="K220" s="43" t="str">
        <f>IF(OR($B220="", K215=""), "", IF(COUNTIFS('Leave Request Form'!$T$8:$T$507, K215, 'Leave Request Form'!$C$8:$C$507, $B220), "A2", IF(COUNTIFS('Leave Request Form'!$G$8:$G$507, K215, 'Leave Request Form'!$C$8:$C$507, $B220), "R2", IF(COUNTIFS('Leave Request Form'!$P$8:$P$569, $B220, 'Leave Request Form'!$Q$8:$Q$569, "&lt;="&amp;K215, 'Leave Request Form'!$R$8:$R$569, "&gt;="&amp;K215)&gt;0, "A", IF(COUNTIFS('Leave Request Form'!$C$8:$C$507, $B220, 'Leave Request Form'!$D$8:$D$507, "&lt;="&amp;K215, 'Leave Request Form'!$E$8:$E$507, "&gt;="&amp;K215)&gt;0, "R", "")))))</f>
        <v/>
      </c>
      <c r="L220" s="43" t="str">
        <f>IF(OR($B220="", L215=""), "", IF(COUNTIFS('Leave Request Form'!$T$8:$T$507, L215, 'Leave Request Form'!$C$8:$C$507, $B220), "A2", IF(COUNTIFS('Leave Request Form'!$G$8:$G$507, L215, 'Leave Request Form'!$C$8:$C$507, $B220), "R2", IF(COUNTIFS('Leave Request Form'!$P$8:$P$569, $B220, 'Leave Request Form'!$Q$8:$Q$569, "&lt;="&amp;L215, 'Leave Request Form'!$R$8:$R$569, "&gt;="&amp;L215)&gt;0, "A", IF(COUNTIFS('Leave Request Form'!$C$8:$C$507, $B220, 'Leave Request Form'!$D$8:$D$507, "&lt;="&amp;L215, 'Leave Request Form'!$E$8:$E$507, "&gt;="&amp;L215)&gt;0, "R", "")))))</f>
        <v/>
      </c>
      <c r="M220" s="43" t="str">
        <f>IF(OR($B220="", M215=""), "", IF(COUNTIFS('Leave Request Form'!$T$8:$T$507, M215, 'Leave Request Form'!$C$8:$C$507, $B220), "A2", IF(COUNTIFS('Leave Request Form'!$G$8:$G$507, M215, 'Leave Request Form'!$C$8:$C$507, $B220), "R2", IF(COUNTIFS('Leave Request Form'!$P$8:$P$569, $B220, 'Leave Request Form'!$Q$8:$Q$569, "&lt;="&amp;M215, 'Leave Request Form'!$R$8:$R$569, "&gt;="&amp;M215)&gt;0, "A", IF(COUNTIFS('Leave Request Form'!$C$8:$C$507, $B220, 'Leave Request Form'!$D$8:$D$507, "&lt;="&amp;M215, 'Leave Request Form'!$E$8:$E$507, "&gt;="&amp;M215)&gt;0, "R", "")))))</f>
        <v/>
      </c>
      <c r="N220" s="43" t="str">
        <f>IF(OR($B220="", N215=""), "", IF(COUNTIFS('Leave Request Form'!$T$8:$T$507, N215, 'Leave Request Form'!$C$8:$C$507, $B220), "A2", IF(COUNTIFS('Leave Request Form'!$G$8:$G$507, N215, 'Leave Request Form'!$C$8:$C$507, $B220), "R2", IF(COUNTIFS('Leave Request Form'!$P$8:$P$569, $B220, 'Leave Request Form'!$Q$8:$Q$569, "&lt;="&amp;N215, 'Leave Request Form'!$R$8:$R$569, "&gt;="&amp;N215)&gt;0, "A", IF(COUNTIFS('Leave Request Form'!$C$8:$C$507, $B220, 'Leave Request Form'!$D$8:$D$507, "&lt;="&amp;N215, 'Leave Request Form'!$E$8:$E$507, "&gt;="&amp;N215)&gt;0, "R", "")))))</f>
        <v/>
      </c>
      <c r="O220" s="43" t="str">
        <f>IF(OR($B220="", O215=""), "", IF(COUNTIFS('Leave Request Form'!$T$8:$T$507, O215, 'Leave Request Form'!$C$8:$C$507, $B220), "A2", IF(COUNTIFS('Leave Request Form'!$G$8:$G$507, O215, 'Leave Request Form'!$C$8:$C$507, $B220), "R2", IF(COUNTIFS('Leave Request Form'!$P$8:$P$569, $B220, 'Leave Request Form'!$Q$8:$Q$569, "&lt;="&amp;O215, 'Leave Request Form'!$R$8:$R$569, "&gt;="&amp;O215)&gt;0, "A", IF(COUNTIFS('Leave Request Form'!$C$8:$C$507, $B220, 'Leave Request Form'!$D$8:$D$507, "&lt;="&amp;O215, 'Leave Request Form'!$E$8:$E$507, "&gt;="&amp;O215)&gt;0, "R", "")))))</f>
        <v/>
      </c>
      <c r="P220" s="43" t="str">
        <f>IF(OR($B220="", P215=""), "", IF(COUNTIFS('Leave Request Form'!$T$8:$T$507, P215, 'Leave Request Form'!$C$8:$C$507, $B220), "A2", IF(COUNTIFS('Leave Request Form'!$G$8:$G$507, P215, 'Leave Request Form'!$C$8:$C$507, $B220), "R2", IF(COUNTIFS('Leave Request Form'!$P$8:$P$569, $B220, 'Leave Request Form'!$Q$8:$Q$569, "&lt;="&amp;P215, 'Leave Request Form'!$R$8:$R$569, "&gt;="&amp;P215)&gt;0, "A", IF(COUNTIFS('Leave Request Form'!$C$8:$C$507, $B220, 'Leave Request Form'!$D$8:$D$507, "&lt;="&amp;P215, 'Leave Request Form'!$E$8:$E$507, "&gt;="&amp;P215)&gt;0, "R", "")))))</f>
        <v/>
      </c>
      <c r="Q220" s="43" t="str">
        <f>IF(OR($B220="", Q215=""), "", IF(COUNTIFS('Leave Request Form'!$T$8:$T$507, Q215, 'Leave Request Form'!$C$8:$C$507, $B220), "A2", IF(COUNTIFS('Leave Request Form'!$G$8:$G$507, Q215, 'Leave Request Form'!$C$8:$C$507, $B220), "R2", IF(COUNTIFS('Leave Request Form'!$P$8:$P$569, $B220, 'Leave Request Form'!$Q$8:$Q$569, "&lt;="&amp;Q215, 'Leave Request Form'!$R$8:$R$569, "&gt;="&amp;Q215)&gt;0, "A", IF(COUNTIFS('Leave Request Form'!$C$8:$C$507, $B220, 'Leave Request Form'!$D$8:$D$507, "&lt;="&amp;Q215, 'Leave Request Form'!$E$8:$E$507, "&gt;="&amp;Q215)&gt;0, "R", "")))))</f>
        <v/>
      </c>
      <c r="R220" s="43" t="str">
        <f>IF(OR($B220="", R215=""), "", IF(COUNTIFS('Leave Request Form'!$T$8:$T$507, R215, 'Leave Request Form'!$C$8:$C$507, $B220), "A2", IF(COUNTIFS('Leave Request Form'!$G$8:$G$507, R215, 'Leave Request Form'!$C$8:$C$507, $B220), "R2", IF(COUNTIFS('Leave Request Form'!$P$8:$P$569, $B220, 'Leave Request Form'!$Q$8:$Q$569, "&lt;="&amp;R215, 'Leave Request Form'!$R$8:$R$569, "&gt;="&amp;R215)&gt;0, "A", IF(COUNTIFS('Leave Request Form'!$C$8:$C$507, $B220, 'Leave Request Form'!$D$8:$D$507, "&lt;="&amp;R215, 'Leave Request Form'!$E$8:$E$507, "&gt;="&amp;R215)&gt;0, "R", "")))))</f>
        <v/>
      </c>
      <c r="S220" s="43" t="str">
        <f>IF(OR($B220="", S215=""), "", IF(COUNTIFS('Leave Request Form'!$T$8:$T$507, S215, 'Leave Request Form'!$C$8:$C$507, $B220), "A2", IF(COUNTIFS('Leave Request Form'!$G$8:$G$507, S215, 'Leave Request Form'!$C$8:$C$507, $B220), "R2", IF(COUNTIFS('Leave Request Form'!$P$8:$P$569, $B220, 'Leave Request Form'!$Q$8:$Q$569, "&lt;="&amp;S215, 'Leave Request Form'!$R$8:$R$569, "&gt;="&amp;S215)&gt;0, "A", IF(COUNTIFS('Leave Request Form'!$C$8:$C$507, $B220, 'Leave Request Form'!$D$8:$D$507, "&lt;="&amp;S215, 'Leave Request Form'!$E$8:$E$507, "&gt;="&amp;S215)&gt;0, "R", "")))))</f>
        <v/>
      </c>
      <c r="T220" s="43" t="str">
        <f>IF(OR($B220="", T215=""), "", IF(COUNTIFS('Leave Request Form'!$T$8:$T$507, T215, 'Leave Request Form'!$C$8:$C$507, $B220), "A2", IF(COUNTIFS('Leave Request Form'!$G$8:$G$507, T215, 'Leave Request Form'!$C$8:$C$507, $B220), "R2", IF(COUNTIFS('Leave Request Form'!$P$8:$P$569, $B220, 'Leave Request Form'!$Q$8:$Q$569, "&lt;="&amp;T215, 'Leave Request Form'!$R$8:$R$569, "&gt;="&amp;T215)&gt;0, "A", IF(COUNTIFS('Leave Request Form'!$C$8:$C$507, $B220, 'Leave Request Form'!$D$8:$D$507, "&lt;="&amp;T215, 'Leave Request Form'!$E$8:$E$507, "&gt;="&amp;T215)&gt;0, "R", "")))))</f>
        <v/>
      </c>
      <c r="U220" s="43" t="str">
        <f>IF(OR($B220="", U215=""), "", IF(COUNTIFS('Leave Request Form'!$T$8:$T$507, U215, 'Leave Request Form'!$C$8:$C$507, $B220), "A2", IF(COUNTIFS('Leave Request Form'!$G$8:$G$507, U215, 'Leave Request Form'!$C$8:$C$507, $B220), "R2", IF(COUNTIFS('Leave Request Form'!$P$8:$P$569, $B220, 'Leave Request Form'!$Q$8:$Q$569, "&lt;="&amp;U215, 'Leave Request Form'!$R$8:$R$569, "&gt;="&amp;U215)&gt;0, "A", IF(COUNTIFS('Leave Request Form'!$C$8:$C$507, $B220, 'Leave Request Form'!$D$8:$D$507, "&lt;="&amp;U215, 'Leave Request Form'!$E$8:$E$507, "&gt;="&amp;U215)&gt;0, "R", "")))))</f>
        <v/>
      </c>
      <c r="V220" s="43" t="str">
        <f>IF(OR($B220="", V215=""), "", IF(COUNTIFS('Leave Request Form'!$T$8:$T$507, V215, 'Leave Request Form'!$C$8:$C$507, $B220), "A2", IF(COUNTIFS('Leave Request Form'!$G$8:$G$507, V215, 'Leave Request Form'!$C$8:$C$507, $B220), "R2", IF(COUNTIFS('Leave Request Form'!$P$8:$P$569, $B220, 'Leave Request Form'!$Q$8:$Q$569, "&lt;="&amp;V215, 'Leave Request Form'!$R$8:$R$569, "&gt;="&amp;V215)&gt;0, "A", IF(COUNTIFS('Leave Request Form'!$C$8:$C$507, $B220, 'Leave Request Form'!$D$8:$D$507, "&lt;="&amp;V215, 'Leave Request Form'!$E$8:$E$507, "&gt;="&amp;V215)&gt;0, "R", "")))))</f>
        <v/>
      </c>
      <c r="W220" s="43" t="str">
        <f>IF(OR($B220="", W215=""), "", IF(COUNTIFS('Leave Request Form'!$T$8:$T$507, W215, 'Leave Request Form'!$C$8:$C$507, $B220), "A2", IF(COUNTIFS('Leave Request Form'!$G$8:$G$507, W215, 'Leave Request Form'!$C$8:$C$507, $B220), "R2", IF(COUNTIFS('Leave Request Form'!$P$8:$P$569, $B220, 'Leave Request Form'!$Q$8:$Q$569, "&lt;="&amp;W215, 'Leave Request Form'!$R$8:$R$569, "&gt;="&amp;W215)&gt;0, "A", IF(COUNTIFS('Leave Request Form'!$C$8:$C$507, $B220, 'Leave Request Form'!$D$8:$D$507, "&lt;="&amp;W215, 'Leave Request Form'!$E$8:$E$507, "&gt;="&amp;W215)&gt;0, "R", "")))))</f>
        <v/>
      </c>
      <c r="X220" s="43" t="str">
        <f>IF(OR($B220="", X215=""), "", IF(COUNTIFS('Leave Request Form'!$T$8:$T$507, X215, 'Leave Request Form'!$C$8:$C$507, $B220), "A2", IF(COUNTIFS('Leave Request Form'!$G$8:$G$507, X215, 'Leave Request Form'!$C$8:$C$507, $B220), "R2", IF(COUNTIFS('Leave Request Form'!$P$8:$P$569, $B220, 'Leave Request Form'!$Q$8:$Q$569, "&lt;="&amp;X215, 'Leave Request Form'!$R$8:$R$569, "&gt;="&amp;X215)&gt;0, "A", IF(COUNTIFS('Leave Request Form'!$C$8:$C$507, $B220, 'Leave Request Form'!$D$8:$D$507, "&lt;="&amp;X215, 'Leave Request Form'!$E$8:$E$507, "&gt;="&amp;X215)&gt;0, "R", "")))))</f>
        <v/>
      </c>
      <c r="Y220" s="43" t="str">
        <f>IF(OR($B220="", Y215=""), "", IF(COUNTIFS('Leave Request Form'!$T$8:$T$507, Y215, 'Leave Request Form'!$C$8:$C$507, $B220), "A2", IF(COUNTIFS('Leave Request Form'!$G$8:$G$507, Y215, 'Leave Request Form'!$C$8:$C$507, $B220), "R2", IF(COUNTIFS('Leave Request Form'!$P$8:$P$569, $B220, 'Leave Request Form'!$Q$8:$Q$569, "&lt;="&amp;Y215, 'Leave Request Form'!$R$8:$R$569, "&gt;="&amp;Y215)&gt;0, "A", IF(COUNTIFS('Leave Request Form'!$C$8:$C$507, $B220, 'Leave Request Form'!$D$8:$D$507, "&lt;="&amp;Y215, 'Leave Request Form'!$E$8:$E$507, "&gt;="&amp;Y215)&gt;0, "R", "")))))</f>
        <v/>
      </c>
      <c r="Z220" s="43" t="str">
        <f>IF(OR($B220="", Z215=""), "", IF(COUNTIFS('Leave Request Form'!$T$8:$T$507, Z215, 'Leave Request Form'!$C$8:$C$507, $B220), "A2", IF(COUNTIFS('Leave Request Form'!$G$8:$G$507, Z215, 'Leave Request Form'!$C$8:$C$507, $B220), "R2", IF(COUNTIFS('Leave Request Form'!$P$8:$P$569, $B220, 'Leave Request Form'!$Q$8:$Q$569, "&lt;="&amp;Z215, 'Leave Request Form'!$R$8:$R$569, "&gt;="&amp;Z215)&gt;0, "A", IF(COUNTIFS('Leave Request Form'!$C$8:$C$507, $B220, 'Leave Request Form'!$D$8:$D$507, "&lt;="&amp;Z215, 'Leave Request Form'!$E$8:$E$507, "&gt;="&amp;Z215)&gt;0, "R", "")))))</f>
        <v/>
      </c>
      <c r="AA220" s="43" t="str">
        <f>IF(OR($B220="", AA215=""), "", IF(COUNTIFS('Leave Request Form'!$T$8:$T$507, AA215, 'Leave Request Form'!$C$8:$C$507, $B220), "A2", IF(COUNTIFS('Leave Request Form'!$G$8:$G$507, AA215, 'Leave Request Form'!$C$8:$C$507, $B220), "R2", IF(COUNTIFS('Leave Request Form'!$P$8:$P$569, $B220, 'Leave Request Form'!$Q$8:$Q$569, "&lt;="&amp;AA215, 'Leave Request Form'!$R$8:$R$569, "&gt;="&amp;AA215)&gt;0, "A", IF(COUNTIFS('Leave Request Form'!$C$8:$C$507, $B220, 'Leave Request Form'!$D$8:$D$507, "&lt;="&amp;AA215, 'Leave Request Form'!$E$8:$E$507, "&gt;="&amp;AA215)&gt;0, "R", "")))))</f>
        <v/>
      </c>
      <c r="AB220" s="43" t="str">
        <f>IF(OR($B220="", AB215=""), "", IF(COUNTIFS('Leave Request Form'!$T$8:$T$507, AB215, 'Leave Request Form'!$C$8:$C$507, $B220), "A2", IF(COUNTIFS('Leave Request Form'!$G$8:$G$507, AB215, 'Leave Request Form'!$C$8:$C$507, $B220), "R2", IF(COUNTIFS('Leave Request Form'!$P$8:$P$569, $B220, 'Leave Request Form'!$Q$8:$Q$569, "&lt;="&amp;AB215, 'Leave Request Form'!$R$8:$R$569, "&gt;="&amp;AB215)&gt;0, "A", IF(COUNTIFS('Leave Request Form'!$C$8:$C$507, $B220, 'Leave Request Form'!$D$8:$D$507, "&lt;="&amp;AB215, 'Leave Request Form'!$E$8:$E$507, "&gt;="&amp;AB215)&gt;0, "R", "")))))</f>
        <v/>
      </c>
      <c r="AC220" s="43" t="str">
        <f>IF(OR($B220="", AC215=""), "", IF(COUNTIFS('Leave Request Form'!$T$8:$T$507, AC215, 'Leave Request Form'!$C$8:$C$507, $B220), "A2", IF(COUNTIFS('Leave Request Form'!$G$8:$G$507, AC215, 'Leave Request Form'!$C$8:$C$507, $B220), "R2", IF(COUNTIFS('Leave Request Form'!$P$8:$P$569, $B220, 'Leave Request Form'!$Q$8:$Q$569, "&lt;="&amp;AC215, 'Leave Request Form'!$R$8:$R$569, "&gt;="&amp;AC215)&gt;0, "A", IF(COUNTIFS('Leave Request Form'!$C$8:$C$507, $B220, 'Leave Request Form'!$D$8:$D$507, "&lt;="&amp;AC215, 'Leave Request Form'!$E$8:$E$507, "&gt;="&amp;AC215)&gt;0, "R", "")))))</f>
        <v/>
      </c>
      <c r="AD220" s="43" t="str">
        <f>IF(OR($B220="", AD215=""), "", IF(COUNTIFS('Leave Request Form'!$T$8:$T$507, AD215, 'Leave Request Form'!$C$8:$C$507, $B220), "A2", IF(COUNTIFS('Leave Request Form'!$G$8:$G$507, AD215, 'Leave Request Form'!$C$8:$C$507, $B220), "R2", IF(COUNTIFS('Leave Request Form'!$P$8:$P$569, $B220, 'Leave Request Form'!$Q$8:$Q$569, "&lt;="&amp;AD215, 'Leave Request Form'!$R$8:$R$569, "&gt;="&amp;AD215)&gt;0, "A", IF(COUNTIFS('Leave Request Form'!$C$8:$C$507, $B220, 'Leave Request Form'!$D$8:$D$507, "&lt;="&amp;AD215, 'Leave Request Form'!$E$8:$E$507, "&gt;="&amp;AD215)&gt;0, "R", "")))))</f>
        <v/>
      </c>
      <c r="AE220" s="43" t="str">
        <f>IF(OR($B220="", AE215=""), "", IF(COUNTIFS('Leave Request Form'!$T$8:$T$507, AE215, 'Leave Request Form'!$C$8:$C$507, $B220), "A2", IF(COUNTIFS('Leave Request Form'!$G$8:$G$507, AE215, 'Leave Request Form'!$C$8:$C$507, $B220), "R2", IF(COUNTIFS('Leave Request Form'!$P$8:$P$569, $B220, 'Leave Request Form'!$Q$8:$Q$569, "&lt;="&amp;AE215, 'Leave Request Form'!$R$8:$R$569, "&gt;="&amp;AE215)&gt;0, "A", IF(COUNTIFS('Leave Request Form'!$C$8:$C$507, $B220, 'Leave Request Form'!$D$8:$D$507, "&lt;="&amp;AE215, 'Leave Request Form'!$E$8:$E$507, "&gt;="&amp;AE215)&gt;0, "R", "")))))</f>
        <v/>
      </c>
      <c r="AF220" s="43" t="str">
        <f>IF(OR($B220="", AF215=""), "", IF(COUNTIFS('Leave Request Form'!$T$8:$T$507, AF215, 'Leave Request Form'!$C$8:$C$507, $B220), "A2", IF(COUNTIFS('Leave Request Form'!$G$8:$G$507, AF215, 'Leave Request Form'!$C$8:$C$507, $B220), "R2", IF(COUNTIFS('Leave Request Form'!$P$8:$P$569, $B220, 'Leave Request Form'!$Q$8:$Q$569, "&lt;="&amp;AF215, 'Leave Request Form'!$R$8:$R$569, "&gt;="&amp;AF215)&gt;0, "A", IF(COUNTIFS('Leave Request Form'!$C$8:$C$507, $B220, 'Leave Request Form'!$D$8:$D$507, "&lt;="&amp;AF215, 'Leave Request Form'!$E$8:$E$507, "&gt;="&amp;AF215)&gt;0, "R", "")))))</f>
        <v/>
      </c>
      <c r="AG220" s="44" t="str">
        <f>IF(OR($B220="", AG215=""), "", IF(COUNTIFS('Leave Request Form'!$T$8:$T$507, AG215, 'Leave Request Form'!$C$8:$C$507, $B220), "A2", IF(COUNTIFS('Leave Request Form'!$G$8:$G$507, AG215, 'Leave Request Form'!$C$8:$C$507, $B220), "R2", IF(COUNTIFS('Leave Request Form'!$P$8:$P$569, $B220, 'Leave Request Form'!$Q$8:$Q$569, "&lt;="&amp;AG215, 'Leave Request Form'!$R$8:$R$569, "&gt;="&amp;AG215)&gt;0, "A", IF(COUNTIFS('Leave Request Form'!$C$8:$C$507, $B220, 'Leave Request Form'!$D$8:$D$507, "&lt;="&amp;AG215, 'Leave Request Form'!$E$8:$E$507, "&gt;="&amp;AG215)&gt;0, "R", "")))))</f>
        <v/>
      </c>
      <c r="AH220" s="75"/>
    </row>
    <row r="221" spans="1:34" x14ac:dyDescent="0.25">
      <c r="A221" s="75"/>
      <c r="B221" s="10" t="str">
        <f>IF('Intro &amp; Setup'!$BC$9="", "", 'Intro &amp; Setup'!$BC$9)</f>
        <v>Chris</v>
      </c>
      <c r="C221" s="42" t="str">
        <f>IF(OR($B221="", C215=""), "", IF(COUNTIFS('Leave Request Form'!$T$8:$T$507, C215, 'Leave Request Form'!$C$8:$C$507, $B221), "A2", IF(COUNTIFS('Leave Request Form'!$G$8:$G$507, C215, 'Leave Request Form'!$C$8:$C$507, $B221), "R2", IF(COUNTIFS('Leave Request Form'!$P$8:$P$569, $B221, 'Leave Request Form'!$Q$8:$Q$569, "&lt;="&amp;C215, 'Leave Request Form'!$R$8:$R$569, "&gt;="&amp;C215)&gt;0, "A", IF(COUNTIFS('Leave Request Form'!$C$8:$C$507, $B221, 'Leave Request Form'!$D$8:$D$507, "&lt;="&amp;C215, 'Leave Request Form'!$E$8:$E$507, "&gt;="&amp;C215)&gt;0, "R", "")))))</f>
        <v/>
      </c>
      <c r="D221" s="43" t="str">
        <f>IF(OR($B221="", D215=""), "", IF(COUNTIFS('Leave Request Form'!$T$8:$T$507, D215, 'Leave Request Form'!$C$8:$C$507, $B221), "A2", IF(COUNTIFS('Leave Request Form'!$G$8:$G$507, D215, 'Leave Request Form'!$C$8:$C$507, $B221), "R2", IF(COUNTIFS('Leave Request Form'!$P$8:$P$569, $B221, 'Leave Request Form'!$Q$8:$Q$569, "&lt;="&amp;D215, 'Leave Request Form'!$R$8:$R$569, "&gt;="&amp;D215)&gt;0, "A", IF(COUNTIFS('Leave Request Form'!$C$8:$C$507, $B221, 'Leave Request Form'!$D$8:$D$507, "&lt;="&amp;D215, 'Leave Request Form'!$E$8:$E$507, "&gt;="&amp;D215)&gt;0, "R", "")))))</f>
        <v/>
      </c>
      <c r="E221" s="43" t="str">
        <f>IF(OR($B221="", E215=""), "", IF(COUNTIFS('Leave Request Form'!$T$8:$T$507, E215, 'Leave Request Form'!$C$8:$C$507, $B221), "A2", IF(COUNTIFS('Leave Request Form'!$G$8:$G$507, E215, 'Leave Request Form'!$C$8:$C$507, $B221), "R2", IF(COUNTIFS('Leave Request Form'!$P$8:$P$569, $B221, 'Leave Request Form'!$Q$8:$Q$569, "&lt;="&amp;E215, 'Leave Request Form'!$R$8:$R$569, "&gt;="&amp;E215)&gt;0, "A", IF(COUNTIFS('Leave Request Form'!$C$8:$C$507, $B221, 'Leave Request Form'!$D$8:$D$507, "&lt;="&amp;E215, 'Leave Request Form'!$E$8:$E$507, "&gt;="&amp;E215)&gt;0, "R", "")))))</f>
        <v/>
      </c>
      <c r="F221" s="43" t="str">
        <f>IF(OR($B221="", F215=""), "", IF(COUNTIFS('Leave Request Form'!$T$8:$T$507, F215, 'Leave Request Form'!$C$8:$C$507, $B221), "A2", IF(COUNTIFS('Leave Request Form'!$G$8:$G$507, F215, 'Leave Request Form'!$C$8:$C$507, $B221), "R2", IF(COUNTIFS('Leave Request Form'!$P$8:$P$569, $B221, 'Leave Request Form'!$Q$8:$Q$569, "&lt;="&amp;F215, 'Leave Request Form'!$R$8:$R$569, "&gt;="&amp;F215)&gt;0, "A", IF(COUNTIFS('Leave Request Form'!$C$8:$C$507, $B221, 'Leave Request Form'!$D$8:$D$507, "&lt;="&amp;F215, 'Leave Request Form'!$E$8:$E$507, "&gt;="&amp;F215)&gt;0, "R", "")))))</f>
        <v/>
      </c>
      <c r="G221" s="43" t="str">
        <f>IF(OR($B221="", G215=""), "", IF(COUNTIFS('Leave Request Form'!$T$8:$T$507, G215, 'Leave Request Form'!$C$8:$C$507, $B221), "A2", IF(COUNTIFS('Leave Request Form'!$G$8:$G$507, G215, 'Leave Request Form'!$C$8:$C$507, $B221), "R2", IF(COUNTIFS('Leave Request Form'!$P$8:$P$569, $B221, 'Leave Request Form'!$Q$8:$Q$569, "&lt;="&amp;G215, 'Leave Request Form'!$R$8:$R$569, "&gt;="&amp;G215)&gt;0, "A", IF(COUNTIFS('Leave Request Form'!$C$8:$C$507, $B221, 'Leave Request Form'!$D$8:$D$507, "&lt;="&amp;G215, 'Leave Request Form'!$E$8:$E$507, "&gt;="&amp;G215)&gt;0, "R", "")))))</f>
        <v/>
      </c>
      <c r="H221" s="43" t="str">
        <f>IF(OR($B221="", H215=""), "", IF(COUNTIFS('Leave Request Form'!$T$8:$T$507, H215, 'Leave Request Form'!$C$8:$C$507, $B221), "A2", IF(COUNTIFS('Leave Request Form'!$G$8:$G$507, H215, 'Leave Request Form'!$C$8:$C$507, $B221), "R2", IF(COUNTIFS('Leave Request Form'!$P$8:$P$569, $B221, 'Leave Request Form'!$Q$8:$Q$569, "&lt;="&amp;H215, 'Leave Request Form'!$R$8:$R$569, "&gt;="&amp;H215)&gt;0, "A", IF(COUNTIFS('Leave Request Form'!$C$8:$C$507, $B221, 'Leave Request Form'!$D$8:$D$507, "&lt;="&amp;H215, 'Leave Request Form'!$E$8:$E$507, "&gt;="&amp;H215)&gt;0, "R", "")))))</f>
        <v/>
      </c>
      <c r="I221" s="43" t="str">
        <f>IF(OR($B221="", I215=""), "", IF(COUNTIFS('Leave Request Form'!$T$8:$T$507, I215, 'Leave Request Form'!$C$8:$C$507, $B221), "A2", IF(COUNTIFS('Leave Request Form'!$G$8:$G$507, I215, 'Leave Request Form'!$C$8:$C$507, $B221), "R2", IF(COUNTIFS('Leave Request Form'!$P$8:$P$569, $B221, 'Leave Request Form'!$Q$8:$Q$569, "&lt;="&amp;I215, 'Leave Request Form'!$R$8:$R$569, "&gt;="&amp;I215)&gt;0, "A", IF(COUNTIFS('Leave Request Form'!$C$8:$C$507, $B221, 'Leave Request Form'!$D$8:$D$507, "&lt;="&amp;I215, 'Leave Request Form'!$E$8:$E$507, "&gt;="&amp;I215)&gt;0, "R", "")))))</f>
        <v/>
      </c>
      <c r="J221" s="43" t="str">
        <f>IF(OR($B221="", J215=""), "", IF(COUNTIFS('Leave Request Form'!$T$8:$T$507, J215, 'Leave Request Form'!$C$8:$C$507, $B221), "A2", IF(COUNTIFS('Leave Request Form'!$G$8:$G$507, J215, 'Leave Request Form'!$C$8:$C$507, $B221), "R2", IF(COUNTIFS('Leave Request Form'!$P$8:$P$569, $B221, 'Leave Request Form'!$Q$8:$Q$569, "&lt;="&amp;J215, 'Leave Request Form'!$R$8:$R$569, "&gt;="&amp;J215)&gt;0, "A", IF(COUNTIFS('Leave Request Form'!$C$8:$C$507, $B221, 'Leave Request Form'!$D$8:$D$507, "&lt;="&amp;J215, 'Leave Request Form'!$E$8:$E$507, "&gt;="&amp;J215)&gt;0, "R", "")))))</f>
        <v/>
      </c>
      <c r="K221" s="43" t="str">
        <f>IF(OR($B221="", K215=""), "", IF(COUNTIFS('Leave Request Form'!$T$8:$T$507, K215, 'Leave Request Form'!$C$8:$C$507, $B221), "A2", IF(COUNTIFS('Leave Request Form'!$G$8:$G$507, K215, 'Leave Request Form'!$C$8:$C$507, $B221), "R2", IF(COUNTIFS('Leave Request Form'!$P$8:$P$569, $B221, 'Leave Request Form'!$Q$8:$Q$569, "&lt;="&amp;K215, 'Leave Request Form'!$R$8:$R$569, "&gt;="&amp;K215)&gt;0, "A", IF(COUNTIFS('Leave Request Form'!$C$8:$C$507, $B221, 'Leave Request Form'!$D$8:$D$507, "&lt;="&amp;K215, 'Leave Request Form'!$E$8:$E$507, "&gt;="&amp;K215)&gt;0, "R", "")))))</f>
        <v/>
      </c>
      <c r="L221" s="43" t="str">
        <f>IF(OR($B221="", L215=""), "", IF(COUNTIFS('Leave Request Form'!$T$8:$T$507, L215, 'Leave Request Form'!$C$8:$C$507, $B221), "A2", IF(COUNTIFS('Leave Request Form'!$G$8:$G$507, L215, 'Leave Request Form'!$C$8:$C$507, $B221), "R2", IF(COUNTIFS('Leave Request Form'!$P$8:$P$569, $B221, 'Leave Request Form'!$Q$8:$Q$569, "&lt;="&amp;L215, 'Leave Request Form'!$R$8:$R$569, "&gt;="&amp;L215)&gt;0, "A", IF(COUNTIFS('Leave Request Form'!$C$8:$C$507, $B221, 'Leave Request Form'!$D$8:$D$507, "&lt;="&amp;L215, 'Leave Request Form'!$E$8:$E$507, "&gt;="&amp;L215)&gt;0, "R", "")))))</f>
        <v/>
      </c>
      <c r="M221" s="43" t="str">
        <f>IF(OR($B221="", M215=""), "", IF(COUNTIFS('Leave Request Form'!$T$8:$T$507, M215, 'Leave Request Form'!$C$8:$C$507, $B221), "A2", IF(COUNTIFS('Leave Request Form'!$G$8:$G$507, M215, 'Leave Request Form'!$C$8:$C$507, $B221), "R2", IF(COUNTIFS('Leave Request Form'!$P$8:$P$569, $B221, 'Leave Request Form'!$Q$8:$Q$569, "&lt;="&amp;M215, 'Leave Request Form'!$R$8:$R$569, "&gt;="&amp;M215)&gt;0, "A", IF(COUNTIFS('Leave Request Form'!$C$8:$C$507, $B221, 'Leave Request Form'!$D$8:$D$507, "&lt;="&amp;M215, 'Leave Request Form'!$E$8:$E$507, "&gt;="&amp;M215)&gt;0, "R", "")))))</f>
        <v/>
      </c>
      <c r="N221" s="43" t="str">
        <f>IF(OR($B221="", N215=""), "", IF(COUNTIFS('Leave Request Form'!$T$8:$T$507, N215, 'Leave Request Form'!$C$8:$C$507, $B221), "A2", IF(COUNTIFS('Leave Request Form'!$G$8:$G$507, N215, 'Leave Request Form'!$C$8:$C$507, $B221), "R2", IF(COUNTIFS('Leave Request Form'!$P$8:$P$569, $B221, 'Leave Request Form'!$Q$8:$Q$569, "&lt;="&amp;N215, 'Leave Request Form'!$R$8:$R$569, "&gt;="&amp;N215)&gt;0, "A", IF(COUNTIFS('Leave Request Form'!$C$8:$C$507, $B221, 'Leave Request Form'!$D$8:$D$507, "&lt;="&amp;N215, 'Leave Request Form'!$E$8:$E$507, "&gt;="&amp;N215)&gt;0, "R", "")))))</f>
        <v/>
      </c>
      <c r="O221" s="43" t="str">
        <f>IF(OR($B221="", O215=""), "", IF(COUNTIFS('Leave Request Form'!$T$8:$T$507, O215, 'Leave Request Form'!$C$8:$C$507, $B221), "A2", IF(COUNTIFS('Leave Request Form'!$G$8:$G$507, O215, 'Leave Request Form'!$C$8:$C$507, $B221), "R2", IF(COUNTIFS('Leave Request Form'!$P$8:$P$569, $B221, 'Leave Request Form'!$Q$8:$Q$569, "&lt;="&amp;O215, 'Leave Request Form'!$R$8:$R$569, "&gt;="&amp;O215)&gt;0, "A", IF(COUNTIFS('Leave Request Form'!$C$8:$C$507, $B221, 'Leave Request Form'!$D$8:$D$507, "&lt;="&amp;O215, 'Leave Request Form'!$E$8:$E$507, "&gt;="&amp;O215)&gt;0, "R", "")))))</f>
        <v/>
      </c>
      <c r="P221" s="43" t="str">
        <f>IF(OR($B221="", P215=""), "", IF(COUNTIFS('Leave Request Form'!$T$8:$T$507, P215, 'Leave Request Form'!$C$8:$C$507, $B221), "A2", IF(COUNTIFS('Leave Request Form'!$G$8:$G$507, P215, 'Leave Request Form'!$C$8:$C$507, $B221), "R2", IF(COUNTIFS('Leave Request Form'!$P$8:$P$569, $B221, 'Leave Request Form'!$Q$8:$Q$569, "&lt;="&amp;P215, 'Leave Request Form'!$R$8:$R$569, "&gt;="&amp;P215)&gt;0, "A", IF(COUNTIFS('Leave Request Form'!$C$8:$C$507, $B221, 'Leave Request Form'!$D$8:$D$507, "&lt;="&amp;P215, 'Leave Request Form'!$E$8:$E$507, "&gt;="&amp;P215)&gt;0, "R", "")))))</f>
        <v/>
      </c>
      <c r="Q221" s="43" t="str">
        <f>IF(OR($B221="", Q215=""), "", IF(COUNTIFS('Leave Request Form'!$T$8:$T$507, Q215, 'Leave Request Form'!$C$8:$C$507, $B221), "A2", IF(COUNTIFS('Leave Request Form'!$G$8:$G$507, Q215, 'Leave Request Form'!$C$8:$C$507, $B221), "R2", IF(COUNTIFS('Leave Request Form'!$P$8:$P$569, $B221, 'Leave Request Form'!$Q$8:$Q$569, "&lt;="&amp;Q215, 'Leave Request Form'!$R$8:$R$569, "&gt;="&amp;Q215)&gt;0, "A", IF(COUNTIFS('Leave Request Form'!$C$8:$C$507, $B221, 'Leave Request Form'!$D$8:$D$507, "&lt;="&amp;Q215, 'Leave Request Form'!$E$8:$E$507, "&gt;="&amp;Q215)&gt;0, "R", "")))))</f>
        <v/>
      </c>
      <c r="R221" s="43" t="str">
        <f>IF(OR($B221="", R215=""), "", IF(COUNTIFS('Leave Request Form'!$T$8:$T$507, R215, 'Leave Request Form'!$C$8:$C$507, $B221), "A2", IF(COUNTIFS('Leave Request Form'!$G$8:$G$507, R215, 'Leave Request Form'!$C$8:$C$507, $B221), "R2", IF(COUNTIFS('Leave Request Form'!$P$8:$P$569, $B221, 'Leave Request Form'!$Q$8:$Q$569, "&lt;="&amp;R215, 'Leave Request Form'!$R$8:$R$569, "&gt;="&amp;R215)&gt;0, "A", IF(COUNTIFS('Leave Request Form'!$C$8:$C$507, $B221, 'Leave Request Form'!$D$8:$D$507, "&lt;="&amp;R215, 'Leave Request Form'!$E$8:$E$507, "&gt;="&amp;R215)&gt;0, "R", "")))))</f>
        <v/>
      </c>
      <c r="S221" s="43" t="str">
        <f>IF(OR($B221="", S215=""), "", IF(COUNTIFS('Leave Request Form'!$T$8:$T$507, S215, 'Leave Request Form'!$C$8:$C$507, $B221), "A2", IF(COUNTIFS('Leave Request Form'!$G$8:$G$507, S215, 'Leave Request Form'!$C$8:$C$507, $B221), "R2", IF(COUNTIFS('Leave Request Form'!$P$8:$P$569, $B221, 'Leave Request Form'!$Q$8:$Q$569, "&lt;="&amp;S215, 'Leave Request Form'!$R$8:$R$569, "&gt;="&amp;S215)&gt;0, "A", IF(COUNTIFS('Leave Request Form'!$C$8:$C$507, $B221, 'Leave Request Form'!$D$8:$D$507, "&lt;="&amp;S215, 'Leave Request Form'!$E$8:$E$507, "&gt;="&amp;S215)&gt;0, "R", "")))))</f>
        <v/>
      </c>
      <c r="T221" s="43" t="str">
        <f>IF(OR($B221="", T215=""), "", IF(COUNTIFS('Leave Request Form'!$T$8:$T$507, T215, 'Leave Request Form'!$C$8:$C$507, $B221), "A2", IF(COUNTIFS('Leave Request Form'!$G$8:$G$507, T215, 'Leave Request Form'!$C$8:$C$507, $B221), "R2", IF(COUNTIFS('Leave Request Form'!$P$8:$P$569, $B221, 'Leave Request Form'!$Q$8:$Q$569, "&lt;="&amp;T215, 'Leave Request Form'!$R$8:$R$569, "&gt;="&amp;T215)&gt;0, "A", IF(COUNTIFS('Leave Request Form'!$C$8:$C$507, $B221, 'Leave Request Form'!$D$8:$D$507, "&lt;="&amp;T215, 'Leave Request Form'!$E$8:$E$507, "&gt;="&amp;T215)&gt;0, "R", "")))))</f>
        <v/>
      </c>
      <c r="U221" s="43" t="str">
        <f>IF(OR($B221="", U215=""), "", IF(COUNTIFS('Leave Request Form'!$T$8:$T$507, U215, 'Leave Request Form'!$C$8:$C$507, $B221), "A2", IF(COUNTIFS('Leave Request Form'!$G$8:$G$507, U215, 'Leave Request Form'!$C$8:$C$507, $B221), "R2", IF(COUNTIFS('Leave Request Form'!$P$8:$P$569, $B221, 'Leave Request Form'!$Q$8:$Q$569, "&lt;="&amp;U215, 'Leave Request Form'!$R$8:$R$569, "&gt;="&amp;U215)&gt;0, "A", IF(COUNTIFS('Leave Request Form'!$C$8:$C$507, $B221, 'Leave Request Form'!$D$8:$D$507, "&lt;="&amp;U215, 'Leave Request Form'!$E$8:$E$507, "&gt;="&amp;U215)&gt;0, "R", "")))))</f>
        <v/>
      </c>
      <c r="V221" s="43" t="str">
        <f>IF(OR($B221="", V215=""), "", IF(COUNTIFS('Leave Request Form'!$T$8:$T$507, V215, 'Leave Request Form'!$C$8:$C$507, $B221), "A2", IF(COUNTIFS('Leave Request Form'!$G$8:$G$507, V215, 'Leave Request Form'!$C$8:$C$507, $B221), "R2", IF(COUNTIFS('Leave Request Form'!$P$8:$P$569, $B221, 'Leave Request Form'!$Q$8:$Q$569, "&lt;="&amp;V215, 'Leave Request Form'!$R$8:$R$569, "&gt;="&amp;V215)&gt;0, "A", IF(COUNTIFS('Leave Request Form'!$C$8:$C$507, $B221, 'Leave Request Form'!$D$8:$D$507, "&lt;="&amp;V215, 'Leave Request Form'!$E$8:$E$507, "&gt;="&amp;V215)&gt;0, "R", "")))))</f>
        <v/>
      </c>
      <c r="W221" s="43" t="str">
        <f>IF(OR($B221="", W215=""), "", IF(COUNTIFS('Leave Request Form'!$T$8:$T$507, W215, 'Leave Request Form'!$C$8:$C$507, $B221), "A2", IF(COUNTIFS('Leave Request Form'!$G$8:$G$507, W215, 'Leave Request Form'!$C$8:$C$507, $B221), "R2", IF(COUNTIFS('Leave Request Form'!$P$8:$P$569, $B221, 'Leave Request Form'!$Q$8:$Q$569, "&lt;="&amp;W215, 'Leave Request Form'!$R$8:$R$569, "&gt;="&amp;W215)&gt;0, "A", IF(COUNTIFS('Leave Request Form'!$C$8:$C$507, $B221, 'Leave Request Form'!$D$8:$D$507, "&lt;="&amp;W215, 'Leave Request Form'!$E$8:$E$507, "&gt;="&amp;W215)&gt;0, "R", "")))))</f>
        <v/>
      </c>
      <c r="X221" s="43" t="str">
        <f>IF(OR($B221="", X215=""), "", IF(COUNTIFS('Leave Request Form'!$T$8:$T$507, X215, 'Leave Request Form'!$C$8:$C$507, $B221), "A2", IF(COUNTIFS('Leave Request Form'!$G$8:$G$507, X215, 'Leave Request Form'!$C$8:$C$507, $B221), "R2", IF(COUNTIFS('Leave Request Form'!$P$8:$P$569, $B221, 'Leave Request Form'!$Q$8:$Q$569, "&lt;="&amp;X215, 'Leave Request Form'!$R$8:$R$569, "&gt;="&amp;X215)&gt;0, "A", IF(COUNTIFS('Leave Request Form'!$C$8:$C$507, $B221, 'Leave Request Form'!$D$8:$D$507, "&lt;="&amp;X215, 'Leave Request Form'!$E$8:$E$507, "&gt;="&amp;X215)&gt;0, "R", "")))))</f>
        <v/>
      </c>
      <c r="Y221" s="43" t="str">
        <f>IF(OR($B221="", Y215=""), "", IF(COUNTIFS('Leave Request Form'!$T$8:$T$507, Y215, 'Leave Request Form'!$C$8:$C$507, $B221), "A2", IF(COUNTIFS('Leave Request Form'!$G$8:$G$507, Y215, 'Leave Request Form'!$C$8:$C$507, $B221), "R2", IF(COUNTIFS('Leave Request Form'!$P$8:$P$569, $B221, 'Leave Request Form'!$Q$8:$Q$569, "&lt;="&amp;Y215, 'Leave Request Form'!$R$8:$R$569, "&gt;="&amp;Y215)&gt;0, "A", IF(COUNTIFS('Leave Request Form'!$C$8:$C$507, $B221, 'Leave Request Form'!$D$8:$D$507, "&lt;="&amp;Y215, 'Leave Request Form'!$E$8:$E$507, "&gt;="&amp;Y215)&gt;0, "R", "")))))</f>
        <v/>
      </c>
      <c r="Z221" s="43" t="str">
        <f>IF(OR($B221="", Z215=""), "", IF(COUNTIFS('Leave Request Form'!$T$8:$T$507, Z215, 'Leave Request Form'!$C$8:$C$507, $B221), "A2", IF(COUNTIFS('Leave Request Form'!$G$8:$G$507, Z215, 'Leave Request Form'!$C$8:$C$507, $B221), "R2", IF(COUNTIFS('Leave Request Form'!$P$8:$P$569, $B221, 'Leave Request Form'!$Q$8:$Q$569, "&lt;="&amp;Z215, 'Leave Request Form'!$R$8:$R$569, "&gt;="&amp;Z215)&gt;0, "A", IF(COUNTIFS('Leave Request Form'!$C$8:$C$507, $B221, 'Leave Request Form'!$D$8:$D$507, "&lt;="&amp;Z215, 'Leave Request Form'!$E$8:$E$507, "&gt;="&amp;Z215)&gt;0, "R", "")))))</f>
        <v/>
      </c>
      <c r="AA221" s="43" t="str">
        <f>IF(OR($B221="", AA215=""), "", IF(COUNTIFS('Leave Request Form'!$T$8:$T$507, AA215, 'Leave Request Form'!$C$8:$C$507, $B221), "A2", IF(COUNTIFS('Leave Request Form'!$G$8:$G$507, AA215, 'Leave Request Form'!$C$8:$C$507, $B221), "R2", IF(COUNTIFS('Leave Request Form'!$P$8:$P$569, $B221, 'Leave Request Form'!$Q$8:$Q$569, "&lt;="&amp;AA215, 'Leave Request Form'!$R$8:$R$569, "&gt;="&amp;AA215)&gt;0, "A", IF(COUNTIFS('Leave Request Form'!$C$8:$C$507, $B221, 'Leave Request Form'!$D$8:$D$507, "&lt;="&amp;AA215, 'Leave Request Form'!$E$8:$E$507, "&gt;="&amp;AA215)&gt;0, "R", "")))))</f>
        <v/>
      </c>
      <c r="AB221" s="43" t="str">
        <f>IF(OR($B221="", AB215=""), "", IF(COUNTIFS('Leave Request Form'!$T$8:$T$507, AB215, 'Leave Request Form'!$C$8:$C$507, $B221), "A2", IF(COUNTIFS('Leave Request Form'!$G$8:$G$507, AB215, 'Leave Request Form'!$C$8:$C$507, $B221), "R2", IF(COUNTIFS('Leave Request Form'!$P$8:$P$569, $B221, 'Leave Request Form'!$Q$8:$Q$569, "&lt;="&amp;AB215, 'Leave Request Form'!$R$8:$R$569, "&gt;="&amp;AB215)&gt;0, "A", IF(COUNTIFS('Leave Request Form'!$C$8:$C$507, $B221, 'Leave Request Form'!$D$8:$D$507, "&lt;="&amp;AB215, 'Leave Request Form'!$E$8:$E$507, "&gt;="&amp;AB215)&gt;0, "R", "")))))</f>
        <v/>
      </c>
      <c r="AC221" s="43" t="str">
        <f>IF(OR($B221="", AC215=""), "", IF(COUNTIFS('Leave Request Form'!$T$8:$T$507, AC215, 'Leave Request Form'!$C$8:$C$507, $B221), "A2", IF(COUNTIFS('Leave Request Form'!$G$8:$G$507, AC215, 'Leave Request Form'!$C$8:$C$507, $B221), "R2", IF(COUNTIFS('Leave Request Form'!$P$8:$P$569, $B221, 'Leave Request Form'!$Q$8:$Q$569, "&lt;="&amp;AC215, 'Leave Request Form'!$R$8:$R$569, "&gt;="&amp;AC215)&gt;0, "A", IF(COUNTIFS('Leave Request Form'!$C$8:$C$507, $B221, 'Leave Request Form'!$D$8:$D$507, "&lt;="&amp;AC215, 'Leave Request Form'!$E$8:$E$507, "&gt;="&amp;AC215)&gt;0, "R", "")))))</f>
        <v/>
      </c>
      <c r="AD221" s="43" t="str">
        <f>IF(OR($B221="", AD215=""), "", IF(COUNTIFS('Leave Request Form'!$T$8:$T$507, AD215, 'Leave Request Form'!$C$8:$C$507, $B221), "A2", IF(COUNTIFS('Leave Request Form'!$G$8:$G$507, AD215, 'Leave Request Form'!$C$8:$C$507, $B221), "R2", IF(COUNTIFS('Leave Request Form'!$P$8:$P$569, $B221, 'Leave Request Form'!$Q$8:$Q$569, "&lt;="&amp;AD215, 'Leave Request Form'!$R$8:$R$569, "&gt;="&amp;AD215)&gt;0, "A", IF(COUNTIFS('Leave Request Form'!$C$8:$C$507, $B221, 'Leave Request Form'!$D$8:$D$507, "&lt;="&amp;AD215, 'Leave Request Form'!$E$8:$E$507, "&gt;="&amp;AD215)&gt;0, "R", "")))))</f>
        <v/>
      </c>
      <c r="AE221" s="43" t="str">
        <f>IF(OR($B221="", AE215=""), "", IF(COUNTIFS('Leave Request Form'!$T$8:$T$507, AE215, 'Leave Request Form'!$C$8:$C$507, $B221), "A2", IF(COUNTIFS('Leave Request Form'!$G$8:$G$507, AE215, 'Leave Request Form'!$C$8:$C$507, $B221), "R2", IF(COUNTIFS('Leave Request Form'!$P$8:$P$569, $B221, 'Leave Request Form'!$Q$8:$Q$569, "&lt;="&amp;AE215, 'Leave Request Form'!$R$8:$R$569, "&gt;="&amp;AE215)&gt;0, "A", IF(COUNTIFS('Leave Request Form'!$C$8:$C$507, $B221, 'Leave Request Form'!$D$8:$D$507, "&lt;="&amp;AE215, 'Leave Request Form'!$E$8:$E$507, "&gt;="&amp;AE215)&gt;0, "R", "")))))</f>
        <v/>
      </c>
      <c r="AF221" s="43" t="str">
        <f>IF(OR($B221="", AF215=""), "", IF(COUNTIFS('Leave Request Form'!$T$8:$T$507, AF215, 'Leave Request Form'!$C$8:$C$507, $B221), "A2", IF(COUNTIFS('Leave Request Form'!$G$8:$G$507, AF215, 'Leave Request Form'!$C$8:$C$507, $B221), "R2", IF(COUNTIFS('Leave Request Form'!$P$8:$P$569, $B221, 'Leave Request Form'!$Q$8:$Q$569, "&lt;="&amp;AF215, 'Leave Request Form'!$R$8:$R$569, "&gt;="&amp;AF215)&gt;0, "A", IF(COUNTIFS('Leave Request Form'!$C$8:$C$507, $B221, 'Leave Request Form'!$D$8:$D$507, "&lt;="&amp;AF215, 'Leave Request Form'!$E$8:$E$507, "&gt;="&amp;AF215)&gt;0, "R", "")))))</f>
        <v/>
      </c>
      <c r="AG221" s="44" t="str">
        <f>IF(OR($B221="", AG215=""), "", IF(COUNTIFS('Leave Request Form'!$T$8:$T$507, AG215, 'Leave Request Form'!$C$8:$C$507, $B221), "A2", IF(COUNTIFS('Leave Request Form'!$G$8:$G$507, AG215, 'Leave Request Form'!$C$8:$C$507, $B221), "R2", IF(COUNTIFS('Leave Request Form'!$P$8:$P$569, $B221, 'Leave Request Form'!$Q$8:$Q$569, "&lt;="&amp;AG215, 'Leave Request Form'!$R$8:$R$569, "&gt;="&amp;AG215)&gt;0, "A", IF(COUNTIFS('Leave Request Form'!$C$8:$C$507, $B221, 'Leave Request Form'!$D$8:$D$507, "&lt;="&amp;AG215, 'Leave Request Form'!$E$8:$E$507, "&gt;="&amp;AG215)&gt;0, "R", "")))))</f>
        <v/>
      </c>
      <c r="AH221" s="75"/>
    </row>
    <row r="222" spans="1:34" x14ac:dyDescent="0.25">
      <c r="A222" s="75"/>
      <c r="B222" s="10" t="str">
        <f>IF('Intro &amp; Setup'!$BC$10="", "", 'Intro &amp; Setup'!$BC$10)</f>
        <v>Andrea</v>
      </c>
      <c r="C222" s="42" t="str">
        <f>IF(OR($B222="", C215=""), "", IF(COUNTIFS('Leave Request Form'!$T$8:$T$507, C215, 'Leave Request Form'!$C$8:$C$507, $B222), "A2", IF(COUNTIFS('Leave Request Form'!$G$8:$G$507, C215, 'Leave Request Form'!$C$8:$C$507, $B222), "R2", IF(COUNTIFS('Leave Request Form'!$P$8:$P$569, $B222, 'Leave Request Form'!$Q$8:$Q$569, "&lt;="&amp;C215, 'Leave Request Form'!$R$8:$R$569, "&gt;="&amp;C215)&gt;0, "A", IF(COUNTIFS('Leave Request Form'!$C$8:$C$507, $B222, 'Leave Request Form'!$D$8:$D$507, "&lt;="&amp;C215, 'Leave Request Form'!$E$8:$E$507, "&gt;="&amp;C215)&gt;0, "R", "")))))</f>
        <v/>
      </c>
      <c r="D222" s="43" t="str">
        <f>IF(OR($B222="", D215=""), "", IF(COUNTIFS('Leave Request Form'!$T$8:$T$507, D215, 'Leave Request Form'!$C$8:$C$507, $B222), "A2", IF(COUNTIFS('Leave Request Form'!$G$8:$G$507, D215, 'Leave Request Form'!$C$8:$C$507, $B222), "R2", IF(COUNTIFS('Leave Request Form'!$P$8:$P$569, $B222, 'Leave Request Form'!$Q$8:$Q$569, "&lt;="&amp;D215, 'Leave Request Form'!$R$8:$R$569, "&gt;="&amp;D215)&gt;0, "A", IF(COUNTIFS('Leave Request Form'!$C$8:$C$507, $B222, 'Leave Request Form'!$D$8:$D$507, "&lt;="&amp;D215, 'Leave Request Form'!$E$8:$E$507, "&gt;="&amp;D215)&gt;0, "R", "")))))</f>
        <v/>
      </c>
      <c r="E222" s="43" t="str">
        <f>IF(OR($B222="", E215=""), "", IF(COUNTIFS('Leave Request Form'!$T$8:$T$507, E215, 'Leave Request Form'!$C$8:$C$507, $B222), "A2", IF(COUNTIFS('Leave Request Form'!$G$8:$G$507, E215, 'Leave Request Form'!$C$8:$C$507, $B222), "R2", IF(COUNTIFS('Leave Request Form'!$P$8:$P$569, $B222, 'Leave Request Form'!$Q$8:$Q$569, "&lt;="&amp;E215, 'Leave Request Form'!$R$8:$R$569, "&gt;="&amp;E215)&gt;0, "A", IF(COUNTIFS('Leave Request Form'!$C$8:$C$507, $B222, 'Leave Request Form'!$D$8:$D$507, "&lt;="&amp;E215, 'Leave Request Form'!$E$8:$E$507, "&gt;="&amp;E215)&gt;0, "R", "")))))</f>
        <v/>
      </c>
      <c r="F222" s="43" t="str">
        <f>IF(OR($B222="", F215=""), "", IF(COUNTIFS('Leave Request Form'!$T$8:$T$507, F215, 'Leave Request Form'!$C$8:$C$507, $B222), "A2", IF(COUNTIFS('Leave Request Form'!$G$8:$G$507, F215, 'Leave Request Form'!$C$8:$C$507, $B222), "R2", IF(COUNTIFS('Leave Request Form'!$P$8:$P$569, $B222, 'Leave Request Form'!$Q$8:$Q$569, "&lt;="&amp;F215, 'Leave Request Form'!$R$8:$R$569, "&gt;="&amp;F215)&gt;0, "A", IF(COUNTIFS('Leave Request Form'!$C$8:$C$507, $B222, 'Leave Request Form'!$D$8:$D$507, "&lt;="&amp;F215, 'Leave Request Form'!$E$8:$E$507, "&gt;="&amp;F215)&gt;0, "R", "")))))</f>
        <v/>
      </c>
      <c r="G222" s="43" t="str">
        <f>IF(OR($B222="", G215=""), "", IF(COUNTIFS('Leave Request Form'!$T$8:$T$507, G215, 'Leave Request Form'!$C$8:$C$507, $B222), "A2", IF(COUNTIFS('Leave Request Form'!$G$8:$G$507, G215, 'Leave Request Form'!$C$8:$C$507, $B222), "R2", IF(COUNTIFS('Leave Request Form'!$P$8:$P$569, $B222, 'Leave Request Form'!$Q$8:$Q$569, "&lt;="&amp;G215, 'Leave Request Form'!$R$8:$R$569, "&gt;="&amp;G215)&gt;0, "A", IF(COUNTIFS('Leave Request Form'!$C$8:$C$507, $B222, 'Leave Request Form'!$D$8:$D$507, "&lt;="&amp;G215, 'Leave Request Form'!$E$8:$E$507, "&gt;="&amp;G215)&gt;0, "R", "")))))</f>
        <v/>
      </c>
      <c r="H222" s="43" t="str">
        <f>IF(OR($B222="", H215=""), "", IF(COUNTIFS('Leave Request Form'!$T$8:$T$507, H215, 'Leave Request Form'!$C$8:$C$507, $B222), "A2", IF(COUNTIFS('Leave Request Form'!$G$8:$G$507, H215, 'Leave Request Form'!$C$8:$C$507, $B222), "R2", IF(COUNTIFS('Leave Request Form'!$P$8:$P$569, $B222, 'Leave Request Form'!$Q$8:$Q$569, "&lt;="&amp;H215, 'Leave Request Form'!$R$8:$R$569, "&gt;="&amp;H215)&gt;0, "A", IF(COUNTIFS('Leave Request Form'!$C$8:$C$507, $B222, 'Leave Request Form'!$D$8:$D$507, "&lt;="&amp;H215, 'Leave Request Form'!$E$8:$E$507, "&gt;="&amp;H215)&gt;0, "R", "")))))</f>
        <v/>
      </c>
      <c r="I222" s="43" t="str">
        <f>IF(OR($B222="", I215=""), "", IF(COUNTIFS('Leave Request Form'!$T$8:$T$507, I215, 'Leave Request Form'!$C$8:$C$507, $B222), "A2", IF(COUNTIFS('Leave Request Form'!$G$8:$G$507, I215, 'Leave Request Form'!$C$8:$C$507, $B222), "R2", IF(COUNTIFS('Leave Request Form'!$P$8:$P$569, $B222, 'Leave Request Form'!$Q$8:$Q$569, "&lt;="&amp;I215, 'Leave Request Form'!$R$8:$R$569, "&gt;="&amp;I215)&gt;0, "A", IF(COUNTIFS('Leave Request Form'!$C$8:$C$507, $B222, 'Leave Request Form'!$D$8:$D$507, "&lt;="&amp;I215, 'Leave Request Form'!$E$8:$E$507, "&gt;="&amp;I215)&gt;0, "R", "")))))</f>
        <v/>
      </c>
      <c r="J222" s="43" t="str">
        <f>IF(OR($B222="", J215=""), "", IF(COUNTIFS('Leave Request Form'!$T$8:$T$507, J215, 'Leave Request Form'!$C$8:$C$507, $B222), "A2", IF(COUNTIFS('Leave Request Form'!$G$8:$G$507, J215, 'Leave Request Form'!$C$8:$C$507, $B222), "R2", IF(COUNTIFS('Leave Request Form'!$P$8:$P$569, $B222, 'Leave Request Form'!$Q$8:$Q$569, "&lt;="&amp;J215, 'Leave Request Form'!$R$8:$R$569, "&gt;="&amp;J215)&gt;0, "A", IF(COUNTIFS('Leave Request Form'!$C$8:$C$507, $B222, 'Leave Request Form'!$D$8:$D$507, "&lt;="&amp;J215, 'Leave Request Form'!$E$8:$E$507, "&gt;="&amp;J215)&gt;0, "R", "")))))</f>
        <v/>
      </c>
      <c r="K222" s="43" t="str">
        <f>IF(OR($B222="", K215=""), "", IF(COUNTIFS('Leave Request Form'!$T$8:$T$507, K215, 'Leave Request Form'!$C$8:$C$507, $B222), "A2", IF(COUNTIFS('Leave Request Form'!$G$8:$G$507, K215, 'Leave Request Form'!$C$8:$C$507, $B222), "R2", IF(COUNTIFS('Leave Request Form'!$P$8:$P$569, $B222, 'Leave Request Form'!$Q$8:$Q$569, "&lt;="&amp;K215, 'Leave Request Form'!$R$8:$R$569, "&gt;="&amp;K215)&gt;0, "A", IF(COUNTIFS('Leave Request Form'!$C$8:$C$507, $B222, 'Leave Request Form'!$D$8:$D$507, "&lt;="&amp;K215, 'Leave Request Form'!$E$8:$E$507, "&gt;="&amp;K215)&gt;0, "R", "")))))</f>
        <v/>
      </c>
      <c r="L222" s="43" t="str">
        <f>IF(OR($B222="", L215=""), "", IF(COUNTIFS('Leave Request Form'!$T$8:$T$507, L215, 'Leave Request Form'!$C$8:$C$507, $B222), "A2", IF(COUNTIFS('Leave Request Form'!$G$8:$G$507, L215, 'Leave Request Form'!$C$8:$C$507, $B222), "R2", IF(COUNTIFS('Leave Request Form'!$P$8:$P$569, $B222, 'Leave Request Form'!$Q$8:$Q$569, "&lt;="&amp;L215, 'Leave Request Form'!$R$8:$R$569, "&gt;="&amp;L215)&gt;0, "A", IF(COUNTIFS('Leave Request Form'!$C$8:$C$507, $B222, 'Leave Request Form'!$D$8:$D$507, "&lt;="&amp;L215, 'Leave Request Form'!$E$8:$E$507, "&gt;="&amp;L215)&gt;0, "R", "")))))</f>
        <v/>
      </c>
      <c r="M222" s="43" t="str">
        <f>IF(OR($B222="", M215=""), "", IF(COUNTIFS('Leave Request Form'!$T$8:$T$507, M215, 'Leave Request Form'!$C$8:$C$507, $B222), "A2", IF(COUNTIFS('Leave Request Form'!$G$8:$G$507, M215, 'Leave Request Form'!$C$8:$C$507, $B222), "R2", IF(COUNTIFS('Leave Request Form'!$P$8:$P$569, $B222, 'Leave Request Form'!$Q$8:$Q$569, "&lt;="&amp;M215, 'Leave Request Form'!$R$8:$R$569, "&gt;="&amp;M215)&gt;0, "A", IF(COUNTIFS('Leave Request Form'!$C$8:$C$507, $B222, 'Leave Request Form'!$D$8:$D$507, "&lt;="&amp;M215, 'Leave Request Form'!$E$8:$E$507, "&gt;="&amp;M215)&gt;0, "R", "")))))</f>
        <v/>
      </c>
      <c r="N222" s="43" t="str">
        <f>IF(OR($B222="", N215=""), "", IF(COUNTIFS('Leave Request Form'!$T$8:$T$507, N215, 'Leave Request Form'!$C$8:$C$507, $B222), "A2", IF(COUNTIFS('Leave Request Form'!$G$8:$G$507, N215, 'Leave Request Form'!$C$8:$C$507, $B222), "R2", IF(COUNTIFS('Leave Request Form'!$P$8:$P$569, $B222, 'Leave Request Form'!$Q$8:$Q$569, "&lt;="&amp;N215, 'Leave Request Form'!$R$8:$R$569, "&gt;="&amp;N215)&gt;0, "A", IF(COUNTIFS('Leave Request Form'!$C$8:$C$507, $B222, 'Leave Request Form'!$D$8:$D$507, "&lt;="&amp;N215, 'Leave Request Form'!$E$8:$E$507, "&gt;="&amp;N215)&gt;0, "R", "")))))</f>
        <v/>
      </c>
      <c r="O222" s="43" t="str">
        <f>IF(OR($B222="", O215=""), "", IF(COUNTIFS('Leave Request Form'!$T$8:$T$507, O215, 'Leave Request Form'!$C$8:$C$507, $B222), "A2", IF(COUNTIFS('Leave Request Form'!$G$8:$G$507, O215, 'Leave Request Form'!$C$8:$C$507, $B222), "R2", IF(COUNTIFS('Leave Request Form'!$P$8:$P$569, $B222, 'Leave Request Form'!$Q$8:$Q$569, "&lt;="&amp;O215, 'Leave Request Form'!$R$8:$R$569, "&gt;="&amp;O215)&gt;0, "A", IF(COUNTIFS('Leave Request Form'!$C$8:$C$507, $B222, 'Leave Request Form'!$D$8:$D$507, "&lt;="&amp;O215, 'Leave Request Form'!$E$8:$E$507, "&gt;="&amp;O215)&gt;0, "R", "")))))</f>
        <v/>
      </c>
      <c r="P222" s="43" t="str">
        <f>IF(OR($B222="", P215=""), "", IF(COUNTIFS('Leave Request Form'!$T$8:$T$507, P215, 'Leave Request Form'!$C$8:$C$507, $B222), "A2", IF(COUNTIFS('Leave Request Form'!$G$8:$G$507, P215, 'Leave Request Form'!$C$8:$C$507, $B222), "R2", IF(COUNTIFS('Leave Request Form'!$P$8:$P$569, $B222, 'Leave Request Form'!$Q$8:$Q$569, "&lt;="&amp;P215, 'Leave Request Form'!$R$8:$R$569, "&gt;="&amp;P215)&gt;0, "A", IF(COUNTIFS('Leave Request Form'!$C$8:$C$507, $B222, 'Leave Request Form'!$D$8:$D$507, "&lt;="&amp;P215, 'Leave Request Form'!$E$8:$E$507, "&gt;="&amp;P215)&gt;0, "R", "")))))</f>
        <v/>
      </c>
      <c r="Q222" s="43" t="str">
        <f>IF(OR($B222="", Q215=""), "", IF(COUNTIFS('Leave Request Form'!$T$8:$T$507, Q215, 'Leave Request Form'!$C$8:$C$507, $B222), "A2", IF(COUNTIFS('Leave Request Form'!$G$8:$G$507, Q215, 'Leave Request Form'!$C$8:$C$507, $B222), "R2", IF(COUNTIFS('Leave Request Form'!$P$8:$P$569, $B222, 'Leave Request Form'!$Q$8:$Q$569, "&lt;="&amp;Q215, 'Leave Request Form'!$R$8:$R$569, "&gt;="&amp;Q215)&gt;0, "A", IF(COUNTIFS('Leave Request Form'!$C$8:$C$507, $B222, 'Leave Request Form'!$D$8:$D$507, "&lt;="&amp;Q215, 'Leave Request Form'!$E$8:$E$507, "&gt;="&amp;Q215)&gt;0, "R", "")))))</f>
        <v/>
      </c>
      <c r="R222" s="43" t="str">
        <f>IF(OR($B222="", R215=""), "", IF(COUNTIFS('Leave Request Form'!$T$8:$T$507, R215, 'Leave Request Form'!$C$8:$C$507, $B222), "A2", IF(COUNTIFS('Leave Request Form'!$G$8:$G$507, R215, 'Leave Request Form'!$C$8:$C$507, $B222), "R2", IF(COUNTIFS('Leave Request Form'!$P$8:$P$569, $B222, 'Leave Request Form'!$Q$8:$Q$569, "&lt;="&amp;R215, 'Leave Request Form'!$R$8:$R$569, "&gt;="&amp;R215)&gt;0, "A", IF(COUNTIFS('Leave Request Form'!$C$8:$C$507, $B222, 'Leave Request Form'!$D$8:$D$507, "&lt;="&amp;R215, 'Leave Request Form'!$E$8:$E$507, "&gt;="&amp;R215)&gt;0, "R", "")))))</f>
        <v/>
      </c>
      <c r="S222" s="43" t="str">
        <f>IF(OR($B222="", S215=""), "", IF(COUNTIFS('Leave Request Form'!$T$8:$T$507, S215, 'Leave Request Form'!$C$8:$C$507, $B222), "A2", IF(COUNTIFS('Leave Request Form'!$G$8:$G$507, S215, 'Leave Request Form'!$C$8:$C$507, $B222), "R2", IF(COUNTIFS('Leave Request Form'!$P$8:$P$569, $B222, 'Leave Request Form'!$Q$8:$Q$569, "&lt;="&amp;S215, 'Leave Request Form'!$R$8:$R$569, "&gt;="&amp;S215)&gt;0, "A", IF(COUNTIFS('Leave Request Form'!$C$8:$C$507, $B222, 'Leave Request Form'!$D$8:$D$507, "&lt;="&amp;S215, 'Leave Request Form'!$E$8:$E$507, "&gt;="&amp;S215)&gt;0, "R", "")))))</f>
        <v/>
      </c>
      <c r="T222" s="43" t="str">
        <f>IF(OR($B222="", T215=""), "", IF(COUNTIFS('Leave Request Form'!$T$8:$T$507, T215, 'Leave Request Form'!$C$8:$C$507, $B222), "A2", IF(COUNTIFS('Leave Request Form'!$G$8:$G$507, T215, 'Leave Request Form'!$C$8:$C$507, $B222), "R2", IF(COUNTIFS('Leave Request Form'!$P$8:$P$569, $B222, 'Leave Request Form'!$Q$8:$Q$569, "&lt;="&amp;T215, 'Leave Request Form'!$R$8:$R$569, "&gt;="&amp;T215)&gt;0, "A", IF(COUNTIFS('Leave Request Form'!$C$8:$C$507, $B222, 'Leave Request Form'!$D$8:$D$507, "&lt;="&amp;T215, 'Leave Request Form'!$E$8:$E$507, "&gt;="&amp;T215)&gt;0, "R", "")))))</f>
        <v/>
      </c>
      <c r="U222" s="43" t="str">
        <f>IF(OR($B222="", U215=""), "", IF(COUNTIFS('Leave Request Form'!$T$8:$T$507, U215, 'Leave Request Form'!$C$8:$C$507, $B222), "A2", IF(COUNTIFS('Leave Request Form'!$G$8:$G$507, U215, 'Leave Request Form'!$C$8:$C$507, $B222), "R2", IF(COUNTIFS('Leave Request Form'!$P$8:$P$569, $B222, 'Leave Request Form'!$Q$8:$Q$569, "&lt;="&amp;U215, 'Leave Request Form'!$R$8:$R$569, "&gt;="&amp;U215)&gt;0, "A", IF(COUNTIFS('Leave Request Form'!$C$8:$C$507, $B222, 'Leave Request Form'!$D$8:$D$507, "&lt;="&amp;U215, 'Leave Request Form'!$E$8:$E$507, "&gt;="&amp;U215)&gt;0, "R", "")))))</f>
        <v/>
      </c>
      <c r="V222" s="43" t="str">
        <f>IF(OR($B222="", V215=""), "", IF(COUNTIFS('Leave Request Form'!$T$8:$T$507, V215, 'Leave Request Form'!$C$8:$C$507, $B222), "A2", IF(COUNTIFS('Leave Request Form'!$G$8:$G$507, V215, 'Leave Request Form'!$C$8:$C$507, $B222), "R2", IF(COUNTIFS('Leave Request Form'!$P$8:$P$569, $B222, 'Leave Request Form'!$Q$8:$Q$569, "&lt;="&amp;V215, 'Leave Request Form'!$R$8:$R$569, "&gt;="&amp;V215)&gt;0, "A", IF(COUNTIFS('Leave Request Form'!$C$8:$C$507, $B222, 'Leave Request Form'!$D$8:$D$507, "&lt;="&amp;V215, 'Leave Request Form'!$E$8:$E$507, "&gt;="&amp;V215)&gt;0, "R", "")))))</f>
        <v/>
      </c>
      <c r="W222" s="43" t="str">
        <f>IF(OR($B222="", W215=""), "", IF(COUNTIFS('Leave Request Form'!$T$8:$T$507, W215, 'Leave Request Form'!$C$8:$C$507, $B222), "A2", IF(COUNTIFS('Leave Request Form'!$G$8:$G$507, W215, 'Leave Request Form'!$C$8:$C$507, $B222), "R2", IF(COUNTIFS('Leave Request Form'!$P$8:$P$569, $B222, 'Leave Request Form'!$Q$8:$Q$569, "&lt;="&amp;W215, 'Leave Request Form'!$R$8:$R$569, "&gt;="&amp;W215)&gt;0, "A", IF(COUNTIFS('Leave Request Form'!$C$8:$C$507, $B222, 'Leave Request Form'!$D$8:$D$507, "&lt;="&amp;W215, 'Leave Request Form'!$E$8:$E$507, "&gt;="&amp;W215)&gt;0, "R", "")))))</f>
        <v/>
      </c>
      <c r="X222" s="43" t="str">
        <f>IF(OR($B222="", X215=""), "", IF(COUNTIFS('Leave Request Form'!$T$8:$T$507, X215, 'Leave Request Form'!$C$8:$C$507, $B222), "A2", IF(COUNTIFS('Leave Request Form'!$G$8:$G$507, X215, 'Leave Request Form'!$C$8:$C$507, $B222), "R2", IF(COUNTIFS('Leave Request Form'!$P$8:$P$569, $B222, 'Leave Request Form'!$Q$8:$Q$569, "&lt;="&amp;X215, 'Leave Request Form'!$R$8:$R$569, "&gt;="&amp;X215)&gt;0, "A", IF(COUNTIFS('Leave Request Form'!$C$8:$C$507, $B222, 'Leave Request Form'!$D$8:$D$507, "&lt;="&amp;X215, 'Leave Request Form'!$E$8:$E$507, "&gt;="&amp;X215)&gt;0, "R", "")))))</f>
        <v/>
      </c>
      <c r="Y222" s="43" t="str">
        <f>IF(OR($B222="", Y215=""), "", IF(COUNTIFS('Leave Request Form'!$T$8:$T$507, Y215, 'Leave Request Form'!$C$8:$C$507, $B222), "A2", IF(COUNTIFS('Leave Request Form'!$G$8:$G$507, Y215, 'Leave Request Form'!$C$8:$C$507, $B222), "R2", IF(COUNTIFS('Leave Request Form'!$P$8:$P$569, $B222, 'Leave Request Form'!$Q$8:$Q$569, "&lt;="&amp;Y215, 'Leave Request Form'!$R$8:$R$569, "&gt;="&amp;Y215)&gt;0, "A", IF(COUNTIFS('Leave Request Form'!$C$8:$C$507, $B222, 'Leave Request Form'!$D$8:$D$507, "&lt;="&amp;Y215, 'Leave Request Form'!$E$8:$E$507, "&gt;="&amp;Y215)&gt;0, "R", "")))))</f>
        <v/>
      </c>
      <c r="Z222" s="43" t="str">
        <f>IF(OR($B222="", Z215=""), "", IF(COUNTIFS('Leave Request Form'!$T$8:$T$507, Z215, 'Leave Request Form'!$C$8:$C$507, $B222), "A2", IF(COUNTIFS('Leave Request Form'!$G$8:$G$507, Z215, 'Leave Request Form'!$C$8:$C$507, $B222), "R2", IF(COUNTIFS('Leave Request Form'!$P$8:$P$569, $B222, 'Leave Request Form'!$Q$8:$Q$569, "&lt;="&amp;Z215, 'Leave Request Form'!$R$8:$R$569, "&gt;="&amp;Z215)&gt;0, "A", IF(COUNTIFS('Leave Request Form'!$C$8:$C$507, $B222, 'Leave Request Form'!$D$8:$D$507, "&lt;="&amp;Z215, 'Leave Request Form'!$E$8:$E$507, "&gt;="&amp;Z215)&gt;0, "R", "")))))</f>
        <v/>
      </c>
      <c r="AA222" s="43" t="str">
        <f>IF(OR($B222="", AA215=""), "", IF(COUNTIFS('Leave Request Form'!$T$8:$T$507, AA215, 'Leave Request Form'!$C$8:$C$507, $B222), "A2", IF(COUNTIFS('Leave Request Form'!$G$8:$G$507, AA215, 'Leave Request Form'!$C$8:$C$507, $B222), "R2", IF(COUNTIFS('Leave Request Form'!$P$8:$P$569, $B222, 'Leave Request Form'!$Q$8:$Q$569, "&lt;="&amp;AA215, 'Leave Request Form'!$R$8:$R$569, "&gt;="&amp;AA215)&gt;0, "A", IF(COUNTIFS('Leave Request Form'!$C$8:$C$507, $B222, 'Leave Request Form'!$D$8:$D$507, "&lt;="&amp;AA215, 'Leave Request Form'!$E$8:$E$507, "&gt;="&amp;AA215)&gt;0, "R", "")))))</f>
        <v/>
      </c>
      <c r="AB222" s="43" t="str">
        <f>IF(OR($B222="", AB215=""), "", IF(COUNTIFS('Leave Request Form'!$T$8:$T$507, AB215, 'Leave Request Form'!$C$8:$C$507, $B222), "A2", IF(COUNTIFS('Leave Request Form'!$G$8:$G$507, AB215, 'Leave Request Form'!$C$8:$C$507, $B222), "R2", IF(COUNTIFS('Leave Request Form'!$P$8:$P$569, $B222, 'Leave Request Form'!$Q$8:$Q$569, "&lt;="&amp;AB215, 'Leave Request Form'!$R$8:$R$569, "&gt;="&amp;AB215)&gt;0, "A", IF(COUNTIFS('Leave Request Form'!$C$8:$C$507, $B222, 'Leave Request Form'!$D$8:$D$507, "&lt;="&amp;AB215, 'Leave Request Form'!$E$8:$E$507, "&gt;="&amp;AB215)&gt;0, "R", "")))))</f>
        <v/>
      </c>
      <c r="AC222" s="43" t="str">
        <f>IF(OR($B222="", AC215=""), "", IF(COUNTIFS('Leave Request Form'!$T$8:$T$507, AC215, 'Leave Request Form'!$C$8:$C$507, $B222), "A2", IF(COUNTIFS('Leave Request Form'!$G$8:$G$507, AC215, 'Leave Request Form'!$C$8:$C$507, $B222), "R2", IF(COUNTIFS('Leave Request Form'!$P$8:$P$569, $B222, 'Leave Request Form'!$Q$8:$Q$569, "&lt;="&amp;AC215, 'Leave Request Form'!$R$8:$R$569, "&gt;="&amp;AC215)&gt;0, "A", IF(COUNTIFS('Leave Request Form'!$C$8:$C$507, $B222, 'Leave Request Form'!$D$8:$D$507, "&lt;="&amp;AC215, 'Leave Request Form'!$E$8:$E$507, "&gt;="&amp;AC215)&gt;0, "R", "")))))</f>
        <v/>
      </c>
      <c r="AD222" s="43" t="str">
        <f>IF(OR($B222="", AD215=""), "", IF(COUNTIFS('Leave Request Form'!$T$8:$T$507, AD215, 'Leave Request Form'!$C$8:$C$507, $B222), "A2", IF(COUNTIFS('Leave Request Form'!$G$8:$G$507, AD215, 'Leave Request Form'!$C$8:$C$507, $B222), "R2", IF(COUNTIFS('Leave Request Form'!$P$8:$P$569, $B222, 'Leave Request Form'!$Q$8:$Q$569, "&lt;="&amp;AD215, 'Leave Request Form'!$R$8:$R$569, "&gt;="&amp;AD215)&gt;0, "A", IF(COUNTIFS('Leave Request Form'!$C$8:$C$507, $B222, 'Leave Request Form'!$D$8:$D$507, "&lt;="&amp;AD215, 'Leave Request Form'!$E$8:$E$507, "&gt;="&amp;AD215)&gt;0, "R", "")))))</f>
        <v/>
      </c>
      <c r="AE222" s="43" t="str">
        <f>IF(OR($B222="", AE215=""), "", IF(COUNTIFS('Leave Request Form'!$T$8:$T$507, AE215, 'Leave Request Form'!$C$8:$C$507, $B222), "A2", IF(COUNTIFS('Leave Request Form'!$G$8:$G$507, AE215, 'Leave Request Form'!$C$8:$C$507, $B222), "R2", IF(COUNTIFS('Leave Request Form'!$P$8:$P$569, $B222, 'Leave Request Form'!$Q$8:$Q$569, "&lt;="&amp;AE215, 'Leave Request Form'!$R$8:$R$569, "&gt;="&amp;AE215)&gt;0, "A", IF(COUNTIFS('Leave Request Form'!$C$8:$C$507, $B222, 'Leave Request Form'!$D$8:$D$507, "&lt;="&amp;AE215, 'Leave Request Form'!$E$8:$E$507, "&gt;="&amp;AE215)&gt;0, "R", "")))))</f>
        <v/>
      </c>
      <c r="AF222" s="43" t="str">
        <f>IF(OR($B222="", AF215=""), "", IF(COUNTIFS('Leave Request Form'!$T$8:$T$507, AF215, 'Leave Request Form'!$C$8:$C$507, $B222), "A2", IF(COUNTIFS('Leave Request Form'!$G$8:$G$507, AF215, 'Leave Request Form'!$C$8:$C$507, $B222), "R2", IF(COUNTIFS('Leave Request Form'!$P$8:$P$569, $B222, 'Leave Request Form'!$Q$8:$Q$569, "&lt;="&amp;AF215, 'Leave Request Form'!$R$8:$R$569, "&gt;="&amp;AF215)&gt;0, "A", IF(COUNTIFS('Leave Request Form'!$C$8:$C$507, $B222, 'Leave Request Form'!$D$8:$D$507, "&lt;="&amp;AF215, 'Leave Request Form'!$E$8:$E$507, "&gt;="&amp;AF215)&gt;0, "R", "")))))</f>
        <v/>
      </c>
      <c r="AG222" s="44" t="str">
        <f>IF(OR($B222="", AG215=""), "", IF(COUNTIFS('Leave Request Form'!$T$8:$T$507, AG215, 'Leave Request Form'!$C$8:$C$507, $B222), "A2", IF(COUNTIFS('Leave Request Form'!$G$8:$G$507, AG215, 'Leave Request Form'!$C$8:$C$507, $B222), "R2", IF(COUNTIFS('Leave Request Form'!$P$8:$P$569, $B222, 'Leave Request Form'!$Q$8:$Q$569, "&lt;="&amp;AG215, 'Leave Request Form'!$R$8:$R$569, "&gt;="&amp;AG215)&gt;0, "A", IF(COUNTIFS('Leave Request Form'!$C$8:$C$507, $B222, 'Leave Request Form'!$D$8:$D$507, "&lt;="&amp;AG215, 'Leave Request Form'!$E$8:$E$507, "&gt;="&amp;AG215)&gt;0, "R", "")))))</f>
        <v/>
      </c>
      <c r="AH222" s="75"/>
    </row>
    <row r="223" spans="1:34" x14ac:dyDescent="0.25">
      <c r="A223" s="75"/>
      <c r="B223" s="10" t="str">
        <f>IF('Intro &amp; Setup'!$BC$11="", "", 'Intro &amp; Setup'!$BC$11)</f>
        <v>Mark</v>
      </c>
      <c r="C223" s="42" t="str">
        <f>IF(OR($B223="", C215=""), "", IF(COUNTIFS('Leave Request Form'!$T$8:$T$507, C215, 'Leave Request Form'!$C$8:$C$507, $B223), "A2", IF(COUNTIFS('Leave Request Form'!$G$8:$G$507, C215, 'Leave Request Form'!$C$8:$C$507, $B223), "R2", IF(COUNTIFS('Leave Request Form'!$P$8:$P$569, $B223, 'Leave Request Form'!$Q$8:$Q$569, "&lt;="&amp;C215, 'Leave Request Form'!$R$8:$R$569, "&gt;="&amp;C215)&gt;0, "A", IF(COUNTIFS('Leave Request Form'!$C$8:$C$507, $B223, 'Leave Request Form'!$D$8:$D$507, "&lt;="&amp;C215, 'Leave Request Form'!$E$8:$E$507, "&gt;="&amp;C215)&gt;0, "R", "")))))</f>
        <v/>
      </c>
      <c r="D223" s="43" t="str">
        <f>IF(OR($B223="", D215=""), "", IF(COUNTIFS('Leave Request Form'!$T$8:$T$507, D215, 'Leave Request Form'!$C$8:$C$507, $B223), "A2", IF(COUNTIFS('Leave Request Form'!$G$8:$G$507, D215, 'Leave Request Form'!$C$8:$C$507, $B223), "R2", IF(COUNTIFS('Leave Request Form'!$P$8:$P$569, $B223, 'Leave Request Form'!$Q$8:$Q$569, "&lt;="&amp;D215, 'Leave Request Form'!$R$8:$R$569, "&gt;="&amp;D215)&gt;0, "A", IF(COUNTIFS('Leave Request Form'!$C$8:$C$507, $B223, 'Leave Request Form'!$D$8:$D$507, "&lt;="&amp;D215, 'Leave Request Form'!$E$8:$E$507, "&gt;="&amp;D215)&gt;0, "R", "")))))</f>
        <v/>
      </c>
      <c r="E223" s="43" t="str">
        <f>IF(OR($B223="", E215=""), "", IF(COUNTIFS('Leave Request Form'!$T$8:$T$507, E215, 'Leave Request Form'!$C$8:$C$507, $B223), "A2", IF(COUNTIFS('Leave Request Form'!$G$8:$G$507, E215, 'Leave Request Form'!$C$8:$C$507, $B223), "R2", IF(COUNTIFS('Leave Request Form'!$P$8:$P$569, $B223, 'Leave Request Form'!$Q$8:$Q$569, "&lt;="&amp;E215, 'Leave Request Form'!$R$8:$R$569, "&gt;="&amp;E215)&gt;0, "A", IF(COUNTIFS('Leave Request Form'!$C$8:$C$507, $B223, 'Leave Request Form'!$D$8:$D$507, "&lt;="&amp;E215, 'Leave Request Form'!$E$8:$E$507, "&gt;="&amp;E215)&gt;0, "R", "")))))</f>
        <v/>
      </c>
      <c r="F223" s="43" t="str">
        <f>IF(OR($B223="", F215=""), "", IF(COUNTIFS('Leave Request Form'!$T$8:$T$507, F215, 'Leave Request Form'!$C$8:$C$507, $B223), "A2", IF(COUNTIFS('Leave Request Form'!$G$8:$G$507, F215, 'Leave Request Form'!$C$8:$C$507, $B223), "R2", IF(COUNTIFS('Leave Request Form'!$P$8:$P$569, $B223, 'Leave Request Form'!$Q$8:$Q$569, "&lt;="&amp;F215, 'Leave Request Form'!$R$8:$R$569, "&gt;="&amp;F215)&gt;0, "A", IF(COUNTIFS('Leave Request Form'!$C$8:$C$507, $B223, 'Leave Request Form'!$D$8:$D$507, "&lt;="&amp;F215, 'Leave Request Form'!$E$8:$E$507, "&gt;="&amp;F215)&gt;0, "R", "")))))</f>
        <v/>
      </c>
      <c r="G223" s="43" t="str">
        <f>IF(OR($B223="", G215=""), "", IF(COUNTIFS('Leave Request Form'!$T$8:$T$507, G215, 'Leave Request Form'!$C$8:$C$507, $B223), "A2", IF(COUNTIFS('Leave Request Form'!$G$8:$G$507, G215, 'Leave Request Form'!$C$8:$C$507, $B223), "R2", IF(COUNTIFS('Leave Request Form'!$P$8:$P$569, $B223, 'Leave Request Form'!$Q$8:$Q$569, "&lt;="&amp;G215, 'Leave Request Form'!$R$8:$R$569, "&gt;="&amp;G215)&gt;0, "A", IF(COUNTIFS('Leave Request Form'!$C$8:$C$507, $B223, 'Leave Request Form'!$D$8:$D$507, "&lt;="&amp;G215, 'Leave Request Form'!$E$8:$E$507, "&gt;="&amp;G215)&gt;0, "R", "")))))</f>
        <v/>
      </c>
      <c r="H223" s="43" t="str">
        <f>IF(OR($B223="", H215=""), "", IF(COUNTIFS('Leave Request Form'!$T$8:$T$507, H215, 'Leave Request Form'!$C$8:$C$507, $B223), "A2", IF(COUNTIFS('Leave Request Form'!$G$8:$G$507, H215, 'Leave Request Form'!$C$8:$C$507, $B223), "R2", IF(COUNTIFS('Leave Request Form'!$P$8:$P$569, $B223, 'Leave Request Form'!$Q$8:$Q$569, "&lt;="&amp;H215, 'Leave Request Form'!$R$8:$R$569, "&gt;="&amp;H215)&gt;0, "A", IF(COUNTIFS('Leave Request Form'!$C$8:$C$507, $B223, 'Leave Request Form'!$D$8:$D$507, "&lt;="&amp;H215, 'Leave Request Form'!$E$8:$E$507, "&gt;="&amp;H215)&gt;0, "R", "")))))</f>
        <v/>
      </c>
      <c r="I223" s="43" t="str">
        <f>IF(OR($B223="", I215=""), "", IF(COUNTIFS('Leave Request Form'!$T$8:$T$507, I215, 'Leave Request Form'!$C$8:$C$507, $B223), "A2", IF(COUNTIFS('Leave Request Form'!$G$8:$G$507, I215, 'Leave Request Form'!$C$8:$C$507, $B223), "R2", IF(COUNTIFS('Leave Request Form'!$P$8:$P$569, $B223, 'Leave Request Form'!$Q$8:$Q$569, "&lt;="&amp;I215, 'Leave Request Form'!$R$8:$R$569, "&gt;="&amp;I215)&gt;0, "A", IF(COUNTIFS('Leave Request Form'!$C$8:$C$507, $B223, 'Leave Request Form'!$D$8:$D$507, "&lt;="&amp;I215, 'Leave Request Form'!$E$8:$E$507, "&gt;="&amp;I215)&gt;0, "R", "")))))</f>
        <v/>
      </c>
      <c r="J223" s="43" t="str">
        <f>IF(OR($B223="", J215=""), "", IF(COUNTIFS('Leave Request Form'!$T$8:$T$507, J215, 'Leave Request Form'!$C$8:$C$507, $B223), "A2", IF(COUNTIFS('Leave Request Form'!$G$8:$G$507, J215, 'Leave Request Form'!$C$8:$C$507, $B223), "R2", IF(COUNTIFS('Leave Request Form'!$P$8:$P$569, $B223, 'Leave Request Form'!$Q$8:$Q$569, "&lt;="&amp;J215, 'Leave Request Form'!$R$8:$R$569, "&gt;="&amp;J215)&gt;0, "A", IF(COUNTIFS('Leave Request Form'!$C$8:$C$507, $B223, 'Leave Request Form'!$D$8:$D$507, "&lt;="&amp;J215, 'Leave Request Form'!$E$8:$E$507, "&gt;="&amp;J215)&gt;0, "R", "")))))</f>
        <v/>
      </c>
      <c r="K223" s="43" t="str">
        <f>IF(OR($B223="", K215=""), "", IF(COUNTIFS('Leave Request Form'!$T$8:$T$507, K215, 'Leave Request Form'!$C$8:$C$507, $B223), "A2", IF(COUNTIFS('Leave Request Form'!$G$8:$G$507, K215, 'Leave Request Form'!$C$8:$C$507, $B223), "R2", IF(COUNTIFS('Leave Request Form'!$P$8:$P$569, $B223, 'Leave Request Form'!$Q$8:$Q$569, "&lt;="&amp;K215, 'Leave Request Form'!$R$8:$R$569, "&gt;="&amp;K215)&gt;0, "A", IF(COUNTIFS('Leave Request Form'!$C$8:$C$507, $B223, 'Leave Request Form'!$D$8:$D$507, "&lt;="&amp;K215, 'Leave Request Form'!$E$8:$E$507, "&gt;="&amp;K215)&gt;0, "R", "")))))</f>
        <v/>
      </c>
      <c r="L223" s="43" t="str">
        <f>IF(OR($B223="", L215=""), "", IF(COUNTIFS('Leave Request Form'!$T$8:$T$507, L215, 'Leave Request Form'!$C$8:$C$507, $B223), "A2", IF(COUNTIFS('Leave Request Form'!$G$8:$G$507, L215, 'Leave Request Form'!$C$8:$C$507, $B223), "R2", IF(COUNTIFS('Leave Request Form'!$P$8:$P$569, $B223, 'Leave Request Form'!$Q$8:$Q$569, "&lt;="&amp;L215, 'Leave Request Form'!$R$8:$R$569, "&gt;="&amp;L215)&gt;0, "A", IF(COUNTIFS('Leave Request Form'!$C$8:$C$507, $B223, 'Leave Request Form'!$D$8:$D$507, "&lt;="&amp;L215, 'Leave Request Form'!$E$8:$E$507, "&gt;="&amp;L215)&gt;0, "R", "")))))</f>
        <v/>
      </c>
      <c r="M223" s="43" t="str">
        <f>IF(OR($B223="", M215=""), "", IF(COUNTIFS('Leave Request Form'!$T$8:$T$507, M215, 'Leave Request Form'!$C$8:$C$507, $B223), "A2", IF(COUNTIFS('Leave Request Form'!$G$8:$G$507, M215, 'Leave Request Form'!$C$8:$C$507, $B223), "R2", IF(COUNTIFS('Leave Request Form'!$P$8:$P$569, $B223, 'Leave Request Form'!$Q$8:$Q$569, "&lt;="&amp;M215, 'Leave Request Form'!$R$8:$R$569, "&gt;="&amp;M215)&gt;0, "A", IF(COUNTIFS('Leave Request Form'!$C$8:$C$507, $B223, 'Leave Request Form'!$D$8:$D$507, "&lt;="&amp;M215, 'Leave Request Form'!$E$8:$E$507, "&gt;="&amp;M215)&gt;0, "R", "")))))</f>
        <v/>
      </c>
      <c r="N223" s="43" t="str">
        <f>IF(OR($B223="", N215=""), "", IF(COUNTIFS('Leave Request Form'!$T$8:$T$507, N215, 'Leave Request Form'!$C$8:$C$507, $B223), "A2", IF(COUNTIFS('Leave Request Form'!$G$8:$G$507, N215, 'Leave Request Form'!$C$8:$C$507, $B223), "R2", IF(COUNTIFS('Leave Request Form'!$P$8:$P$569, $B223, 'Leave Request Form'!$Q$8:$Q$569, "&lt;="&amp;N215, 'Leave Request Form'!$R$8:$R$569, "&gt;="&amp;N215)&gt;0, "A", IF(COUNTIFS('Leave Request Form'!$C$8:$C$507, $B223, 'Leave Request Form'!$D$8:$D$507, "&lt;="&amp;N215, 'Leave Request Form'!$E$8:$E$507, "&gt;="&amp;N215)&gt;0, "R", "")))))</f>
        <v/>
      </c>
      <c r="O223" s="43" t="str">
        <f>IF(OR($B223="", O215=""), "", IF(COUNTIFS('Leave Request Form'!$T$8:$T$507, O215, 'Leave Request Form'!$C$8:$C$507, $B223), "A2", IF(COUNTIFS('Leave Request Form'!$G$8:$G$507, O215, 'Leave Request Form'!$C$8:$C$507, $B223), "R2", IF(COUNTIFS('Leave Request Form'!$P$8:$P$569, $B223, 'Leave Request Form'!$Q$8:$Q$569, "&lt;="&amp;O215, 'Leave Request Form'!$R$8:$R$569, "&gt;="&amp;O215)&gt;0, "A", IF(COUNTIFS('Leave Request Form'!$C$8:$C$507, $B223, 'Leave Request Form'!$D$8:$D$507, "&lt;="&amp;O215, 'Leave Request Form'!$E$8:$E$507, "&gt;="&amp;O215)&gt;0, "R", "")))))</f>
        <v/>
      </c>
      <c r="P223" s="43" t="str">
        <f>IF(OR($B223="", P215=""), "", IF(COUNTIFS('Leave Request Form'!$T$8:$T$507, P215, 'Leave Request Form'!$C$8:$C$507, $B223), "A2", IF(COUNTIFS('Leave Request Form'!$G$8:$G$507, P215, 'Leave Request Form'!$C$8:$C$507, $B223), "R2", IF(COUNTIFS('Leave Request Form'!$P$8:$P$569, $B223, 'Leave Request Form'!$Q$8:$Q$569, "&lt;="&amp;P215, 'Leave Request Form'!$R$8:$R$569, "&gt;="&amp;P215)&gt;0, "A", IF(COUNTIFS('Leave Request Form'!$C$8:$C$507, $B223, 'Leave Request Form'!$D$8:$D$507, "&lt;="&amp;P215, 'Leave Request Form'!$E$8:$E$507, "&gt;="&amp;P215)&gt;0, "R", "")))))</f>
        <v/>
      </c>
      <c r="Q223" s="43" t="str">
        <f>IF(OR($B223="", Q215=""), "", IF(COUNTIFS('Leave Request Form'!$T$8:$T$507, Q215, 'Leave Request Form'!$C$8:$C$507, $B223), "A2", IF(COUNTIFS('Leave Request Form'!$G$8:$G$507, Q215, 'Leave Request Form'!$C$8:$C$507, $B223), "R2", IF(COUNTIFS('Leave Request Form'!$P$8:$P$569, $B223, 'Leave Request Form'!$Q$8:$Q$569, "&lt;="&amp;Q215, 'Leave Request Form'!$R$8:$R$569, "&gt;="&amp;Q215)&gt;0, "A", IF(COUNTIFS('Leave Request Form'!$C$8:$C$507, $B223, 'Leave Request Form'!$D$8:$D$507, "&lt;="&amp;Q215, 'Leave Request Form'!$E$8:$E$507, "&gt;="&amp;Q215)&gt;0, "R", "")))))</f>
        <v/>
      </c>
      <c r="R223" s="43" t="str">
        <f>IF(OR($B223="", R215=""), "", IF(COUNTIFS('Leave Request Form'!$T$8:$T$507, R215, 'Leave Request Form'!$C$8:$C$507, $B223), "A2", IF(COUNTIFS('Leave Request Form'!$G$8:$G$507, R215, 'Leave Request Form'!$C$8:$C$507, $B223), "R2", IF(COUNTIFS('Leave Request Form'!$P$8:$P$569, $B223, 'Leave Request Form'!$Q$8:$Q$569, "&lt;="&amp;R215, 'Leave Request Form'!$R$8:$R$569, "&gt;="&amp;R215)&gt;0, "A", IF(COUNTIFS('Leave Request Form'!$C$8:$C$507, $B223, 'Leave Request Form'!$D$8:$D$507, "&lt;="&amp;R215, 'Leave Request Form'!$E$8:$E$507, "&gt;="&amp;R215)&gt;0, "R", "")))))</f>
        <v/>
      </c>
      <c r="S223" s="43" t="str">
        <f>IF(OR($B223="", S215=""), "", IF(COUNTIFS('Leave Request Form'!$T$8:$T$507, S215, 'Leave Request Form'!$C$8:$C$507, $B223), "A2", IF(COUNTIFS('Leave Request Form'!$G$8:$G$507, S215, 'Leave Request Form'!$C$8:$C$507, $B223), "R2", IF(COUNTIFS('Leave Request Form'!$P$8:$P$569, $B223, 'Leave Request Form'!$Q$8:$Q$569, "&lt;="&amp;S215, 'Leave Request Form'!$R$8:$R$569, "&gt;="&amp;S215)&gt;0, "A", IF(COUNTIFS('Leave Request Form'!$C$8:$C$507, $B223, 'Leave Request Form'!$D$8:$D$507, "&lt;="&amp;S215, 'Leave Request Form'!$E$8:$E$507, "&gt;="&amp;S215)&gt;0, "R", "")))))</f>
        <v/>
      </c>
      <c r="T223" s="43" t="str">
        <f>IF(OR($B223="", T215=""), "", IF(COUNTIFS('Leave Request Form'!$T$8:$T$507, T215, 'Leave Request Form'!$C$8:$C$507, $B223), "A2", IF(COUNTIFS('Leave Request Form'!$G$8:$G$507, T215, 'Leave Request Form'!$C$8:$C$507, $B223), "R2", IF(COUNTIFS('Leave Request Form'!$P$8:$P$569, $B223, 'Leave Request Form'!$Q$8:$Q$569, "&lt;="&amp;T215, 'Leave Request Form'!$R$8:$R$569, "&gt;="&amp;T215)&gt;0, "A", IF(COUNTIFS('Leave Request Form'!$C$8:$C$507, $B223, 'Leave Request Form'!$D$8:$D$507, "&lt;="&amp;T215, 'Leave Request Form'!$E$8:$E$507, "&gt;="&amp;T215)&gt;0, "R", "")))))</f>
        <v/>
      </c>
      <c r="U223" s="43" t="str">
        <f>IF(OR($B223="", U215=""), "", IF(COUNTIFS('Leave Request Form'!$T$8:$T$507, U215, 'Leave Request Form'!$C$8:$C$507, $B223), "A2", IF(COUNTIFS('Leave Request Form'!$G$8:$G$507, U215, 'Leave Request Form'!$C$8:$C$507, $B223), "R2", IF(COUNTIFS('Leave Request Form'!$P$8:$P$569, $B223, 'Leave Request Form'!$Q$8:$Q$569, "&lt;="&amp;U215, 'Leave Request Form'!$R$8:$R$569, "&gt;="&amp;U215)&gt;0, "A", IF(COUNTIFS('Leave Request Form'!$C$8:$C$507, $B223, 'Leave Request Form'!$D$8:$D$507, "&lt;="&amp;U215, 'Leave Request Form'!$E$8:$E$507, "&gt;="&amp;U215)&gt;0, "R", "")))))</f>
        <v/>
      </c>
      <c r="V223" s="43" t="str">
        <f>IF(OR($B223="", V215=""), "", IF(COUNTIFS('Leave Request Form'!$T$8:$T$507, V215, 'Leave Request Form'!$C$8:$C$507, $B223), "A2", IF(COUNTIFS('Leave Request Form'!$G$8:$G$507, V215, 'Leave Request Form'!$C$8:$C$507, $B223), "R2", IF(COUNTIFS('Leave Request Form'!$P$8:$P$569, $B223, 'Leave Request Form'!$Q$8:$Q$569, "&lt;="&amp;V215, 'Leave Request Form'!$R$8:$R$569, "&gt;="&amp;V215)&gt;0, "A", IF(COUNTIFS('Leave Request Form'!$C$8:$C$507, $B223, 'Leave Request Form'!$D$8:$D$507, "&lt;="&amp;V215, 'Leave Request Form'!$E$8:$E$507, "&gt;="&amp;V215)&gt;0, "R", "")))))</f>
        <v/>
      </c>
      <c r="W223" s="43" t="str">
        <f>IF(OR($B223="", W215=""), "", IF(COUNTIFS('Leave Request Form'!$T$8:$T$507, W215, 'Leave Request Form'!$C$8:$C$507, $B223), "A2", IF(COUNTIFS('Leave Request Form'!$G$8:$G$507, W215, 'Leave Request Form'!$C$8:$C$507, $B223), "R2", IF(COUNTIFS('Leave Request Form'!$P$8:$P$569, $B223, 'Leave Request Form'!$Q$8:$Q$569, "&lt;="&amp;W215, 'Leave Request Form'!$R$8:$R$569, "&gt;="&amp;W215)&gt;0, "A", IF(COUNTIFS('Leave Request Form'!$C$8:$C$507, $B223, 'Leave Request Form'!$D$8:$D$507, "&lt;="&amp;W215, 'Leave Request Form'!$E$8:$E$507, "&gt;="&amp;W215)&gt;0, "R", "")))))</f>
        <v/>
      </c>
      <c r="X223" s="43" t="str">
        <f>IF(OR($B223="", X215=""), "", IF(COUNTIFS('Leave Request Form'!$T$8:$T$507, X215, 'Leave Request Form'!$C$8:$C$507, $B223), "A2", IF(COUNTIFS('Leave Request Form'!$G$8:$G$507, X215, 'Leave Request Form'!$C$8:$C$507, $B223), "R2", IF(COUNTIFS('Leave Request Form'!$P$8:$P$569, $B223, 'Leave Request Form'!$Q$8:$Q$569, "&lt;="&amp;X215, 'Leave Request Form'!$R$8:$R$569, "&gt;="&amp;X215)&gt;0, "A", IF(COUNTIFS('Leave Request Form'!$C$8:$C$507, $B223, 'Leave Request Form'!$D$8:$D$507, "&lt;="&amp;X215, 'Leave Request Form'!$E$8:$E$507, "&gt;="&amp;X215)&gt;0, "R", "")))))</f>
        <v/>
      </c>
      <c r="Y223" s="43" t="str">
        <f>IF(OR($B223="", Y215=""), "", IF(COUNTIFS('Leave Request Form'!$T$8:$T$507, Y215, 'Leave Request Form'!$C$8:$C$507, $B223), "A2", IF(COUNTIFS('Leave Request Form'!$G$8:$G$507, Y215, 'Leave Request Form'!$C$8:$C$507, $B223), "R2", IF(COUNTIFS('Leave Request Form'!$P$8:$P$569, $B223, 'Leave Request Form'!$Q$8:$Q$569, "&lt;="&amp;Y215, 'Leave Request Form'!$R$8:$R$569, "&gt;="&amp;Y215)&gt;0, "A", IF(COUNTIFS('Leave Request Form'!$C$8:$C$507, $B223, 'Leave Request Form'!$D$8:$D$507, "&lt;="&amp;Y215, 'Leave Request Form'!$E$8:$E$507, "&gt;="&amp;Y215)&gt;0, "R", "")))))</f>
        <v/>
      </c>
      <c r="Z223" s="43" t="str">
        <f>IF(OR($B223="", Z215=""), "", IF(COUNTIFS('Leave Request Form'!$T$8:$T$507, Z215, 'Leave Request Form'!$C$8:$C$507, $B223), "A2", IF(COUNTIFS('Leave Request Form'!$G$8:$G$507, Z215, 'Leave Request Form'!$C$8:$C$507, $B223), "R2", IF(COUNTIFS('Leave Request Form'!$P$8:$P$569, $B223, 'Leave Request Form'!$Q$8:$Q$569, "&lt;="&amp;Z215, 'Leave Request Form'!$R$8:$R$569, "&gt;="&amp;Z215)&gt;0, "A", IF(COUNTIFS('Leave Request Form'!$C$8:$C$507, $B223, 'Leave Request Form'!$D$8:$D$507, "&lt;="&amp;Z215, 'Leave Request Form'!$E$8:$E$507, "&gt;="&amp;Z215)&gt;0, "R", "")))))</f>
        <v/>
      </c>
      <c r="AA223" s="43" t="str">
        <f>IF(OR($B223="", AA215=""), "", IF(COUNTIFS('Leave Request Form'!$T$8:$T$507, AA215, 'Leave Request Form'!$C$8:$C$507, $B223), "A2", IF(COUNTIFS('Leave Request Form'!$G$8:$G$507, AA215, 'Leave Request Form'!$C$8:$C$507, $B223), "R2", IF(COUNTIFS('Leave Request Form'!$P$8:$P$569, $B223, 'Leave Request Form'!$Q$8:$Q$569, "&lt;="&amp;AA215, 'Leave Request Form'!$R$8:$R$569, "&gt;="&amp;AA215)&gt;0, "A", IF(COUNTIFS('Leave Request Form'!$C$8:$C$507, $B223, 'Leave Request Form'!$D$8:$D$507, "&lt;="&amp;AA215, 'Leave Request Form'!$E$8:$E$507, "&gt;="&amp;AA215)&gt;0, "R", "")))))</f>
        <v/>
      </c>
      <c r="AB223" s="43" t="str">
        <f>IF(OR($B223="", AB215=""), "", IF(COUNTIFS('Leave Request Form'!$T$8:$T$507, AB215, 'Leave Request Form'!$C$8:$C$507, $B223), "A2", IF(COUNTIFS('Leave Request Form'!$G$8:$G$507, AB215, 'Leave Request Form'!$C$8:$C$507, $B223), "R2", IF(COUNTIFS('Leave Request Form'!$P$8:$P$569, $B223, 'Leave Request Form'!$Q$8:$Q$569, "&lt;="&amp;AB215, 'Leave Request Form'!$R$8:$R$569, "&gt;="&amp;AB215)&gt;0, "A", IF(COUNTIFS('Leave Request Form'!$C$8:$C$507, $B223, 'Leave Request Form'!$D$8:$D$507, "&lt;="&amp;AB215, 'Leave Request Form'!$E$8:$E$507, "&gt;="&amp;AB215)&gt;0, "R", "")))))</f>
        <v/>
      </c>
      <c r="AC223" s="43" t="str">
        <f>IF(OR($B223="", AC215=""), "", IF(COUNTIFS('Leave Request Form'!$T$8:$T$507, AC215, 'Leave Request Form'!$C$8:$C$507, $B223), "A2", IF(COUNTIFS('Leave Request Form'!$G$8:$G$507, AC215, 'Leave Request Form'!$C$8:$C$507, $B223), "R2", IF(COUNTIFS('Leave Request Form'!$P$8:$P$569, $B223, 'Leave Request Form'!$Q$8:$Q$569, "&lt;="&amp;AC215, 'Leave Request Form'!$R$8:$R$569, "&gt;="&amp;AC215)&gt;0, "A", IF(COUNTIFS('Leave Request Form'!$C$8:$C$507, $B223, 'Leave Request Form'!$D$8:$D$507, "&lt;="&amp;AC215, 'Leave Request Form'!$E$8:$E$507, "&gt;="&amp;AC215)&gt;0, "R", "")))))</f>
        <v/>
      </c>
      <c r="AD223" s="43" t="str">
        <f>IF(OR($B223="", AD215=""), "", IF(COUNTIFS('Leave Request Form'!$T$8:$T$507, AD215, 'Leave Request Form'!$C$8:$C$507, $B223), "A2", IF(COUNTIFS('Leave Request Form'!$G$8:$G$507, AD215, 'Leave Request Form'!$C$8:$C$507, $B223), "R2", IF(COUNTIFS('Leave Request Form'!$P$8:$P$569, $B223, 'Leave Request Form'!$Q$8:$Q$569, "&lt;="&amp;AD215, 'Leave Request Form'!$R$8:$R$569, "&gt;="&amp;AD215)&gt;0, "A", IF(COUNTIFS('Leave Request Form'!$C$8:$C$507, $B223, 'Leave Request Form'!$D$8:$D$507, "&lt;="&amp;AD215, 'Leave Request Form'!$E$8:$E$507, "&gt;="&amp;AD215)&gt;0, "R", "")))))</f>
        <v/>
      </c>
      <c r="AE223" s="43" t="str">
        <f>IF(OR($B223="", AE215=""), "", IF(COUNTIFS('Leave Request Form'!$T$8:$T$507, AE215, 'Leave Request Form'!$C$8:$C$507, $B223), "A2", IF(COUNTIFS('Leave Request Form'!$G$8:$G$507, AE215, 'Leave Request Form'!$C$8:$C$507, $B223), "R2", IF(COUNTIFS('Leave Request Form'!$P$8:$P$569, $B223, 'Leave Request Form'!$Q$8:$Q$569, "&lt;="&amp;AE215, 'Leave Request Form'!$R$8:$R$569, "&gt;="&amp;AE215)&gt;0, "A", IF(COUNTIFS('Leave Request Form'!$C$8:$C$507, $B223, 'Leave Request Form'!$D$8:$D$507, "&lt;="&amp;AE215, 'Leave Request Form'!$E$8:$E$507, "&gt;="&amp;AE215)&gt;0, "R", "")))))</f>
        <v/>
      </c>
      <c r="AF223" s="43" t="str">
        <f>IF(OR($B223="", AF215=""), "", IF(COUNTIFS('Leave Request Form'!$T$8:$T$507, AF215, 'Leave Request Form'!$C$8:$C$507, $B223), "A2", IF(COUNTIFS('Leave Request Form'!$G$8:$G$507, AF215, 'Leave Request Form'!$C$8:$C$507, $B223), "R2", IF(COUNTIFS('Leave Request Form'!$P$8:$P$569, $B223, 'Leave Request Form'!$Q$8:$Q$569, "&lt;="&amp;AF215, 'Leave Request Form'!$R$8:$R$569, "&gt;="&amp;AF215)&gt;0, "A", IF(COUNTIFS('Leave Request Form'!$C$8:$C$507, $B223, 'Leave Request Form'!$D$8:$D$507, "&lt;="&amp;AF215, 'Leave Request Form'!$E$8:$E$507, "&gt;="&amp;AF215)&gt;0, "R", "")))))</f>
        <v/>
      </c>
      <c r="AG223" s="44" t="str">
        <f>IF(OR($B223="", AG215=""), "", IF(COUNTIFS('Leave Request Form'!$T$8:$T$507, AG215, 'Leave Request Form'!$C$8:$C$507, $B223), "A2", IF(COUNTIFS('Leave Request Form'!$G$8:$G$507, AG215, 'Leave Request Form'!$C$8:$C$507, $B223), "R2", IF(COUNTIFS('Leave Request Form'!$P$8:$P$569, $B223, 'Leave Request Form'!$Q$8:$Q$569, "&lt;="&amp;AG215, 'Leave Request Form'!$R$8:$R$569, "&gt;="&amp;AG215)&gt;0, "A", IF(COUNTIFS('Leave Request Form'!$C$8:$C$507, $B223, 'Leave Request Form'!$D$8:$D$507, "&lt;="&amp;AG215, 'Leave Request Form'!$E$8:$E$507, "&gt;="&amp;AG215)&gt;0, "R", "")))))</f>
        <v/>
      </c>
      <c r="AH223" s="75"/>
    </row>
    <row r="224" spans="1:34" x14ac:dyDescent="0.25">
      <c r="A224" s="75"/>
      <c r="B224" s="10" t="str">
        <f>IF('Intro &amp; Setup'!$BC$12="", "", 'Intro &amp; Setup'!$BC$12)</f>
        <v>Andrew</v>
      </c>
      <c r="C224" s="42" t="str">
        <f>IF(OR($B224="", C215=""), "", IF(COUNTIFS('Leave Request Form'!$T$8:$T$507, C215, 'Leave Request Form'!$C$8:$C$507, $B224), "A2", IF(COUNTIFS('Leave Request Form'!$G$8:$G$507, C215, 'Leave Request Form'!$C$8:$C$507, $B224), "R2", IF(COUNTIFS('Leave Request Form'!$P$8:$P$569, $B224, 'Leave Request Form'!$Q$8:$Q$569, "&lt;="&amp;C215, 'Leave Request Form'!$R$8:$R$569, "&gt;="&amp;C215)&gt;0, "A", IF(COUNTIFS('Leave Request Form'!$C$8:$C$507, $B224, 'Leave Request Form'!$D$8:$D$507, "&lt;="&amp;C215, 'Leave Request Form'!$E$8:$E$507, "&gt;="&amp;C215)&gt;0, "R", "")))))</f>
        <v/>
      </c>
      <c r="D224" s="43" t="str">
        <f>IF(OR($B224="", D215=""), "", IF(COUNTIFS('Leave Request Form'!$T$8:$T$507, D215, 'Leave Request Form'!$C$8:$C$507, $B224), "A2", IF(COUNTIFS('Leave Request Form'!$G$8:$G$507, D215, 'Leave Request Form'!$C$8:$C$507, $B224), "R2", IF(COUNTIFS('Leave Request Form'!$P$8:$P$569, $B224, 'Leave Request Form'!$Q$8:$Q$569, "&lt;="&amp;D215, 'Leave Request Form'!$R$8:$R$569, "&gt;="&amp;D215)&gt;0, "A", IF(COUNTIFS('Leave Request Form'!$C$8:$C$507, $B224, 'Leave Request Form'!$D$8:$D$507, "&lt;="&amp;D215, 'Leave Request Form'!$E$8:$E$507, "&gt;="&amp;D215)&gt;0, "R", "")))))</f>
        <v/>
      </c>
      <c r="E224" s="43" t="str">
        <f>IF(OR($B224="", E215=""), "", IF(COUNTIFS('Leave Request Form'!$T$8:$T$507, E215, 'Leave Request Form'!$C$8:$C$507, $B224), "A2", IF(COUNTIFS('Leave Request Form'!$G$8:$G$507, E215, 'Leave Request Form'!$C$8:$C$507, $B224), "R2", IF(COUNTIFS('Leave Request Form'!$P$8:$P$569, $B224, 'Leave Request Form'!$Q$8:$Q$569, "&lt;="&amp;E215, 'Leave Request Form'!$R$8:$R$569, "&gt;="&amp;E215)&gt;0, "A", IF(COUNTIFS('Leave Request Form'!$C$8:$C$507, $B224, 'Leave Request Form'!$D$8:$D$507, "&lt;="&amp;E215, 'Leave Request Form'!$E$8:$E$507, "&gt;="&amp;E215)&gt;0, "R", "")))))</f>
        <v/>
      </c>
      <c r="F224" s="43" t="str">
        <f>IF(OR($B224="", F215=""), "", IF(COUNTIFS('Leave Request Form'!$T$8:$T$507, F215, 'Leave Request Form'!$C$8:$C$507, $B224), "A2", IF(COUNTIFS('Leave Request Form'!$G$8:$G$507, F215, 'Leave Request Form'!$C$8:$C$507, $B224), "R2", IF(COUNTIFS('Leave Request Form'!$P$8:$P$569, $B224, 'Leave Request Form'!$Q$8:$Q$569, "&lt;="&amp;F215, 'Leave Request Form'!$R$8:$R$569, "&gt;="&amp;F215)&gt;0, "A", IF(COUNTIFS('Leave Request Form'!$C$8:$C$507, $B224, 'Leave Request Form'!$D$8:$D$507, "&lt;="&amp;F215, 'Leave Request Form'!$E$8:$E$507, "&gt;="&amp;F215)&gt;0, "R", "")))))</f>
        <v/>
      </c>
      <c r="G224" s="43" t="str">
        <f>IF(OR($B224="", G215=""), "", IF(COUNTIFS('Leave Request Form'!$T$8:$T$507, G215, 'Leave Request Form'!$C$8:$C$507, $B224), "A2", IF(COUNTIFS('Leave Request Form'!$G$8:$G$507, G215, 'Leave Request Form'!$C$8:$C$507, $B224), "R2", IF(COUNTIFS('Leave Request Form'!$P$8:$P$569, $B224, 'Leave Request Form'!$Q$8:$Q$569, "&lt;="&amp;G215, 'Leave Request Form'!$R$8:$R$569, "&gt;="&amp;G215)&gt;0, "A", IF(COUNTIFS('Leave Request Form'!$C$8:$C$507, $B224, 'Leave Request Form'!$D$8:$D$507, "&lt;="&amp;G215, 'Leave Request Form'!$E$8:$E$507, "&gt;="&amp;G215)&gt;0, "R", "")))))</f>
        <v/>
      </c>
      <c r="H224" s="43" t="str">
        <f>IF(OR($B224="", H215=""), "", IF(COUNTIFS('Leave Request Form'!$T$8:$T$507, H215, 'Leave Request Form'!$C$8:$C$507, $B224), "A2", IF(COUNTIFS('Leave Request Form'!$G$8:$G$507, H215, 'Leave Request Form'!$C$8:$C$507, $B224), "R2", IF(COUNTIFS('Leave Request Form'!$P$8:$P$569, $B224, 'Leave Request Form'!$Q$8:$Q$569, "&lt;="&amp;H215, 'Leave Request Form'!$R$8:$R$569, "&gt;="&amp;H215)&gt;0, "A", IF(COUNTIFS('Leave Request Form'!$C$8:$C$507, $B224, 'Leave Request Form'!$D$8:$D$507, "&lt;="&amp;H215, 'Leave Request Form'!$E$8:$E$507, "&gt;="&amp;H215)&gt;0, "R", "")))))</f>
        <v/>
      </c>
      <c r="I224" s="43" t="str">
        <f>IF(OR($B224="", I215=""), "", IF(COUNTIFS('Leave Request Form'!$T$8:$T$507, I215, 'Leave Request Form'!$C$8:$C$507, $B224), "A2", IF(COUNTIFS('Leave Request Form'!$G$8:$G$507, I215, 'Leave Request Form'!$C$8:$C$507, $B224), "R2", IF(COUNTIFS('Leave Request Form'!$P$8:$P$569, $B224, 'Leave Request Form'!$Q$8:$Q$569, "&lt;="&amp;I215, 'Leave Request Form'!$R$8:$R$569, "&gt;="&amp;I215)&gt;0, "A", IF(COUNTIFS('Leave Request Form'!$C$8:$C$507, $B224, 'Leave Request Form'!$D$8:$D$507, "&lt;="&amp;I215, 'Leave Request Form'!$E$8:$E$507, "&gt;="&amp;I215)&gt;0, "R", "")))))</f>
        <v/>
      </c>
      <c r="J224" s="43" t="str">
        <f>IF(OR($B224="", J215=""), "", IF(COUNTIFS('Leave Request Form'!$T$8:$T$507, J215, 'Leave Request Form'!$C$8:$C$507, $B224), "A2", IF(COUNTIFS('Leave Request Form'!$G$8:$G$507, J215, 'Leave Request Form'!$C$8:$C$507, $B224), "R2", IF(COUNTIFS('Leave Request Form'!$P$8:$P$569, $B224, 'Leave Request Form'!$Q$8:$Q$569, "&lt;="&amp;J215, 'Leave Request Form'!$R$8:$R$569, "&gt;="&amp;J215)&gt;0, "A", IF(COUNTIFS('Leave Request Form'!$C$8:$C$507, $B224, 'Leave Request Form'!$D$8:$D$507, "&lt;="&amp;J215, 'Leave Request Form'!$E$8:$E$507, "&gt;="&amp;J215)&gt;0, "R", "")))))</f>
        <v/>
      </c>
      <c r="K224" s="43" t="str">
        <f>IF(OR($B224="", K215=""), "", IF(COUNTIFS('Leave Request Form'!$T$8:$T$507, K215, 'Leave Request Form'!$C$8:$C$507, $B224), "A2", IF(COUNTIFS('Leave Request Form'!$G$8:$G$507, K215, 'Leave Request Form'!$C$8:$C$507, $B224), "R2", IF(COUNTIFS('Leave Request Form'!$P$8:$P$569, $B224, 'Leave Request Form'!$Q$8:$Q$569, "&lt;="&amp;K215, 'Leave Request Form'!$R$8:$R$569, "&gt;="&amp;K215)&gt;0, "A", IF(COUNTIFS('Leave Request Form'!$C$8:$C$507, $B224, 'Leave Request Form'!$D$8:$D$507, "&lt;="&amp;K215, 'Leave Request Form'!$E$8:$E$507, "&gt;="&amp;K215)&gt;0, "R", "")))))</f>
        <v/>
      </c>
      <c r="L224" s="43" t="str">
        <f>IF(OR($B224="", L215=""), "", IF(COUNTIFS('Leave Request Form'!$T$8:$T$507, L215, 'Leave Request Form'!$C$8:$C$507, $B224), "A2", IF(COUNTIFS('Leave Request Form'!$G$8:$G$507, L215, 'Leave Request Form'!$C$8:$C$507, $B224), "R2", IF(COUNTIFS('Leave Request Form'!$P$8:$P$569, $B224, 'Leave Request Form'!$Q$8:$Q$569, "&lt;="&amp;L215, 'Leave Request Form'!$R$8:$R$569, "&gt;="&amp;L215)&gt;0, "A", IF(COUNTIFS('Leave Request Form'!$C$8:$C$507, $B224, 'Leave Request Form'!$D$8:$D$507, "&lt;="&amp;L215, 'Leave Request Form'!$E$8:$E$507, "&gt;="&amp;L215)&gt;0, "R", "")))))</f>
        <v/>
      </c>
      <c r="M224" s="43" t="str">
        <f>IF(OR($B224="", M215=""), "", IF(COUNTIFS('Leave Request Form'!$T$8:$T$507, M215, 'Leave Request Form'!$C$8:$C$507, $B224), "A2", IF(COUNTIFS('Leave Request Form'!$G$8:$G$507, M215, 'Leave Request Form'!$C$8:$C$507, $B224), "R2", IF(COUNTIFS('Leave Request Form'!$P$8:$P$569, $B224, 'Leave Request Form'!$Q$8:$Q$569, "&lt;="&amp;M215, 'Leave Request Form'!$R$8:$R$569, "&gt;="&amp;M215)&gt;0, "A", IF(COUNTIFS('Leave Request Form'!$C$8:$C$507, $B224, 'Leave Request Form'!$D$8:$D$507, "&lt;="&amp;M215, 'Leave Request Form'!$E$8:$E$507, "&gt;="&amp;M215)&gt;0, "R", "")))))</f>
        <v/>
      </c>
      <c r="N224" s="43" t="str">
        <f>IF(OR($B224="", N215=""), "", IF(COUNTIFS('Leave Request Form'!$T$8:$T$507, N215, 'Leave Request Form'!$C$8:$C$507, $B224), "A2", IF(COUNTIFS('Leave Request Form'!$G$8:$G$507, N215, 'Leave Request Form'!$C$8:$C$507, $B224), "R2", IF(COUNTIFS('Leave Request Form'!$P$8:$P$569, $B224, 'Leave Request Form'!$Q$8:$Q$569, "&lt;="&amp;N215, 'Leave Request Form'!$R$8:$R$569, "&gt;="&amp;N215)&gt;0, "A", IF(COUNTIFS('Leave Request Form'!$C$8:$C$507, $B224, 'Leave Request Form'!$D$8:$D$507, "&lt;="&amp;N215, 'Leave Request Form'!$E$8:$E$507, "&gt;="&amp;N215)&gt;0, "R", "")))))</f>
        <v/>
      </c>
      <c r="O224" s="43" t="str">
        <f>IF(OR($B224="", O215=""), "", IF(COUNTIFS('Leave Request Form'!$T$8:$T$507, O215, 'Leave Request Form'!$C$8:$C$507, $B224), "A2", IF(COUNTIFS('Leave Request Form'!$G$8:$G$507, O215, 'Leave Request Form'!$C$8:$C$507, $B224), "R2", IF(COUNTIFS('Leave Request Form'!$P$8:$P$569, $B224, 'Leave Request Form'!$Q$8:$Q$569, "&lt;="&amp;O215, 'Leave Request Form'!$R$8:$R$569, "&gt;="&amp;O215)&gt;0, "A", IF(COUNTIFS('Leave Request Form'!$C$8:$C$507, $B224, 'Leave Request Form'!$D$8:$D$507, "&lt;="&amp;O215, 'Leave Request Form'!$E$8:$E$507, "&gt;="&amp;O215)&gt;0, "R", "")))))</f>
        <v/>
      </c>
      <c r="P224" s="43" t="str">
        <f>IF(OR($B224="", P215=""), "", IF(COUNTIFS('Leave Request Form'!$T$8:$T$507, P215, 'Leave Request Form'!$C$8:$C$507, $B224), "A2", IF(COUNTIFS('Leave Request Form'!$G$8:$G$507, P215, 'Leave Request Form'!$C$8:$C$507, $B224), "R2", IF(COUNTIFS('Leave Request Form'!$P$8:$P$569, $B224, 'Leave Request Form'!$Q$8:$Q$569, "&lt;="&amp;P215, 'Leave Request Form'!$R$8:$R$569, "&gt;="&amp;P215)&gt;0, "A", IF(COUNTIFS('Leave Request Form'!$C$8:$C$507, $B224, 'Leave Request Form'!$D$8:$D$507, "&lt;="&amp;P215, 'Leave Request Form'!$E$8:$E$507, "&gt;="&amp;P215)&gt;0, "R", "")))))</f>
        <v/>
      </c>
      <c r="Q224" s="43" t="str">
        <f>IF(OR($B224="", Q215=""), "", IF(COUNTIFS('Leave Request Form'!$T$8:$T$507, Q215, 'Leave Request Form'!$C$8:$C$507, $B224), "A2", IF(COUNTIFS('Leave Request Form'!$G$8:$G$507, Q215, 'Leave Request Form'!$C$8:$C$507, $B224), "R2", IF(COUNTIFS('Leave Request Form'!$P$8:$P$569, $B224, 'Leave Request Form'!$Q$8:$Q$569, "&lt;="&amp;Q215, 'Leave Request Form'!$R$8:$R$569, "&gt;="&amp;Q215)&gt;0, "A", IF(COUNTIFS('Leave Request Form'!$C$8:$C$507, $B224, 'Leave Request Form'!$D$8:$D$507, "&lt;="&amp;Q215, 'Leave Request Form'!$E$8:$E$507, "&gt;="&amp;Q215)&gt;0, "R", "")))))</f>
        <v/>
      </c>
      <c r="R224" s="43" t="str">
        <f>IF(OR($B224="", R215=""), "", IF(COUNTIFS('Leave Request Form'!$T$8:$T$507, R215, 'Leave Request Form'!$C$8:$C$507, $B224), "A2", IF(COUNTIFS('Leave Request Form'!$G$8:$G$507, R215, 'Leave Request Form'!$C$8:$C$507, $B224), "R2", IF(COUNTIFS('Leave Request Form'!$P$8:$P$569, $B224, 'Leave Request Form'!$Q$8:$Q$569, "&lt;="&amp;R215, 'Leave Request Form'!$R$8:$R$569, "&gt;="&amp;R215)&gt;0, "A", IF(COUNTIFS('Leave Request Form'!$C$8:$C$507, $B224, 'Leave Request Form'!$D$8:$D$507, "&lt;="&amp;R215, 'Leave Request Form'!$E$8:$E$507, "&gt;="&amp;R215)&gt;0, "R", "")))))</f>
        <v/>
      </c>
      <c r="S224" s="43" t="str">
        <f>IF(OR($B224="", S215=""), "", IF(COUNTIFS('Leave Request Form'!$T$8:$T$507, S215, 'Leave Request Form'!$C$8:$C$507, $B224), "A2", IF(COUNTIFS('Leave Request Form'!$G$8:$G$507, S215, 'Leave Request Form'!$C$8:$C$507, $B224), "R2", IF(COUNTIFS('Leave Request Form'!$P$8:$P$569, $B224, 'Leave Request Form'!$Q$8:$Q$569, "&lt;="&amp;S215, 'Leave Request Form'!$R$8:$R$569, "&gt;="&amp;S215)&gt;0, "A", IF(COUNTIFS('Leave Request Form'!$C$8:$C$507, $B224, 'Leave Request Form'!$D$8:$D$507, "&lt;="&amp;S215, 'Leave Request Form'!$E$8:$E$507, "&gt;="&amp;S215)&gt;0, "R", "")))))</f>
        <v/>
      </c>
      <c r="T224" s="43" t="str">
        <f>IF(OR($B224="", T215=""), "", IF(COUNTIFS('Leave Request Form'!$T$8:$T$507, T215, 'Leave Request Form'!$C$8:$C$507, $B224), "A2", IF(COUNTIFS('Leave Request Form'!$G$8:$G$507, T215, 'Leave Request Form'!$C$8:$C$507, $B224), "R2", IF(COUNTIFS('Leave Request Form'!$P$8:$P$569, $B224, 'Leave Request Form'!$Q$8:$Q$569, "&lt;="&amp;T215, 'Leave Request Form'!$R$8:$R$569, "&gt;="&amp;T215)&gt;0, "A", IF(COUNTIFS('Leave Request Form'!$C$8:$C$507, $B224, 'Leave Request Form'!$D$8:$D$507, "&lt;="&amp;T215, 'Leave Request Form'!$E$8:$E$507, "&gt;="&amp;T215)&gt;0, "R", "")))))</f>
        <v/>
      </c>
      <c r="U224" s="43" t="str">
        <f>IF(OR($B224="", U215=""), "", IF(COUNTIFS('Leave Request Form'!$T$8:$T$507, U215, 'Leave Request Form'!$C$8:$C$507, $B224), "A2", IF(COUNTIFS('Leave Request Form'!$G$8:$G$507, U215, 'Leave Request Form'!$C$8:$C$507, $B224), "R2", IF(COUNTIFS('Leave Request Form'!$P$8:$P$569, $B224, 'Leave Request Form'!$Q$8:$Q$569, "&lt;="&amp;U215, 'Leave Request Form'!$R$8:$R$569, "&gt;="&amp;U215)&gt;0, "A", IF(COUNTIFS('Leave Request Form'!$C$8:$C$507, $B224, 'Leave Request Form'!$D$8:$D$507, "&lt;="&amp;U215, 'Leave Request Form'!$E$8:$E$507, "&gt;="&amp;U215)&gt;0, "R", "")))))</f>
        <v/>
      </c>
      <c r="V224" s="43" t="str">
        <f>IF(OR($B224="", V215=""), "", IF(COUNTIFS('Leave Request Form'!$T$8:$T$507, V215, 'Leave Request Form'!$C$8:$C$507, $B224), "A2", IF(COUNTIFS('Leave Request Form'!$G$8:$G$507, V215, 'Leave Request Form'!$C$8:$C$507, $B224), "R2", IF(COUNTIFS('Leave Request Form'!$P$8:$P$569, $B224, 'Leave Request Form'!$Q$8:$Q$569, "&lt;="&amp;V215, 'Leave Request Form'!$R$8:$R$569, "&gt;="&amp;V215)&gt;0, "A", IF(COUNTIFS('Leave Request Form'!$C$8:$C$507, $B224, 'Leave Request Form'!$D$8:$D$507, "&lt;="&amp;V215, 'Leave Request Form'!$E$8:$E$507, "&gt;="&amp;V215)&gt;0, "R", "")))))</f>
        <v/>
      </c>
      <c r="W224" s="43" t="str">
        <f>IF(OR($B224="", W215=""), "", IF(COUNTIFS('Leave Request Form'!$T$8:$T$507, W215, 'Leave Request Form'!$C$8:$C$507, $B224), "A2", IF(COUNTIFS('Leave Request Form'!$G$8:$G$507, W215, 'Leave Request Form'!$C$8:$C$507, $B224), "R2", IF(COUNTIFS('Leave Request Form'!$P$8:$P$569, $B224, 'Leave Request Form'!$Q$8:$Q$569, "&lt;="&amp;W215, 'Leave Request Form'!$R$8:$R$569, "&gt;="&amp;W215)&gt;0, "A", IF(COUNTIFS('Leave Request Form'!$C$8:$C$507, $B224, 'Leave Request Form'!$D$8:$D$507, "&lt;="&amp;W215, 'Leave Request Form'!$E$8:$E$507, "&gt;="&amp;W215)&gt;0, "R", "")))))</f>
        <v/>
      </c>
      <c r="X224" s="43" t="str">
        <f>IF(OR($B224="", X215=""), "", IF(COUNTIFS('Leave Request Form'!$T$8:$T$507, X215, 'Leave Request Form'!$C$8:$C$507, $B224), "A2", IF(COUNTIFS('Leave Request Form'!$G$8:$G$507, X215, 'Leave Request Form'!$C$8:$C$507, $B224), "R2", IF(COUNTIFS('Leave Request Form'!$P$8:$P$569, $B224, 'Leave Request Form'!$Q$8:$Q$569, "&lt;="&amp;X215, 'Leave Request Form'!$R$8:$R$569, "&gt;="&amp;X215)&gt;0, "A", IF(COUNTIFS('Leave Request Form'!$C$8:$C$507, $B224, 'Leave Request Form'!$D$8:$D$507, "&lt;="&amp;X215, 'Leave Request Form'!$E$8:$E$507, "&gt;="&amp;X215)&gt;0, "R", "")))))</f>
        <v/>
      </c>
      <c r="Y224" s="43" t="str">
        <f>IF(OR($B224="", Y215=""), "", IF(COUNTIFS('Leave Request Form'!$T$8:$T$507, Y215, 'Leave Request Form'!$C$8:$C$507, $B224), "A2", IF(COUNTIFS('Leave Request Form'!$G$8:$G$507, Y215, 'Leave Request Form'!$C$8:$C$507, $B224), "R2", IF(COUNTIFS('Leave Request Form'!$P$8:$P$569, $B224, 'Leave Request Form'!$Q$8:$Q$569, "&lt;="&amp;Y215, 'Leave Request Form'!$R$8:$R$569, "&gt;="&amp;Y215)&gt;0, "A", IF(COUNTIFS('Leave Request Form'!$C$8:$C$507, $B224, 'Leave Request Form'!$D$8:$D$507, "&lt;="&amp;Y215, 'Leave Request Form'!$E$8:$E$507, "&gt;="&amp;Y215)&gt;0, "R", "")))))</f>
        <v/>
      </c>
      <c r="Z224" s="43" t="str">
        <f>IF(OR($B224="", Z215=""), "", IF(COUNTIFS('Leave Request Form'!$T$8:$T$507, Z215, 'Leave Request Form'!$C$8:$C$507, $B224), "A2", IF(COUNTIFS('Leave Request Form'!$G$8:$G$507, Z215, 'Leave Request Form'!$C$8:$C$507, $B224), "R2", IF(COUNTIFS('Leave Request Form'!$P$8:$P$569, $B224, 'Leave Request Form'!$Q$8:$Q$569, "&lt;="&amp;Z215, 'Leave Request Form'!$R$8:$R$569, "&gt;="&amp;Z215)&gt;0, "A", IF(COUNTIFS('Leave Request Form'!$C$8:$C$507, $B224, 'Leave Request Form'!$D$8:$D$507, "&lt;="&amp;Z215, 'Leave Request Form'!$E$8:$E$507, "&gt;="&amp;Z215)&gt;0, "R", "")))))</f>
        <v/>
      </c>
      <c r="AA224" s="43" t="str">
        <f>IF(OR($B224="", AA215=""), "", IF(COUNTIFS('Leave Request Form'!$T$8:$T$507, AA215, 'Leave Request Form'!$C$8:$C$507, $B224), "A2", IF(COUNTIFS('Leave Request Form'!$G$8:$G$507, AA215, 'Leave Request Form'!$C$8:$C$507, $B224), "R2", IF(COUNTIFS('Leave Request Form'!$P$8:$P$569, $B224, 'Leave Request Form'!$Q$8:$Q$569, "&lt;="&amp;AA215, 'Leave Request Form'!$R$8:$R$569, "&gt;="&amp;AA215)&gt;0, "A", IF(COUNTIFS('Leave Request Form'!$C$8:$C$507, $B224, 'Leave Request Form'!$D$8:$D$507, "&lt;="&amp;AA215, 'Leave Request Form'!$E$8:$E$507, "&gt;="&amp;AA215)&gt;0, "R", "")))))</f>
        <v/>
      </c>
      <c r="AB224" s="43" t="str">
        <f>IF(OR($B224="", AB215=""), "", IF(COUNTIFS('Leave Request Form'!$T$8:$T$507, AB215, 'Leave Request Form'!$C$8:$C$507, $B224), "A2", IF(COUNTIFS('Leave Request Form'!$G$8:$G$507, AB215, 'Leave Request Form'!$C$8:$C$507, $B224), "R2", IF(COUNTIFS('Leave Request Form'!$P$8:$P$569, $B224, 'Leave Request Form'!$Q$8:$Q$569, "&lt;="&amp;AB215, 'Leave Request Form'!$R$8:$R$569, "&gt;="&amp;AB215)&gt;0, "A", IF(COUNTIFS('Leave Request Form'!$C$8:$C$507, $B224, 'Leave Request Form'!$D$8:$D$507, "&lt;="&amp;AB215, 'Leave Request Form'!$E$8:$E$507, "&gt;="&amp;AB215)&gt;0, "R", "")))))</f>
        <v/>
      </c>
      <c r="AC224" s="43" t="str">
        <f>IF(OR($B224="", AC215=""), "", IF(COUNTIFS('Leave Request Form'!$T$8:$T$507, AC215, 'Leave Request Form'!$C$8:$C$507, $B224), "A2", IF(COUNTIFS('Leave Request Form'!$G$8:$G$507, AC215, 'Leave Request Form'!$C$8:$C$507, $B224), "R2", IF(COUNTIFS('Leave Request Form'!$P$8:$P$569, $B224, 'Leave Request Form'!$Q$8:$Q$569, "&lt;="&amp;AC215, 'Leave Request Form'!$R$8:$R$569, "&gt;="&amp;AC215)&gt;0, "A", IF(COUNTIFS('Leave Request Form'!$C$8:$C$507, $B224, 'Leave Request Form'!$D$8:$D$507, "&lt;="&amp;AC215, 'Leave Request Form'!$E$8:$E$507, "&gt;="&amp;AC215)&gt;0, "R", "")))))</f>
        <v/>
      </c>
      <c r="AD224" s="43" t="str">
        <f>IF(OR($B224="", AD215=""), "", IF(COUNTIFS('Leave Request Form'!$T$8:$T$507, AD215, 'Leave Request Form'!$C$8:$C$507, $B224), "A2", IF(COUNTIFS('Leave Request Form'!$G$8:$G$507, AD215, 'Leave Request Form'!$C$8:$C$507, $B224), "R2", IF(COUNTIFS('Leave Request Form'!$P$8:$P$569, $B224, 'Leave Request Form'!$Q$8:$Q$569, "&lt;="&amp;AD215, 'Leave Request Form'!$R$8:$R$569, "&gt;="&amp;AD215)&gt;0, "A", IF(COUNTIFS('Leave Request Form'!$C$8:$C$507, $B224, 'Leave Request Form'!$D$8:$D$507, "&lt;="&amp;AD215, 'Leave Request Form'!$E$8:$E$507, "&gt;="&amp;AD215)&gt;0, "R", "")))))</f>
        <v/>
      </c>
      <c r="AE224" s="43" t="str">
        <f>IF(OR($B224="", AE215=""), "", IF(COUNTIFS('Leave Request Form'!$T$8:$T$507, AE215, 'Leave Request Form'!$C$8:$C$507, $B224), "A2", IF(COUNTIFS('Leave Request Form'!$G$8:$G$507, AE215, 'Leave Request Form'!$C$8:$C$507, $B224), "R2", IF(COUNTIFS('Leave Request Form'!$P$8:$P$569, $B224, 'Leave Request Form'!$Q$8:$Q$569, "&lt;="&amp;AE215, 'Leave Request Form'!$R$8:$R$569, "&gt;="&amp;AE215)&gt;0, "A", IF(COUNTIFS('Leave Request Form'!$C$8:$C$507, $B224, 'Leave Request Form'!$D$8:$D$507, "&lt;="&amp;AE215, 'Leave Request Form'!$E$8:$E$507, "&gt;="&amp;AE215)&gt;0, "R", "")))))</f>
        <v/>
      </c>
      <c r="AF224" s="43" t="str">
        <f>IF(OR($B224="", AF215=""), "", IF(COUNTIFS('Leave Request Form'!$T$8:$T$507, AF215, 'Leave Request Form'!$C$8:$C$507, $B224), "A2", IF(COUNTIFS('Leave Request Form'!$G$8:$G$507, AF215, 'Leave Request Form'!$C$8:$C$507, $B224), "R2", IF(COUNTIFS('Leave Request Form'!$P$8:$P$569, $B224, 'Leave Request Form'!$Q$8:$Q$569, "&lt;="&amp;AF215, 'Leave Request Form'!$R$8:$R$569, "&gt;="&amp;AF215)&gt;0, "A", IF(COUNTIFS('Leave Request Form'!$C$8:$C$507, $B224, 'Leave Request Form'!$D$8:$D$507, "&lt;="&amp;AF215, 'Leave Request Form'!$E$8:$E$507, "&gt;="&amp;AF215)&gt;0, "R", "")))))</f>
        <v/>
      </c>
      <c r="AG224" s="44" t="str">
        <f>IF(OR($B224="", AG215=""), "", IF(COUNTIFS('Leave Request Form'!$T$8:$T$507, AG215, 'Leave Request Form'!$C$8:$C$507, $B224), "A2", IF(COUNTIFS('Leave Request Form'!$G$8:$G$507, AG215, 'Leave Request Form'!$C$8:$C$507, $B224), "R2", IF(COUNTIFS('Leave Request Form'!$P$8:$P$569, $B224, 'Leave Request Form'!$Q$8:$Q$569, "&lt;="&amp;AG215, 'Leave Request Form'!$R$8:$R$569, "&gt;="&amp;AG215)&gt;0, "A", IF(COUNTIFS('Leave Request Form'!$C$8:$C$507, $B224, 'Leave Request Form'!$D$8:$D$507, "&lt;="&amp;AG215, 'Leave Request Form'!$E$8:$E$507, "&gt;="&amp;AG215)&gt;0, "R", "")))))</f>
        <v/>
      </c>
      <c r="AH224" s="75"/>
    </row>
    <row r="225" spans="1:34" x14ac:dyDescent="0.25">
      <c r="A225" s="75"/>
      <c r="B225" s="10" t="str">
        <f>IF('Intro &amp; Setup'!$BC$13="", "", 'Intro &amp; Setup'!$BC$13)</f>
        <v>Colleen</v>
      </c>
      <c r="C225" s="42" t="str">
        <f>IF(OR($B225="", C215=""), "", IF(COUNTIFS('Leave Request Form'!$T$8:$T$507, C215, 'Leave Request Form'!$C$8:$C$507, $B225), "A2", IF(COUNTIFS('Leave Request Form'!$G$8:$G$507, C215, 'Leave Request Form'!$C$8:$C$507, $B225), "R2", IF(COUNTIFS('Leave Request Form'!$P$8:$P$569, $B225, 'Leave Request Form'!$Q$8:$Q$569, "&lt;="&amp;C215, 'Leave Request Form'!$R$8:$R$569, "&gt;="&amp;C215)&gt;0, "A", IF(COUNTIFS('Leave Request Form'!$C$8:$C$507, $B225, 'Leave Request Form'!$D$8:$D$507, "&lt;="&amp;C215, 'Leave Request Form'!$E$8:$E$507, "&gt;="&amp;C215)&gt;0, "R", "")))))</f>
        <v/>
      </c>
      <c r="D225" s="43" t="str">
        <f>IF(OR($B225="", D215=""), "", IF(COUNTIFS('Leave Request Form'!$T$8:$T$507, D215, 'Leave Request Form'!$C$8:$C$507, $B225), "A2", IF(COUNTIFS('Leave Request Form'!$G$8:$G$507, D215, 'Leave Request Form'!$C$8:$C$507, $B225), "R2", IF(COUNTIFS('Leave Request Form'!$P$8:$P$569, $B225, 'Leave Request Form'!$Q$8:$Q$569, "&lt;="&amp;D215, 'Leave Request Form'!$R$8:$R$569, "&gt;="&amp;D215)&gt;0, "A", IF(COUNTIFS('Leave Request Form'!$C$8:$C$507, $B225, 'Leave Request Form'!$D$8:$D$507, "&lt;="&amp;D215, 'Leave Request Form'!$E$8:$E$507, "&gt;="&amp;D215)&gt;0, "R", "")))))</f>
        <v/>
      </c>
      <c r="E225" s="43" t="str">
        <f>IF(OR($B225="", E215=""), "", IF(COUNTIFS('Leave Request Form'!$T$8:$T$507, E215, 'Leave Request Form'!$C$8:$C$507, $B225), "A2", IF(COUNTIFS('Leave Request Form'!$G$8:$G$507, E215, 'Leave Request Form'!$C$8:$C$507, $B225), "R2", IF(COUNTIFS('Leave Request Form'!$P$8:$P$569, $B225, 'Leave Request Form'!$Q$8:$Q$569, "&lt;="&amp;E215, 'Leave Request Form'!$R$8:$R$569, "&gt;="&amp;E215)&gt;0, "A", IF(COUNTIFS('Leave Request Form'!$C$8:$C$507, $B225, 'Leave Request Form'!$D$8:$D$507, "&lt;="&amp;E215, 'Leave Request Form'!$E$8:$E$507, "&gt;="&amp;E215)&gt;0, "R", "")))))</f>
        <v/>
      </c>
      <c r="F225" s="43" t="str">
        <f>IF(OR($B225="", F215=""), "", IF(COUNTIFS('Leave Request Form'!$T$8:$T$507, F215, 'Leave Request Form'!$C$8:$C$507, $B225), "A2", IF(COUNTIFS('Leave Request Form'!$G$8:$G$507, F215, 'Leave Request Form'!$C$8:$C$507, $B225), "R2", IF(COUNTIFS('Leave Request Form'!$P$8:$P$569, $B225, 'Leave Request Form'!$Q$8:$Q$569, "&lt;="&amp;F215, 'Leave Request Form'!$R$8:$R$569, "&gt;="&amp;F215)&gt;0, "A", IF(COUNTIFS('Leave Request Form'!$C$8:$C$507, $B225, 'Leave Request Form'!$D$8:$D$507, "&lt;="&amp;F215, 'Leave Request Form'!$E$8:$E$507, "&gt;="&amp;F215)&gt;0, "R", "")))))</f>
        <v/>
      </c>
      <c r="G225" s="43" t="str">
        <f>IF(OR($B225="", G215=""), "", IF(COUNTIFS('Leave Request Form'!$T$8:$T$507, G215, 'Leave Request Form'!$C$8:$C$507, $B225), "A2", IF(COUNTIFS('Leave Request Form'!$G$8:$G$507, G215, 'Leave Request Form'!$C$8:$C$507, $B225), "R2", IF(COUNTIFS('Leave Request Form'!$P$8:$P$569, $B225, 'Leave Request Form'!$Q$8:$Q$569, "&lt;="&amp;G215, 'Leave Request Form'!$R$8:$R$569, "&gt;="&amp;G215)&gt;0, "A", IF(COUNTIFS('Leave Request Form'!$C$8:$C$507, $B225, 'Leave Request Form'!$D$8:$D$507, "&lt;="&amp;G215, 'Leave Request Form'!$E$8:$E$507, "&gt;="&amp;G215)&gt;0, "R", "")))))</f>
        <v/>
      </c>
      <c r="H225" s="43" t="str">
        <f>IF(OR($B225="", H215=""), "", IF(COUNTIFS('Leave Request Form'!$T$8:$T$507, H215, 'Leave Request Form'!$C$8:$C$507, $B225), "A2", IF(COUNTIFS('Leave Request Form'!$G$8:$G$507, H215, 'Leave Request Form'!$C$8:$C$507, $B225), "R2", IF(COUNTIFS('Leave Request Form'!$P$8:$P$569, $B225, 'Leave Request Form'!$Q$8:$Q$569, "&lt;="&amp;H215, 'Leave Request Form'!$R$8:$R$569, "&gt;="&amp;H215)&gt;0, "A", IF(COUNTIFS('Leave Request Form'!$C$8:$C$507, $B225, 'Leave Request Form'!$D$8:$D$507, "&lt;="&amp;H215, 'Leave Request Form'!$E$8:$E$507, "&gt;="&amp;H215)&gt;0, "R", "")))))</f>
        <v/>
      </c>
      <c r="I225" s="43" t="str">
        <f>IF(OR($B225="", I215=""), "", IF(COUNTIFS('Leave Request Form'!$T$8:$T$507, I215, 'Leave Request Form'!$C$8:$C$507, $B225), "A2", IF(COUNTIFS('Leave Request Form'!$G$8:$G$507, I215, 'Leave Request Form'!$C$8:$C$507, $B225), "R2", IF(COUNTIFS('Leave Request Form'!$P$8:$P$569, $B225, 'Leave Request Form'!$Q$8:$Q$569, "&lt;="&amp;I215, 'Leave Request Form'!$R$8:$R$569, "&gt;="&amp;I215)&gt;0, "A", IF(COUNTIFS('Leave Request Form'!$C$8:$C$507, $B225, 'Leave Request Form'!$D$8:$D$507, "&lt;="&amp;I215, 'Leave Request Form'!$E$8:$E$507, "&gt;="&amp;I215)&gt;0, "R", "")))))</f>
        <v/>
      </c>
      <c r="J225" s="43" t="str">
        <f>IF(OR($B225="", J215=""), "", IF(COUNTIFS('Leave Request Form'!$T$8:$T$507, J215, 'Leave Request Form'!$C$8:$C$507, $B225), "A2", IF(COUNTIFS('Leave Request Form'!$G$8:$G$507, J215, 'Leave Request Form'!$C$8:$C$507, $B225), "R2", IF(COUNTIFS('Leave Request Form'!$P$8:$P$569, $B225, 'Leave Request Form'!$Q$8:$Q$569, "&lt;="&amp;J215, 'Leave Request Form'!$R$8:$R$569, "&gt;="&amp;J215)&gt;0, "A", IF(COUNTIFS('Leave Request Form'!$C$8:$C$507, $B225, 'Leave Request Form'!$D$8:$D$507, "&lt;="&amp;J215, 'Leave Request Form'!$E$8:$E$507, "&gt;="&amp;J215)&gt;0, "R", "")))))</f>
        <v/>
      </c>
      <c r="K225" s="43" t="str">
        <f>IF(OR($B225="", K215=""), "", IF(COUNTIFS('Leave Request Form'!$T$8:$T$507, K215, 'Leave Request Form'!$C$8:$C$507, $B225), "A2", IF(COUNTIFS('Leave Request Form'!$G$8:$G$507, K215, 'Leave Request Form'!$C$8:$C$507, $B225), "R2", IF(COUNTIFS('Leave Request Form'!$P$8:$P$569, $B225, 'Leave Request Form'!$Q$8:$Q$569, "&lt;="&amp;K215, 'Leave Request Form'!$R$8:$R$569, "&gt;="&amp;K215)&gt;0, "A", IF(COUNTIFS('Leave Request Form'!$C$8:$C$507, $B225, 'Leave Request Form'!$D$8:$D$507, "&lt;="&amp;K215, 'Leave Request Form'!$E$8:$E$507, "&gt;="&amp;K215)&gt;0, "R", "")))))</f>
        <v/>
      </c>
      <c r="L225" s="43" t="str">
        <f>IF(OR($B225="", L215=""), "", IF(COUNTIFS('Leave Request Form'!$T$8:$T$507, L215, 'Leave Request Form'!$C$8:$C$507, $B225), "A2", IF(COUNTIFS('Leave Request Form'!$G$8:$G$507, L215, 'Leave Request Form'!$C$8:$C$507, $B225), "R2", IF(COUNTIFS('Leave Request Form'!$P$8:$P$569, $B225, 'Leave Request Form'!$Q$8:$Q$569, "&lt;="&amp;L215, 'Leave Request Form'!$R$8:$R$569, "&gt;="&amp;L215)&gt;0, "A", IF(COUNTIFS('Leave Request Form'!$C$8:$C$507, $B225, 'Leave Request Form'!$D$8:$D$507, "&lt;="&amp;L215, 'Leave Request Form'!$E$8:$E$507, "&gt;="&amp;L215)&gt;0, "R", "")))))</f>
        <v/>
      </c>
      <c r="M225" s="43" t="str">
        <f>IF(OR($B225="", M215=""), "", IF(COUNTIFS('Leave Request Form'!$T$8:$T$507, M215, 'Leave Request Form'!$C$8:$C$507, $B225), "A2", IF(COUNTIFS('Leave Request Form'!$G$8:$G$507, M215, 'Leave Request Form'!$C$8:$C$507, $B225), "R2", IF(COUNTIFS('Leave Request Form'!$P$8:$P$569, $B225, 'Leave Request Form'!$Q$8:$Q$569, "&lt;="&amp;M215, 'Leave Request Form'!$R$8:$R$569, "&gt;="&amp;M215)&gt;0, "A", IF(COUNTIFS('Leave Request Form'!$C$8:$C$507, $B225, 'Leave Request Form'!$D$8:$D$507, "&lt;="&amp;M215, 'Leave Request Form'!$E$8:$E$507, "&gt;="&amp;M215)&gt;0, "R", "")))))</f>
        <v/>
      </c>
      <c r="N225" s="43" t="str">
        <f>IF(OR($B225="", N215=""), "", IF(COUNTIFS('Leave Request Form'!$T$8:$T$507, N215, 'Leave Request Form'!$C$8:$C$507, $B225), "A2", IF(COUNTIFS('Leave Request Form'!$G$8:$G$507, N215, 'Leave Request Form'!$C$8:$C$507, $B225), "R2", IF(COUNTIFS('Leave Request Form'!$P$8:$P$569, $B225, 'Leave Request Form'!$Q$8:$Q$569, "&lt;="&amp;N215, 'Leave Request Form'!$R$8:$R$569, "&gt;="&amp;N215)&gt;0, "A", IF(COUNTIFS('Leave Request Form'!$C$8:$C$507, $B225, 'Leave Request Form'!$D$8:$D$507, "&lt;="&amp;N215, 'Leave Request Form'!$E$8:$E$507, "&gt;="&amp;N215)&gt;0, "R", "")))))</f>
        <v/>
      </c>
      <c r="O225" s="43" t="str">
        <f>IF(OR($B225="", O215=""), "", IF(COUNTIFS('Leave Request Form'!$T$8:$T$507, O215, 'Leave Request Form'!$C$8:$C$507, $B225), "A2", IF(COUNTIFS('Leave Request Form'!$G$8:$G$507, O215, 'Leave Request Form'!$C$8:$C$507, $B225), "R2", IF(COUNTIFS('Leave Request Form'!$P$8:$P$569, $B225, 'Leave Request Form'!$Q$8:$Q$569, "&lt;="&amp;O215, 'Leave Request Form'!$R$8:$R$569, "&gt;="&amp;O215)&gt;0, "A", IF(COUNTIFS('Leave Request Form'!$C$8:$C$507, $B225, 'Leave Request Form'!$D$8:$D$507, "&lt;="&amp;O215, 'Leave Request Form'!$E$8:$E$507, "&gt;="&amp;O215)&gt;0, "R", "")))))</f>
        <v/>
      </c>
      <c r="P225" s="43" t="str">
        <f>IF(OR($B225="", P215=""), "", IF(COUNTIFS('Leave Request Form'!$T$8:$T$507, P215, 'Leave Request Form'!$C$8:$C$507, $B225), "A2", IF(COUNTIFS('Leave Request Form'!$G$8:$G$507, P215, 'Leave Request Form'!$C$8:$C$507, $B225), "R2", IF(COUNTIFS('Leave Request Form'!$P$8:$P$569, $B225, 'Leave Request Form'!$Q$8:$Q$569, "&lt;="&amp;P215, 'Leave Request Form'!$R$8:$R$569, "&gt;="&amp;P215)&gt;0, "A", IF(COUNTIFS('Leave Request Form'!$C$8:$C$507, $B225, 'Leave Request Form'!$D$8:$D$507, "&lt;="&amp;P215, 'Leave Request Form'!$E$8:$E$507, "&gt;="&amp;P215)&gt;0, "R", "")))))</f>
        <v/>
      </c>
      <c r="Q225" s="43" t="str">
        <f>IF(OR($B225="", Q215=""), "", IF(COUNTIFS('Leave Request Form'!$T$8:$T$507, Q215, 'Leave Request Form'!$C$8:$C$507, $B225), "A2", IF(COUNTIFS('Leave Request Form'!$G$8:$G$507, Q215, 'Leave Request Form'!$C$8:$C$507, $B225), "R2", IF(COUNTIFS('Leave Request Form'!$P$8:$P$569, $B225, 'Leave Request Form'!$Q$8:$Q$569, "&lt;="&amp;Q215, 'Leave Request Form'!$R$8:$R$569, "&gt;="&amp;Q215)&gt;0, "A", IF(COUNTIFS('Leave Request Form'!$C$8:$C$507, $B225, 'Leave Request Form'!$D$8:$D$507, "&lt;="&amp;Q215, 'Leave Request Form'!$E$8:$E$507, "&gt;="&amp;Q215)&gt;0, "R", "")))))</f>
        <v/>
      </c>
      <c r="R225" s="43" t="str">
        <f>IF(OR($B225="", R215=""), "", IF(COUNTIFS('Leave Request Form'!$T$8:$T$507, R215, 'Leave Request Form'!$C$8:$C$507, $B225), "A2", IF(COUNTIFS('Leave Request Form'!$G$8:$G$507, R215, 'Leave Request Form'!$C$8:$C$507, $B225), "R2", IF(COUNTIFS('Leave Request Form'!$P$8:$P$569, $B225, 'Leave Request Form'!$Q$8:$Q$569, "&lt;="&amp;R215, 'Leave Request Form'!$R$8:$R$569, "&gt;="&amp;R215)&gt;0, "A", IF(COUNTIFS('Leave Request Form'!$C$8:$C$507, $B225, 'Leave Request Form'!$D$8:$D$507, "&lt;="&amp;R215, 'Leave Request Form'!$E$8:$E$507, "&gt;="&amp;R215)&gt;0, "R", "")))))</f>
        <v/>
      </c>
      <c r="S225" s="43" t="str">
        <f>IF(OR($B225="", S215=""), "", IF(COUNTIFS('Leave Request Form'!$T$8:$T$507, S215, 'Leave Request Form'!$C$8:$C$507, $B225), "A2", IF(COUNTIFS('Leave Request Form'!$G$8:$G$507, S215, 'Leave Request Form'!$C$8:$C$507, $B225), "R2", IF(COUNTIFS('Leave Request Form'!$P$8:$P$569, $B225, 'Leave Request Form'!$Q$8:$Q$569, "&lt;="&amp;S215, 'Leave Request Form'!$R$8:$R$569, "&gt;="&amp;S215)&gt;0, "A", IF(COUNTIFS('Leave Request Form'!$C$8:$C$507, $B225, 'Leave Request Form'!$D$8:$D$507, "&lt;="&amp;S215, 'Leave Request Form'!$E$8:$E$507, "&gt;="&amp;S215)&gt;0, "R", "")))))</f>
        <v/>
      </c>
      <c r="T225" s="43" t="str">
        <f>IF(OR($B225="", T215=""), "", IF(COUNTIFS('Leave Request Form'!$T$8:$T$507, T215, 'Leave Request Form'!$C$8:$C$507, $B225), "A2", IF(COUNTIFS('Leave Request Form'!$G$8:$G$507, T215, 'Leave Request Form'!$C$8:$C$507, $B225), "R2", IF(COUNTIFS('Leave Request Form'!$P$8:$P$569, $B225, 'Leave Request Form'!$Q$8:$Q$569, "&lt;="&amp;T215, 'Leave Request Form'!$R$8:$R$569, "&gt;="&amp;T215)&gt;0, "A", IF(COUNTIFS('Leave Request Form'!$C$8:$C$507, $B225, 'Leave Request Form'!$D$8:$D$507, "&lt;="&amp;T215, 'Leave Request Form'!$E$8:$E$507, "&gt;="&amp;T215)&gt;0, "R", "")))))</f>
        <v/>
      </c>
      <c r="U225" s="43" t="str">
        <f>IF(OR($B225="", U215=""), "", IF(COUNTIFS('Leave Request Form'!$T$8:$T$507, U215, 'Leave Request Form'!$C$8:$C$507, $B225), "A2", IF(COUNTIFS('Leave Request Form'!$G$8:$G$507, U215, 'Leave Request Form'!$C$8:$C$507, $B225), "R2", IF(COUNTIFS('Leave Request Form'!$P$8:$P$569, $B225, 'Leave Request Form'!$Q$8:$Q$569, "&lt;="&amp;U215, 'Leave Request Form'!$R$8:$R$569, "&gt;="&amp;U215)&gt;0, "A", IF(COUNTIFS('Leave Request Form'!$C$8:$C$507, $B225, 'Leave Request Form'!$D$8:$D$507, "&lt;="&amp;U215, 'Leave Request Form'!$E$8:$E$507, "&gt;="&amp;U215)&gt;0, "R", "")))))</f>
        <v/>
      </c>
      <c r="V225" s="43" t="str">
        <f>IF(OR($B225="", V215=""), "", IF(COUNTIFS('Leave Request Form'!$T$8:$T$507, V215, 'Leave Request Form'!$C$8:$C$507, $B225), "A2", IF(COUNTIFS('Leave Request Form'!$G$8:$G$507, V215, 'Leave Request Form'!$C$8:$C$507, $B225), "R2", IF(COUNTIFS('Leave Request Form'!$P$8:$P$569, $B225, 'Leave Request Form'!$Q$8:$Q$569, "&lt;="&amp;V215, 'Leave Request Form'!$R$8:$R$569, "&gt;="&amp;V215)&gt;0, "A", IF(COUNTIFS('Leave Request Form'!$C$8:$C$507, $B225, 'Leave Request Form'!$D$8:$D$507, "&lt;="&amp;V215, 'Leave Request Form'!$E$8:$E$507, "&gt;="&amp;V215)&gt;0, "R", "")))))</f>
        <v/>
      </c>
      <c r="W225" s="43" t="str">
        <f>IF(OR($B225="", W215=""), "", IF(COUNTIFS('Leave Request Form'!$T$8:$T$507, W215, 'Leave Request Form'!$C$8:$C$507, $B225), "A2", IF(COUNTIFS('Leave Request Form'!$G$8:$G$507, W215, 'Leave Request Form'!$C$8:$C$507, $B225), "R2", IF(COUNTIFS('Leave Request Form'!$P$8:$P$569, $B225, 'Leave Request Form'!$Q$8:$Q$569, "&lt;="&amp;W215, 'Leave Request Form'!$R$8:$R$569, "&gt;="&amp;W215)&gt;0, "A", IF(COUNTIFS('Leave Request Form'!$C$8:$C$507, $B225, 'Leave Request Form'!$D$8:$D$507, "&lt;="&amp;W215, 'Leave Request Form'!$E$8:$E$507, "&gt;="&amp;W215)&gt;0, "R", "")))))</f>
        <v/>
      </c>
      <c r="X225" s="43" t="str">
        <f>IF(OR($B225="", X215=""), "", IF(COUNTIFS('Leave Request Form'!$T$8:$T$507, X215, 'Leave Request Form'!$C$8:$C$507, $B225), "A2", IF(COUNTIFS('Leave Request Form'!$G$8:$G$507, X215, 'Leave Request Form'!$C$8:$C$507, $B225), "R2", IF(COUNTIFS('Leave Request Form'!$P$8:$P$569, $B225, 'Leave Request Form'!$Q$8:$Q$569, "&lt;="&amp;X215, 'Leave Request Form'!$R$8:$R$569, "&gt;="&amp;X215)&gt;0, "A", IF(COUNTIFS('Leave Request Form'!$C$8:$C$507, $B225, 'Leave Request Form'!$D$8:$D$507, "&lt;="&amp;X215, 'Leave Request Form'!$E$8:$E$507, "&gt;="&amp;X215)&gt;0, "R", "")))))</f>
        <v/>
      </c>
      <c r="Y225" s="43" t="str">
        <f>IF(OR($B225="", Y215=""), "", IF(COUNTIFS('Leave Request Form'!$T$8:$T$507, Y215, 'Leave Request Form'!$C$8:$C$507, $B225), "A2", IF(COUNTIFS('Leave Request Form'!$G$8:$G$507, Y215, 'Leave Request Form'!$C$8:$C$507, $B225), "R2", IF(COUNTIFS('Leave Request Form'!$P$8:$P$569, $B225, 'Leave Request Form'!$Q$8:$Q$569, "&lt;="&amp;Y215, 'Leave Request Form'!$R$8:$R$569, "&gt;="&amp;Y215)&gt;0, "A", IF(COUNTIFS('Leave Request Form'!$C$8:$C$507, $B225, 'Leave Request Form'!$D$8:$D$507, "&lt;="&amp;Y215, 'Leave Request Form'!$E$8:$E$507, "&gt;="&amp;Y215)&gt;0, "R", "")))))</f>
        <v/>
      </c>
      <c r="Z225" s="43" t="str">
        <f>IF(OR($B225="", Z215=""), "", IF(COUNTIFS('Leave Request Form'!$T$8:$T$507, Z215, 'Leave Request Form'!$C$8:$C$507, $B225), "A2", IF(COUNTIFS('Leave Request Form'!$G$8:$G$507, Z215, 'Leave Request Form'!$C$8:$C$507, $B225), "R2", IF(COUNTIFS('Leave Request Form'!$P$8:$P$569, $B225, 'Leave Request Form'!$Q$8:$Q$569, "&lt;="&amp;Z215, 'Leave Request Form'!$R$8:$R$569, "&gt;="&amp;Z215)&gt;0, "A", IF(COUNTIFS('Leave Request Form'!$C$8:$C$507, $B225, 'Leave Request Form'!$D$8:$D$507, "&lt;="&amp;Z215, 'Leave Request Form'!$E$8:$E$507, "&gt;="&amp;Z215)&gt;0, "R", "")))))</f>
        <v/>
      </c>
      <c r="AA225" s="43" t="str">
        <f>IF(OR($B225="", AA215=""), "", IF(COUNTIFS('Leave Request Form'!$T$8:$T$507, AA215, 'Leave Request Form'!$C$8:$C$507, $B225), "A2", IF(COUNTIFS('Leave Request Form'!$G$8:$G$507, AA215, 'Leave Request Form'!$C$8:$C$507, $B225), "R2", IF(COUNTIFS('Leave Request Form'!$P$8:$P$569, $B225, 'Leave Request Form'!$Q$8:$Q$569, "&lt;="&amp;AA215, 'Leave Request Form'!$R$8:$R$569, "&gt;="&amp;AA215)&gt;0, "A", IF(COUNTIFS('Leave Request Form'!$C$8:$C$507, $B225, 'Leave Request Form'!$D$8:$D$507, "&lt;="&amp;AA215, 'Leave Request Form'!$E$8:$E$507, "&gt;="&amp;AA215)&gt;0, "R", "")))))</f>
        <v/>
      </c>
      <c r="AB225" s="43" t="str">
        <f>IF(OR($B225="", AB215=""), "", IF(COUNTIFS('Leave Request Form'!$T$8:$T$507, AB215, 'Leave Request Form'!$C$8:$C$507, $B225), "A2", IF(COUNTIFS('Leave Request Form'!$G$8:$G$507, AB215, 'Leave Request Form'!$C$8:$C$507, $B225), "R2", IF(COUNTIFS('Leave Request Form'!$P$8:$P$569, $B225, 'Leave Request Form'!$Q$8:$Q$569, "&lt;="&amp;AB215, 'Leave Request Form'!$R$8:$R$569, "&gt;="&amp;AB215)&gt;0, "A", IF(COUNTIFS('Leave Request Form'!$C$8:$C$507, $B225, 'Leave Request Form'!$D$8:$D$507, "&lt;="&amp;AB215, 'Leave Request Form'!$E$8:$E$507, "&gt;="&amp;AB215)&gt;0, "R", "")))))</f>
        <v/>
      </c>
      <c r="AC225" s="43" t="str">
        <f>IF(OR($B225="", AC215=""), "", IF(COUNTIFS('Leave Request Form'!$T$8:$T$507, AC215, 'Leave Request Form'!$C$8:$C$507, $B225), "A2", IF(COUNTIFS('Leave Request Form'!$G$8:$G$507, AC215, 'Leave Request Form'!$C$8:$C$507, $B225), "R2", IF(COUNTIFS('Leave Request Form'!$P$8:$P$569, $B225, 'Leave Request Form'!$Q$8:$Q$569, "&lt;="&amp;AC215, 'Leave Request Form'!$R$8:$R$569, "&gt;="&amp;AC215)&gt;0, "A", IF(COUNTIFS('Leave Request Form'!$C$8:$C$507, $B225, 'Leave Request Form'!$D$8:$D$507, "&lt;="&amp;AC215, 'Leave Request Form'!$E$8:$E$507, "&gt;="&amp;AC215)&gt;0, "R", "")))))</f>
        <v/>
      </c>
      <c r="AD225" s="43" t="str">
        <f>IF(OR($B225="", AD215=""), "", IF(COUNTIFS('Leave Request Form'!$T$8:$T$507, AD215, 'Leave Request Form'!$C$8:$C$507, $B225), "A2", IF(COUNTIFS('Leave Request Form'!$G$8:$G$507, AD215, 'Leave Request Form'!$C$8:$C$507, $B225), "R2", IF(COUNTIFS('Leave Request Form'!$P$8:$P$569, $B225, 'Leave Request Form'!$Q$8:$Q$569, "&lt;="&amp;AD215, 'Leave Request Form'!$R$8:$R$569, "&gt;="&amp;AD215)&gt;0, "A", IF(COUNTIFS('Leave Request Form'!$C$8:$C$507, $B225, 'Leave Request Form'!$D$8:$D$507, "&lt;="&amp;AD215, 'Leave Request Form'!$E$8:$E$507, "&gt;="&amp;AD215)&gt;0, "R", "")))))</f>
        <v/>
      </c>
      <c r="AE225" s="43" t="str">
        <f>IF(OR($B225="", AE215=""), "", IF(COUNTIFS('Leave Request Form'!$T$8:$T$507, AE215, 'Leave Request Form'!$C$8:$C$507, $B225), "A2", IF(COUNTIFS('Leave Request Form'!$G$8:$G$507, AE215, 'Leave Request Form'!$C$8:$C$507, $B225), "R2", IF(COUNTIFS('Leave Request Form'!$P$8:$P$569, $B225, 'Leave Request Form'!$Q$8:$Q$569, "&lt;="&amp;AE215, 'Leave Request Form'!$R$8:$R$569, "&gt;="&amp;AE215)&gt;0, "A", IF(COUNTIFS('Leave Request Form'!$C$8:$C$507, $B225, 'Leave Request Form'!$D$8:$D$507, "&lt;="&amp;AE215, 'Leave Request Form'!$E$8:$E$507, "&gt;="&amp;AE215)&gt;0, "R", "")))))</f>
        <v/>
      </c>
      <c r="AF225" s="43" t="str">
        <f>IF(OR($B225="", AF215=""), "", IF(COUNTIFS('Leave Request Form'!$T$8:$T$507, AF215, 'Leave Request Form'!$C$8:$C$507, $B225), "A2", IF(COUNTIFS('Leave Request Form'!$G$8:$G$507, AF215, 'Leave Request Form'!$C$8:$C$507, $B225), "R2", IF(COUNTIFS('Leave Request Form'!$P$8:$P$569, $B225, 'Leave Request Form'!$Q$8:$Q$569, "&lt;="&amp;AF215, 'Leave Request Form'!$R$8:$R$569, "&gt;="&amp;AF215)&gt;0, "A", IF(COUNTIFS('Leave Request Form'!$C$8:$C$507, $B225, 'Leave Request Form'!$D$8:$D$507, "&lt;="&amp;AF215, 'Leave Request Form'!$E$8:$E$507, "&gt;="&amp;AF215)&gt;0, "R", "")))))</f>
        <v/>
      </c>
      <c r="AG225" s="44" t="str">
        <f>IF(OR($B225="", AG215=""), "", IF(COUNTIFS('Leave Request Form'!$T$8:$T$507, AG215, 'Leave Request Form'!$C$8:$C$507, $B225), "A2", IF(COUNTIFS('Leave Request Form'!$G$8:$G$507, AG215, 'Leave Request Form'!$C$8:$C$507, $B225), "R2", IF(COUNTIFS('Leave Request Form'!$P$8:$P$569, $B225, 'Leave Request Form'!$Q$8:$Q$569, "&lt;="&amp;AG215, 'Leave Request Form'!$R$8:$R$569, "&gt;="&amp;AG215)&gt;0, "A", IF(COUNTIFS('Leave Request Form'!$C$8:$C$507, $B225, 'Leave Request Form'!$D$8:$D$507, "&lt;="&amp;AG215, 'Leave Request Form'!$E$8:$E$507, "&gt;="&amp;AG215)&gt;0, "R", "")))))</f>
        <v/>
      </c>
      <c r="AH225" s="75"/>
    </row>
    <row r="226" spans="1:34" x14ac:dyDescent="0.25">
      <c r="A226" s="75"/>
      <c r="B226" s="10" t="str">
        <f>IF('Intro &amp; Setup'!$BC$14="", "", 'Intro &amp; Setup'!$BC$14)</f>
        <v>Claire</v>
      </c>
      <c r="C226" s="42" t="str">
        <f>IF(OR($B226="", C215=""), "", IF(COUNTIFS('Leave Request Form'!$T$8:$T$507, C215, 'Leave Request Form'!$C$8:$C$507, $B226), "A2", IF(COUNTIFS('Leave Request Form'!$G$8:$G$507, C215, 'Leave Request Form'!$C$8:$C$507, $B226), "R2", IF(COUNTIFS('Leave Request Form'!$P$8:$P$569, $B226, 'Leave Request Form'!$Q$8:$Q$569, "&lt;="&amp;C215, 'Leave Request Form'!$R$8:$R$569, "&gt;="&amp;C215)&gt;0, "A", IF(COUNTIFS('Leave Request Form'!$C$8:$C$507, $B226, 'Leave Request Form'!$D$8:$D$507, "&lt;="&amp;C215, 'Leave Request Form'!$E$8:$E$507, "&gt;="&amp;C215)&gt;0, "R", "")))))</f>
        <v/>
      </c>
      <c r="D226" s="43" t="str">
        <f>IF(OR($B226="", D215=""), "", IF(COUNTIFS('Leave Request Form'!$T$8:$T$507, D215, 'Leave Request Form'!$C$8:$C$507, $B226), "A2", IF(COUNTIFS('Leave Request Form'!$G$8:$G$507, D215, 'Leave Request Form'!$C$8:$C$507, $B226), "R2", IF(COUNTIFS('Leave Request Form'!$P$8:$P$569, $B226, 'Leave Request Form'!$Q$8:$Q$569, "&lt;="&amp;D215, 'Leave Request Form'!$R$8:$R$569, "&gt;="&amp;D215)&gt;0, "A", IF(COUNTIFS('Leave Request Form'!$C$8:$C$507, $B226, 'Leave Request Form'!$D$8:$D$507, "&lt;="&amp;D215, 'Leave Request Form'!$E$8:$E$507, "&gt;="&amp;D215)&gt;0, "R", "")))))</f>
        <v/>
      </c>
      <c r="E226" s="43" t="str">
        <f>IF(OR($B226="", E215=""), "", IF(COUNTIFS('Leave Request Form'!$T$8:$T$507, E215, 'Leave Request Form'!$C$8:$C$507, $B226), "A2", IF(COUNTIFS('Leave Request Form'!$G$8:$G$507, E215, 'Leave Request Form'!$C$8:$C$507, $B226), "R2", IF(COUNTIFS('Leave Request Form'!$P$8:$P$569, $B226, 'Leave Request Form'!$Q$8:$Q$569, "&lt;="&amp;E215, 'Leave Request Form'!$R$8:$R$569, "&gt;="&amp;E215)&gt;0, "A", IF(COUNTIFS('Leave Request Form'!$C$8:$C$507, $B226, 'Leave Request Form'!$D$8:$D$507, "&lt;="&amp;E215, 'Leave Request Form'!$E$8:$E$507, "&gt;="&amp;E215)&gt;0, "R", "")))))</f>
        <v/>
      </c>
      <c r="F226" s="43" t="str">
        <f>IF(OR($B226="", F215=""), "", IF(COUNTIFS('Leave Request Form'!$T$8:$T$507, F215, 'Leave Request Form'!$C$8:$C$507, $B226), "A2", IF(COUNTIFS('Leave Request Form'!$G$8:$G$507, F215, 'Leave Request Form'!$C$8:$C$507, $B226), "R2", IF(COUNTIFS('Leave Request Form'!$P$8:$P$569, $B226, 'Leave Request Form'!$Q$8:$Q$569, "&lt;="&amp;F215, 'Leave Request Form'!$R$8:$R$569, "&gt;="&amp;F215)&gt;0, "A", IF(COUNTIFS('Leave Request Form'!$C$8:$C$507, $B226, 'Leave Request Form'!$D$8:$D$507, "&lt;="&amp;F215, 'Leave Request Form'!$E$8:$E$507, "&gt;="&amp;F215)&gt;0, "R", "")))))</f>
        <v/>
      </c>
      <c r="G226" s="43" t="str">
        <f>IF(OR($B226="", G215=""), "", IF(COUNTIFS('Leave Request Form'!$T$8:$T$507, G215, 'Leave Request Form'!$C$8:$C$507, $B226), "A2", IF(COUNTIFS('Leave Request Form'!$G$8:$G$507, G215, 'Leave Request Form'!$C$8:$C$507, $B226), "R2", IF(COUNTIFS('Leave Request Form'!$P$8:$P$569, $B226, 'Leave Request Form'!$Q$8:$Q$569, "&lt;="&amp;G215, 'Leave Request Form'!$R$8:$R$569, "&gt;="&amp;G215)&gt;0, "A", IF(COUNTIFS('Leave Request Form'!$C$8:$C$507, $B226, 'Leave Request Form'!$D$8:$D$507, "&lt;="&amp;G215, 'Leave Request Form'!$E$8:$E$507, "&gt;="&amp;G215)&gt;0, "R", "")))))</f>
        <v/>
      </c>
      <c r="H226" s="43" t="str">
        <f>IF(OR($B226="", H215=""), "", IF(COUNTIFS('Leave Request Form'!$T$8:$T$507, H215, 'Leave Request Form'!$C$8:$C$507, $B226), "A2", IF(COUNTIFS('Leave Request Form'!$G$8:$G$507, H215, 'Leave Request Form'!$C$8:$C$507, $B226), "R2", IF(COUNTIFS('Leave Request Form'!$P$8:$P$569, $B226, 'Leave Request Form'!$Q$8:$Q$569, "&lt;="&amp;H215, 'Leave Request Form'!$R$8:$R$569, "&gt;="&amp;H215)&gt;0, "A", IF(COUNTIFS('Leave Request Form'!$C$8:$C$507, $B226, 'Leave Request Form'!$D$8:$D$507, "&lt;="&amp;H215, 'Leave Request Form'!$E$8:$E$507, "&gt;="&amp;H215)&gt;0, "R", "")))))</f>
        <v/>
      </c>
      <c r="I226" s="43" t="str">
        <f>IF(OR($B226="", I215=""), "", IF(COUNTIFS('Leave Request Form'!$T$8:$T$507, I215, 'Leave Request Form'!$C$8:$C$507, $B226), "A2", IF(COUNTIFS('Leave Request Form'!$G$8:$G$507, I215, 'Leave Request Form'!$C$8:$C$507, $B226), "R2", IF(COUNTIFS('Leave Request Form'!$P$8:$P$569, $B226, 'Leave Request Form'!$Q$8:$Q$569, "&lt;="&amp;I215, 'Leave Request Form'!$R$8:$R$569, "&gt;="&amp;I215)&gt;0, "A", IF(COUNTIFS('Leave Request Form'!$C$8:$C$507, $B226, 'Leave Request Form'!$D$8:$D$507, "&lt;="&amp;I215, 'Leave Request Form'!$E$8:$E$507, "&gt;="&amp;I215)&gt;0, "R", "")))))</f>
        <v/>
      </c>
      <c r="J226" s="43" t="str">
        <f>IF(OR($B226="", J215=""), "", IF(COUNTIFS('Leave Request Form'!$T$8:$T$507, J215, 'Leave Request Form'!$C$8:$C$507, $B226), "A2", IF(COUNTIFS('Leave Request Form'!$G$8:$G$507, J215, 'Leave Request Form'!$C$8:$C$507, $B226), "R2", IF(COUNTIFS('Leave Request Form'!$P$8:$P$569, $B226, 'Leave Request Form'!$Q$8:$Q$569, "&lt;="&amp;J215, 'Leave Request Form'!$R$8:$R$569, "&gt;="&amp;J215)&gt;0, "A", IF(COUNTIFS('Leave Request Form'!$C$8:$C$507, $B226, 'Leave Request Form'!$D$8:$D$507, "&lt;="&amp;J215, 'Leave Request Form'!$E$8:$E$507, "&gt;="&amp;J215)&gt;0, "R", "")))))</f>
        <v/>
      </c>
      <c r="K226" s="43" t="str">
        <f>IF(OR($B226="", K215=""), "", IF(COUNTIFS('Leave Request Form'!$T$8:$T$507, K215, 'Leave Request Form'!$C$8:$C$507, $B226), "A2", IF(COUNTIFS('Leave Request Form'!$G$8:$G$507, K215, 'Leave Request Form'!$C$8:$C$507, $B226), "R2", IF(COUNTIFS('Leave Request Form'!$P$8:$P$569, $B226, 'Leave Request Form'!$Q$8:$Q$569, "&lt;="&amp;K215, 'Leave Request Form'!$R$8:$R$569, "&gt;="&amp;K215)&gt;0, "A", IF(COUNTIFS('Leave Request Form'!$C$8:$C$507, $B226, 'Leave Request Form'!$D$8:$D$507, "&lt;="&amp;K215, 'Leave Request Form'!$E$8:$E$507, "&gt;="&amp;K215)&gt;0, "R", "")))))</f>
        <v/>
      </c>
      <c r="L226" s="43" t="str">
        <f>IF(OR($B226="", L215=""), "", IF(COUNTIFS('Leave Request Form'!$T$8:$T$507, L215, 'Leave Request Form'!$C$8:$C$507, $B226), "A2", IF(COUNTIFS('Leave Request Form'!$G$8:$G$507, L215, 'Leave Request Form'!$C$8:$C$507, $B226), "R2", IF(COUNTIFS('Leave Request Form'!$P$8:$P$569, $B226, 'Leave Request Form'!$Q$8:$Q$569, "&lt;="&amp;L215, 'Leave Request Form'!$R$8:$R$569, "&gt;="&amp;L215)&gt;0, "A", IF(COUNTIFS('Leave Request Form'!$C$8:$C$507, $B226, 'Leave Request Form'!$D$8:$D$507, "&lt;="&amp;L215, 'Leave Request Form'!$E$8:$E$507, "&gt;="&amp;L215)&gt;0, "R", "")))))</f>
        <v/>
      </c>
      <c r="M226" s="43" t="str">
        <f>IF(OR($B226="", M215=""), "", IF(COUNTIFS('Leave Request Form'!$T$8:$T$507, M215, 'Leave Request Form'!$C$8:$C$507, $B226), "A2", IF(COUNTIFS('Leave Request Form'!$G$8:$G$507, M215, 'Leave Request Form'!$C$8:$C$507, $B226), "R2", IF(COUNTIFS('Leave Request Form'!$P$8:$P$569, $B226, 'Leave Request Form'!$Q$8:$Q$569, "&lt;="&amp;M215, 'Leave Request Form'!$R$8:$R$569, "&gt;="&amp;M215)&gt;0, "A", IF(COUNTIFS('Leave Request Form'!$C$8:$C$507, $B226, 'Leave Request Form'!$D$8:$D$507, "&lt;="&amp;M215, 'Leave Request Form'!$E$8:$E$507, "&gt;="&amp;M215)&gt;0, "R", "")))))</f>
        <v/>
      </c>
      <c r="N226" s="43" t="str">
        <f>IF(OR($B226="", N215=""), "", IF(COUNTIFS('Leave Request Form'!$T$8:$T$507, N215, 'Leave Request Form'!$C$8:$C$507, $B226), "A2", IF(COUNTIFS('Leave Request Form'!$G$8:$G$507, N215, 'Leave Request Form'!$C$8:$C$507, $B226), "R2", IF(COUNTIFS('Leave Request Form'!$P$8:$P$569, $B226, 'Leave Request Form'!$Q$8:$Q$569, "&lt;="&amp;N215, 'Leave Request Form'!$R$8:$R$569, "&gt;="&amp;N215)&gt;0, "A", IF(COUNTIFS('Leave Request Form'!$C$8:$C$507, $B226, 'Leave Request Form'!$D$8:$D$507, "&lt;="&amp;N215, 'Leave Request Form'!$E$8:$E$507, "&gt;="&amp;N215)&gt;0, "R", "")))))</f>
        <v/>
      </c>
      <c r="O226" s="43" t="str">
        <f>IF(OR($B226="", O215=""), "", IF(COUNTIFS('Leave Request Form'!$T$8:$T$507, O215, 'Leave Request Form'!$C$8:$C$507, $B226), "A2", IF(COUNTIFS('Leave Request Form'!$G$8:$G$507, O215, 'Leave Request Form'!$C$8:$C$507, $B226), "R2", IF(COUNTIFS('Leave Request Form'!$P$8:$P$569, $B226, 'Leave Request Form'!$Q$8:$Q$569, "&lt;="&amp;O215, 'Leave Request Form'!$R$8:$R$569, "&gt;="&amp;O215)&gt;0, "A", IF(COUNTIFS('Leave Request Form'!$C$8:$C$507, $B226, 'Leave Request Form'!$D$8:$D$507, "&lt;="&amp;O215, 'Leave Request Form'!$E$8:$E$507, "&gt;="&amp;O215)&gt;0, "R", "")))))</f>
        <v/>
      </c>
      <c r="P226" s="43" t="str">
        <f>IF(OR($B226="", P215=""), "", IF(COUNTIFS('Leave Request Form'!$T$8:$T$507, P215, 'Leave Request Form'!$C$8:$C$507, $B226), "A2", IF(COUNTIFS('Leave Request Form'!$G$8:$G$507, P215, 'Leave Request Form'!$C$8:$C$507, $B226), "R2", IF(COUNTIFS('Leave Request Form'!$P$8:$P$569, $B226, 'Leave Request Form'!$Q$8:$Q$569, "&lt;="&amp;P215, 'Leave Request Form'!$R$8:$R$569, "&gt;="&amp;P215)&gt;0, "A", IF(COUNTIFS('Leave Request Form'!$C$8:$C$507, $B226, 'Leave Request Form'!$D$8:$D$507, "&lt;="&amp;P215, 'Leave Request Form'!$E$8:$E$507, "&gt;="&amp;P215)&gt;0, "R", "")))))</f>
        <v/>
      </c>
      <c r="Q226" s="43" t="str">
        <f>IF(OR($B226="", Q215=""), "", IF(COUNTIFS('Leave Request Form'!$T$8:$T$507, Q215, 'Leave Request Form'!$C$8:$C$507, $B226), "A2", IF(COUNTIFS('Leave Request Form'!$G$8:$G$507, Q215, 'Leave Request Form'!$C$8:$C$507, $B226), "R2", IF(COUNTIFS('Leave Request Form'!$P$8:$P$569, $B226, 'Leave Request Form'!$Q$8:$Q$569, "&lt;="&amp;Q215, 'Leave Request Form'!$R$8:$R$569, "&gt;="&amp;Q215)&gt;0, "A", IF(COUNTIFS('Leave Request Form'!$C$8:$C$507, $B226, 'Leave Request Form'!$D$8:$D$507, "&lt;="&amp;Q215, 'Leave Request Form'!$E$8:$E$507, "&gt;="&amp;Q215)&gt;0, "R", "")))))</f>
        <v/>
      </c>
      <c r="R226" s="43" t="str">
        <f>IF(OR($B226="", R215=""), "", IF(COUNTIFS('Leave Request Form'!$T$8:$T$507, R215, 'Leave Request Form'!$C$8:$C$507, $B226), "A2", IF(COUNTIFS('Leave Request Form'!$G$8:$G$507, R215, 'Leave Request Form'!$C$8:$C$507, $B226), "R2", IF(COUNTIFS('Leave Request Form'!$P$8:$P$569, $B226, 'Leave Request Form'!$Q$8:$Q$569, "&lt;="&amp;R215, 'Leave Request Form'!$R$8:$R$569, "&gt;="&amp;R215)&gt;0, "A", IF(COUNTIFS('Leave Request Form'!$C$8:$C$507, $B226, 'Leave Request Form'!$D$8:$D$507, "&lt;="&amp;R215, 'Leave Request Form'!$E$8:$E$507, "&gt;="&amp;R215)&gt;0, "R", "")))))</f>
        <v/>
      </c>
      <c r="S226" s="43" t="str">
        <f>IF(OR($B226="", S215=""), "", IF(COUNTIFS('Leave Request Form'!$T$8:$T$507, S215, 'Leave Request Form'!$C$8:$C$507, $B226), "A2", IF(COUNTIFS('Leave Request Form'!$G$8:$G$507, S215, 'Leave Request Form'!$C$8:$C$507, $B226), "R2", IF(COUNTIFS('Leave Request Form'!$P$8:$P$569, $B226, 'Leave Request Form'!$Q$8:$Q$569, "&lt;="&amp;S215, 'Leave Request Form'!$R$8:$R$569, "&gt;="&amp;S215)&gt;0, "A", IF(COUNTIFS('Leave Request Form'!$C$8:$C$507, $B226, 'Leave Request Form'!$D$8:$D$507, "&lt;="&amp;S215, 'Leave Request Form'!$E$8:$E$507, "&gt;="&amp;S215)&gt;0, "R", "")))))</f>
        <v/>
      </c>
      <c r="T226" s="43" t="str">
        <f>IF(OR($B226="", T215=""), "", IF(COUNTIFS('Leave Request Form'!$T$8:$T$507, T215, 'Leave Request Form'!$C$8:$C$507, $B226), "A2", IF(COUNTIFS('Leave Request Form'!$G$8:$G$507, T215, 'Leave Request Form'!$C$8:$C$507, $B226), "R2", IF(COUNTIFS('Leave Request Form'!$P$8:$P$569, $B226, 'Leave Request Form'!$Q$8:$Q$569, "&lt;="&amp;T215, 'Leave Request Form'!$R$8:$R$569, "&gt;="&amp;T215)&gt;0, "A", IF(COUNTIFS('Leave Request Form'!$C$8:$C$507, $B226, 'Leave Request Form'!$D$8:$D$507, "&lt;="&amp;T215, 'Leave Request Form'!$E$8:$E$507, "&gt;="&amp;T215)&gt;0, "R", "")))))</f>
        <v/>
      </c>
      <c r="U226" s="43" t="str">
        <f>IF(OR($B226="", U215=""), "", IF(COUNTIFS('Leave Request Form'!$T$8:$T$507, U215, 'Leave Request Form'!$C$8:$C$507, $B226), "A2", IF(COUNTIFS('Leave Request Form'!$G$8:$G$507, U215, 'Leave Request Form'!$C$8:$C$507, $B226), "R2", IF(COUNTIFS('Leave Request Form'!$P$8:$P$569, $B226, 'Leave Request Form'!$Q$8:$Q$569, "&lt;="&amp;U215, 'Leave Request Form'!$R$8:$R$569, "&gt;="&amp;U215)&gt;0, "A", IF(COUNTIFS('Leave Request Form'!$C$8:$C$507, $B226, 'Leave Request Form'!$D$8:$D$507, "&lt;="&amp;U215, 'Leave Request Form'!$E$8:$E$507, "&gt;="&amp;U215)&gt;0, "R", "")))))</f>
        <v/>
      </c>
      <c r="V226" s="43" t="str">
        <f>IF(OR($B226="", V215=""), "", IF(COUNTIFS('Leave Request Form'!$T$8:$T$507, V215, 'Leave Request Form'!$C$8:$C$507, $B226), "A2", IF(COUNTIFS('Leave Request Form'!$G$8:$G$507, V215, 'Leave Request Form'!$C$8:$C$507, $B226), "R2", IF(COUNTIFS('Leave Request Form'!$P$8:$P$569, $B226, 'Leave Request Form'!$Q$8:$Q$569, "&lt;="&amp;V215, 'Leave Request Form'!$R$8:$R$569, "&gt;="&amp;V215)&gt;0, "A", IF(COUNTIFS('Leave Request Form'!$C$8:$C$507, $B226, 'Leave Request Form'!$D$8:$D$507, "&lt;="&amp;V215, 'Leave Request Form'!$E$8:$E$507, "&gt;="&amp;V215)&gt;0, "R", "")))))</f>
        <v/>
      </c>
      <c r="W226" s="43" t="str">
        <f>IF(OR($B226="", W215=""), "", IF(COUNTIFS('Leave Request Form'!$T$8:$T$507, W215, 'Leave Request Form'!$C$8:$C$507, $B226), "A2", IF(COUNTIFS('Leave Request Form'!$G$8:$G$507, W215, 'Leave Request Form'!$C$8:$C$507, $B226), "R2", IF(COUNTIFS('Leave Request Form'!$P$8:$P$569, $B226, 'Leave Request Form'!$Q$8:$Q$569, "&lt;="&amp;W215, 'Leave Request Form'!$R$8:$R$569, "&gt;="&amp;W215)&gt;0, "A", IF(COUNTIFS('Leave Request Form'!$C$8:$C$507, $B226, 'Leave Request Form'!$D$8:$D$507, "&lt;="&amp;W215, 'Leave Request Form'!$E$8:$E$507, "&gt;="&amp;W215)&gt;0, "R", "")))))</f>
        <v/>
      </c>
      <c r="X226" s="43" t="str">
        <f>IF(OR($B226="", X215=""), "", IF(COUNTIFS('Leave Request Form'!$T$8:$T$507, X215, 'Leave Request Form'!$C$8:$C$507, $B226), "A2", IF(COUNTIFS('Leave Request Form'!$G$8:$G$507, X215, 'Leave Request Form'!$C$8:$C$507, $B226), "R2", IF(COUNTIFS('Leave Request Form'!$P$8:$P$569, $B226, 'Leave Request Form'!$Q$8:$Q$569, "&lt;="&amp;X215, 'Leave Request Form'!$R$8:$R$569, "&gt;="&amp;X215)&gt;0, "A", IF(COUNTIFS('Leave Request Form'!$C$8:$C$507, $B226, 'Leave Request Form'!$D$8:$D$507, "&lt;="&amp;X215, 'Leave Request Form'!$E$8:$E$507, "&gt;="&amp;X215)&gt;0, "R", "")))))</f>
        <v/>
      </c>
      <c r="Y226" s="43" t="str">
        <f>IF(OR($B226="", Y215=""), "", IF(COUNTIFS('Leave Request Form'!$T$8:$T$507, Y215, 'Leave Request Form'!$C$8:$C$507, $B226), "A2", IF(COUNTIFS('Leave Request Form'!$G$8:$G$507, Y215, 'Leave Request Form'!$C$8:$C$507, $B226), "R2", IF(COUNTIFS('Leave Request Form'!$P$8:$P$569, $B226, 'Leave Request Form'!$Q$8:$Q$569, "&lt;="&amp;Y215, 'Leave Request Form'!$R$8:$R$569, "&gt;="&amp;Y215)&gt;0, "A", IF(COUNTIFS('Leave Request Form'!$C$8:$C$507, $B226, 'Leave Request Form'!$D$8:$D$507, "&lt;="&amp;Y215, 'Leave Request Form'!$E$8:$E$507, "&gt;="&amp;Y215)&gt;0, "R", "")))))</f>
        <v/>
      </c>
      <c r="Z226" s="43" t="str">
        <f>IF(OR($B226="", Z215=""), "", IF(COUNTIFS('Leave Request Form'!$T$8:$T$507, Z215, 'Leave Request Form'!$C$8:$C$507, $B226), "A2", IF(COUNTIFS('Leave Request Form'!$G$8:$G$507, Z215, 'Leave Request Form'!$C$8:$C$507, $B226), "R2", IF(COUNTIFS('Leave Request Form'!$P$8:$P$569, $B226, 'Leave Request Form'!$Q$8:$Q$569, "&lt;="&amp;Z215, 'Leave Request Form'!$R$8:$R$569, "&gt;="&amp;Z215)&gt;0, "A", IF(COUNTIFS('Leave Request Form'!$C$8:$C$507, $B226, 'Leave Request Form'!$D$8:$D$507, "&lt;="&amp;Z215, 'Leave Request Form'!$E$8:$E$507, "&gt;="&amp;Z215)&gt;0, "R", "")))))</f>
        <v/>
      </c>
      <c r="AA226" s="43" t="str">
        <f>IF(OR($B226="", AA215=""), "", IF(COUNTIFS('Leave Request Form'!$T$8:$T$507, AA215, 'Leave Request Form'!$C$8:$C$507, $B226), "A2", IF(COUNTIFS('Leave Request Form'!$G$8:$G$507, AA215, 'Leave Request Form'!$C$8:$C$507, $B226), "R2", IF(COUNTIFS('Leave Request Form'!$P$8:$P$569, $B226, 'Leave Request Form'!$Q$8:$Q$569, "&lt;="&amp;AA215, 'Leave Request Form'!$R$8:$R$569, "&gt;="&amp;AA215)&gt;0, "A", IF(COUNTIFS('Leave Request Form'!$C$8:$C$507, $B226, 'Leave Request Form'!$D$8:$D$507, "&lt;="&amp;AA215, 'Leave Request Form'!$E$8:$E$507, "&gt;="&amp;AA215)&gt;0, "R", "")))))</f>
        <v/>
      </c>
      <c r="AB226" s="43" t="str">
        <f>IF(OR($B226="", AB215=""), "", IF(COUNTIFS('Leave Request Form'!$T$8:$T$507, AB215, 'Leave Request Form'!$C$8:$C$507, $B226), "A2", IF(COUNTIFS('Leave Request Form'!$G$8:$G$507, AB215, 'Leave Request Form'!$C$8:$C$507, $B226), "R2", IF(COUNTIFS('Leave Request Form'!$P$8:$P$569, $B226, 'Leave Request Form'!$Q$8:$Q$569, "&lt;="&amp;AB215, 'Leave Request Form'!$R$8:$R$569, "&gt;="&amp;AB215)&gt;0, "A", IF(COUNTIFS('Leave Request Form'!$C$8:$C$507, $B226, 'Leave Request Form'!$D$8:$D$507, "&lt;="&amp;AB215, 'Leave Request Form'!$E$8:$E$507, "&gt;="&amp;AB215)&gt;0, "R", "")))))</f>
        <v/>
      </c>
      <c r="AC226" s="43" t="str">
        <f>IF(OR($B226="", AC215=""), "", IF(COUNTIFS('Leave Request Form'!$T$8:$T$507, AC215, 'Leave Request Form'!$C$8:$C$507, $B226), "A2", IF(COUNTIFS('Leave Request Form'!$G$8:$G$507, AC215, 'Leave Request Form'!$C$8:$C$507, $B226), "R2", IF(COUNTIFS('Leave Request Form'!$P$8:$P$569, $B226, 'Leave Request Form'!$Q$8:$Q$569, "&lt;="&amp;AC215, 'Leave Request Form'!$R$8:$R$569, "&gt;="&amp;AC215)&gt;0, "A", IF(COUNTIFS('Leave Request Form'!$C$8:$C$507, $B226, 'Leave Request Form'!$D$8:$D$507, "&lt;="&amp;AC215, 'Leave Request Form'!$E$8:$E$507, "&gt;="&amp;AC215)&gt;0, "R", "")))))</f>
        <v/>
      </c>
      <c r="AD226" s="43" t="str">
        <f>IF(OR($B226="", AD215=""), "", IF(COUNTIFS('Leave Request Form'!$T$8:$T$507, AD215, 'Leave Request Form'!$C$8:$C$507, $B226), "A2", IF(COUNTIFS('Leave Request Form'!$G$8:$G$507, AD215, 'Leave Request Form'!$C$8:$C$507, $B226), "R2", IF(COUNTIFS('Leave Request Form'!$P$8:$P$569, $B226, 'Leave Request Form'!$Q$8:$Q$569, "&lt;="&amp;AD215, 'Leave Request Form'!$R$8:$R$569, "&gt;="&amp;AD215)&gt;0, "A", IF(COUNTIFS('Leave Request Form'!$C$8:$C$507, $B226, 'Leave Request Form'!$D$8:$D$507, "&lt;="&amp;AD215, 'Leave Request Form'!$E$8:$E$507, "&gt;="&amp;AD215)&gt;0, "R", "")))))</f>
        <v/>
      </c>
      <c r="AE226" s="43" t="str">
        <f>IF(OR($B226="", AE215=""), "", IF(COUNTIFS('Leave Request Form'!$T$8:$T$507, AE215, 'Leave Request Form'!$C$8:$C$507, $B226), "A2", IF(COUNTIFS('Leave Request Form'!$G$8:$G$507, AE215, 'Leave Request Form'!$C$8:$C$507, $B226), "R2", IF(COUNTIFS('Leave Request Form'!$P$8:$P$569, $B226, 'Leave Request Form'!$Q$8:$Q$569, "&lt;="&amp;AE215, 'Leave Request Form'!$R$8:$R$569, "&gt;="&amp;AE215)&gt;0, "A", IF(COUNTIFS('Leave Request Form'!$C$8:$C$507, $B226, 'Leave Request Form'!$D$8:$D$507, "&lt;="&amp;AE215, 'Leave Request Form'!$E$8:$E$507, "&gt;="&amp;AE215)&gt;0, "R", "")))))</f>
        <v/>
      </c>
      <c r="AF226" s="43" t="str">
        <f>IF(OR($B226="", AF215=""), "", IF(COUNTIFS('Leave Request Form'!$T$8:$T$507, AF215, 'Leave Request Form'!$C$8:$C$507, $B226), "A2", IF(COUNTIFS('Leave Request Form'!$G$8:$G$507, AF215, 'Leave Request Form'!$C$8:$C$507, $B226), "R2", IF(COUNTIFS('Leave Request Form'!$P$8:$P$569, $B226, 'Leave Request Form'!$Q$8:$Q$569, "&lt;="&amp;AF215, 'Leave Request Form'!$R$8:$R$569, "&gt;="&amp;AF215)&gt;0, "A", IF(COUNTIFS('Leave Request Form'!$C$8:$C$507, $B226, 'Leave Request Form'!$D$8:$D$507, "&lt;="&amp;AF215, 'Leave Request Form'!$E$8:$E$507, "&gt;="&amp;AF215)&gt;0, "R", "")))))</f>
        <v/>
      </c>
      <c r="AG226" s="44" t="str">
        <f>IF(OR($B226="", AG215=""), "", IF(COUNTIFS('Leave Request Form'!$T$8:$T$507, AG215, 'Leave Request Form'!$C$8:$C$507, $B226), "A2", IF(COUNTIFS('Leave Request Form'!$G$8:$G$507, AG215, 'Leave Request Form'!$C$8:$C$507, $B226), "R2", IF(COUNTIFS('Leave Request Form'!$P$8:$P$569, $B226, 'Leave Request Form'!$Q$8:$Q$569, "&lt;="&amp;AG215, 'Leave Request Form'!$R$8:$R$569, "&gt;="&amp;AG215)&gt;0, "A", IF(COUNTIFS('Leave Request Form'!$C$8:$C$507, $B226, 'Leave Request Form'!$D$8:$D$507, "&lt;="&amp;AG215, 'Leave Request Form'!$E$8:$E$507, "&gt;="&amp;AG215)&gt;0, "R", "")))))</f>
        <v/>
      </c>
      <c r="AH226" s="75"/>
    </row>
    <row r="227" spans="1:34" x14ac:dyDescent="0.25">
      <c r="A227" s="75"/>
      <c r="B227" s="10" t="str">
        <f>IF('Intro &amp; Setup'!$BC$15="", "", 'Intro &amp; Setup'!$BC$15)</f>
        <v/>
      </c>
      <c r="C227" s="42" t="str">
        <f>IF(OR($B227="", C215=""), "", IF(COUNTIFS('Leave Request Form'!$T$8:$T$507, C215, 'Leave Request Form'!$C$8:$C$507, $B227), "A2", IF(COUNTIFS('Leave Request Form'!$G$8:$G$507, C215, 'Leave Request Form'!$C$8:$C$507, $B227), "R2", IF(COUNTIFS('Leave Request Form'!$P$8:$P$569, $B227, 'Leave Request Form'!$Q$8:$Q$569, "&lt;="&amp;C215, 'Leave Request Form'!$R$8:$R$569, "&gt;="&amp;C215)&gt;0, "A", IF(COUNTIFS('Leave Request Form'!$C$8:$C$507, $B227, 'Leave Request Form'!$D$8:$D$507, "&lt;="&amp;C215, 'Leave Request Form'!$E$8:$E$507, "&gt;="&amp;C215)&gt;0, "R", "")))))</f>
        <v/>
      </c>
      <c r="D227" s="43" t="str">
        <f>IF(OR($B227="", D215=""), "", IF(COUNTIFS('Leave Request Form'!$T$8:$T$507, D215, 'Leave Request Form'!$C$8:$C$507, $B227), "A2", IF(COUNTIFS('Leave Request Form'!$G$8:$G$507, D215, 'Leave Request Form'!$C$8:$C$507, $B227), "R2", IF(COUNTIFS('Leave Request Form'!$P$8:$P$569, $B227, 'Leave Request Form'!$Q$8:$Q$569, "&lt;="&amp;D215, 'Leave Request Form'!$R$8:$R$569, "&gt;="&amp;D215)&gt;0, "A", IF(COUNTIFS('Leave Request Form'!$C$8:$C$507, $B227, 'Leave Request Form'!$D$8:$D$507, "&lt;="&amp;D215, 'Leave Request Form'!$E$8:$E$507, "&gt;="&amp;D215)&gt;0, "R", "")))))</f>
        <v/>
      </c>
      <c r="E227" s="43" t="str">
        <f>IF(OR($B227="", E215=""), "", IF(COUNTIFS('Leave Request Form'!$T$8:$T$507, E215, 'Leave Request Form'!$C$8:$C$507, $B227), "A2", IF(COUNTIFS('Leave Request Form'!$G$8:$G$507, E215, 'Leave Request Form'!$C$8:$C$507, $B227), "R2", IF(COUNTIFS('Leave Request Form'!$P$8:$P$569, $B227, 'Leave Request Form'!$Q$8:$Q$569, "&lt;="&amp;E215, 'Leave Request Form'!$R$8:$R$569, "&gt;="&amp;E215)&gt;0, "A", IF(COUNTIFS('Leave Request Form'!$C$8:$C$507, $B227, 'Leave Request Form'!$D$8:$D$507, "&lt;="&amp;E215, 'Leave Request Form'!$E$8:$E$507, "&gt;="&amp;E215)&gt;0, "R", "")))))</f>
        <v/>
      </c>
      <c r="F227" s="43" t="str">
        <f>IF(OR($B227="", F215=""), "", IF(COUNTIFS('Leave Request Form'!$T$8:$T$507, F215, 'Leave Request Form'!$C$8:$C$507, $B227), "A2", IF(COUNTIFS('Leave Request Form'!$G$8:$G$507, F215, 'Leave Request Form'!$C$8:$C$507, $B227), "R2", IF(COUNTIFS('Leave Request Form'!$P$8:$P$569, $B227, 'Leave Request Form'!$Q$8:$Q$569, "&lt;="&amp;F215, 'Leave Request Form'!$R$8:$R$569, "&gt;="&amp;F215)&gt;0, "A", IF(COUNTIFS('Leave Request Form'!$C$8:$C$507, $B227, 'Leave Request Form'!$D$8:$D$507, "&lt;="&amp;F215, 'Leave Request Form'!$E$8:$E$507, "&gt;="&amp;F215)&gt;0, "R", "")))))</f>
        <v/>
      </c>
      <c r="G227" s="43" t="str">
        <f>IF(OR($B227="", G215=""), "", IF(COUNTIFS('Leave Request Form'!$T$8:$T$507, G215, 'Leave Request Form'!$C$8:$C$507, $B227), "A2", IF(COUNTIFS('Leave Request Form'!$G$8:$G$507, G215, 'Leave Request Form'!$C$8:$C$507, $B227), "R2", IF(COUNTIFS('Leave Request Form'!$P$8:$P$569, $B227, 'Leave Request Form'!$Q$8:$Q$569, "&lt;="&amp;G215, 'Leave Request Form'!$R$8:$R$569, "&gt;="&amp;G215)&gt;0, "A", IF(COUNTIFS('Leave Request Form'!$C$8:$C$507, $B227, 'Leave Request Form'!$D$8:$D$507, "&lt;="&amp;G215, 'Leave Request Form'!$E$8:$E$507, "&gt;="&amp;G215)&gt;0, "R", "")))))</f>
        <v/>
      </c>
      <c r="H227" s="43" t="str">
        <f>IF(OR($B227="", H215=""), "", IF(COUNTIFS('Leave Request Form'!$T$8:$T$507, H215, 'Leave Request Form'!$C$8:$C$507, $B227), "A2", IF(COUNTIFS('Leave Request Form'!$G$8:$G$507, H215, 'Leave Request Form'!$C$8:$C$507, $B227), "R2", IF(COUNTIFS('Leave Request Form'!$P$8:$P$569, $B227, 'Leave Request Form'!$Q$8:$Q$569, "&lt;="&amp;H215, 'Leave Request Form'!$R$8:$R$569, "&gt;="&amp;H215)&gt;0, "A", IF(COUNTIFS('Leave Request Form'!$C$8:$C$507, $B227, 'Leave Request Form'!$D$8:$D$507, "&lt;="&amp;H215, 'Leave Request Form'!$E$8:$E$507, "&gt;="&amp;H215)&gt;0, "R", "")))))</f>
        <v/>
      </c>
      <c r="I227" s="43" t="str">
        <f>IF(OR($B227="", I215=""), "", IF(COUNTIFS('Leave Request Form'!$T$8:$T$507, I215, 'Leave Request Form'!$C$8:$C$507, $B227), "A2", IF(COUNTIFS('Leave Request Form'!$G$8:$G$507, I215, 'Leave Request Form'!$C$8:$C$507, $B227), "R2", IF(COUNTIFS('Leave Request Form'!$P$8:$P$569, $B227, 'Leave Request Form'!$Q$8:$Q$569, "&lt;="&amp;I215, 'Leave Request Form'!$R$8:$R$569, "&gt;="&amp;I215)&gt;0, "A", IF(COUNTIFS('Leave Request Form'!$C$8:$C$507, $B227, 'Leave Request Form'!$D$8:$D$507, "&lt;="&amp;I215, 'Leave Request Form'!$E$8:$E$507, "&gt;="&amp;I215)&gt;0, "R", "")))))</f>
        <v/>
      </c>
      <c r="J227" s="43" t="str">
        <f>IF(OR($B227="", J215=""), "", IF(COUNTIFS('Leave Request Form'!$T$8:$T$507, J215, 'Leave Request Form'!$C$8:$C$507, $B227), "A2", IF(COUNTIFS('Leave Request Form'!$G$8:$G$507, J215, 'Leave Request Form'!$C$8:$C$507, $B227), "R2", IF(COUNTIFS('Leave Request Form'!$P$8:$P$569, $B227, 'Leave Request Form'!$Q$8:$Q$569, "&lt;="&amp;J215, 'Leave Request Form'!$R$8:$R$569, "&gt;="&amp;J215)&gt;0, "A", IF(COUNTIFS('Leave Request Form'!$C$8:$C$507, $B227, 'Leave Request Form'!$D$8:$D$507, "&lt;="&amp;J215, 'Leave Request Form'!$E$8:$E$507, "&gt;="&amp;J215)&gt;0, "R", "")))))</f>
        <v/>
      </c>
      <c r="K227" s="43" t="str">
        <f>IF(OR($B227="", K215=""), "", IF(COUNTIFS('Leave Request Form'!$T$8:$T$507, K215, 'Leave Request Form'!$C$8:$C$507, $B227), "A2", IF(COUNTIFS('Leave Request Form'!$G$8:$G$507, K215, 'Leave Request Form'!$C$8:$C$507, $B227), "R2", IF(COUNTIFS('Leave Request Form'!$P$8:$P$569, $B227, 'Leave Request Form'!$Q$8:$Q$569, "&lt;="&amp;K215, 'Leave Request Form'!$R$8:$R$569, "&gt;="&amp;K215)&gt;0, "A", IF(COUNTIFS('Leave Request Form'!$C$8:$C$507, $B227, 'Leave Request Form'!$D$8:$D$507, "&lt;="&amp;K215, 'Leave Request Form'!$E$8:$E$507, "&gt;="&amp;K215)&gt;0, "R", "")))))</f>
        <v/>
      </c>
      <c r="L227" s="43" t="str">
        <f>IF(OR($B227="", L215=""), "", IF(COUNTIFS('Leave Request Form'!$T$8:$T$507, L215, 'Leave Request Form'!$C$8:$C$507, $B227), "A2", IF(COUNTIFS('Leave Request Form'!$G$8:$G$507, L215, 'Leave Request Form'!$C$8:$C$507, $B227), "R2", IF(COUNTIFS('Leave Request Form'!$P$8:$P$569, $B227, 'Leave Request Form'!$Q$8:$Q$569, "&lt;="&amp;L215, 'Leave Request Form'!$R$8:$R$569, "&gt;="&amp;L215)&gt;0, "A", IF(COUNTIFS('Leave Request Form'!$C$8:$C$507, $B227, 'Leave Request Form'!$D$8:$D$507, "&lt;="&amp;L215, 'Leave Request Form'!$E$8:$E$507, "&gt;="&amp;L215)&gt;0, "R", "")))))</f>
        <v/>
      </c>
      <c r="M227" s="43" t="str">
        <f>IF(OR($B227="", M215=""), "", IF(COUNTIFS('Leave Request Form'!$T$8:$T$507, M215, 'Leave Request Form'!$C$8:$C$507, $B227), "A2", IF(COUNTIFS('Leave Request Form'!$G$8:$G$507, M215, 'Leave Request Form'!$C$8:$C$507, $B227), "R2", IF(COUNTIFS('Leave Request Form'!$P$8:$P$569, $B227, 'Leave Request Form'!$Q$8:$Q$569, "&lt;="&amp;M215, 'Leave Request Form'!$R$8:$R$569, "&gt;="&amp;M215)&gt;0, "A", IF(COUNTIFS('Leave Request Form'!$C$8:$C$507, $B227, 'Leave Request Form'!$D$8:$D$507, "&lt;="&amp;M215, 'Leave Request Form'!$E$8:$E$507, "&gt;="&amp;M215)&gt;0, "R", "")))))</f>
        <v/>
      </c>
      <c r="N227" s="43" t="str">
        <f>IF(OR($B227="", N215=""), "", IF(COUNTIFS('Leave Request Form'!$T$8:$T$507, N215, 'Leave Request Form'!$C$8:$C$507, $B227), "A2", IF(COUNTIFS('Leave Request Form'!$G$8:$G$507, N215, 'Leave Request Form'!$C$8:$C$507, $B227), "R2", IF(COUNTIFS('Leave Request Form'!$P$8:$P$569, $B227, 'Leave Request Form'!$Q$8:$Q$569, "&lt;="&amp;N215, 'Leave Request Form'!$R$8:$R$569, "&gt;="&amp;N215)&gt;0, "A", IF(COUNTIFS('Leave Request Form'!$C$8:$C$507, $B227, 'Leave Request Form'!$D$8:$D$507, "&lt;="&amp;N215, 'Leave Request Form'!$E$8:$E$507, "&gt;="&amp;N215)&gt;0, "R", "")))))</f>
        <v/>
      </c>
      <c r="O227" s="43" t="str">
        <f>IF(OR($B227="", O215=""), "", IF(COUNTIFS('Leave Request Form'!$T$8:$T$507, O215, 'Leave Request Form'!$C$8:$C$507, $B227), "A2", IF(COUNTIFS('Leave Request Form'!$G$8:$G$507, O215, 'Leave Request Form'!$C$8:$C$507, $B227), "R2", IF(COUNTIFS('Leave Request Form'!$P$8:$P$569, $B227, 'Leave Request Form'!$Q$8:$Q$569, "&lt;="&amp;O215, 'Leave Request Form'!$R$8:$R$569, "&gt;="&amp;O215)&gt;0, "A", IF(COUNTIFS('Leave Request Form'!$C$8:$C$507, $B227, 'Leave Request Form'!$D$8:$D$507, "&lt;="&amp;O215, 'Leave Request Form'!$E$8:$E$507, "&gt;="&amp;O215)&gt;0, "R", "")))))</f>
        <v/>
      </c>
      <c r="P227" s="43" t="str">
        <f>IF(OR($B227="", P215=""), "", IF(COUNTIFS('Leave Request Form'!$T$8:$T$507, P215, 'Leave Request Form'!$C$8:$C$507, $B227), "A2", IF(COUNTIFS('Leave Request Form'!$G$8:$G$507, P215, 'Leave Request Form'!$C$8:$C$507, $B227), "R2", IF(COUNTIFS('Leave Request Form'!$P$8:$P$569, $B227, 'Leave Request Form'!$Q$8:$Q$569, "&lt;="&amp;P215, 'Leave Request Form'!$R$8:$R$569, "&gt;="&amp;P215)&gt;0, "A", IF(COUNTIFS('Leave Request Form'!$C$8:$C$507, $B227, 'Leave Request Form'!$D$8:$D$507, "&lt;="&amp;P215, 'Leave Request Form'!$E$8:$E$507, "&gt;="&amp;P215)&gt;0, "R", "")))))</f>
        <v/>
      </c>
      <c r="Q227" s="43" t="str">
        <f>IF(OR($B227="", Q215=""), "", IF(COUNTIFS('Leave Request Form'!$T$8:$T$507, Q215, 'Leave Request Form'!$C$8:$C$507, $B227), "A2", IF(COUNTIFS('Leave Request Form'!$G$8:$G$507, Q215, 'Leave Request Form'!$C$8:$C$507, $B227), "R2", IF(COUNTIFS('Leave Request Form'!$P$8:$P$569, $B227, 'Leave Request Form'!$Q$8:$Q$569, "&lt;="&amp;Q215, 'Leave Request Form'!$R$8:$R$569, "&gt;="&amp;Q215)&gt;0, "A", IF(COUNTIFS('Leave Request Form'!$C$8:$C$507, $B227, 'Leave Request Form'!$D$8:$D$507, "&lt;="&amp;Q215, 'Leave Request Form'!$E$8:$E$507, "&gt;="&amp;Q215)&gt;0, "R", "")))))</f>
        <v/>
      </c>
      <c r="R227" s="43" t="str">
        <f>IF(OR($B227="", R215=""), "", IF(COUNTIFS('Leave Request Form'!$T$8:$T$507, R215, 'Leave Request Form'!$C$8:$C$507, $B227), "A2", IF(COUNTIFS('Leave Request Form'!$G$8:$G$507, R215, 'Leave Request Form'!$C$8:$C$507, $B227), "R2", IF(COUNTIFS('Leave Request Form'!$P$8:$P$569, $B227, 'Leave Request Form'!$Q$8:$Q$569, "&lt;="&amp;R215, 'Leave Request Form'!$R$8:$R$569, "&gt;="&amp;R215)&gt;0, "A", IF(COUNTIFS('Leave Request Form'!$C$8:$C$507, $B227, 'Leave Request Form'!$D$8:$D$507, "&lt;="&amp;R215, 'Leave Request Form'!$E$8:$E$507, "&gt;="&amp;R215)&gt;0, "R", "")))))</f>
        <v/>
      </c>
      <c r="S227" s="43" t="str">
        <f>IF(OR($B227="", S215=""), "", IF(COUNTIFS('Leave Request Form'!$T$8:$T$507, S215, 'Leave Request Form'!$C$8:$C$507, $B227), "A2", IF(COUNTIFS('Leave Request Form'!$G$8:$G$507, S215, 'Leave Request Form'!$C$8:$C$507, $B227), "R2", IF(COUNTIFS('Leave Request Form'!$P$8:$P$569, $B227, 'Leave Request Form'!$Q$8:$Q$569, "&lt;="&amp;S215, 'Leave Request Form'!$R$8:$R$569, "&gt;="&amp;S215)&gt;0, "A", IF(COUNTIFS('Leave Request Form'!$C$8:$C$507, $B227, 'Leave Request Form'!$D$8:$D$507, "&lt;="&amp;S215, 'Leave Request Form'!$E$8:$E$507, "&gt;="&amp;S215)&gt;0, "R", "")))))</f>
        <v/>
      </c>
      <c r="T227" s="43" t="str">
        <f>IF(OR($B227="", T215=""), "", IF(COUNTIFS('Leave Request Form'!$T$8:$T$507, T215, 'Leave Request Form'!$C$8:$C$507, $B227), "A2", IF(COUNTIFS('Leave Request Form'!$G$8:$G$507, T215, 'Leave Request Form'!$C$8:$C$507, $B227), "R2", IF(COUNTIFS('Leave Request Form'!$P$8:$P$569, $B227, 'Leave Request Form'!$Q$8:$Q$569, "&lt;="&amp;T215, 'Leave Request Form'!$R$8:$R$569, "&gt;="&amp;T215)&gt;0, "A", IF(COUNTIFS('Leave Request Form'!$C$8:$C$507, $B227, 'Leave Request Form'!$D$8:$D$507, "&lt;="&amp;T215, 'Leave Request Form'!$E$8:$E$507, "&gt;="&amp;T215)&gt;0, "R", "")))))</f>
        <v/>
      </c>
      <c r="U227" s="43" t="str">
        <f>IF(OR($B227="", U215=""), "", IF(COUNTIFS('Leave Request Form'!$T$8:$T$507, U215, 'Leave Request Form'!$C$8:$C$507, $B227), "A2", IF(COUNTIFS('Leave Request Form'!$G$8:$G$507, U215, 'Leave Request Form'!$C$8:$C$507, $B227), "R2", IF(COUNTIFS('Leave Request Form'!$P$8:$P$569, $B227, 'Leave Request Form'!$Q$8:$Q$569, "&lt;="&amp;U215, 'Leave Request Form'!$R$8:$R$569, "&gt;="&amp;U215)&gt;0, "A", IF(COUNTIFS('Leave Request Form'!$C$8:$C$507, $B227, 'Leave Request Form'!$D$8:$D$507, "&lt;="&amp;U215, 'Leave Request Form'!$E$8:$E$507, "&gt;="&amp;U215)&gt;0, "R", "")))))</f>
        <v/>
      </c>
      <c r="V227" s="43" t="str">
        <f>IF(OR($B227="", V215=""), "", IF(COUNTIFS('Leave Request Form'!$T$8:$T$507, V215, 'Leave Request Form'!$C$8:$C$507, $B227), "A2", IF(COUNTIFS('Leave Request Form'!$G$8:$G$507, V215, 'Leave Request Form'!$C$8:$C$507, $B227), "R2", IF(COUNTIFS('Leave Request Form'!$P$8:$P$569, $B227, 'Leave Request Form'!$Q$8:$Q$569, "&lt;="&amp;V215, 'Leave Request Form'!$R$8:$R$569, "&gt;="&amp;V215)&gt;0, "A", IF(COUNTIFS('Leave Request Form'!$C$8:$C$507, $B227, 'Leave Request Form'!$D$8:$D$507, "&lt;="&amp;V215, 'Leave Request Form'!$E$8:$E$507, "&gt;="&amp;V215)&gt;0, "R", "")))))</f>
        <v/>
      </c>
      <c r="W227" s="43" t="str">
        <f>IF(OR($B227="", W215=""), "", IF(COUNTIFS('Leave Request Form'!$T$8:$T$507, W215, 'Leave Request Form'!$C$8:$C$507, $B227), "A2", IF(COUNTIFS('Leave Request Form'!$G$8:$G$507, W215, 'Leave Request Form'!$C$8:$C$507, $B227), "R2", IF(COUNTIFS('Leave Request Form'!$P$8:$P$569, $B227, 'Leave Request Form'!$Q$8:$Q$569, "&lt;="&amp;W215, 'Leave Request Form'!$R$8:$R$569, "&gt;="&amp;W215)&gt;0, "A", IF(COUNTIFS('Leave Request Form'!$C$8:$C$507, $B227, 'Leave Request Form'!$D$8:$D$507, "&lt;="&amp;W215, 'Leave Request Form'!$E$8:$E$507, "&gt;="&amp;W215)&gt;0, "R", "")))))</f>
        <v/>
      </c>
      <c r="X227" s="43" t="str">
        <f>IF(OR($B227="", X215=""), "", IF(COUNTIFS('Leave Request Form'!$T$8:$T$507, X215, 'Leave Request Form'!$C$8:$C$507, $B227), "A2", IF(COUNTIFS('Leave Request Form'!$G$8:$G$507, X215, 'Leave Request Form'!$C$8:$C$507, $B227), "R2", IF(COUNTIFS('Leave Request Form'!$P$8:$P$569, $B227, 'Leave Request Form'!$Q$8:$Q$569, "&lt;="&amp;X215, 'Leave Request Form'!$R$8:$R$569, "&gt;="&amp;X215)&gt;0, "A", IF(COUNTIFS('Leave Request Form'!$C$8:$C$507, $B227, 'Leave Request Form'!$D$8:$D$507, "&lt;="&amp;X215, 'Leave Request Form'!$E$8:$E$507, "&gt;="&amp;X215)&gt;0, "R", "")))))</f>
        <v/>
      </c>
      <c r="Y227" s="43" t="str">
        <f>IF(OR($B227="", Y215=""), "", IF(COUNTIFS('Leave Request Form'!$T$8:$T$507, Y215, 'Leave Request Form'!$C$8:$C$507, $B227), "A2", IF(COUNTIFS('Leave Request Form'!$G$8:$G$507, Y215, 'Leave Request Form'!$C$8:$C$507, $B227), "R2", IF(COUNTIFS('Leave Request Form'!$P$8:$P$569, $B227, 'Leave Request Form'!$Q$8:$Q$569, "&lt;="&amp;Y215, 'Leave Request Form'!$R$8:$R$569, "&gt;="&amp;Y215)&gt;0, "A", IF(COUNTIFS('Leave Request Form'!$C$8:$C$507, $B227, 'Leave Request Form'!$D$8:$D$507, "&lt;="&amp;Y215, 'Leave Request Form'!$E$8:$E$507, "&gt;="&amp;Y215)&gt;0, "R", "")))))</f>
        <v/>
      </c>
      <c r="Z227" s="43" t="str">
        <f>IF(OR($B227="", Z215=""), "", IF(COUNTIFS('Leave Request Form'!$T$8:$T$507, Z215, 'Leave Request Form'!$C$8:$C$507, $B227), "A2", IF(COUNTIFS('Leave Request Form'!$G$8:$G$507, Z215, 'Leave Request Form'!$C$8:$C$507, $B227), "R2", IF(COUNTIFS('Leave Request Form'!$P$8:$P$569, $B227, 'Leave Request Form'!$Q$8:$Q$569, "&lt;="&amp;Z215, 'Leave Request Form'!$R$8:$R$569, "&gt;="&amp;Z215)&gt;0, "A", IF(COUNTIFS('Leave Request Form'!$C$8:$C$507, $B227, 'Leave Request Form'!$D$8:$D$507, "&lt;="&amp;Z215, 'Leave Request Form'!$E$8:$E$507, "&gt;="&amp;Z215)&gt;0, "R", "")))))</f>
        <v/>
      </c>
      <c r="AA227" s="43" t="str">
        <f>IF(OR($B227="", AA215=""), "", IF(COUNTIFS('Leave Request Form'!$T$8:$T$507, AA215, 'Leave Request Form'!$C$8:$C$507, $B227), "A2", IF(COUNTIFS('Leave Request Form'!$G$8:$G$507, AA215, 'Leave Request Form'!$C$8:$C$507, $B227), "R2", IF(COUNTIFS('Leave Request Form'!$P$8:$P$569, $B227, 'Leave Request Form'!$Q$8:$Q$569, "&lt;="&amp;AA215, 'Leave Request Form'!$R$8:$R$569, "&gt;="&amp;AA215)&gt;0, "A", IF(COUNTIFS('Leave Request Form'!$C$8:$C$507, $B227, 'Leave Request Form'!$D$8:$D$507, "&lt;="&amp;AA215, 'Leave Request Form'!$E$8:$E$507, "&gt;="&amp;AA215)&gt;0, "R", "")))))</f>
        <v/>
      </c>
      <c r="AB227" s="43" t="str">
        <f>IF(OR($B227="", AB215=""), "", IF(COUNTIFS('Leave Request Form'!$T$8:$T$507, AB215, 'Leave Request Form'!$C$8:$C$507, $B227), "A2", IF(COUNTIFS('Leave Request Form'!$G$8:$G$507, AB215, 'Leave Request Form'!$C$8:$C$507, $B227), "R2", IF(COUNTIFS('Leave Request Form'!$P$8:$P$569, $B227, 'Leave Request Form'!$Q$8:$Q$569, "&lt;="&amp;AB215, 'Leave Request Form'!$R$8:$R$569, "&gt;="&amp;AB215)&gt;0, "A", IF(COUNTIFS('Leave Request Form'!$C$8:$C$507, $B227, 'Leave Request Form'!$D$8:$D$507, "&lt;="&amp;AB215, 'Leave Request Form'!$E$8:$E$507, "&gt;="&amp;AB215)&gt;0, "R", "")))))</f>
        <v/>
      </c>
      <c r="AC227" s="43" t="str">
        <f>IF(OR($B227="", AC215=""), "", IF(COUNTIFS('Leave Request Form'!$T$8:$T$507, AC215, 'Leave Request Form'!$C$8:$C$507, $B227), "A2", IF(COUNTIFS('Leave Request Form'!$G$8:$G$507, AC215, 'Leave Request Form'!$C$8:$C$507, $B227), "R2", IF(COUNTIFS('Leave Request Form'!$P$8:$P$569, $B227, 'Leave Request Form'!$Q$8:$Q$569, "&lt;="&amp;AC215, 'Leave Request Form'!$R$8:$R$569, "&gt;="&amp;AC215)&gt;0, "A", IF(COUNTIFS('Leave Request Form'!$C$8:$C$507, $B227, 'Leave Request Form'!$D$8:$D$507, "&lt;="&amp;AC215, 'Leave Request Form'!$E$8:$E$507, "&gt;="&amp;AC215)&gt;0, "R", "")))))</f>
        <v/>
      </c>
      <c r="AD227" s="43" t="str">
        <f>IF(OR($B227="", AD215=""), "", IF(COUNTIFS('Leave Request Form'!$T$8:$T$507, AD215, 'Leave Request Form'!$C$8:$C$507, $B227), "A2", IF(COUNTIFS('Leave Request Form'!$G$8:$G$507, AD215, 'Leave Request Form'!$C$8:$C$507, $B227), "R2", IF(COUNTIFS('Leave Request Form'!$P$8:$P$569, $B227, 'Leave Request Form'!$Q$8:$Q$569, "&lt;="&amp;AD215, 'Leave Request Form'!$R$8:$R$569, "&gt;="&amp;AD215)&gt;0, "A", IF(COUNTIFS('Leave Request Form'!$C$8:$C$507, $B227, 'Leave Request Form'!$D$8:$D$507, "&lt;="&amp;AD215, 'Leave Request Form'!$E$8:$E$507, "&gt;="&amp;AD215)&gt;0, "R", "")))))</f>
        <v/>
      </c>
      <c r="AE227" s="43" t="str">
        <f>IF(OR($B227="", AE215=""), "", IF(COUNTIFS('Leave Request Form'!$T$8:$T$507, AE215, 'Leave Request Form'!$C$8:$C$507, $B227), "A2", IF(COUNTIFS('Leave Request Form'!$G$8:$G$507, AE215, 'Leave Request Form'!$C$8:$C$507, $B227), "R2", IF(COUNTIFS('Leave Request Form'!$P$8:$P$569, $B227, 'Leave Request Form'!$Q$8:$Q$569, "&lt;="&amp;AE215, 'Leave Request Form'!$R$8:$R$569, "&gt;="&amp;AE215)&gt;0, "A", IF(COUNTIFS('Leave Request Form'!$C$8:$C$507, $B227, 'Leave Request Form'!$D$8:$D$507, "&lt;="&amp;AE215, 'Leave Request Form'!$E$8:$E$507, "&gt;="&amp;AE215)&gt;0, "R", "")))))</f>
        <v/>
      </c>
      <c r="AF227" s="43" t="str">
        <f>IF(OR($B227="", AF215=""), "", IF(COUNTIFS('Leave Request Form'!$T$8:$T$507, AF215, 'Leave Request Form'!$C$8:$C$507, $B227), "A2", IF(COUNTIFS('Leave Request Form'!$G$8:$G$507, AF215, 'Leave Request Form'!$C$8:$C$507, $B227), "R2", IF(COUNTIFS('Leave Request Form'!$P$8:$P$569, $B227, 'Leave Request Form'!$Q$8:$Q$569, "&lt;="&amp;AF215, 'Leave Request Form'!$R$8:$R$569, "&gt;="&amp;AF215)&gt;0, "A", IF(COUNTIFS('Leave Request Form'!$C$8:$C$507, $B227, 'Leave Request Form'!$D$8:$D$507, "&lt;="&amp;AF215, 'Leave Request Form'!$E$8:$E$507, "&gt;="&amp;AF215)&gt;0, "R", "")))))</f>
        <v/>
      </c>
      <c r="AG227" s="44" t="str">
        <f>IF(OR($B227="", AG215=""), "", IF(COUNTIFS('Leave Request Form'!$T$8:$T$507, AG215, 'Leave Request Form'!$C$8:$C$507, $B227), "A2", IF(COUNTIFS('Leave Request Form'!$G$8:$G$507, AG215, 'Leave Request Form'!$C$8:$C$507, $B227), "R2", IF(COUNTIFS('Leave Request Form'!$P$8:$P$569, $B227, 'Leave Request Form'!$Q$8:$Q$569, "&lt;="&amp;AG215, 'Leave Request Form'!$R$8:$R$569, "&gt;="&amp;AG215)&gt;0, "A", IF(COUNTIFS('Leave Request Form'!$C$8:$C$507, $B227, 'Leave Request Form'!$D$8:$D$507, "&lt;="&amp;AG215, 'Leave Request Form'!$E$8:$E$507, "&gt;="&amp;AG215)&gt;0, "R", "")))))</f>
        <v/>
      </c>
      <c r="AH227" s="75"/>
    </row>
    <row r="228" spans="1:34" x14ac:dyDescent="0.25">
      <c r="A228" s="75"/>
      <c r="B228" s="10" t="str">
        <f>IF('Intro &amp; Setup'!$BC$16="", "", 'Intro &amp; Setup'!$BC$16)</f>
        <v/>
      </c>
      <c r="C228" s="42" t="str">
        <f>IF(OR($B228="", C215=""), "", IF(COUNTIFS('Leave Request Form'!$T$8:$T$507, C215, 'Leave Request Form'!$C$8:$C$507, $B228), "A2", IF(COUNTIFS('Leave Request Form'!$G$8:$G$507, C215, 'Leave Request Form'!$C$8:$C$507, $B228), "R2", IF(COUNTIFS('Leave Request Form'!$P$8:$P$569, $B228, 'Leave Request Form'!$Q$8:$Q$569, "&lt;="&amp;C215, 'Leave Request Form'!$R$8:$R$569, "&gt;="&amp;C215)&gt;0, "A", IF(COUNTIFS('Leave Request Form'!$C$8:$C$507, $B228, 'Leave Request Form'!$D$8:$D$507, "&lt;="&amp;C215, 'Leave Request Form'!$E$8:$E$507, "&gt;="&amp;C215)&gt;0, "R", "")))))</f>
        <v/>
      </c>
      <c r="D228" s="43" t="str">
        <f>IF(OR($B228="", D215=""), "", IF(COUNTIFS('Leave Request Form'!$T$8:$T$507, D215, 'Leave Request Form'!$C$8:$C$507, $B228), "A2", IF(COUNTIFS('Leave Request Form'!$G$8:$G$507, D215, 'Leave Request Form'!$C$8:$C$507, $B228), "R2", IF(COUNTIFS('Leave Request Form'!$P$8:$P$569, $B228, 'Leave Request Form'!$Q$8:$Q$569, "&lt;="&amp;D215, 'Leave Request Form'!$R$8:$R$569, "&gt;="&amp;D215)&gt;0, "A", IF(COUNTIFS('Leave Request Form'!$C$8:$C$507, $B228, 'Leave Request Form'!$D$8:$D$507, "&lt;="&amp;D215, 'Leave Request Form'!$E$8:$E$507, "&gt;="&amp;D215)&gt;0, "R", "")))))</f>
        <v/>
      </c>
      <c r="E228" s="43" t="str">
        <f>IF(OR($B228="", E215=""), "", IF(COUNTIFS('Leave Request Form'!$T$8:$T$507, E215, 'Leave Request Form'!$C$8:$C$507, $B228), "A2", IF(COUNTIFS('Leave Request Form'!$G$8:$G$507, E215, 'Leave Request Form'!$C$8:$C$507, $B228), "R2", IF(COUNTIFS('Leave Request Form'!$P$8:$P$569, $B228, 'Leave Request Form'!$Q$8:$Q$569, "&lt;="&amp;E215, 'Leave Request Form'!$R$8:$R$569, "&gt;="&amp;E215)&gt;0, "A", IF(COUNTIFS('Leave Request Form'!$C$8:$C$507, $B228, 'Leave Request Form'!$D$8:$D$507, "&lt;="&amp;E215, 'Leave Request Form'!$E$8:$E$507, "&gt;="&amp;E215)&gt;0, "R", "")))))</f>
        <v/>
      </c>
      <c r="F228" s="43" t="str">
        <f>IF(OR($B228="", F215=""), "", IF(COUNTIFS('Leave Request Form'!$T$8:$T$507, F215, 'Leave Request Form'!$C$8:$C$507, $B228), "A2", IF(COUNTIFS('Leave Request Form'!$G$8:$G$507, F215, 'Leave Request Form'!$C$8:$C$507, $B228), "R2", IF(COUNTIFS('Leave Request Form'!$P$8:$P$569, $B228, 'Leave Request Form'!$Q$8:$Q$569, "&lt;="&amp;F215, 'Leave Request Form'!$R$8:$R$569, "&gt;="&amp;F215)&gt;0, "A", IF(COUNTIFS('Leave Request Form'!$C$8:$C$507, $B228, 'Leave Request Form'!$D$8:$D$507, "&lt;="&amp;F215, 'Leave Request Form'!$E$8:$E$507, "&gt;="&amp;F215)&gt;0, "R", "")))))</f>
        <v/>
      </c>
      <c r="G228" s="43" t="str">
        <f>IF(OR($B228="", G215=""), "", IF(COUNTIFS('Leave Request Form'!$T$8:$T$507, G215, 'Leave Request Form'!$C$8:$C$507, $B228), "A2", IF(COUNTIFS('Leave Request Form'!$G$8:$G$507, G215, 'Leave Request Form'!$C$8:$C$507, $B228), "R2", IF(COUNTIFS('Leave Request Form'!$P$8:$P$569, $B228, 'Leave Request Form'!$Q$8:$Q$569, "&lt;="&amp;G215, 'Leave Request Form'!$R$8:$R$569, "&gt;="&amp;G215)&gt;0, "A", IF(COUNTIFS('Leave Request Form'!$C$8:$C$507, $B228, 'Leave Request Form'!$D$8:$D$507, "&lt;="&amp;G215, 'Leave Request Form'!$E$8:$E$507, "&gt;="&amp;G215)&gt;0, "R", "")))))</f>
        <v/>
      </c>
      <c r="H228" s="43" t="str">
        <f>IF(OR($B228="", H215=""), "", IF(COUNTIFS('Leave Request Form'!$T$8:$T$507, H215, 'Leave Request Form'!$C$8:$C$507, $B228), "A2", IF(COUNTIFS('Leave Request Form'!$G$8:$G$507, H215, 'Leave Request Form'!$C$8:$C$507, $B228), "R2", IF(COUNTIFS('Leave Request Form'!$P$8:$P$569, $B228, 'Leave Request Form'!$Q$8:$Q$569, "&lt;="&amp;H215, 'Leave Request Form'!$R$8:$R$569, "&gt;="&amp;H215)&gt;0, "A", IF(COUNTIFS('Leave Request Form'!$C$8:$C$507, $B228, 'Leave Request Form'!$D$8:$D$507, "&lt;="&amp;H215, 'Leave Request Form'!$E$8:$E$507, "&gt;="&amp;H215)&gt;0, "R", "")))))</f>
        <v/>
      </c>
      <c r="I228" s="43" t="str">
        <f>IF(OR($B228="", I215=""), "", IF(COUNTIFS('Leave Request Form'!$T$8:$T$507, I215, 'Leave Request Form'!$C$8:$C$507, $B228), "A2", IF(COUNTIFS('Leave Request Form'!$G$8:$G$507, I215, 'Leave Request Form'!$C$8:$C$507, $B228), "R2", IF(COUNTIFS('Leave Request Form'!$P$8:$P$569, $B228, 'Leave Request Form'!$Q$8:$Q$569, "&lt;="&amp;I215, 'Leave Request Form'!$R$8:$R$569, "&gt;="&amp;I215)&gt;0, "A", IF(COUNTIFS('Leave Request Form'!$C$8:$C$507, $B228, 'Leave Request Form'!$D$8:$D$507, "&lt;="&amp;I215, 'Leave Request Form'!$E$8:$E$507, "&gt;="&amp;I215)&gt;0, "R", "")))))</f>
        <v/>
      </c>
      <c r="J228" s="43" t="str">
        <f>IF(OR($B228="", J215=""), "", IF(COUNTIFS('Leave Request Form'!$T$8:$T$507, J215, 'Leave Request Form'!$C$8:$C$507, $B228), "A2", IF(COUNTIFS('Leave Request Form'!$G$8:$G$507, J215, 'Leave Request Form'!$C$8:$C$507, $B228), "R2", IF(COUNTIFS('Leave Request Form'!$P$8:$P$569, $B228, 'Leave Request Form'!$Q$8:$Q$569, "&lt;="&amp;J215, 'Leave Request Form'!$R$8:$R$569, "&gt;="&amp;J215)&gt;0, "A", IF(COUNTIFS('Leave Request Form'!$C$8:$C$507, $B228, 'Leave Request Form'!$D$8:$D$507, "&lt;="&amp;J215, 'Leave Request Form'!$E$8:$E$507, "&gt;="&amp;J215)&gt;0, "R", "")))))</f>
        <v/>
      </c>
      <c r="K228" s="43" t="str">
        <f>IF(OR($B228="", K215=""), "", IF(COUNTIFS('Leave Request Form'!$T$8:$T$507, K215, 'Leave Request Form'!$C$8:$C$507, $B228), "A2", IF(COUNTIFS('Leave Request Form'!$G$8:$G$507, K215, 'Leave Request Form'!$C$8:$C$507, $B228), "R2", IF(COUNTIFS('Leave Request Form'!$P$8:$P$569, $B228, 'Leave Request Form'!$Q$8:$Q$569, "&lt;="&amp;K215, 'Leave Request Form'!$R$8:$R$569, "&gt;="&amp;K215)&gt;0, "A", IF(COUNTIFS('Leave Request Form'!$C$8:$C$507, $B228, 'Leave Request Form'!$D$8:$D$507, "&lt;="&amp;K215, 'Leave Request Form'!$E$8:$E$507, "&gt;="&amp;K215)&gt;0, "R", "")))))</f>
        <v/>
      </c>
      <c r="L228" s="43" t="str">
        <f>IF(OR($B228="", L215=""), "", IF(COUNTIFS('Leave Request Form'!$T$8:$T$507, L215, 'Leave Request Form'!$C$8:$C$507, $B228), "A2", IF(COUNTIFS('Leave Request Form'!$G$8:$G$507, L215, 'Leave Request Form'!$C$8:$C$507, $B228), "R2", IF(COUNTIFS('Leave Request Form'!$P$8:$P$569, $B228, 'Leave Request Form'!$Q$8:$Q$569, "&lt;="&amp;L215, 'Leave Request Form'!$R$8:$R$569, "&gt;="&amp;L215)&gt;0, "A", IF(COUNTIFS('Leave Request Form'!$C$8:$C$507, $B228, 'Leave Request Form'!$D$8:$D$507, "&lt;="&amp;L215, 'Leave Request Form'!$E$8:$E$507, "&gt;="&amp;L215)&gt;0, "R", "")))))</f>
        <v/>
      </c>
      <c r="M228" s="43" t="str">
        <f>IF(OR($B228="", M215=""), "", IF(COUNTIFS('Leave Request Form'!$T$8:$T$507, M215, 'Leave Request Form'!$C$8:$C$507, $B228), "A2", IF(COUNTIFS('Leave Request Form'!$G$8:$G$507, M215, 'Leave Request Form'!$C$8:$C$507, $B228), "R2", IF(COUNTIFS('Leave Request Form'!$P$8:$P$569, $B228, 'Leave Request Form'!$Q$8:$Q$569, "&lt;="&amp;M215, 'Leave Request Form'!$R$8:$R$569, "&gt;="&amp;M215)&gt;0, "A", IF(COUNTIFS('Leave Request Form'!$C$8:$C$507, $B228, 'Leave Request Form'!$D$8:$D$507, "&lt;="&amp;M215, 'Leave Request Form'!$E$8:$E$507, "&gt;="&amp;M215)&gt;0, "R", "")))))</f>
        <v/>
      </c>
      <c r="N228" s="43" t="str">
        <f>IF(OR($B228="", N215=""), "", IF(COUNTIFS('Leave Request Form'!$T$8:$T$507, N215, 'Leave Request Form'!$C$8:$C$507, $B228), "A2", IF(COUNTIFS('Leave Request Form'!$G$8:$G$507, N215, 'Leave Request Form'!$C$8:$C$507, $B228), "R2", IF(COUNTIFS('Leave Request Form'!$P$8:$P$569, $B228, 'Leave Request Form'!$Q$8:$Q$569, "&lt;="&amp;N215, 'Leave Request Form'!$R$8:$R$569, "&gt;="&amp;N215)&gt;0, "A", IF(COUNTIFS('Leave Request Form'!$C$8:$C$507, $B228, 'Leave Request Form'!$D$8:$D$507, "&lt;="&amp;N215, 'Leave Request Form'!$E$8:$E$507, "&gt;="&amp;N215)&gt;0, "R", "")))))</f>
        <v/>
      </c>
      <c r="O228" s="43" t="str">
        <f>IF(OR($B228="", O215=""), "", IF(COUNTIFS('Leave Request Form'!$T$8:$T$507, O215, 'Leave Request Form'!$C$8:$C$507, $B228), "A2", IF(COUNTIFS('Leave Request Form'!$G$8:$G$507, O215, 'Leave Request Form'!$C$8:$C$507, $B228), "R2", IF(COUNTIFS('Leave Request Form'!$P$8:$P$569, $B228, 'Leave Request Form'!$Q$8:$Q$569, "&lt;="&amp;O215, 'Leave Request Form'!$R$8:$R$569, "&gt;="&amp;O215)&gt;0, "A", IF(COUNTIFS('Leave Request Form'!$C$8:$C$507, $B228, 'Leave Request Form'!$D$8:$D$507, "&lt;="&amp;O215, 'Leave Request Form'!$E$8:$E$507, "&gt;="&amp;O215)&gt;0, "R", "")))))</f>
        <v/>
      </c>
      <c r="P228" s="43" t="str">
        <f>IF(OR($B228="", P215=""), "", IF(COUNTIFS('Leave Request Form'!$T$8:$T$507, P215, 'Leave Request Form'!$C$8:$C$507, $B228), "A2", IF(COUNTIFS('Leave Request Form'!$G$8:$G$507, P215, 'Leave Request Form'!$C$8:$C$507, $B228), "R2", IF(COUNTIFS('Leave Request Form'!$P$8:$P$569, $B228, 'Leave Request Form'!$Q$8:$Q$569, "&lt;="&amp;P215, 'Leave Request Form'!$R$8:$R$569, "&gt;="&amp;P215)&gt;0, "A", IF(COUNTIFS('Leave Request Form'!$C$8:$C$507, $B228, 'Leave Request Form'!$D$8:$D$507, "&lt;="&amp;P215, 'Leave Request Form'!$E$8:$E$507, "&gt;="&amp;P215)&gt;0, "R", "")))))</f>
        <v/>
      </c>
      <c r="Q228" s="43" t="str">
        <f>IF(OR($B228="", Q215=""), "", IF(COUNTIFS('Leave Request Form'!$T$8:$T$507, Q215, 'Leave Request Form'!$C$8:$C$507, $B228), "A2", IF(COUNTIFS('Leave Request Form'!$G$8:$G$507, Q215, 'Leave Request Form'!$C$8:$C$507, $B228), "R2", IF(COUNTIFS('Leave Request Form'!$P$8:$P$569, $B228, 'Leave Request Form'!$Q$8:$Q$569, "&lt;="&amp;Q215, 'Leave Request Form'!$R$8:$R$569, "&gt;="&amp;Q215)&gt;0, "A", IF(COUNTIFS('Leave Request Form'!$C$8:$C$507, $B228, 'Leave Request Form'!$D$8:$D$507, "&lt;="&amp;Q215, 'Leave Request Form'!$E$8:$E$507, "&gt;="&amp;Q215)&gt;0, "R", "")))))</f>
        <v/>
      </c>
      <c r="R228" s="43" t="str">
        <f>IF(OR($B228="", R215=""), "", IF(COUNTIFS('Leave Request Form'!$T$8:$T$507, R215, 'Leave Request Form'!$C$8:$C$507, $B228), "A2", IF(COUNTIFS('Leave Request Form'!$G$8:$G$507, R215, 'Leave Request Form'!$C$8:$C$507, $B228), "R2", IF(COUNTIFS('Leave Request Form'!$P$8:$P$569, $B228, 'Leave Request Form'!$Q$8:$Q$569, "&lt;="&amp;R215, 'Leave Request Form'!$R$8:$R$569, "&gt;="&amp;R215)&gt;0, "A", IF(COUNTIFS('Leave Request Form'!$C$8:$C$507, $B228, 'Leave Request Form'!$D$8:$D$507, "&lt;="&amp;R215, 'Leave Request Form'!$E$8:$E$507, "&gt;="&amp;R215)&gt;0, "R", "")))))</f>
        <v/>
      </c>
      <c r="S228" s="43" t="str">
        <f>IF(OR($B228="", S215=""), "", IF(COUNTIFS('Leave Request Form'!$T$8:$T$507, S215, 'Leave Request Form'!$C$8:$C$507, $B228), "A2", IF(COUNTIFS('Leave Request Form'!$G$8:$G$507, S215, 'Leave Request Form'!$C$8:$C$507, $B228), "R2", IF(COUNTIFS('Leave Request Form'!$P$8:$P$569, $B228, 'Leave Request Form'!$Q$8:$Q$569, "&lt;="&amp;S215, 'Leave Request Form'!$R$8:$R$569, "&gt;="&amp;S215)&gt;0, "A", IF(COUNTIFS('Leave Request Form'!$C$8:$C$507, $B228, 'Leave Request Form'!$D$8:$D$507, "&lt;="&amp;S215, 'Leave Request Form'!$E$8:$E$507, "&gt;="&amp;S215)&gt;0, "R", "")))))</f>
        <v/>
      </c>
      <c r="T228" s="43" t="str">
        <f>IF(OR($B228="", T215=""), "", IF(COUNTIFS('Leave Request Form'!$T$8:$T$507, T215, 'Leave Request Form'!$C$8:$C$507, $B228), "A2", IF(COUNTIFS('Leave Request Form'!$G$8:$G$507, T215, 'Leave Request Form'!$C$8:$C$507, $B228), "R2", IF(COUNTIFS('Leave Request Form'!$P$8:$P$569, $B228, 'Leave Request Form'!$Q$8:$Q$569, "&lt;="&amp;T215, 'Leave Request Form'!$R$8:$R$569, "&gt;="&amp;T215)&gt;0, "A", IF(COUNTIFS('Leave Request Form'!$C$8:$C$507, $B228, 'Leave Request Form'!$D$8:$D$507, "&lt;="&amp;T215, 'Leave Request Form'!$E$8:$E$507, "&gt;="&amp;T215)&gt;0, "R", "")))))</f>
        <v/>
      </c>
      <c r="U228" s="43" t="str">
        <f>IF(OR($B228="", U215=""), "", IF(COUNTIFS('Leave Request Form'!$T$8:$T$507, U215, 'Leave Request Form'!$C$8:$C$507, $B228), "A2", IF(COUNTIFS('Leave Request Form'!$G$8:$G$507, U215, 'Leave Request Form'!$C$8:$C$507, $B228), "R2", IF(COUNTIFS('Leave Request Form'!$P$8:$P$569, $B228, 'Leave Request Form'!$Q$8:$Q$569, "&lt;="&amp;U215, 'Leave Request Form'!$R$8:$R$569, "&gt;="&amp;U215)&gt;0, "A", IF(COUNTIFS('Leave Request Form'!$C$8:$C$507, $B228, 'Leave Request Form'!$D$8:$D$507, "&lt;="&amp;U215, 'Leave Request Form'!$E$8:$E$507, "&gt;="&amp;U215)&gt;0, "R", "")))))</f>
        <v/>
      </c>
      <c r="V228" s="43" t="str">
        <f>IF(OR($B228="", V215=""), "", IF(COUNTIFS('Leave Request Form'!$T$8:$T$507, V215, 'Leave Request Form'!$C$8:$C$507, $B228), "A2", IF(COUNTIFS('Leave Request Form'!$G$8:$G$507, V215, 'Leave Request Form'!$C$8:$C$507, $B228), "R2", IF(COUNTIFS('Leave Request Form'!$P$8:$P$569, $B228, 'Leave Request Form'!$Q$8:$Q$569, "&lt;="&amp;V215, 'Leave Request Form'!$R$8:$R$569, "&gt;="&amp;V215)&gt;0, "A", IF(COUNTIFS('Leave Request Form'!$C$8:$C$507, $B228, 'Leave Request Form'!$D$8:$D$507, "&lt;="&amp;V215, 'Leave Request Form'!$E$8:$E$507, "&gt;="&amp;V215)&gt;0, "R", "")))))</f>
        <v/>
      </c>
      <c r="W228" s="43" t="str">
        <f>IF(OR($B228="", W215=""), "", IF(COUNTIFS('Leave Request Form'!$T$8:$T$507, W215, 'Leave Request Form'!$C$8:$C$507, $B228), "A2", IF(COUNTIFS('Leave Request Form'!$G$8:$G$507, W215, 'Leave Request Form'!$C$8:$C$507, $B228), "R2", IF(COUNTIFS('Leave Request Form'!$P$8:$P$569, $B228, 'Leave Request Form'!$Q$8:$Q$569, "&lt;="&amp;W215, 'Leave Request Form'!$R$8:$R$569, "&gt;="&amp;W215)&gt;0, "A", IF(COUNTIFS('Leave Request Form'!$C$8:$C$507, $B228, 'Leave Request Form'!$D$8:$D$507, "&lt;="&amp;W215, 'Leave Request Form'!$E$8:$E$507, "&gt;="&amp;W215)&gt;0, "R", "")))))</f>
        <v/>
      </c>
      <c r="X228" s="43" t="str">
        <f>IF(OR($B228="", X215=""), "", IF(COUNTIFS('Leave Request Form'!$T$8:$T$507, X215, 'Leave Request Form'!$C$8:$C$507, $B228), "A2", IF(COUNTIFS('Leave Request Form'!$G$8:$G$507, X215, 'Leave Request Form'!$C$8:$C$507, $B228), "R2", IF(COUNTIFS('Leave Request Form'!$P$8:$P$569, $B228, 'Leave Request Form'!$Q$8:$Q$569, "&lt;="&amp;X215, 'Leave Request Form'!$R$8:$R$569, "&gt;="&amp;X215)&gt;0, "A", IF(COUNTIFS('Leave Request Form'!$C$8:$C$507, $B228, 'Leave Request Form'!$D$8:$D$507, "&lt;="&amp;X215, 'Leave Request Form'!$E$8:$E$507, "&gt;="&amp;X215)&gt;0, "R", "")))))</f>
        <v/>
      </c>
      <c r="Y228" s="43" t="str">
        <f>IF(OR($B228="", Y215=""), "", IF(COUNTIFS('Leave Request Form'!$T$8:$T$507, Y215, 'Leave Request Form'!$C$8:$C$507, $B228), "A2", IF(COUNTIFS('Leave Request Form'!$G$8:$G$507, Y215, 'Leave Request Form'!$C$8:$C$507, $B228), "R2", IF(COUNTIFS('Leave Request Form'!$P$8:$P$569, $B228, 'Leave Request Form'!$Q$8:$Q$569, "&lt;="&amp;Y215, 'Leave Request Form'!$R$8:$R$569, "&gt;="&amp;Y215)&gt;0, "A", IF(COUNTIFS('Leave Request Form'!$C$8:$C$507, $B228, 'Leave Request Form'!$D$8:$D$507, "&lt;="&amp;Y215, 'Leave Request Form'!$E$8:$E$507, "&gt;="&amp;Y215)&gt;0, "R", "")))))</f>
        <v/>
      </c>
      <c r="Z228" s="43" t="str">
        <f>IF(OR($B228="", Z215=""), "", IF(COUNTIFS('Leave Request Form'!$T$8:$T$507, Z215, 'Leave Request Form'!$C$8:$C$507, $B228), "A2", IF(COUNTIFS('Leave Request Form'!$G$8:$G$507, Z215, 'Leave Request Form'!$C$8:$C$507, $B228), "R2", IF(COUNTIFS('Leave Request Form'!$P$8:$P$569, $B228, 'Leave Request Form'!$Q$8:$Q$569, "&lt;="&amp;Z215, 'Leave Request Form'!$R$8:$R$569, "&gt;="&amp;Z215)&gt;0, "A", IF(COUNTIFS('Leave Request Form'!$C$8:$C$507, $B228, 'Leave Request Form'!$D$8:$D$507, "&lt;="&amp;Z215, 'Leave Request Form'!$E$8:$E$507, "&gt;="&amp;Z215)&gt;0, "R", "")))))</f>
        <v/>
      </c>
      <c r="AA228" s="43" t="str">
        <f>IF(OR($B228="", AA215=""), "", IF(COUNTIFS('Leave Request Form'!$T$8:$T$507, AA215, 'Leave Request Form'!$C$8:$C$507, $B228), "A2", IF(COUNTIFS('Leave Request Form'!$G$8:$G$507, AA215, 'Leave Request Form'!$C$8:$C$507, $B228), "R2", IF(COUNTIFS('Leave Request Form'!$P$8:$P$569, $B228, 'Leave Request Form'!$Q$8:$Q$569, "&lt;="&amp;AA215, 'Leave Request Form'!$R$8:$R$569, "&gt;="&amp;AA215)&gt;0, "A", IF(COUNTIFS('Leave Request Form'!$C$8:$C$507, $B228, 'Leave Request Form'!$D$8:$D$507, "&lt;="&amp;AA215, 'Leave Request Form'!$E$8:$E$507, "&gt;="&amp;AA215)&gt;0, "R", "")))))</f>
        <v/>
      </c>
      <c r="AB228" s="43" t="str">
        <f>IF(OR($B228="", AB215=""), "", IF(COUNTIFS('Leave Request Form'!$T$8:$T$507, AB215, 'Leave Request Form'!$C$8:$C$507, $B228), "A2", IF(COUNTIFS('Leave Request Form'!$G$8:$G$507, AB215, 'Leave Request Form'!$C$8:$C$507, $B228), "R2", IF(COUNTIFS('Leave Request Form'!$P$8:$P$569, $B228, 'Leave Request Form'!$Q$8:$Q$569, "&lt;="&amp;AB215, 'Leave Request Form'!$R$8:$R$569, "&gt;="&amp;AB215)&gt;0, "A", IF(COUNTIFS('Leave Request Form'!$C$8:$C$507, $B228, 'Leave Request Form'!$D$8:$D$507, "&lt;="&amp;AB215, 'Leave Request Form'!$E$8:$E$507, "&gt;="&amp;AB215)&gt;0, "R", "")))))</f>
        <v/>
      </c>
      <c r="AC228" s="43" t="str">
        <f>IF(OR($B228="", AC215=""), "", IF(COUNTIFS('Leave Request Form'!$T$8:$T$507, AC215, 'Leave Request Form'!$C$8:$C$507, $B228), "A2", IF(COUNTIFS('Leave Request Form'!$G$8:$G$507, AC215, 'Leave Request Form'!$C$8:$C$507, $B228), "R2", IF(COUNTIFS('Leave Request Form'!$P$8:$P$569, $B228, 'Leave Request Form'!$Q$8:$Q$569, "&lt;="&amp;AC215, 'Leave Request Form'!$R$8:$R$569, "&gt;="&amp;AC215)&gt;0, "A", IF(COUNTIFS('Leave Request Form'!$C$8:$C$507, $B228, 'Leave Request Form'!$D$8:$D$507, "&lt;="&amp;AC215, 'Leave Request Form'!$E$8:$E$507, "&gt;="&amp;AC215)&gt;0, "R", "")))))</f>
        <v/>
      </c>
      <c r="AD228" s="43" t="str">
        <f>IF(OR($B228="", AD215=""), "", IF(COUNTIFS('Leave Request Form'!$T$8:$T$507, AD215, 'Leave Request Form'!$C$8:$C$507, $B228), "A2", IF(COUNTIFS('Leave Request Form'!$G$8:$G$507, AD215, 'Leave Request Form'!$C$8:$C$507, $B228), "R2", IF(COUNTIFS('Leave Request Form'!$P$8:$P$569, $B228, 'Leave Request Form'!$Q$8:$Q$569, "&lt;="&amp;AD215, 'Leave Request Form'!$R$8:$R$569, "&gt;="&amp;AD215)&gt;0, "A", IF(COUNTIFS('Leave Request Form'!$C$8:$C$507, $B228, 'Leave Request Form'!$D$8:$D$507, "&lt;="&amp;AD215, 'Leave Request Form'!$E$8:$E$507, "&gt;="&amp;AD215)&gt;0, "R", "")))))</f>
        <v/>
      </c>
      <c r="AE228" s="43" t="str">
        <f>IF(OR($B228="", AE215=""), "", IF(COUNTIFS('Leave Request Form'!$T$8:$T$507, AE215, 'Leave Request Form'!$C$8:$C$507, $B228), "A2", IF(COUNTIFS('Leave Request Form'!$G$8:$G$507, AE215, 'Leave Request Form'!$C$8:$C$507, $B228), "R2", IF(COUNTIFS('Leave Request Form'!$P$8:$P$569, $B228, 'Leave Request Form'!$Q$8:$Q$569, "&lt;="&amp;AE215, 'Leave Request Form'!$R$8:$R$569, "&gt;="&amp;AE215)&gt;0, "A", IF(COUNTIFS('Leave Request Form'!$C$8:$C$507, $B228, 'Leave Request Form'!$D$8:$D$507, "&lt;="&amp;AE215, 'Leave Request Form'!$E$8:$E$507, "&gt;="&amp;AE215)&gt;0, "R", "")))))</f>
        <v/>
      </c>
      <c r="AF228" s="43" t="str">
        <f>IF(OR($B228="", AF215=""), "", IF(COUNTIFS('Leave Request Form'!$T$8:$T$507, AF215, 'Leave Request Form'!$C$8:$C$507, $B228), "A2", IF(COUNTIFS('Leave Request Form'!$G$8:$G$507, AF215, 'Leave Request Form'!$C$8:$C$507, $B228), "R2", IF(COUNTIFS('Leave Request Form'!$P$8:$P$569, $B228, 'Leave Request Form'!$Q$8:$Q$569, "&lt;="&amp;AF215, 'Leave Request Form'!$R$8:$R$569, "&gt;="&amp;AF215)&gt;0, "A", IF(COUNTIFS('Leave Request Form'!$C$8:$C$507, $B228, 'Leave Request Form'!$D$8:$D$507, "&lt;="&amp;AF215, 'Leave Request Form'!$E$8:$E$507, "&gt;="&amp;AF215)&gt;0, "R", "")))))</f>
        <v/>
      </c>
      <c r="AG228" s="44" t="str">
        <f>IF(OR($B228="", AG215=""), "", IF(COUNTIFS('Leave Request Form'!$T$8:$T$507, AG215, 'Leave Request Form'!$C$8:$C$507, $B228), "A2", IF(COUNTIFS('Leave Request Form'!$G$8:$G$507, AG215, 'Leave Request Form'!$C$8:$C$507, $B228), "R2", IF(COUNTIFS('Leave Request Form'!$P$8:$P$569, $B228, 'Leave Request Form'!$Q$8:$Q$569, "&lt;="&amp;AG215, 'Leave Request Form'!$R$8:$R$569, "&gt;="&amp;AG215)&gt;0, "A", IF(COUNTIFS('Leave Request Form'!$C$8:$C$507, $B228, 'Leave Request Form'!$D$8:$D$507, "&lt;="&amp;AG215, 'Leave Request Form'!$E$8:$E$507, "&gt;="&amp;AG215)&gt;0, "R", "")))))</f>
        <v/>
      </c>
      <c r="AH228" s="75"/>
    </row>
    <row r="229" spans="1:34" x14ac:dyDescent="0.25">
      <c r="A229" s="75"/>
      <c r="B229" s="10" t="str">
        <f>IF('Intro &amp; Setup'!$BC$17="", "", 'Intro &amp; Setup'!$BC$17)</f>
        <v/>
      </c>
      <c r="C229" s="42" t="str">
        <f>IF(OR($B229="", C215=""), "", IF(COUNTIFS('Leave Request Form'!$T$8:$T$507, C215, 'Leave Request Form'!$C$8:$C$507, $B229), "A2", IF(COUNTIFS('Leave Request Form'!$G$8:$G$507, C215, 'Leave Request Form'!$C$8:$C$507, $B229), "R2", IF(COUNTIFS('Leave Request Form'!$P$8:$P$569, $B229, 'Leave Request Form'!$Q$8:$Q$569, "&lt;="&amp;C215, 'Leave Request Form'!$R$8:$R$569, "&gt;="&amp;C215)&gt;0, "A", IF(COUNTIFS('Leave Request Form'!$C$8:$C$507, $B229, 'Leave Request Form'!$D$8:$D$507, "&lt;="&amp;C215, 'Leave Request Form'!$E$8:$E$507, "&gt;="&amp;C215)&gt;0, "R", "")))))</f>
        <v/>
      </c>
      <c r="D229" s="43" t="str">
        <f>IF(OR($B229="", D215=""), "", IF(COUNTIFS('Leave Request Form'!$T$8:$T$507, D215, 'Leave Request Form'!$C$8:$C$507, $B229), "A2", IF(COUNTIFS('Leave Request Form'!$G$8:$G$507, D215, 'Leave Request Form'!$C$8:$C$507, $B229), "R2", IF(COUNTIFS('Leave Request Form'!$P$8:$P$569, $B229, 'Leave Request Form'!$Q$8:$Q$569, "&lt;="&amp;D215, 'Leave Request Form'!$R$8:$R$569, "&gt;="&amp;D215)&gt;0, "A", IF(COUNTIFS('Leave Request Form'!$C$8:$C$507, $B229, 'Leave Request Form'!$D$8:$D$507, "&lt;="&amp;D215, 'Leave Request Form'!$E$8:$E$507, "&gt;="&amp;D215)&gt;0, "R", "")))))</f>
        <v/>
      </c>
      <c r="E229" s="43" t="str">
        <f>IF(OR($B229="", E215=""), "", IF(COUNTIFS('Leave Request Form'!$T$8:$T$507, E215, 'Leave Request Form'!$C$8:$C$507, $B229), "A2", IF(COUNTIFS('Leave Request Form'!$G$8:$G$507, E215, 'Leave Request Form'!$C$8:$C$507, $B229), "R2", IF(COUNTIFS('Leave Request Form'!$P$8:$P$569, $B229, 'Leave Request Form'!$Q$8:$Q$569, "&lt;="&amp;E215, 'Leave Request Form'!$R$8:$R$569, "&gt;="&amp;E215)&gt;0, "A", IF(COUNTIFS('Leave Request Form'!$C$8:$C$507, $B229, 'Leave Request Form'!$D$8:$D$507, "&lt;="&amp;E215, 'Leave Request Form'!$E$8:$E$507, "&gt;="&amp;E215)&gt;0, "R", "")))))</f>
        <v/>
      </c>
      <c r="F229" s="43" t="str">
        <f>IF(OR($B229="", F215=""), "", IF(COUNTIFS('Leave Request Form'!$T$8:$T$507, F215, 'Leave Request Form'!$C$8:$C$507, $B229), "A2", IF(COUNTIFS('Leave Request Form'!$G$8:$G$507, F215, 'Leave Request Form'!$C$8:$C$507, $B229), "R2", IF(COUNTIFS('Leave Request Form'!$P$8:$P$569, $B229, 'Leave Request Form'!$Q$8:$Q$569, "&lt;="&amp;F215, 'Leave Request Form'!$R$8:$R$569, "&gt;="&amp;F215)&gt;0, "A", IF(COUNTIFS('Leave Request Form'!$C$8:$C$507, $B229, 'Leave Request Form'!$D$8:$D$507, "&lt;="&amp;F215, 'Leave Request Form'!$E$8:$E$507, "&gt;="&amp;F215)&gt;0, "R", "")))))</f>
        <v/>
      </c>
      <c r="G229" s="43" t="str">
        <f>IF(OR($B229="", G215=""), "", IF(COUNTIFS('Leave Request Form'!$T$8:$T$507, G215, 'Leave Request Form'!$C$8:$C$507, $B229), "A2", IF(COUNTIFS('Leave Request Form'!$G$8:$G$507, G215, 'Leave Request Form'!$C$8:$C$507, $B229), "R2", IF(COUNTIFS('Leave Request Form'!$P$8:$P$569, $B229, 'Leave Request Form'!$Q$8:$Q$569, "&lt;="&amp;G215, 'Leave Request Form'!$R$8:$R$569, "&gt;="&amp;G215)&gt;0, "A", IF(COUNTIFS('Leave Request Form'!$C$8:$C$507, $B229, 'Leave Request Form'!$D$8:$D$507, "&lt;="&amp;G215, 'Leave Request Form'!$E$8:$E$507, "&gt;="&amp;G215)&gt;0, "R", "")))))</f>
        <v/>
      </c>
      <c r="H229" s="43" t="str">
        <f>IF(OR($B229="", H215=""), "", IF(COUNTIFS('Leave Request Form'!$T$8:$T$507, H215, 'Leave Request Form'!$C$8:$C$507, $B229), "A2", IF(COUNTIFS('Leave Request Form'!$G$8:$G$507, H215, 'Leave Request Form'!$C$8:$C$507, $B229), "R2", IF(COUNTIFS('Leave Request Form'!$P$8:$P$569, $B229, 'Leave Request Form'!$Q$8:$Q$569, "&lt;="&amp;H215, 'Leave Request Form'!$R$8:$R$569, "&gt;="&amp;H215)&gt;0, "A", IF(COUNTIFS('Leave Request Form'!$C$8:$C$507, $B229, 'Leave Request Form'!$D$8:$D$507, "&lt;="&amp;H215, 'Leave Request Form'!$E$8:$E$507, "&gt;="&amp;H215)&gt;0, "R", "")))))</f>
        <v/>
      </c>
      <c r="I229" s="43" t="str">
        <f>IF(OR($B229="", I215=""), "", IF(COUNTIFS('Leave Request Form'!$T$8:$T$507, I215, 'Leave Request Form'!$C$8:$C$507, $B229), "A2", IF(COUNTIFS('Leave Request Form'!$G$8:$G$507, I215, 'Leave Request Form'!$C$8:$C$507, $B229), "R2", IF(COUNTIFS('Leave Request Form'!$P$8:$P$569, $B229, 'Leave Request Form'!$Q$8:$Q$569, "&lt;="&amp;I215, 'Leave Request Form'!$R$8:$R$569, "&gt;="&amp;I215)&gt;0, "A", IF(COUNTIFS('Leave Request Form'!$C$8:$C$507, $B229, 'Leave Request Form'!$D$8:$D$507, "&lt;="&amp;I215, 'Leave Request Form'!$E$8:$E$507, "&gt;="&amp;I215)&gt;0, "R", "")))))</f>
        <v/>
      </c>
      <c r="J229" s="43" t="str">
        <f>IF(OR($B229="", J215=""), "", IF(COUNTIFS('Leave Request Form'!$T$8:$T$507, J215, 'Leave Request Form'!$C$8:$C$507, $B229), "A2", IF(COUNTIFS('Leave Request Form'!$G$8:$G$507, J215, 'Leave Request Form'!$C$8:$C$507, $B229), "R2", IF(COUNTIFS('Leave Request Form'!$P$8:$P$569, $B229, 'Leave Request Form'!$Q$8:$Q$569, "&lt;="&amp;J215, 'Leave Request Form'!$R$8:$R$569, "&gt;="&amp;J215)&gt;0, "A", IF(COUNTIFS('Leave Request Form'!$C$8:$C$507, $B229, 'Leave Request Form'!$D$8:$D$507, "&lt;="&amp;J215, 'Leave Request Form'!$E$8:$E$507, "&gt;="&amp;J215)&gt;0, "R", "")))))</f>
        <v/>
      </c>
      <c r="K229" s="43" t="str">
        <f>IF(OR($B229="", K215=""), "", IF(COUNTIFS('Leave Request Form'!$T$8:$T$507, K215, 'Leave Request Form'!$C$8:$C$507, $B229), "A2", IF(COUNTIFS('Leave Request Form'!$G$8:$G$507, K215, 'Leave Request Form'!$C$8:$C$507, $B229), "R2", IF(COUNTIFS('Leave Request Form'!$P$8:$P$569, $B229, 'Leave Request Form'!$Q$8:$Q$569, "&lt;="&amp;K215, 'Leave Request Form'!$R$8:$R$569, "&gt;="&amp;K215)&gt;0, "A", IF(COUNTIFS('Leave Request Form'!$C$8:$C$507, $B229, 'Leave Request Form'!$D$8:$D$507, "&lt;="&amp;K215, 'Leave Request Form'!$E$8:$E$507, "&gt;="&amp;K215)&gt;0, "R", "")))))</f>
        <v/>
      </c>
      <c r="L229" s="43" t="str">
        <f>IF(OR($B229="", L215=""), "", IF(COUNTIFS('Leave Request Form'!$T$8:$T$507, L215, 'Leave Request Form'!$C$8:$C$507, $B229), "A2", IF(COUNTIFS('Leave Request Form'!$G$8:$G$507, L215, 'Leave Request Form'!$C$8:$C$507, $B229), "R2", IF(COUNTIFS('Leave Request Form'!$P$8:$P$569, $B229, 'Leave Request Form'!$Q$8:$Q$569, "&lt;="&amp;L215, 'Leave Request Form'!$R$8:$R$569, "&gt;="&amp;L215)&gt;0, "A", IF(COUNTIFS('Leave Request Form'!$C$8:$C$507, $B229, 'Leave Request Form'!$D$8:$D$507, "&lt;="&amp;L215, 'Leave Request Form'!$E$8:$E$507, "&gt;="&amp;L215)&gt;0, "R", "")))))</f>
        <v/>
      </c>
      <c r="M229" s="43" t="str">
        <f>IF(OR($B229="", M215=""), "", IF(COUNTIFS('Leave Request Form'!$T$8:$T$507, M215, 'Leave Request Form'!$C$8:$C$507, $B229), "A2", IF(COUNTIFS('Leave Request Form'!$G$8:$G$507, M215, 'Leave Request Form'!$C$8:$C$507, $B229), "R2", IF(COUNTIFS('Leave Request Form'!$P$8:$P$569, $B229, 'Leave Request Form'!$Q$8:$Q$569, "&lt;="&amp;M215, 'Leave Request Form'!$R$8:$R$569, "&gt;="&amp;M215)&gt;0, "A", IF(COUNTIFS('Leave Request Form'!$C$8:$C$507, $B229, 'Leave Request Form'!$D$8:$D$507, "&lt;="&amp;M215, 'Leave Request Form'!$E$8:$E$507, "&gt;="&amp;M215)&gt;0, "R", "")))))</f>
        <v/>
      </c>
      <c r="N229" s="43" t="str">
        <f>IF(OR($B229="", N215=""), "", IF(COUNTIFS('Leave Request Form'!$T$8:$T$507, N215, 'Leave Request Form'!$C$8:$C$507, $B229), "A2", IF(COUNTIFS('Leave Request Form'!$G$8:$G$507, N215, 'Leave Request Form'!$C$8:$C$507, $B229), "R2", IF(COUNTIFS('Leave Request Form'!$P$8:$P$569, $B229, 'Leave Request Form'!$Q$8:$Q$569, "&lt;="&amp;N215, 'Leave Request Form'!$R$8:$R$569, "&gt;="&amp;N215)&gt;0, "A", IF(COUNTIFS('Leave Request Form'!$C$8:$C$507, $B229, 'Leave Request Form'!$D$8:$D$507, "&lt;="&amp;N215, 'Leave Request Form'!$E$8:$E$507, "&gt;="&amp;N215)&gt;0, "R", "")))))</f>
        <v/>
      </c>
      <c r="O229" s="43" t="str">
        <f>IF(OR($B229="", O215=""), "", IF(COUNTIFS('Leave Request Form'!$T$8:$T$507, O215, 'Leave Request Form'!$C$8:$C$507, $B229), "A2", IF(COUNTIFS('Leave Request Form'!$G$8:$G$507, O215, 'Leave Request Form'!$C$8:$C$507, $B229), "R2", IF(COUNTIFS('Leave Request Form'!$P$8:$P$569, $B229, 'Leave Request Form'!$Q$8:$Q$569, "&lt;="&amp;O215, 'Leave Request Form'!$R$8:$R$569, "&gt;="&amp;O215)&gt;0, "A", IF(COUNTIFS('Leave Request Form'!$C$8:$C$507, $B229, 'Leave Request Form'!$D$8:$D$507, "&lt;="&amp;O215, 'Leave Request Form'!$E$8:$E$507, "&gt;="&amp;O215)&gt;0, "R", "")))))</f>
        <v/>
      </c>
      <c r="P229" s="43" t="str">
        <f>IF(OR($B229="", P215=""), "", IF(COUNTIFS('Leave Request Form'!$T$8:$T$507, P215, 'Leave Request Form'!$C$8:$C$507, $B229), "A2", IF(COUNTIFS('Leave Request Form'!$G$8:$G$507, P215, 'Leave Request Form'!$C$8:$C$507, $B229), "R2", IF(COUNTIFS('Leave Request Form'!$P$8:$P$569, $B229, 'Leave Request Form'!$Q$8:$Q$569, "&lt;="&amp;P215, 'Leave Request Form'!$R$8:$R$569, "&gt;="&amp;P215)&gt;0, "A", IF(COUNTIFS('Leave Request Form'!$C$8:$C$507, $B229, 'Leave Request Form'!$D$8:$D$507, "&lt;="&amp;P215, 'Leave Request Form'!$E$8:$E$507, "&gt;="&amp;P215)&gt;0, "R", "")))))</f>
        <v/>
      </c>
      <c r="Q229" s="43" t="str">
        <f>IF(OR($B229="", Q215=""), "", IF(COUNTIFS('Leave Request Form'!$T$8:$T$507, Q215, 'Leave Request Form'!$C$8:$C$507, $B229), "A2", IF(COUNTIFS('Leave Request Form'!$G$8:$G$507, Q215, 'Leave Request Form'!$C$8:$C$507, $B229), "R2", IF(COUNTIFS('Leave Request Form'!$P$8:$P$569, $B229, 'Leave Request Form'!$Q$8:$Q$569, "&lt;="&amp;Q215, 'Leave Request Form'!$R$8:$R$569, "&gt;="&amp;Q215)&gt;0, "A", IF(COUNTIFS('Leave Request Form'!$C$8:$C$507, $B229, 'Leave Request Form'!$D$8:$D$507, "&lt;="&amp;Q215, 'Leave Request Form'!$E$8:$E$507, "&gt;="&amp;Q215)&gt;0, "R", "")))))</f>
        <v/>
      </c>
      <c r="R229" s="43" t="str">
        <f>IF(OR($B229="", R215=""), "", IF(COUNTIFS('Leave Request Form'!$T$8:$T$507, R215, 'Leave Request Form'!$C$8:$C$507, $B229), "A2", IF(COUNTIFS('Leave Request Form'!$G$8:$G$507, R215, 'Leave Request Form'!$C$8:$C$507, $B229), "R2", IF(COUNTIFS('Leave Request Form'!$P$8:$P$569, $B229, 'Leave Request Form'!$Q$8:$Q$569, "&lt;="&amp;R215, 'Leave Request Form'!$R$8:$R$569, "&gt;="&amp;R215)&gt;0, "A", IF(COUNTIFS('Leave Request Form'!$C$8:$C$507, $B229, 'Leave Request Form'!$D$8:$D$507, "&lt;="&amp;R215, 'Leave Request Form'!$E$8:$E$507, "&gt;="&amp;R215)&gt;0, "R", "")))))</f>
        <v/>
      </c>
      <c r="S229" s="43" t="str">
        <f>IF(OR($B229="", S215=""), "", IF(COUNTIFS('Leave Request Form'!$T$8:$T$507, S215, 'Leave Request Form'!$C$8:$C$507, $B229), "A2", IF(COUNTIFS('Leave Request Form'!$G$8:$G$507, S215, 'Leave Request Form'!$C$8:$C$507, $B229), "R2", IF(COUNTIFS('Leave Request Form'!$P$8:$P$569, $B229, 'Leave Request Form'!$Q$8:$Q$569, "&lt;="&amp;S215, 'Leave Request Form'!$R$8:$R$569, "&gt;="&amp;S215)&gt;0, "A", IF(COUNTIFS('Leave Request Form'!$C$8:$C$507, $B229, 'Leave Request Form'!$D$8:$D$507, "&lt;="&amp;S215, 'Leave Request Form'!$E$8:$E$507, "&gt;="&amp;S215)&gt;0, "R", "")))))</f>
        <v/>
      </c>
      <c r="T229" s="43" t="str">
        <f>IF(OR($B229="", T215=""), "", IF(COUNTIFS('Leave Request Form'!$T$8:$T$507, T215, 'Leave Request Form'!$C$8:$C$507, $B229), "A2", IF(COUNTIFS('Leave Request Form'!$G$8:$G$507, T215, 'Leave Request Form'!$C$8:$C$507, $B229), "R2", IF(COUNTIFS('Leave Request Form'!$P$8:$P$569, $B229, 'Leave Request Form'!$Q$8:$Q$569, "&lt;="&amp;T215, 'Leave Request Form'!$R$8:$R$569, "&gt;="&amp;T215)&gt;0, "A", IF(COUNTIFS('Leave Request Form'!$C$8:$C$507, $B229, 'Leave Request Form'!$D$8:$D$507, "&lt;="&amp;T215, 'Leave Request Form'!$E$8:$E$507, "&gt;="&amp;T215)&gt;0, "R", "")))))</f>
        <v/>
      </c>
      <c r="U229" s="43" t="str">
        <f>IF(OR($B229="", U215=""), "", IF(COUNTIFS('Leave Request Form'!$T$8:$T$507, U215, 'Leave Request Form'!$C$8:$C$507, $B229), "A2", IF(COUNTIFS('Leave Request Form'!$G$8:$G$507, U215, 'Leave Request Form'!$C$8:$C$507, $B229), "R2", IF(COUNTIFS('Leave Request Form'!$P$8:$P$569, $B229, 'Leave Request Form'!$Q$8:$Q$569, "&lt;="&amp;U215, 'Leave Request Form'!$R$8:$R$569, "&gt;="&amp;U215)&gt;0, "A", IF(COUNTIFS('Leave Request Form'!$C$8:$C$507, $B229, 'Leave Request Form'!$D$8:$D$507, "&lt;="&amp;U215, 'Leave Request Form'!$E$8:$E$507, "&gt;="&amp;U215)&gt;0, "R", "")))))</f>
        <v/>
      </c>
      <c r="V229" s="43" t="str">
        <f>IF(OR($B229="", V215=""), "", IF(COUNTIFS('Leave Request Form'!$T$8:$T$507, V215, 'Leave Request Form'!$C$8:$C$507, $B229), "A2", IF(COUNTIFS('Leave Request Form'!$G$8:$G$507, V215, 'Leave Request Form'!$C$8:$C$507, $B229), "R2", IF(COUNTIFS('Leave Request Form'!$P$8:$P$569, $B229, 'Leave Request Form'!$Q$8:$Q$569, "&lt;="&amp;V215, 'Leave Request Form'!$R$8:$R$569, "&gt;="&amp;V215)&gt;0, "A", IF(COUNTIFS('Leave Request Form'!$C$8:$C$507, $B229, 'Leave Request Form'!$D$8:$D$507, "&lt;="&amp;V215, 'Leave Request Form'!$E$8:$E$507, "&gt;="&amp;V215)&gt;0, "R", "")))))</f>
        <v/>
      </c>
      <c r="W229" s="43" t="str">
        <f>IF(OR($B229="", W215=""), "", IF(COUNTIFS('Leave Request Form'!$T$8:$T$507, W215, 'Leave Request Form'!$C$8:$C$507, $B229), "A2", IF(COUNTIFS('Leave Request Form'!$G$8:$G$507, W215, 'Leave Request Form'!$C$8:$C$507, $B229), "R2", IF(COUNTIFS('Leave Request Form'!$P$8:$P$569, $B229, 'Leave Request Form'!$Q$8:$Q$569, "&lt;="&amp;W215, 'Leave Request Form'!$R$8:$R$569, "&gt;="&amp;W215)&gt;0, "A", IF(COUNTIFS('Leave Request Form'!$C$8:$C$507, $B229, 'Leave Request Form'!$D$8:$D$507, "&lt;="&amp;W215, 'Leave Request Form'!$E$8:$E$507, "&gt;="&amp;W215)&gt;0, "R", "")))))</f>
        <v/>
      </c>
      <c r="X229" s="43" t="str">
        <f>IF(OR($B229="", X215=""), "", IF(COUNTIFS('Leave Request Form'!$T$8:$T$507, X215, 'Leave Request Form'!$C$8:$C$507, $B229), "A2", IF(COUNTIFS('Leave Request Form'!$G$8:$G$507, X215, 'Leave Request Form'!$C$8:$C$507, $B229), "R2", IF(COUNTIFS('Leave Request Form'!$P$8:$P$569, $B229, 'Leave Request Form'!$Q$8:$Q$569, "&lt;="&amp;X215, 'Leave Request Form'!$R$8:$R$569, "&gt;="&amp;X215)&gt;0, "A", IF(COUNTIFS('Leave Request Form'!$C$8:$C$507, $B229, 'Leave Request Form'!$D$8:$D$507, "&lt;="&amp;X215, 'Leave Request Form'!$E$8:$E$507, "&gt;="&amp;X215)&gt;0, "R", "")))))</f>
        <v/>
      </c>
      <c r="Y229" s="43" t="str">
        <f>IF(OR($B229="", Y215=""), "", IF(COUNTIFS('Leave Request Form'!$T$8:$T$507, Y215, 'Leave Request Form'!$C$8:$C$507, $B229), "A2", IF(COUNTIFS('Leave Request Form'!$G$8:$G$507, Y215, 'Leave Request Form'!$C$8:$C$507, $B229), "R2", IF(COUNTIFS('Leave Request Form'!$P$8:$P$569, $B229, 'Leave Request Form'!$Q$8:$Q$569, "&lt;="&amp;Y215, 'Leave Request Form'!$R$8:$R$569, "&gt;="&amp;Y215)&gt;0, "A", IF(COUNTIFS('Leave Request Form'!$C$8:$C$507, $B229, 'Leave Request Form'!$D$8:$D$507, "&lt;="&amp;Y215, 'Leave Request Form'!$E$8:$E$507, "&gt;="&amp;Y215)&gt;0, "R", "")))))</f>
        <v/>
      </c>
      <c r="Z229" s="43" t="str">
        <f>IF(OR($B229="", Z215=""), "", IF(COUNTIFS('Leave Request Form'!$T$8:$T$507, Z215, 'Leave Request Form'!$C$8:$C$507, $B229), "A2", IF(COUNTIFS('Leave Request Form'!$G$8:$G$507, Z215, 'Leave Request Form'!$C$8:$C$507, $B229), "R2", IF(COUNTIFS('Leave Request Form'!$P$8:$P$569, $B229, 'Leave Request Form'!$Q$8:$Q$569, "&lt;="&amp;Z215, 'Leave Request Form'!$R$8:$R$569, "&gt;="&amp;Z215)&gt;0, "A", IF(COUNTIFS('Leave Request Form'!$C$8:$C$507, $B229, 'Leave Request Form'!$D$8:$D$507, "&lt;="&amp;Z215, 'Leave Request Form'!$E$8:$E$507, "&gt;="&amp;Z215)&gt;0, "R", "")))))</f>
        <v/>
      </c>
      <c r="AA229" s="43" t="str">
        <f>IF(OR($B229="", AA215=""), "", IF(COUNTIFS('Leave Request Form'!$T$8:$T$507, AA215, 'Leave Request Form'!$C$8:$C$507, $B229), "A2", IF(COUNTIFS('Leave Request Form'!$G$8:$G$507, AA215, 'Leave Request Form'!$C$8:$C$507, $B229), "R2", IF(COUNTIFS('Leave Request Form'!$P$8:$P$569, $B229, 'Leave Request Form'!$Q$8:$Q$569, "&lt;="&amp;AA215, 'Leave Request Form'!$R$8:$R$569, "&gt;="&amp;AA215)&gt;0, "A", IF(COUNTIFS('Leave Request Form'!$C$8:$C$507, $B229, 'Leave Request Form'!$D$8:$D$507, "&lt;="&amp;AA215, 'Leave Request Form'!$E$8:$E$507, "&gt;="&amp;AA215)&gt;0, "R", "")))))</f>
        <v/>
      </c>
      <c r="AB229" s="43" t="str">
        <f>IF(OR($B229="", AB215=""), "", IF(COUNTIFS('Leave Request Form'!$T$8:$T$507, AB215, 'Leave Request Form'!$C$8:$C$507, $B229), "A2", IF(COUNTIFS('Leave Request Form'!$G$8:$G$507, AB215, 'Leave Request Form'!$C$8:$C$507, $B229), "R2", IF(COUNTIFS('Leave Request Form'!$P$8:$P$569, $B229, 'Leave Request Form'!$Q$8:$Q$569, "&lt;="&amp;AB215, 'Leave Request Form'!$R$8:$R$569, "&gt;="&amp;AB215)&gt;0, "A", IF(COUNTIFS('Leave Request Form'!$C$8:$C$507, $B229, 'Leave Request Form'!$D$8:$D$507, "&lt;="&amp;AB215, 'Leave Request Form'!$E$8:$E$507, "&gt;="&amp;AB215)&gt;0, "R", "")))))</f>
        <v/>
      </c>
      <c r="AC229" s="43" t="str">
        <f>IF(OR($B229="", AC215=""), "", IF(COUNTIFS('Leave Request Form'!$T$8:$T$507, AC215, 'Leave Request Form'!$C$8:$C$507, $B229), "A2", IF(COUNTIFS('Leave Request Form'!$G$8:$G$507, AC215, 'Leave Request Form'!$C$8:$C$507, $B229), "R2", IF(COUNTIFS('Leave Request Form'!$P$8:$P$569, $B229, 'Leave Request Form'!$Q$8:$Q$569, "&lt;="&amp;AC215, 'Leave Request Form'!$R$8:$R$569, "&gt;="&amp;AC215)&gt;0, "A", IF(COUNTIFS('Leave Request Form'!$C$8:$C$507, $B229, 'Leave Request Form'!$D$8:$D$507, "&lt;="&amp;AC215, 'Leave Request Form'!$E$8:$E$507, "&gt;="&amp;AC215)&gt;0, "R", "")))))</f>
        <v/>
      </c>
      <c r="AD229" s="43" t="str">
        <f>IF(OR($B229="", AD215=""), "", IF(COUNTIFS('Leave Request Form'!$T$8:$T$507, AD215, 'Leave Request Form'!$C$8:$C$507, $B229), "A2", IF(COUNTIFS('Leave Request Form'!$G$8:$G$507, AD215, 'Leave Request Form'!$C$8:$C$507, $B229), "R2", IF(COUNTIFS('Leave Request Form'!$P$8:$P$569, $B229, 'Leave Request Form'!$Q$8:$Q$569, "&lt;="&amp;AD215, 'Leave Request Form'!$R$8:$R$569, "&gt;="&amp;AD215)&gt;0, "A", IF(COUNTIFS('Leave Request Form'!$C$8:$C$507, $B229, 'Leave Request Form'!$D$8:$D$507, "&lt;="&amp;AD215, 'Leave Request Form'!$E$8:$E$507, "&gt;="&amp;AD215)&gt;0, "R", "")))))</f>
        <v/>
      </c>
      <c r="AE229" s="43" t="str">
        <f>IF(OR($B229="", AE215=""), "", IF(COUNTIFS('Leave Request Form'!$T$8:$T$507, AE215, 'Leave Request Form'!$C$8:$C$507, $B229), "A2", IF(COUNTIFS('Leave Request Form'!$G$8:$G$507, AE215, 'Leave Request Form'!$C$8:$C$507, $B229), "R2", IF(COUNTIFS('Leave Request Form'!$P$8:$P$569, $B229, 'Leave Request Form'!$Q$8:$Q$569, "&lt;="&amp;AE215, 'Leave Request Form'!$R$8:$R$569, "&gt;="&amp;AE215)&gt;0, "A", IF(COUNTIFS('Leave Request Form'!$C$8:$C$507, $B229, 'Leave Request Form'!$D$8:$D$507, "&lt;="&amp;AE215, 'Leave Request Form'!$E$8:$E$507, "&gt;="&amp;AE215)&gt;0, "R", "")))))</f>
        <v/>
      </c>
      <c r="AF229" s="43" t="str">
        <f>IF(OR($B229="", AF215=""), "", IF(COUNTIFS('Leave Request Form'!$T$8:$T$507, AF215, 'Leave Request Form'!$C$8:$C$507, $B229), "A2", IF(COUNTIFS('Leave Request Form'!$G$8:$G$507, AF215, 'Leave Request Form'!$C$8:$C$507, $B229), "R2", IF(COUNTIFS('Leave Request Form'!$P$8:$P$569, $B229, 'Leave Request Form'!$Q$8:$Q$569, "&lt;="&amp;AF215, 'Leave Request Form'!$R$8:$R$569, "&gt;="&amp;AF215)&gt;0, "A", IF(COUNTIFS('Leave Request Form'!$C$8:$C$507, $B229, 'Leave Request Form'!$D$8:$D$507, "&lt;="&amp;AF215, 'Leave Request Form'!$E$8:$E$507, "&gt;="&amp;AF215)&gt;0, "R", "")))))</f>
        <v/>
      </c>
      <c r="AG229" s="44" t="str">
        <f>IF(OR($B229="", AG215=""), "", IF(COUNTIFS('Leave Request Form'!$T$8:$T$507, AG215, 'Leave Request Form'!$C$8:$C$507, $B229), "A2", IF(COUNTIFS('Leave Request Form'!$G$8:$G$507, AG215, 'Leave Request Form'!$C$8:$C$507, $B229), "R2", IF(COUNTIFS('Leave Request Form'!$P$8:$P$569, $B229, 'Leave Request Form'!$Q$8:$Q$569, "&lt;="&amp;AG215, 'Leave Request Form'!$R$8:$R$569, "&gt;="&amp;AG215)&gt;0, "A", IF(COUNTIFS('Leave Request Form'!$C$8:$C$507, $B229, 'Leave Request Form'!$D$8:$D$507, "&lt;="&amp;AG215, 'Leave Request Form'!$E$8:$E$507, "&gt;="&amp;AG215)&gt;0, "R", "")))))</f>
        <v/>
      </c>
      <c r="AH229" s="75"/>
    </row>
    <row r="230" spans="1:34" x14ac:dyDescent="0.25">
      <c r="A230" s="75"/>
      <c r="B230" s="10" t="str">
        <f>IF('Intro &amp; Setup'!$BC$18="", "", 'Intro &amp; Setup'!$BC$18)</f>
        <v/>
      </c>
      <c r="C230" s="42" t="str">
        <f>IF(OR($B230="", C215=""), "", IF(COUNTIFS('Leave Request Form'!$T$8:$T$507, C215, 'Leave Request Form'!$C$8:$C$507, $B230), "A2", IF(COUNTIFS('Leave Request Form'!$G$8:$G$507, C215, 'Leave Request Form'!$C$8:$C$507, $B230), "R2", IF(COUNTIFS('Leave Request Form'!$P$8:$P$569, $B230, 'Leave Request Form'!$Q$8:$Q$569, "&lt;="&amp;C215, 'Leave Request Form'!$R$8:$R$569, "&gt;="&amp;C215)&gt;0, "A", IF(COUNTIFS('Leave Request Form'!$C$8:$C$507, $B230, 'Leave Request Form'!$D$8:$D$507, "&lt;="&amp;C215, 'Leave Request Form'!$E$8:$E$507, "&gt;="&amp;C215)&gt;0, "R", "")))))</f>
        <v/>
      </c>
      <c r="D230" s="43" t="str">
        <f>IF(OR($B230="", D215=""), "", IF(COUNTIFS('Leave Request Form'!$T$8:$T$507, D215, 'Leave Request Form'!$C$8:$C$507, $B230), "A2", IF(COUNTIFS('Leave Request Form'!$G$8:$G$507, D215, 'Leave Request Form'!$C$8:$C$507, $B230), "R2", IF(COUNTIFS('Leave Request Form'!$P$8:$P$569, $B230, 'Leave Request Form'!$Q$8:$Q$569, "&lt;="&amp;D215, 'Leave Request Form'!$R$8:$R$569, "&gt;="&amp;D215)&gt;0, "A", IF(COUNTIFS('Leave Request Form'!$C$8:$C$507, $B230, 'Leave Request Form'!$D$8:$D$507, "&lt;="&amp;D215, 'Leave Request Form'!$E$8:$E$507, "&gt;="&amp;D215)&gt;0, "R", "")))))</f>
        <v/>
      </c>
      <c r="E230" s="43" t="str">
        <f>IF(OR($B230="", E215=""), "", IF(COUNTIFS('Leave Request Form'!$T$8:$T$507, E215, 'Leave Request Form'!$C$8:$C$507, $B230), "A2", IF(COUNTIFS('Leave Request Form'!$G$8:$G$507, E215, 'Leave Request Form'!$C$8:$C$507, $B230), "R2", IF(COUNTIFS('Leave Request Form'!$P$8:$P$569, $B230, 'Leave Request Form'!$Q$8:$Q$569, "&lt;="&amp;E215, 'Leave Request Form'!$R$8:$R$569, "&gt;="&amp;E215)&gt;0, "A", IF(COUNTIFS('Leave Request Form'!$C$8:$C$507, $B230, 'Leave Request Form'!$D$8:$D$507, "&lt;="&amp;E215, 'Leave Request Form'!$E$8:$E$507, "&gt;="&amp;E215)&gt;0, "R", "")))))</f>
        <v/>
      </c>
      <c r="F230" s="43" t="str">
        <f>IF(OR($B230="", F215=""), "", IF(COUNTIFS('Leave Request Form'!$T$8:$T$507, F215, 'Leave Request Form'!$C$8:$C$507, $B230), "A2", IF(COUNTIFS('Leave Request Form'!$G$8:$G$507, F215, 'Leave Request Form'!$C$8:$C$507, $B230), "R2", IF(COUNTIFS('Leave Request Form'!$P$8:$P$569, $B230, 'Leave Request Form'!$Q$8:$Q$569, "&lt;="&amp;F215, 'Leave Request Form'!$R$8:$R$569, "&gt;="&amp;F215)&gt;0, "A", IF(COUNTIFS('Leave Request Form'!$C$8:$C$507, $B230, 'Leave Request Form'!$D$8:$D$507, "&lt;="&amp;F215, 'Leave Request Form'!$E$8:$E$507, "&gt;="&amp;F215)&gt;0, "R", "")))))</f>
        <v/>
      </c>
      <c r="G230" s="43" t="str">
        <f>IF(OR($B230="", G215=""), "", IF(COUNTIFS('Leave Request Form'!$T$8:$T$507, G215, 'Leave Request Form'!$C$8:$C$507, $B230), "A2", IF(COUNTIFS('Leave Request Form'!$G$8:$G$507, G215, 'Leave Request Form'!$C$8:$C$507, $B230), "R2", IF(COUNTIFS('Leave Request Form'!$P$8:$P$569, $B230, 'Leave Request Form'!$Q$8:$Q$569, "&lt;="&amp;G215, 'Leave Request Form'!$R$8:$R$569, "&gt;="&amp;G215)&gt;0, "A", IF(COUNTIFS('Leave Request Form'!$C$8:$C$507, $B230, 'Leave Request Form'!$D$8:$D$507, "&lt;="&amp;G215, 'Leave Request Form'!$E$8:$E$507, "&gt;="&amp;G215)&gt;0, "R", "")))))</f>
        <v/>
      </c>
      <c r="H230" s="43" t="str">
        <f>IF(OR($B230="", H215=""), "", IF(COUNTIFS('Leave Request Form'!$T$8:$T$507, H215, 'Leave Request Form'!$C$8:$C$507, $B230), "A2", IF(COUNTIFS('Leave Request Form'!$G$8:$G$507, H215, 'Leave Request Form'!$C$8:$C$507, $B230), "R2", IF(COUNTIFS('Leave Request Form'!$P$8:$P$569, $B230, 'Leave Request Form'!$Q$8:$Q$569, "&lt;="&amp;H215, 'Leave Request Form'!$R$8:$R$569, "&gt;="&amp;H215)&gt;0, "A", IF(COUNTIFS('Leave Request Form'!$C$8:$C$507, $B230, 'Leave Request Form'!$D$8:$D$507, "&lt;="&amp;H215, 'Leave Request Form'!$E$8:$E$507, "&gt;="&amp;H215)&gt;0, "R", "")))))</f>
        <v/>
      </c>
      <c r="I230" s="43" t="str">
        <f>IF(OR($B230="", I215=""), "", IF(COUNTIFS('Leave Request Form'!$T$8:$T$507, I215, 'Leave Request Form'!$C$8:$C$507, $B230), "A2", IF(COUNTIFS('Leave Request Form'!$G$8:$G$507, I215, 'Leave Request Form'!$C$8:$C$507, $B230), "R2", IF(COUNTIFS('Leave Request Form'!$P$8:$P$569, $B230, 'Leave Request Form'!$Q$8:$Q$569, "&lt;="&amp;I215, 'Leave Request Form'!$R$8:$R$569, "&gt;="&amp;I215)&gt;0, "A", IF(COUNTIFS('Leave Request Form'!$C$8:$C$507, $B230, 'Leave Request Form'!$D$8:$D$507, "&lt;="&amp;I215, 'Leave Request Form'!$E$8:$E$507, "&gt;="&amp;I215)&gt;0, "R", "")))))</f>
        <v/>
      </c>
      <c r="J230" s="43" t="str">
        <f>IF(OR($B230="", J215=""), "", IF(COUNTIFS('Leave Request Form'!$T$8:$T$507, J215, 'Leave Request Form'!$C$8:$C$507, $B230), "A2", IF(COUNTIFS('Leave Request Form'!$G$8:$G$507, J215, 'Leave Request Form'!$C$8:$C$507, $B230), "R2", IF(COUNTIFS('Leave Request Form'!$P$8:$P$569, $B230, 'Leave Request Form'!$Q$8:$Q$569, "&lt;="&amp;J215, 'Leave Request Form'!$R$8:$R$569, "&gt;="&amp;J215)&gt;0, "A", IF(COUNTIFS('Leave Request Form'!$C$8:$C$507, $B230, 'Leave Request Form'!$D$8:$D$507, "&lt;="&amp;J215, 'Leave Request Form'!$E$8:$E$507, "&gt;="&amp;J215)&gt;0, "R", "")))))</f>
        <v/>
      </c>
      <c r="K230" s="43" t="str">
        <f>IF(OR($B230="", K215=""), "", IF(COUNTIFS('Leave Request Form'!$T$8:$T$507, K215, 'Leave Request Form'!$C$8:$C$507, $B230), "A2", IF(COUNTIFS('Leave Request Form'!$G$8:$G$507, K215, 'Leave Request Form'!$C$8:$C$507, $B230), "R2", IF(COUNTIFS('Leave Request Form'!$P$8:$P$569, $B230, 'Leave Request Form'!$Q$8:$Q$569, "&lt;="&amp;K215, 'Leave Request Form'!$R$8:$R$569, "&gt;="&amp;K215)&gt;0, "A", IF(COUNTIFS('Leave Request Form'!$C$8:$C$507, $B230, 'Leave Request Form'!$D$8:$D$507, "&lt;="&amp;K215, 'Leave Request Form'!$E$8:$E$507, "&gt;="&amp;K215)&gt;0, "R", "")))))</f>
        <v/>
      </c>
      <c r="L230" s="43" t="str">
        <f>IF(OR($B230="", L215=""), "", IF(COUNTIFS('Leave Request Form'!$T$8:$T$507, L215, 'Leave Request Form'!$C$8:$C$507, $B230), "A2", IF(COUNTIFS('Leave Request Form'!$G$8:$G$507, L215, 'Leave Request Form'!$C$8:$C$507, $B230), "R2", IF(COUNTIFS('Leave Request Form'!$P$8:$P$569, $B230, 'Leave Request Form'!$Q$8:$Q$569, "&lt;="&amp;L215, 'Leave Request Form'!$R$8:$R$569, "&gt;="&amp;L215)&gt;0, "A", IF(COUNTIFS('Leave Request Form'!$C$8:$C$507, $B230, 'Leave Request Form'!$D$8:$D$507, "&lt;="&amp;L215, 'Leave Request Form'!$E$8:$E$507, "&gt;="&amp;L215)&gt;0, "R", "")))))</f>
        <v/>
      </c>
      <c r="M230" s="43" t="str">
        <f>IF(OR($B230="", M215=""), "", IF(COUNTIFS('Leave Request Form'!$T$8:$T$507, M215, 'Leave Request Form'!$C$8:$C$507, $B230), "A2", IF(COUNTIFS('Leave Request Form'!$G$8:$G$507, M215, 'Leave Request Form'!$C$8:$C$507, $B230), "R2", IF(COUNTIFS('Leave Request Form'!$P$8:$P$569, $B230, 'Leave Request Form'!$Q$8:$Q$569, "&lt;="&amp;M215, 'Leave Request Form'!$R$8:$R$569, "&gt;="&amp;M215)&gt;0, "A", IF(COUNTIFS('Leave Request Form'!$C$8:$C$507, $B230, 'Leave Request Form'!$D$8:$D$507, "&lt;="&amp;M215, 'Leave Request Form'!$E$8:$E$507, "&gt;="&amp;M215)&gt;0, "R", "")))))</f>
        <v/>
      </c>
      <c r="N230" s="43" t="str">
        <f>IF(OR($B230="", N215=""), "", IF(COUNTIFS('Leave Request Form'!$T$8:$T$507, N215, 'Leave Request Form'!$C$8:$C$507, $B230), "A2", IF(COUNTIFS('Leave Request Form'!$G$8:$G$507, N215, 'Leave Request Form'!$C$8:$C$507, $B230), "R2", IF(COUNTIFS('Leave Request Form'!$P$8:$P$569, $B230, 'Leave Request Form'!$Q$8:$Q$569, "&lt;="&amp;N215, 'Leave Request Form'!$R$8:$R$569, "&gt;="&amp;N215)&gt;0, "A", IF(COUNTIFS('Leave Request Form'!$C$8:$C$507, $B230, 'Leave Request Form'!$D$8:$D$507, "&lt;="&amp;N215, 'Leave Request Form'!$E$8:$E$507, "&gt;="&amp;N215)&gt;0, "R", "")))))</f>
        <v/>
      </c>
      <c r="O230" s="43" t="str">
        <f>IF(OR($B230="", O215=""), "", IF(COUNTIFS('Leave Request Form'!$T$8:$T$507, O215, 'Leave Request Form'!$C$8:$C$507, $B230), "A2", IF(COUNTIFS('Leave Request Form'!$G$8:$G$507, O215, 'Leave Request Form'!$C$8:$C$507, $B230), "R2", IF(COUNTIFS('Leave Request Form'!$P$8:$P$569, $B230, 'Leave Request Form'!$Q$8:$Q$569, "&lt;="&amp;O215, 'Leave Request Form'!$R$8:$R$569, "&gt;="&amp;O215)&gt;0, "A", IF(COUNTIFS('Leave Request Form'!$C$8:$C$507, $B230, 'Leave Request Form'!$D$8:$D$507, "&lt;="&amp;O215, 'Leave Request Form'!$E$8:$E$507, "&gt;="&amp;O215)&gt;0, "R", "")))))</f>
        <v/>
      </c>
      <c r="P230" s="43" t="str">
        <f>IF(OR($B230="", P215=""), "", IF(COUNTIFS('Leave Request Form'!$T$8:$T$507, P215, 'Leave Request Form'!$C$8:$C$507, $B230), "A2", IF(COUNTIFS('Leave Request Form'!$G$8:$G$507, P215, 'Leave Request Form'!$C$8:$C$507, $B230), "R2", IF(COUNTIFS('Leave Request Form'!$P$8:$P$569, $B230, 'Leave Request Form'!$Q$8:$Q$569, "&lt;="&amp;P215, 'Leave Request Form'!$R$8:$R$569, "&gt;="&amp;P215)&gt;0, "A", IF(COUNTIFS('Leave Request Form'!$C$8:$C$507, $B230, 'Leave Request Form'!$D$8:$D$507, "&lt;="&amp;P215, 'Leave Request Form'!$E$8:$E$507, "&gt;="&amp;P215)&gt;0, "R", "")))))</f>
        <v/>
      </c>
      <c r="Q230" s="43" t="str">
        <f>IF(OR($B230="", Q215=""), "", IF(COUNTIFS('Leave Request Form'!$T$8:$T$507, Q215, 'Leave Request Form'!$C$8:$C$507, $B230), "A2", IF(COUNTIFS('Leave Request Form'!$G$8:$G$507, Q215, 'Leave Request Form'!$C$8:$C$507, $B230), "R2", IF(COUNTIFS('Leave Request Form'!$P$8:$P$569, $B230, 'Leave Request Form'!$Q$8:$Q$569, "&lt;="&amp;Q215, 'Leave Request Form'!$R$8:$R$569, "&gt;="&amp;Q215)&gt;0, "A", IF(COUNTIFS('Leave Request Form'!$C$8:$C$507, $B230, 'Leave Request Form'!$D$8:$D$507, "&lt;="&amp;Q215, 'Leave Request Form'!$E$8:$E$507, "&gt;="&amp;Q215)&gt;0, "R", "")))))</f>
        <v/>
      </c>
      <c r="R230" s="43" t="str">
        <f>IF(OR($B230="", R215=""), "", IF(COUNTIFS('Leave Request Form'!$T$8:$T$507, R215, 'Leave Request Form'!$C$8:$C$507, $B230), "A2", IF(COUNTIFS('Leave Request Form'!$G$8:$G$507, R215, 'Leave Request Form'!$C$8:$C$507, $B230), "R2", IF(COUNTIFS('Leave Request Form'!$P$8:$P$569, $B230, 'Leave Request Form'!$Q$8:$Q$569, "&lt;="&amp;R215, 'Leave Request Form'!$R$8:$R$569, "&gt;="&amp;R215)&gt;0, "A", IF(COUNTIFS('Leave Request Form'!$C$8:$C$507, $B230, 'Leave Request Form'!$D$8:$D$507, "&lt;="&amp;R215, 'Leave Request Form'!$E$8:$E$507, "&gt;="&amp;R215)&gt;0, "R", "")))))</f>
        <v/>
      </c>
      <c r="S230" s="43" t="str">
        <f>IF(OR($B230="", S215=""), "", IF(COUNTIFS('Leave Request Form'!$T$8:$T$507, S215, 'Leave Request Form'!$C$8:$C$507, $B230), "A2", IF(COUNTIFS('Leave Request Form'!$G$8:$G$507, S215, 'Leave Request Form'!$C$8:$C$507, $B230), "R2", IF(COUNTIFS('Leave Request Form'!$P$8:$P$569, $B230, 'Leave Request Form'!$Q$8:$Q$569, "&lt;="&amp;S215, 'Leave Request Form'!$R$8:$R$569, "&gt;="&amp;S215)&gt;0, "A", IF(COUNTIFS('Leave Request Form'!$C$8:$C$507, $B230, 'Leave Request Form'!$D$8:$D$507, "&lt;="&amp;S215, 'Leave Request Form'!$E$8:$E$507, "&gt;="&amp;S215)&gt;0, "R", "")))))</f>
        <v/>
      </c>
      <c r="T230" s="43" t="str">
        <f>IF(OR($B230="", T215=""), "", IF(COUNTIFS('Leave Request Form'!$T$8:$T$507, T215, 'Leave Request Form'!$C$8:$C$507, $B230), "A2", IF(COUNTIFS('Leave Request Form'!$G$8:$G$507, T215, 'Leave Request Form'!$C$8:$C$507, $B230), "R2", IF(COUNTIFS('Leave Request Form'!$P$8:$P$569, $B230, 'Leave Request Form'!$Q$8:$Q$569, "&lt;="&amp;T215, 'Leave Request Form'!$R$8:$R$569, "&gt;="&amp;T215)&gt;0, "A", IF(COUNTIFS('Leave Request Form'!$C$8:$C$507, $B230, 'Leave Request Form'!$D$8:$D$507, "&lt;="&amp;T215, 'Leave Request Form'!$E$8:$E$507, "&gt;="&amp;T215)&gt;0, "R", "")))))</f>
        <v/>
      </c>
      <c r="U230" s="43" t="str">
        <f>IF(OR($B230="", U215=""), "", IF(COUNTIFS('Leave Request Form'!$T$8:$T$507, U215, 'Leave Request Form'!$C$8:$C$507, $B230), "A2", IF(COUNTIFS('Leave Request Form'!$G$8:$G$507, U215, 'Leave Request Form'!$C$8:$C$507, $B230), "R2", IF(COUNTIFS('Leave Request Form'!$P$8:$P$569, $B230, 'Leave Request Form'!$Q$8:$Q$569, "&lt;="&amp;U215, 'Leave Request Form'!$R$8:$R$569, "&gt;="&amp;U215)&gt;0, "A", IF(COUNTIFS('Leave Request Form'!$C$8:$C$507, $B230, 'Leave Request Form'!$D$8:$D$507, "&lt;="&amp;U215, 'Leave Request Form'!$E$8:$E$507, "&gt;="&amp;U215)&gt;0, "R", "")))))</f>
        <v/>
      </c>
      <c r="V230" s="43" t="str">
        <f>IF(OR($B230="", V215=""), "", IF(COUNTIFS('Leave Request Form'!$T$8:$T$507, V215, 'Leave Request Form'!$C$8:$C$507, $B230), "A2", IF(COUNTIFS('Leave Request Form'!$G$8:$G$507, V215, 'Leave Request Form'!$C$8:$C$507, $B230), "R2", IF(COUNTIFS('Leave Request Form'!$P$8:$P$569, $B230, 'Leave Request Form'!$Q$8:$Q$569, "&lt;="&amp;V215, 'Leave Request Form'!$R$8:$R$569, "&gt;="&amp;V215)&gt;0, "A", IF(COUNTIFS('Leave Request Form'!$C$8:$C$507, $B230, 'Leave Request Form'!$D$8:$D$507, "&lt;="&amp;V215, 'Leave Request Form'!$E$8:$E$507, "&gt;="&amp;V215)&gt;0, "R", "")))))</f>
        <v/>
      </c>
      <c r="W230" s="43" t="str">
        <f>IF(OR($B230="", W215=""), "", IF(COUNTIFS('Leave Request Form'!$T$8:$T$507, W215, 'Leave Request Form'!$C$8:$C$507, $B230), "A2", IF(COUNTIFS('Leave Request Form'!$G$8:$G$507, W215, 'Leave Request Form'!$C$8:$C$507, $B230), "R2", IF(COUNTIFS('Leave Request Form'!$P$8:$P$569, $B230, 'Leave Request Form'!$Q$8:$Q$569, "&lt;="&amp;W215, 'Leave Request Form'!$R$8:$R$569, "&gt;="&amp;W215)&gt;0, "A", IF(COUNTIFS('Leave Request Form'!$C$8:$C$507, $B230, 'Leave Request Form'!$D$8:$D$507, "&lt;="&amp;W215, 'Leave Request Form'!$E$8:$E$507, "&gt;="&amp;W215)&gt;0, "R", "")))))</f>
        <v/>
      </c>
      <c r="X230" s="43" t="str">
        <f>IF(OR($B230="", X215=""), "", IF(COUNTIFS('Leave Request Form'!$T$8:$T$507, X215, 'Leave Request Form'!$C$8:$C$507, $B230), "A2", IF(COUNTIFS('Leave Request Form'!$G$8:$G$507, X215, 'Leave Request Form'!$C$8:$C$507, $B230), "R2", IF(COUNTIFS('Leave Request Form'!$P$8:$P$569, $B230, 'Leave Request Form'!$Q$8:$Q$569, "&lt;="&amp;X215, 'Leave Request Form'!$R$8:$R$569, "&gt;="&amp;X215)&gt;0, "A", IF(COUNTIFS('Leave Request Form'!$C$8:$C$507, $B230, 'Leave Request Form'!$D$8:$D$507, "&lt;="&amp;X215, 'Leave Request Form'!$E$8:$E$507, "&gt;="&amp;X215)&gt;0, "R", "")))))</f>
        <v/>
      </c>
      <c r="Y230" s="43" t="str">
        <f>IF(OR($B230="", Y215=""), "", IF(COUNTIFS('Leave Request Form'!$T$8:$T$507, Y215, 'Leave Request Form'!$C$8:$C$507, $B230), "A2", IF(COUNTIFS('Leave Request Form'!$G$8:$G$507, Y215, 'Leave Request Form'!$C$8:$C$507, $B230), "R2", IF(COUNTIFS('Leave Request Form'!$P$8:$P$569, $B230, 'Leave Request Form'!$Q$8:$Q$569, "&lt;="&amp;Y215, 'Leave Request Form'!$R$8:$R$569, "&gt;="&amp;Y215)&gt;0, "A", IF(COUNTIFS('Leave Request Form'!$C$8:$C$507, $B230, 'Leave Request Form'!$D$8:$D$507, "&lt;="&amp;Y215, 'Leave Request Form'!$E$8:$E$507, "&gt;="&amp;Y215)&gt;0, "R", "")))))</f>
        <v/>
      </c>
      <c r="Z230" s="43" t="str">
        <f>IF(OR($B230="", Z215=""), "", IF(COUNTIFS('Leave Request Form'!$T$8:$T$507, Z215, 'Leave Request Form'!$C$8:$C$507, $B230), "A2", IF(COUNTIFS('Leave Request Form'!$G$8:$G$507, Z215, 'Leave Request Form'!$C$8:$C$507, $B230), "R2", IF(COUNTIFS('Leave Request Form'!$P$8:$P$569, $B230, 'Leave Request Form'!$Q$8:$Q$569, "&lt;="&amp;Z215, 'Leave Request Form'!$R$8:$R$569, "&gt;="&amp;Z215)&gt;0, "A", IF(COUNTIFS('Leave Request Form'!$C$8:$C$507, $B230, 'Leave Request Form'!$D$8:$D$507, "&lt;="&amp;Z215, 'Leave Request Form'!$E$8:$E$507, "&gt;="&amp;Z215)&gt;0, "R", "")))))</f>
        <v/>
      </c>
      <c r="AA230" s="43" t="str">
        <f>IF(OR($B230="", AA215=""), "", IF(COUNTIFS('Leave Request Form'!$T$8:$T$507, AA215, 'Leave Request Form'!$C$8:$C$507, $B230), "A2", IF(COUNTIFS('Leave Request Form'!$G$8:$G$507, AA215, 'Leave Request Form'!$C$8:$C$507, $B230), "R2", IF(COUNTIFS('Leave Request Form'!$P$8:$P$569, $B230, 'Leave Request Form'!$Q$8:$Q$569, "&lt;="&amp;AA215, 'Leave Request Form'!$R$8:$R$569, "&gt;="&amp;AA215)&gt;0, "A", IF(COUNTIFS('Leave Request Form'!$C$8:$C$507, $B230, 'Leave Request Form'!$D$8:$D$507, "&lt;="&amp;AA215, 'Leave Request Form'!$E$8:$E$507, "&gt;="&amp;AA215)&gt;0, "R", "")))))</f>
        <v/>
      </c>
      <c r="AB230" s="43" t="str">
        <f>IF(OR($B230="", AB215=""), "", IF(COUNTIFS('Leave Request Form'!$T$8:$T$507, AB215, 'Leave Request Form'!$C$8:$C$507, $B230), "A2", IF(COUNTIFS('Leave Request Form'!$G$8:$G$507, AB215, 'Leave Request Form'!$C$8:$C$507, $B230), "R2", IF(COUNTIFS('Leave Request Form'!$P$8:$P$569, $B230, 'Leave Request Form'!$Q$8:$Q$569, "&lt;="&amp;AB215, 'Leave Request Form'!$R$8:$R$569, "&gt;="&amp;AB215)&gt;0, "A", IF(COUNTIFS('Leave Request Form'!$C$8:$C$507, $B230, 'Leave Request Form'!$D$8:$D$507, "&lt;="&amp;AB215, 'Leave Request Form'!$E$8:$E$507, "&gt;="&amp;AB215)&gt;0, "R", "")))))</f>
        <v/>
      </c>
      <c r="AC230" s="43" t="str">
        <f>IF(OR($B230="", AC215=""), "", IF(COUNTIFS('Leave Request Form'!$T$8:$T$507, AC215, 'Leave Request Form'!$C$8:$C$507, $B230), "A2", IF(COUNTIFS('Leave Request Form'!$G$8:$G$507, AC215, 'Leave Request Form'!$C$8:$C$507, $B230), "R2", IF(COUNTIFS('Leave Request Form'!$P$8:$P$569, $B230, 'Leave Request Form'!$Q$8:$Q$569, "&lt;="&amp;AC215, 'Leave Request Form'!$R$8:$R$569, "&gt;="&amp;AC215)&gt;0, "A", IF(COUNTIFS('Leave Request Form'!$C$8:$C$507, $B230, 'Leave Request Form'!$D$8:$D$507, "&lt;="&amp;AC215, 'Leave Request Form'!$E$8:$E$507, "&gt;="&amp;AC215)&gt;0, "R", "")))))</f>
        <v/>
      </c>
      <c r="AD230" s="43" t="str">
        <f>IF(OR($B230="", AD215=""), "", IF(COUNTIFS('Leave Request Form'!$T$8:$T$507, AD215, 'Leave Request Form'!$C$8:$C$507, $B230), "A2", IF(COUNTIFS('Leave Request Form'!$G$8:$G$507, AD215, 'Leave Request Form'!$C$8:$C$507, $B230), "R2", IF(COUNTIFS('Leave Request Form'!$P$8:$P$569, $B230, 'Leave Request Form'!$Q$8:$Q$569, "&lt;="&amp;AD215, 'Leave Request Form'!$R$8:$R$569, "&gt;="&amp;AD215)&gt;0, "A", IF(COUNTIFS('Leave Request Form'!$C$8:$C$507, $B230, 'Leave Request Form'!$D$8:$D$507, "&lt;="&amp;AD215, 'Leave Request Form'!$E$8:$E$507, "&gt;="&amp;AD215)&gt;0, "R", "")))))</f>
        <v/>
      </c>
      <c r="AE230" s="43" t="str">
        <f>IF(OR($B230="", AE215=""), "", IF(COUNTIFS('Leave Request Form'!$T$8:$T$507, AE215, 'Leave Request Form'!$C$8:$C$507, $B230), "A2", IF(COUNTIFS('Leave Request Form'!$G$8:$G$507, AE215, 'Leave Request Form'!$C$8:$C$507, $B230), "R2", IF(COUNTIFS('Leave Request Form'!$P$8:$P$569, $B230, 'Leave Request Form'!$Q$8:$Q$569, "&lt;="&amp;AE215, 'Leave Request Form'!$R$8:$R$569, "&gt;="&amp;AE215)&gt;0, "A", IF(COUNTIFS('Leave Request Form'!$C$8:$C$507, $B230, 'Leave Request Form'!$D$8:$D$507, "&lt;="&amp;AE215, 'Leave Request Form'!$E$8:$E$507, "&gt;="&amp;AE215)&gt;0, "R", "")))))</f>
        <v/>
      </c>
      <c r="AF230" s="43" t="str">
        <f>IF(OR($B230="", AF215=""), "", IF(COUNTIFS('Leave Request Form'!$T$8:$T$507, AF215, 'Leave Request Form'!$C$8:$C$507, $B230), "A2", IF(COUNTIFS('Leave Request Form'!$G$8:$G$507, AF215, 'Leave Request Form'!$C$8:$C$507, $B230), "R2", IF(COUNTIFS('Leave Request Form'!$P$8:$P$569, $B230, 'Leave Request Form'!$Q$8:$Q$569, "&lt;="&amp;AF215, 'Leave Request Form'!$R$8:$R$569, "&gt;="&amp;AF215)&gt;0, "A", IF(COUNTIFS('Leave Request Form'!$C$8:$C$507, $B230, 'Leave Request Form'!$D$8:$D$507, "&lt;="&amp;AF215, 'Leave Request Form'!$E$8:$E$507, "&gt;="&amp;AF215)&gt;0, "R", "")))))</f>
        <v/>
      </c>
      <c r="AG230" s="44" t="str">
        <f>IF(OR($B230="", AG215=""), "", IF(COUNTIFS('Leave Request Form'!$T$8:$T$507, AG215, 'Leave Request Form'!$C$8:$C$507, $B230), "A2", IF(COUNTIFS('Leave Request Form'!$G$8:$G$507, AG215, 'Leave Request Form'!$C$8:$C$507, $B230), "R2", IF(COUNTIFS('Leave Request Form'!$P$8:$P$569, $B230, 'Leave Request Form'!$Q$8:$Q$569, "&lt;="&amp;AG215, 'Leave Request Form'!$R$8:$R$569, "&gt;="&amp;AG215)&gt;0, "A", IF(COUNTIFS('Leave Request Form'!$C$8:$C$507, $B230, 'Leave Request Form'!$D$8:$D$507, "&lt;="&amp;AG215, 'Leave Request Form'!$E$8:$E$507, "&gt;="&amp;AG215)&gt;0, "R", "")))))</f>
        <v/>
      </c>
      <c r="AH230" s="75"/>
    </row>
    <row r="231" spans="1:34" x14ac:dyDescent="0.25">
      <c r="A231" s="75"/>
      <c r="B231" s="10" t="str">
        <f>IF('Intro &amp; Setup'!$BC$19="", "", 'Intro &amp; Setup'!$BC$19)</f>
        <v/>
      </c>
      <c r="C231" s="42" t="str">
        <f>IF(OR($B231="", C215=""), "", IF(COUNTIFS('Leave Request Form'!$T$8:$T$507, C215, 'Leave Request Form'!$C$8:$C$507, $B231), "A2", IF(COUNTIFS('Leave Request Form'!$G$8:$G$507, C215, 'Leave Request Form'!$C$8:$C$507, $B231), "R2", IF(COUNTIFS('Leave Request Form'!$P$8:$P$569, $B231, 'Leave Request Form'!$Q$8:$Q$569, "&lt;="&amp;C215, 'Leave Request Form'!$R$8:$R$569, "&gt;="&amp;C215)&gt;0, "A", IF(COUNTIFS('Leave Request Form'!$C$8:$C$507, $B231, 'Leave Request Form'!$D$8:$D$507, "&lt;="&amp;C215, 'Leave Request Form'!$E$8:$E$507, "&gt;="&amp;C215)&gt;0, "R", "")))))</f>
        <v/>
      </c>
      <c r="D231" s="43" t="str">
        <f>IF(OR($B231="", D215=""), "", IF(COUNTIFS('Leave Request Form'!$T$8:$T$507, D215, 'Leave Request Form'!$C$8:$C$507, $B231), "A2", IF(COUNTIFS('Leave Request Form'!$G$8:$G$507, D215, 'Leave Request Form'!$C$8:$C$507, $B231), "R2", IF(COUNTIFS('Leave Request Form'!$P$8:$P$569, $B231, 'Leave Request Form'!$Q$8:$Q$569, "&lt;="&amp;D215, 'Leave Request Form'!$R$8:$R$569, "&gt;="&amp;D215)&gt;0, "A", IF(COUNTIFS('Leave Request Form'!$C$8:$C$507, $B231, 'Leave Request Form'!$D$8:$D$507, "&lt;="&amp;D215, 'Leave Request Form'!$E$8:$E$507, "&gt;="&amp;D215)&gt;0, "R", "")))))</f>
        <v/>
      </c>
      <c r="E231" s="43" t="str">
        <f>IF(OR($B231="", E215=""), "", IF(COUNTIFS('Leave Request Form'!$T$8:$T$507, E215, 'Leave Request Form'!$C$8:$C$507, $B231), "A2", IF(COUNTIFS('Leave Request Form'!$G$8:$G$507, E215, 'Leave Request Form'!$C$8:$C$507, $B231), "R2", IF(COUNTIFS('Leave Request Form'!$P$8:$P$569, $B231, 'Leave Request Form'!$Q$8:$Q$569, "&lt;="&amp;E215, 'Leave Request Form'!$R$8:$R$569, "&gt;="&amp;E215)&gt;0, "A", IF(COUNTIFS('Leave Request Form'!$C$8:$C$507, $B231, 'Leave Request Form'!$D$8:$D$507, "&lt;="&amp;E215, 'Leave Request Form'!$E$8:$E$507, "&gt;="&amp;E215)&gt;0, "R", "")))))</f>
        <v/>
      </c>
      <c r="F231" s="43" t="str">
        <f>IF(OR($B231="", F215=""), "", IF(COUNTIFS('Leave Request Form'!$T$8:$T$507, F215, 'Leave Request Form'!$C$8:$C$507, $B231), "A2", IF(COUNTIFS('Leave Request Form'!$G$8:$G$507, F215, 'Leave Request Form'!$C$8:$C$507, $B231), "R2", IF(COUNTIFS('Leave Request Form'!$P$8:$P$569, $B231, 'Leave Request Form'!$Q$8:$Q$569, "&lt;="&amp;F215, 'Leave Request Form'!$R$8:$R$569, "&gt;="&amp;F215)&gt;0, "A", IF(COUNTIFS('Leave Request Form'!$C$8:$C$507, $B231, 'Leave Request Form'!$D$8:$D$507, "&lt;="&amp;F215, 'Leave Request Form'!$E$8:$E$507, "&gt;="&amp;F215)&gt;0, "R", "")))))</f>
        <v/>
      </c>
      <c r="G231" s="43" t="str">
        <f>IF(OR($B231="", G215=""), "", IF(COUNTIFS('Leave Request Form'!$T$8:$T$507, G215, 'Leave Request Form'!$C$8:$C$507, $B231), "A2", IF(COUNTIFS('Leave Request Form'!$G$8:$G$507, G215, 'Leave Request Form'!$C$8:$C$507, $B231), "R2", IF(COUNTIFS('Leave Request Form'!$P$8:$P$569, $B231, 'Leave Request Form'!$Q$8:$Q$569, "&lt;="&amp;G215, 'Leave Request Form'!$R$8:$R$569, "&gt;="&amp;G215)&gt;0, "A", IF(COUNTIFS('Leave Request Form'!$C$8:$C$507, $B231, 'Leave Request Form'!$D$8:$D$507, "&lt;="&amp;G215, 'Leave Request Form'!$E$8:$E$507, "&gt;="&amp;G215)&gt;0, "R", "")))))</f>
        <v/>
      </c>
      <c r="H231" s="43" t="str">
        <f>IF(OR($B231="", H215=""), "", IF(COUNTIFS('Leave Request Form'!$T$8:$T$507, H215, 'Leave Request Form'!$C$8:$C$507, $B231), "A2", IF(COUNTIFS('Leave Request Form'!$G$8:$G$507, H215, 'Leave Request Form'!$C$8:$C$507, $B231), "R2", IF(COUNTIFS('Leave Request Form'!$P$8:$P$569, $B231, 'Leave Request Form'!$Q$8:$Q$569, "&lt;="&amp;H215, 'Leave Request Form'!$R$8:$R$569, "&gt;="&amp;H215)&gt;0, "A", IF(COUNTIFS('Leave Request Form'!$C$8:$C$507, $B231, 'Leave Request Form'!$D$8:$D$507, "&lt;="&amp;H215, 'Leave Request Form'!$E$8:$E$507, "&gt;="&amp;H215)&gt;0, "R", "")))))</f>
        <v/>
      </c>
      <c r="I231" s="43" t="str">
        <f>IF(OR($B231="", I215=""), "", IF(COUNTIFS('Leave Request Form'!$T$8:$T$507, I215, 'Leave Request Form'!$C$8:$C$507, $B231), "A2", IF(COUNTIFS('Leave Request Form'!$G$8:$G$507, I215, 'Leave Request Form'!$C$8:$C$507, $B231), "R2", IF(COUNTIFS('Leave Request Form'!$P$8:$P$569, $B231, 'Leave Request Form'!$Q$8:$Q$569, "&lt;="&amp;I215, 'Leave Request Form'!$R$8:$R$569, "&gt;="&amp;I215)&gt;0, "A", IF(COUNTIFS('Leave Request Form'!$C$8:$C$507, $B231, 'Leave Request Form'!$D$8:$D$507, "&lt;="&amp;I215, 'Leave Request Form'!$E$8:$E$507, "&gt;="&amp;I215)&gt;0, "R", "")))))</f>
        <v/>
      </c>
      <c r="J231" s="43" t="str">
        <f>IF(OR($B231="", J215=""), "", IF(COUNTIFS('Leave Request Form'!$T$8:$T$507, J215, 'Leave Request Form'!$C$8:$C$507, $B231), "A2", IF(COUNTIFS('Leave Request Form'!$G$8:$G$507, J215, 'Leave Request Form'!$C$8:$C$507, $B231), "R2", IF(COUNTIFS('Leave Request Form'!$P$8:$P$569, $B231, 'Leave Request Form'!$Q$8:$Q$569, "&lt;="&amp;J215, 'Leave Request Form'!$R$8:$R$569, "&gt;="&amp;J215)&gt;0, "A", IF(COUNTIFS('Leave Request Form'!$C$8:$C$507, $B231, 'Leave Request Form'!$D$8:$D$507, "&lt;="&amp;J215, 'Leave Request Form'!$E$8:$E$507, "&gt;="&amp;J215)&gt;0, "R", "")))))</f>
        <v/>
      </c>
      <c r="K231" s="43" t="str">
        <f>IF(OR($B231="", K215=""), "", IF(COUNTIFS('Leave Request Form'!$T$8:$T$507, K215, 'Leave Request Form'!$C$8:$C$507, $B231), "A2", IF(COUNTIFS('Leave Request Form'!$G$8:$G$507, K215, 'Leave Request Form'!$C$8:$C$507, $B231), "R2", IF(COUNTIFS('Leave Request Form'!$P$8:$P$569, $B231, 'Leave Request Form'!$Q$8:$Q$569, "&lt;="&amp;K215, 'Leave Request Form'!$R$8:$R$569, "&gt;="&amp;K215)&gt;0, "A", IF(COUNTIFS('Leave Request Form'!$C$8:$C$507, $B231, 'Leave Request Form'!$D$8:$D$507, "&lt;="&amp;K215, 'Leave Request Form'!$E$8:$E$507, "&gt;="&amp;K215)&gt;0, "R", "")))))</f>
        <v/>
      </c>
      <c r="L231" s="43" t="str">
        <f>IF(OR($B231="", L215=""), "", IF(COUNTIFS('Leave Request Form'!$T$8:$T$507, L215, 'Leave Request Form'!$C$8:$C$507, $B231), "A2", IF(COUNTIFS('Leave Request Form'!$G$8:$G$507, L215, 'Leave Request Form'!$C$8:$C$507, $B231), "R2", IF(COUNTIFS('Leave Request Form'!$P$8:$P$569, $B231, 'Leave Request Form'!$Q$8:$Q$569, "&lt;="&amp;L215, 'Leave Request Form'!$R$8:$R$569, "&gt;="&amp;L215)&gt;0, "A", IF(COUNTIFS('Leave Request Form'!$C$8:$C$507, $B231, 'Leave Request Form'!$D$8:$D$507, "&lt;="&amp;L215, 'Leave Request Form'!$E$8:$E$507, "&gt;="&amp;L215)&gt;0, "R", "")))))</f>
        <v/>
      </c>
      <c r="M231" s="43" t="str">
        <f>IF(OR($B231="", M215=""), "", IF(COUNTIFS('Leave Request Form'!$T$8:$T$507, M215, 'Leave Request Form'!$C$8:$C$507, $B231), "A2", IF(COUNTIFS('Leave Request Form'!$G$8:$G$507, M215, 'Leave Request Form'!$C$8:$C$507, $B231), "R2", IF(COUNTIFS('Leave Request Form'!$P$8:$P$569, $B231, 'Leave Request Form'!$Q$8:$Q$569, "&lt;="&amp;M215, 'Leave Request Form'!$R$8:$R$569, "&gt;="&amp;M215)&gt;0, "A", IF(COUNTIFS('Leave Request Form'!$C$8:$C$507, $B231, 'Leave Request Form'!$D$8:$D$507, "&lt;="&amp;M215, 'Leave Request Form'!$E$8:$E$507, "&gt;="&amp;M215)&gt;0, "R", "")))))</f>
        <v/>
      </c>
      <c r="N231" s="43" t="str">
        <f>IF(OR($B231="", N215=""), "", IF(COUNTIFS('Leave Request Form'!$T$8:$T$507, N215, 'Leave Request Form'!$C$8:$C$507, $B231), "A2", IF(COUNTIFS('Leave Request Form'!$G$8:$G$507, N215, 'Leave Request Form'!$C$8:$C$507, $B231), "R2", IF(COUNTIFS('Leave Request Form'!$P$8:$P$569, $B231, 'Leave Request Form'!$Q$8:$Q$569, "&lt;="&amp;N215, 'Leave Request Form'!$R$8:$R$569, "&gt;="&amp;N215)&gt;0, "A", IF(COUNTIFS('Leave Request Form'!$C$8:$C$507, $B231, 'Leave Request Form'!$D$8:$D$507, "&lt;="&amp;N215, 'Leave Request Form'!$E$8:$E$507, "&gt;="&amp;N215)&gt;0, "R", "")))))</f>
        <v/>
      </c>
      <c r="O231" s="43" t="str">
        <f>IF(OR($B231="", O215=""), "", IF(COUNTIFS('Leave Request Form'!$T$8:$T$507, O215, 'Leave Request Form'!$C$8:$C$507, $B231), "A2", IF(COUNTIFS('Leave Request Form'!$G$8:$G$507, O215, 'Leave Request Form'!$C$8:$C$507, $B231), "R2", IF(COUNTIFS('Leave Request Form'!$P$8:$P$569, $B231, 'Leave Request Form'!$Q$8:$Q$569, "&lt;="&amp;O215, 'Leave Request Form'!$R$8:$R$569, "&gt;="&amp;O215)&gt;0, "A", IF(COUNTIFS('Leave Request Form'!$C$8:$C$507, $B231, 'Leave Request Form'!$D$8:$D$507, "&lt;="&amp;O215, 'Leave Request Form'!$E$8:$E$507, "&gt;="&amp;O215)&gt;0, "R", "")))))</f>
        <v/>
      </c>
      <c r="P231" s="43" t="str">
        <f>IF(OR($B231="", P215=""), "", IF(COUNTIFS('Leave Request Form'!$T$8:$T$507, P215, 'Leave Request Form'!$C$8:$C$507, $B231), "A2", IF(COUNTIFS('Leave Request Form'!$G$8:$G$507, P215, 'Leave Request Form'!$C$8:$C$507, $B231), "R2", IF(COUNTIFS('Leave Request Form'!$P$8:$P$569, $B231, 'Leave Request Form'!$Q$8:$Q$569, "&lt;="&amp;P215, 'Leave Request Form'!$R$8:$R$569, "&gt;="&amp;P215)&gt;0, "A", IF(COUNTIFS('Leave Request Form'!$C$8:$C$507, $B231, 'Leave Request Form'!$D$8:$D$507, "&lt;="&amp;P215, 'Leave Request Form'!$E$8:$E$507, "&gt;="&amp;P215)&gt;0, "R", "")))))</f>
        <v/>
      </c>
      <c r="Q231" s="43" t="str">
        <f>IF(OR($B231="", Q215=""), "", IF(COUNTIFS('Leave Request Form'!$T$8:$T$507, Q215, 'Leave Request Form'!$C$8:$C$507, $B231), "A2", IF(COUNTIFS('Leave Request Form'!$G$8:$G$507, Q215, 'Leave Request Form'!$C$8:$C$507, $B231), "R2", IF(COUNTIFS('Leave Request Form'!$P$8:$P$569, $B231, 'Leave Request Form'!$Q$8:$Q$569, "&lt;="&amp;Q215, 'Leave Request Form'!$R$8:$R$569, "&gt;="&amp;Q215)&gt;0, "A", IF(COUNTIFS('Leave Request Form'!$C$8:$C$507, $B231, 'Leave Request Form'!$D$8:$D$507, "&lt;="&amp;Q215, 'Leave Request Form'!$E$8:$E$507, "&gt;="&amp;Q215)&gt;0, "R", "")))))</f>
        <v/>
      </c>
      <c r="R231" s="43" t="str">
        <f>IF(OR($B231="", R215=""), "", IF(COUNTIFS('Leave Request Form'!$T$8:$T$507, R215, 'Leave Request Form'!$C$8:$C$507, $B231), "A2", IF(COUNTIFS('Leave Request Form'!$G$8:$G$507, R215, 'Leave Request Form'!$C$8:$C$507, $B231), "R2", IF(COUNTIFS('Leave Request Form'!$P$8:$P$569, $B231, 'Leave Request Form'!$Q$8:$Q$569, "&lt;="&amp;R215, 'Leave Request Form'!$R$8:$R$569, "&gt;="&amp;R215)&gt;0, "A", IF(COUNTIFS('Leave Request Form'!$C$8:$C$507, $B231, 'Leave Request Form'!$D$8:$D$507, "&lt;="&amp;R215, 'Leave Request Form'!$E$8:$E$507, "&gt;="&amp;R215)&gt;0, "R", "")))))</f>
        <v/>
      </c>
      <c r="S231" s="43" t="str">
        <f>IF(OR($B231="", S215=""), "", IF(COUNTIFS('Leave Request Form'!$T$8:$T$507, S215, 'Leave Request Form'!$C$8:$C$507, $B231), "A2", IF(COUNTIFS('Leave Request Form'!$G$8:$G$507, S215, 'Leave Request Form'!$C$8:$C$507, $B231), "R2", IF(COUNTIFS('Leave Request Form'!$P$8:$P$569, $B231, 'Leave Request Form'!$Q$8:$Q$569, "&lt;="&amp;S215, 'Leave Request Form'!$R$8:$R$569, "&gt;="&amp;S215)&gt;0, "A", IF(COUNTIFS('Leave Request Form'!$C$8:$C$507, $B231, 'Leave Request Form'!$D$8:$D$507, "&lt;="&amp;S215, 'Leave Request Form'!$E$8:$E$507, "&gt;="&amp;S215)&gt;0, "R", "")))))</f>
        <v/>
      </c>
      <c r="T231" s="43" t="str">
        <f>IF(OR($B231="", T215=""), "", IF(COUNTIFS('Leave Request Form'!$T$8:$T$507, T215, 'Leave Request Form'!$C$8:$C$507, $B231), "A2", IF(COUNTIFS('Leave Request Form'!$G$8:$G$507, T215, 'Leave Request Form'!$C$8:$C$507, $B231), "R2", IF(COUNTIFS('Leave Request Form'!$P$8:$P$569, $B231, 'Leave Request Form'!$Q$8:$Q$569, "&lt;="&amp;T215, 'Leave Request Form'!$R$8:$R$569, "&gt;="&amp;T215)&gt;0, "A", IF(COUNTIFS('Leave Request Form'!$C$8:$C$507, $B231, 'Leave Request Form'!$D$8:$D$507, "&lt;="&amp;T215, 'Leave Request Form'!$E$8:$E$507, "&gt;="&amp;T215)&gt;0, "R", "")))))</f>
        <v/>
      </c>
      <c r="U231" s="43" t="str">
        <f>IF(OR($B231="", U215=""), "", IF(COUNTIFS('Leave Request Form'!$T$8:$T$507, U215, 'Leave Request Form'!$C$8:$C$507, $B231), "A2", IF(COUNTIFS('Leave Request Form'!$G$8:$G$507, U215, 'Leave Request Form'!$C$8:$C$507, $B231), "R2", IF(COUNTIFS('Leave Request Form'!$P$8:$P$569, $B231, 'Leave Request Form'!$Q$8:$Q$569, "&lt;="&amp;U215, 'Leave Request Form'!$R$8:$R$569, "&gt;="&amp;U215)&gt;0, "A", IF(COUNTIFS('Leave Request Form'!$C$8:$C$507, $B231, 'Leave Request Form'!$D$8:$D$507, "&lt;="&amp;U215, 'Leave Request Form'!$E$8:$E$507, "&gt;="&amp;U215)&gt;0, "R", "")))))</f>
        <v/>
      </c>
      <c r="V231" s="43" t="str">
        <f>IF(OR($B231="", V215=""), "", IF(COUNTIFS('Leave Request Form'!$T$8:$T$507, V215, 'Leave Request Form'!$C$8:$C$507, $B231), "A2", IF(COUNTIFS('Leave Request Form'!$G$8:$G$507, V215, 'Leave Request Form'!$C$8:$C$507, $B231), "R2", IF(COUNTIFS('Leave Request Form'!$P$8:$P$569, $B231, 'Leave Request Form'!$Q$8:$Q$569, "&lt;="&amp;V215, 'Leave Request Form'!$R$8:$R$569, "&gt;="&amp;V215)&gt;0, "A", IF(COUNTIFS('Leave Request Form'!$C$8:$C$507, $B231, 'Leave Request Form'!$D$8:$D$507, "&lt;="&amp;V215, 'Leave Request Form'!$E$8:$E$507, "&gt;="&amp;V215)&gt;0, "R", "")))))</f>
        <v/>
      </c>
      <c r="W231" s="43" t="str">
        <f>IF(OR($B231="", W215=""), "", IF(COUNTIFS('Leave Request Form'!$T$8:$T$507, W215, 'Leave Request Form'!$C$8:$C$507, $B231), "A2", IF(COUNTIFS('Leave Request Form'!$G$8:$G$507, W215, 'Leave Request Form'!$C$8:$C$507, $B231), "R2", IF(COUNTIFS('Leave Request Form'!$P$8:$P$569, $B231, 'Leave Request Form'!$Q$8:$Q$569, "&lt;="&amp;W215, 'Leave Request Form'!$R$8:$R$569, "&gt;="&amp;W215)&gt;0, "A", IF(COUNTIFS('Leave Request Form'!$C$8:$C$507, $B231, 'Leave Request Form'!$D$8:$D$507, "&lt;="&amp;W215, 'Leave Request Form'!$E$8:$E$507, "&gt;="&amp;W215)&gt;0, "R", "")))))</f>
        <v/>
      </c>
      <c r="X231" s="43" t="str">
        <f>IF(OR($B231="", X215=""), "", IF(COUNTIFS('Leave Request Form'!$T$8:$T$507, X215, 'Leave Request Form'!$C$8:$C$507, $B231), "A2", IF(COUNTIFS('Leave Request Form'!$G$8:$G$507, X215, 'Leave Request Form'!$C$8:$C$507, $B231), "R2", IF(COUNTIFS('Leave Request Form'!$P$8:$P$569, $B231, 'Leave Request Form'!$Q$8:$Q$569, "&lt;="&amp;X215, 'Leave Request Form'!$R$8:$R$569, "&gt;="&amp;X215)&gt;0, "A", IF(COUNTIFS('Leave Request Form'!$C$8:$C$507, $B231, 'Leave Request Form'!$D$8:$D$507, "&lt;="&amp;X215, 'Leave Request Form'!$E$8:$E$507, "&gt;="&amp;X215)&gt;0, "R", "")))))</f>
        <v/>
      </c>
      <c r="Y231" s="43" t="str">
        <f>IF(OR($B231="", Y215=""), "", IF(COUNTIFS('Leave Request Form'!$T$8:$T$507, Y215, 'Leave Request Form'!$C$8:$C$507, $B231), "A2", IF(COUNTIFS('Leave Request Form'!$G$8:$G$507, Y215, 'Leave Request Form'!$C$8:$C$507, $B231), "R2", IF(COUNTIFS('Leave Request Form'!$P$8:$P$569, $B231, 'Leave Request Form'!$Q$8:$Q$569, "&lt;="&amp;Y215, 'Leave Request Form'!$R$8:$R$569, "&gt;="&amp;Y215)&gt;0, "A", IF(COUNTIFS('Leave Request Form'!$C$8:$C$507, $B231, 'Leave Request Form'!$D$8:$D$507, "&lt;="&amp;Y215, 'Leave Request Form'!$E$8:$E$507, "&gt;="&amp;Y215)&gt;0, "R", "")))))</f>
        <v/>
      </c>
      <c r="Z231" s="43" t="str">
        <f>IF(OR($B231="", Z215=""), "", IF(COUNTIFS('Leave Request Form'!$T$8:$T$507, Z215, 'Leave Request Form'!$C$8:$C$507, $B231), "A2", IF(COUNTIFS('Leave Request Form'!$G$8:$G$507, Z215, 'Leave Request Form'!$C$8:$C$507, $B231), "R2", IF(COUNTIFS('Leave Request Form'!$P$8:$P$569, $B231, 'Leave Request Form'!$Q$8:$Q$569, "&lt;="&amp;Z215, 'Leave Request Form'!$R$8:$R$569, "&gt;="&amp;Z215)&gt;0, "A", IF(COUNTIFS('Leave Request Form'!$C$8:$C$507, $B231, 'Leave Request Form'!$D$8:$D$507, "&lt;="&amp;Z215, 'Leave Request Form'!$E$8:$E$507, "&gt;="&amp;Z215)&gt;0, "R", "")))))</f>
        <v/>
      </c>
      <c r="AA231" s="43" t="str">
        <f>IF(OR($B231="", AA215=""), "", IF(COUNTIFS('Leave Request Form'!$T$8:$T$507, AA215, 'Leave Request Form'!$C$8:$C$507, $B231), "A2", IF(COUNTIFS('Leave Request Form'!$G$8:$G$507, AA215, 'Leave Request Form'!$C$8:$C$507, $B231), "R2", IF(COUNTIFS('Leave Request Form'!$P$8:$P$569, $B231, 'Leave Request Form'!$Q$8:$Q$569, "&lt;="&amp;AA215, 'Leave Request Form'!$R$8:$R$569, "&gt;="&amp;AA215)&gt;0, "A", IF(COUNTIFS('Leave Request Form'!$C$8:$C$507, $B231, 'Leave Request Form'!$D$8:$D$507, "&lt;="&amp;AA215, 'Leave Request Form'!$E$8:$E$507, "&gt;="&amp;AA215)&gt;0, "R", "")))))</f>
        <v/>
      </c>
      <c r="AB231" s="43" t="str">
        <f>IF(OR($B231="", AB215=""), "", IF(COUNTIFS('Leave Request Form'!$T$8:$T$507, AB215, 'Leave Request Form'!$C$8:$C$507, $B231), "A2", IF(COUNTIFS('Leave Request Form'!$G$8:$G$507, AB215, 'Leave Request Form'!$C$8:$C$507, $B231), "R2", IF(COUNTIFS('Leave Request Form'!$P$8:$P$569, $B231, 'Leave Request Form'!$Q$8:$Q$569, "&lt;="&amp;AB215, 'Leave Request Form'!$R$8:$R$569, "&gt;="&amp;AB215)&gt;0, "A", IF(COUNTIFS('Leave Request Form'!$C$8:$C$507, $B231, 'Leave Request Form'!$D$8:$D$507, "&lt;="&amp;AB215, 'Leave Request Form'!$E$8:$E$507, "&gt;="&amp;AB215)&gt;0, "R", "")))))</f>
        <v/>
      </c>
      <c r="AC231" s="43" t="str">
        <f>IF(OR($B231="", AC215=""), "", IF(COUNTIFS('Leave Request Form'!$T$8:$T$507, AC215, 'Leave Request Form'!$C$8:$C$507, $B231), "A2", IF(COUNTIFS('Leave Request Form'!$G$8:$G$507, AC215, 'Leave Request Form'!$C$8:$C$507, $B231), "R2", IF(COUNTIFS('Leave Request Form'!$P$8:$P$569, $B231, 'Leave Request Form'!$Q$8:$Q$569, "&lt;="&amp;AC215, 'Leave Request Form'!$R$8:$R$569, "&gt;="&amp;AC215)&gt;0, "A", IF(COUNTIFS('Leave Request Form'!$C$8:$C$507, $B231, 'Leave Request Form'!$D$8:$D$507, "&lt;="&amp;AC215, 'Leave Request Form'!$E$8:$E$507, "&gt;="&amp;AC215)&gt;0, "R", "")))))</f>
        <v/>
      </c>
      <c r="AD231" s="43" t="str">
        <f>IF(OR($B231="", AD215=""), "", IF(COUNTIFS('Leave Request Form'!$T$8:$T$507, AD215, 'Leave Request Form'!$C$8:$C$507, $B231), "A2", IF(COUNTIFS('Leave Request Form'!$G$8:$G$507, AD215, 'Leave Request Form'!$C$8:$C$507, $B231), "R2", IF(COUNTIFS('Leave Request Form'!$P$8:$P$569, $B231, 'Leave Request Form'!$Q$8:$Q$569, "&lt;="&amp;AD215, 'Leave Request Form'!$R$8:$R$569, "&gt;="&amp;AD215)&gt;0, "A", IF(COUNTIFS('Leave Request Form'!$C$8:$C$507, $B231, 'Leave Request Form'!$D$8:$D$507, "&lt;="&amp;AD215, 'Leave Request Form'!$E$8:$E$507, "&gt;="&amp;AD215)&gt;0, "R", "")))))</f>
        <v/>
      </c>
      <c r="AE231" s="43" t="str">
        <f>IF(OR($B231="", AE215=""), "", IF(COUNTIFS('Leave Request Form'!$T$8:$T$507, AE215, 'Leave Request Form'!$C$8:$C$507, $B231), "A2", IF(COUNTIFS('Leave Request Form'!$G$8:$G$507, AE215, 'Leave Request Form'!$C$8:$C$507, $B231), "R2", IF(COUNTIFS('Leave Request Form'!$P$8:$P$569, $B231, 'Leave Request Form'!$Q$8:$Q$569, "&lt;="&amp;AE215, 'Leave Request Form'!$R$8:$R$569, "&gt;="&amp;AE215)&gt;0, "A", IF(COUNTIFS('Leave Request Form'!$C$8:$C$507, $B231, 'Leave Request Form'!$D$8:$D$507, "&lt;="&amp;AE215, 'Leave Request Form'!$E$8:$E$507, "&gt;="&amp;AE215)&gt;0, "R", "")))))</f>
        <v/>
      </c>
      <c r="AF231" s="43" t="str">
        <f>IF(OR($B231="", AF215=""), "", IF(COUNTIFS('Leave Request Form'!$T$8:$T$507, AF215, 'Leave Request Form'!$C$8:$C$507, $B231), "A2", IF(COUNTIFS('Leave Request Form'!$G$8:$G$507, AF215, 'Leave Request Form'!$C$8:$C$507, $B231), "R2", IF(COUNTIFS('Leave Request Form'!$P$8:$P$569, $B231, 'Leave Request Form'!$Q$8:$Q$569, "&lt;="&amp;AF215, 'Leave Request Form'!$R$8:$R$569, "&gt;="&amp;AF215)&gt;0, "A", IF(COUNTIFS('Leave Request Form'!$C$8:$C$507, $B231, 'Leave Request Form'!$D$8:$D$507, "&lt;="&amp;AF215, 'Leave Request Form'!$E$8:$E$507, "&gt;="&amp;AF215)&gt;0, "R", "")))))</f>
        <v/>
      </c>
      <c r="AG231" s="44" t="str">
        <f>IF(OR($B231="", AG215=""), "", IF(COUNTIFS('Leave Request Form'!$T$8:$T$507, AG215, 'Leave Request Form'!$C$8:$C$507, $B231), "A2", IF(COUNTIFS('Leave Request Form'!$G$8:$G$507, AG215, 'Leave Request Form'!$C$8:$C$507, $B231), "R2", IF(COUNTIFS('Leave Request Form'!$P$8:$P$569, $B231, 'Leave Request Form'!$Q$8:$Q$569, "&lt;="&amp;AG215, 'Leave Request Form'!$R$8:$R$569, "&gt;="&amp;AG215)&gt;0, "A", IF(COUNTIFS('Leave Request Form'!$C$8:$C$507, $B231, 'Leave Request Form'!$D$8:$D$507, "&lt;="&amp;AG215, 'Leave Request Form'!$E$8:$E$507, "&gt;="&amp;AG215)&gt;0, "R", "")))))</f>
        <v/>
      </c>
      <c r="AH231" s="75"/>
    </row>
    <row r="232" spans="1:34" x14ac:dyDescent="0.25">
      <c r="A232" s="75"/>
      <c r="B232" s="10" t="str">
        <f>IF('Intro &amp; Setup'!$BC$20="", "", 'Intro &amp; Setup'!$BC$20)</f>
        <v/>
      </c>
      <c r="C232" s="42" t="str">
        <f>IF(OR($B232="", C215=""), "", IF(COUNTIFS('Leave Request Form'!$T$8:$T$507, C215, 'Leave Request Form'!$C$8:$C$507, $B232), "A2", IF(COUNTIFS('Leave Request Form'!$G$8:$G$507, C215, 'Leave Request Form'!$C$8:$C$507, $B232), "R2", IF(COUNTIFS('Leave Request Form'!$P$8:$P$569, $B232, 'Leave Request Form'!$Q$8:$Q$569, "&lt;="&amp;C215, 'Leave Request Form'!$R$8:$R$569, "&gt;="&amp;C215)&gt;0, "A", IF(COUNTIFS('Leave Request Form'!$C$8:$C$507, $B232, 'Leave Request Form'!$D$8:$D$507, "&lt;="&amp;C215, 'Leave Request Form'!$E$8:$E$507, "&gt;="&amp;C215)&gt;0, "R", "")))))</f>
        <v/>
      </c>
      <c r="D232" s="43" t="str">
        <f>IF(OR($B232="", D215=""), "", IF(COUNTIFS('Leave Request Form'!$T$8:$T$507, D215, 'Leave Request Form'!$C$8:$C$507, $B232), "A2", IF(COUNTIFS('Leave Request Form'!$G$8:$G$507, D215, 'Leave Request Form'!$C$8:$C$507, $B232), "R2", IF(COUNTIFS('Leave Request Form'!$P$8:$P$569, $B232, 'Leave Request Form'!$Q$8:$Q$569, "&lt;="&amp;D215, 'Leave Request Form'!$R$8:$R$569, "&gt;="&amp;D215)&gt;0, "A", IF(COUNTIFS('Leave Request Form'!$C$8:$C$507, $B232, 'Leave Request Form'!$D$8:$D$507, "&lt;="&amp;D215, 'Leave Request Form'!$E$8:$E$507, "&gt;="&amp;D215)&gt;0, "R", "")))))</f>
        <v/>
      </c>
      <c r="E232" s="43" t="str">
        <f>IF(OR($B232="", E215=""), "", IF(COUNTIFS('Leave Request Form'!$T$8:$T$507, E215, 'Leave Request Form'!$C$8:$C$507, $B232), "A2", IF(COUNTIFS('Leave Request Form'!$G$8:$G$507, E215, 'Leave Request Form'!$C$8:$C$507, $B232), "R2", IF(COUNTIFS('Leave Request Form'!$P$8:$P$569, $B232, 'Leave Request Form'!$Q$8:$Q$569, "&lt;="&amp;E215, 'Leave Request Form'!$R$8:$R$569, "&gt;="&amp;E215)&gt;0, "A", IF(COUNTIFS('Leave Request Form'!$C$8:$C$507, $B232, 'Leave Request Form'!$D$8:$D$507, "&lt;="&amp;E215, 'Leave Request Form'!$E$8:$E$507, "&gt;="&amp;E215)&gt;0, "R", "")))))</f>
        <v/>
      </c>
      <c r="F232" s="43" t="str">
        <f>IF(OR($B232="", F215=""), "", IF(COUNTIFS('Leave Request Form'!$T$8:$T$507, F215, 'Leave Request Form'!$C$8:$C$507, $B232), "A2", IF(COUNTIFS('Leave Request Form'!$G$8:$G$507, F215, 'Leave Request Form'!$C$8:$C$507, $B232), "R2", IF(COUNTIFS('Leave Request Form'!$P$8:$P$569, $B232, 'Leave Request Form'!$Q$8:$Q$569, "&lt;="&amp;F215, 'Leave Request Form'!$R$8:$R$569, "&gt;="&amp;F215)&gt;0, "A", IF(COUNTIFS('Leave Request Form'!$C$8:$C$507, $B232, 'Leave Request Form'!$D$8:$D$507, "&lt;="&amp;F215, 'Leave Request Form'!$E$8:$E$507, "&gt;="&amp;F215)&gt;0, "R", "")))))</f>
        <v/>
      </c>
      <c r="G232" s="43" t="str">
        <f>IF(OR($B232="", G215=""), "", IF(COUNTIFS('Leave Request Form'!$T$8:$T$507, G215, 'Leave Request Form'!$C$8:$C$507, $B232), "A2", IF(COUNTIFS('Leave Request Form'!$G$8:$G$507, G215, 'Leave Request Form'!$C$8:$C$507, $B232), "R2", IF(COUNTIFS('Leave Request Form'!$P$8:$P$569, $B232, 'Leave Request Form'!$Q$8:$Q$569, "&lt;="&amp;G215, 'Leave Request Form'!$R$8:$R$569, "&gt;="&amp;G215)&gt;0, "A", IF(COUNTIFS('Leave Request Form'!$C$8:$C$507, $B232, 'Leave Request Form'!$D$8:$D$507, "&lt;="&amp;G215, 'Leave Request Form'!$E$8:$E$507, "&gt;="&amp;G215)&gt;0, "R", "")))))</f>
        <v/>
      </c>
      <c r="H232" s="43" t="str">
        <f>IF(OR($B232="", H215=""), "", IF(COUNTIFS('Leave Request Form'!$T$8:$T$507, H215, 'Leave Request Form'!$C$8:$C$507, $B232), "A2", IF(COUNTIFS('Leave Request Form'!$G$8:$G$507, H215, 'Leave Request Form'!$C$8:$C$507, $B232), "R2", IF(COUNTIFS('Leave Request Form'!$P$8:$P$569, $B232, 'Leave Request Form'!$Q$8:$Q$569, "&lt;="&amp;H215, 'Leave Request Form'!$R$8:$R$569, "&gt;="&amp;H215)&gt;0, "A", IF(COUNTIFS('Leave Request Form'!$C$8:$C$507, $B232, 'Leave Request Form'!$D$8:$D$507, "&lt;="&amp;H215, 'Leave Request Form'!$E$8:$E$507, "&gt;="&amp;H215)&gt;0, "R", "")))))</f>
        <v/>
      </c>
      <c r="I232" s="43" t="str">
        <f>IF(OR($B232="", I215=""), "", IF(COUNTIFS('Leave Request Form'!$T$8:$T$507, I215, 'Leave Request Form'!$C$8:$C$507, $B232), "A2", IF(COUNTIFS('Leave Request Form'!$G$8:$G$507, I215, 'Leave Request Form'!$C$8:$C$507, $B232), "R2", IF(COUNTIFS('Leave Request Form'!$P$8:$P$569, $B232, 'Leave Request Form'!$Q$8:$Q$569, "&lt;="&amp;I215, 'Leave Request Form'!$R$8:$R$569, "&gt;="&amp;I215)&gt;0, "A", IF(COUNTIFS('Leave Request Form'!$C$8:$C$507, $B232, 'Leave Request Form'!$D$8:$D$507, "&lt;="&amp;I215, 'Leave Request Form'!$E$8:$E$507, "&gt;="&amp;I215)&gt;0, "R", "")))))</f>
        <v/>
      </c>
      <c r="J232" s="43" t="str">
        <f>IF(OR($B232="", J215=""), "", IF(COUNTIFS('Leave Request Form'!$T$8:$T$507, J215, 'Leave Request Form'!$C$8:$C$507, $B232), "A2", IF(COUNTIFS('Leave Request Form'!$G$8:$G$507, J215, 'Leave Request Form'!$C$8:$C$507, $B232), "R2", IF(COUNTIFS('Leave Request Form'!$P$8:$P$569, $B232, 'Leave Request Form'!$Q$8:$Q$569, "&lt;="&amp;J215, 'Leave Request Form'!$R$8:$R$569, "&gt;="&amp;J215)&gt;0, "A", IF(COUNTIFS('Leave Request Form'!$C$8:$C$507, $B232, 'Leave Request Form'!$D$8:$D$507, "&lt;="&amp;J215, 'Leave Request Form'!$E$8:$E$507, "&gt;="&amp;J215)&gt;0, "R", "")))))</f>
        <v/>
      </c>
      <c r="K232" s="43" t="str">
        <f>IF(OR($B232="", K215=""), "", IF(COUNTIFS('Leave Request Form'!$T$8:$T$507, K215, 'Leave Request Form'!$C$8:$C$507, $B232), "A2", IF(COUNTIFS('Leave Request Form'!$G$8:$G$507, K215, 'Leave Request Form'!$C$8:$C$507, $B232), "R2", IF(COUNTIFS('Leave Request Form'!$P$8:$P$569, $B232, 'Leave Request Form'!$Q$8:$Q$569, "&lt;="&amp;K215, 'Leave Request Form'!$R$8:$R$569, "&gt;="&amp;K215)&gt;0, "A", IF(COUNTIFS('Leave Request Form'!$C$8:$C$507, $B232, 'Leave Request Form'!$D$8:$D$507, "&lt;="&amp;K215, 'Leave Request Form'!$E$8:$E$507, "&gt;="&amp;K215)&gt;0, "R", "")))))</f>
        <v/>
      </c>
      <c r="L232" s="43" t="str">
        <f>IF(OR($B232="", L215=""), "", IF(COUNTIFS('Leave Request Form'!$T$8:$T$507, L215, 'Leave Request Form'!$C$8:$C$507, $B232), "A2", IF(COUNTIFS('Leave Request Form'!$G$8:$G$507, L215, 'Leave Request Form'!$C$8:$C$507, $B232), "R2", IF(COUNTIFS('Leave Request Form'!$P$8:$P$569, $B232, 'Leave Request Form'!$Q$8:$Q$569, "&lt;="&amp;L215, 'Leave Request Form'!$R$8:$R$569, "&gt;="&amp;L215)&gt;0, "A", IF(COUNTIFS('Leave Request Form'!$C$8:$C$507, $B232, 'Leave Request Form'!$D$8:$D$507, "&lt;="&amp;L215, 'Leave Request Form'!$E$8:$E$507, "&gt;="&amp;L215)&gt;0, "R", "")))))</f>
        <v/>
      </c>
      <c r="M232" s="43" t="str">
        <f>IF(OR($B232="", M215=""), "", IF(COUNTIFS('Leave Request Form'!$T$8:$T$507, M215, 'Leave Request Form'!$C$8:$C$507, $B232), "A2", IF(COUNTIFS('Leave Request Form'!$G$8:$G$507, M215, 'Leave Request Form'!$C$8:$C$507, $B232), "R2", IF(COUNTIFS('Leave Request Form'!$P$8:$P$569, $B232, 'Leave Request Form'!$Q$8:$Q$569, "&lt;="&amp;M215, 'Leave Request Form'!$R$8:$R$569, "&gt;="&amp;M215)&gt;0, "A", IF(COUNTIFS('Leave Request Form'!$C$8:$C$507, $B232, 'Leave Request Form'!$D$8:$D$507, "&lt;="&amp;M215, 'Leave Request Form'!$E$8:$E$507, "&gt;="&amp;M215)&gt;0, "R", "")))))</f>
        <v/>
      </c>
      <c r="N232" s="43" t="str">
        <f>IF(OR($B232="", N215=""), "", IF(COUNTIFS('Leave Request Form'!$T$8:$T$507, N215, 'Leave Request Form'!$C$8:$C$507, $B232), "A2", IF(COUNTIFS('Leave Request Form'!$G$8:$G$507, N215, 'Leave Request Form'!$C$8:$C$507, $B232), "R2", IF(COUNTIFS('Leave Request Form'!$P$8:$P$569, $B232, 'Leave Request Form'!$Q$8:$Q$569, "&lt;="&amp;N215, 'Leave Request Form'!$R$8:$R$569, "&gt;="&amp;N215)&gt;0, "A", IF(COUNTIFS('Leave Request Form'!$C$8:$C$507, $B232, 'Leave Request Form'!$D$8:$D$507, "&lt;="&amp;N215, 'Leave Request Form'!$E$8:$E$507, "&gt;="&amp;N215)&gt;0, "R", "")))))</f>
        <v/>
      </c>
      <c r="O232" s="43" t="str">
        <f>IF(OR($B232="", O215=""), "", IF(COUNTIFS('Leave Request Form'!$T$8:$T$507, O215, 'Leave Request Form'!$C$8:$C$507, $B232), "A2", IF(COUNTIFS('Leave Request Form'!$G$8:$G$507, O215, 'Leave Request Form'!$C$8:$C$507, $B232), "R2", IF(COUNTIFS('Leave Request Form'!$P$8:$P$569, $B232, 'Leave Request Form'!$Q$8:$Q$569, "&lt;="&amp;O215, 'Leave Request Form'!$R$8:$R$569, "&gt;="&amp;O215)&gt;0, "A", IF(COUNTIFS('Leave Request Form'!$C$8:$C$507, $B232, 'Leave Request Form'!$D$8:$D$507, "&lt;="&amp;O215, 'Leave Request Form'!$E$8:$E$507, "&gt;="&amp;O215)&gt;0, "R", "")))))</f>
        <v/>
      </c>
      <c r="P232" s="43" t="str">
        <f>IF(OR($B232="", P215=""), "", IF(COUNTIFS('Leave Request Form'!$T$8:$T$507, P215, 'Leave Request Form'!$C$8:$C$507, $B232), "A2", IF(COUNTIFS('Leave Request Form'!$G$8:$G$507, P215, 'Leave Request Form'!$C$8:$C$507, $B232), "R2", IF(COUNTIFS('Leave Request Form'!$P$8:$P$569, $B232, 'Leave Request Form'!$Q$8:$Q$569, "&lt;="&amp;P215, 'Leave Request Form'!$R$8:$R$569, "&gt;="&amp;P215)&gt;0, "A", IF(COUNTIFS('Leave Request Form'!$C$8:$C$507, $B232, 'Leave Request Form'!$D$8:$D$507, "&lt;="&amp;P215, 'Leave Request Form'!$E$8:$E$507, "&gt;="&amp;P215)&gt;0, "R", "")))))</f>
        <v/>
      </c>
      <c r="Q232" s="43" t="str">
        <f>IF(OR($B232="", Q215=""), "", IF(COUNTIFS('Leave Request Form'!$T$8:$T$507, Q215, 'Leave Request Form'!$C$8:$C$507, $B232), "A2", IF(COUNTIFS('Leave Request Form'!$G$8:$G$507, Q215, 'Leave Request Form'!$C$8:$C$507, $B232), "R2", IF(COUNTIFS('Leave Request Form'!$P$8:$P$569, $B232, 'Leave Request Form'!$Q$8:$Q$569, "&lt;="&amp;Q215, 'Leave Request Form'!$R$8:$R$569, "&gt;="&amp;Q215)&gt;0, "A", IF(COUNTIFS('Leave Request Form'!$C$8:$C$507, $B232, 'Leave Request Form'!$D$8:$D$507, "&lt;="&amp;Q215, 'Leave Request Form'!$E$8:$E$507, "&gt;="&amp;Q215)&gt;0, "R", "")))))</f>
        <v/>
      </c>
      <c r="R232" s="43" t="str">
        <f>IF(OR($B232="", R215=""), "", IF(COUNTIFS('Leave Request Form'!$T$8:$T$507, R215, 'Leave Request Form'!$C$8:$C$507, $B232), "A2", IF(COUNTIFS('Leave Request Form'!$G$8:$G$507, R215, 'Leave Request Form'!$C$8:$C$507, $B232), "R2", IF(COUNTIFS('Leave Request Form'!$P$8:$P$569, $B232, 'Leave Request Form'!$Q$8:$Q$569, "&lt;="&amp;R215, 'Leave Request Form'!$R$8:$R$569, "&gt;="&amp;R215)&gt;0, "A", IF(COUNTIFS('Leave Request Form'!$C$8:$C$507, $B232, 'Leave Request Form'!$D$8:$D$507, "&lt;="&amp;R215, 'Leave Request Form'!$E$8:$E$507, "&gt;="&amp;R215)&gt;0, "R", "")))))</f>
        <v/>
      </c>
      <c r="S232" s="43" t="str">
        <f>IF(OR($B232="", S215=""), "", IF(COUNTIFS('Leave Request Form'!$T$8:$T$507, S215, 'Leave Request Form'!$C$8:$C$507, $B232), "A2", IF(COUNTIFS('Leave Request Form'!$G$8:$G$507, S215, 'Leave Request Form'!$C$8:$C$507, $B232), "R2", IF(COUNTIFS('Leave Request Form'!$P$8:$P$569, $B232, 'Leave Request Form'!$Q$8:$Q$569, "&lt;="&amp;S215, 'Leave Request Form'!$R$8:$R$569, "&gt;="&amp;S215)&gt;0, "A", IF(COUNTIFS('Leave Request Form'!$C$8:$C$507, $B232, 'Leave Request Form'!$D$8:$D$507, "&lt;="&amp;S215, 'Leave Request Form'!$E$8:$E$507, "&gt;="&amp;S215)&gt;0, "R", "")))))</f>
        <v/>
      </c>
      <c r="T232" s="43" t="str">
        <f>IF(OR($B232="", T215=""), "", IF(COUNTIFS('Leave Request Form'!$T$8:$T$507, T215, 'Leave Request Form'!$C$8:$C$507, $B232), "A2", IF(COUNTIFS('Leave Request Form'!$G$8:$G$507, T215, 'Leave Request Form'!$C$8:$C$507, $B232), "R2", IF(COUNTIFS('Leave Request Form'!$P$8:$P$569, $B232, 'Leave Request Form'!$Q$8:$Q$569, "&lt;="&amp;T215, 'Leave Request Form'!$R$8:$R$569, "&gt;="&amp;T215)&gt;0, "A", IF(COUNTIFS('Leave Request Form'!$C$8:$C$507, $B232, 'Leave Request Form'!$D$8:$D$507, "&lt;="&amp;T215, 'Leave Request Form'!$E$8:$E$507, "&gt;="&amp;T215)&gt;0, "R", "")))))</f>
        <v/>
      </c>
      <c r="U232" s="43" t="str">
        <f>IF(OR($B232="", U215=""), "", IF(COUNTIFS('Leave Request Form'!$T$8:$T$507, U215, 'Leave Request Form'!$C$8:$C$507, $B232), "A2", IF(COUNTIFS('Leave Request Form'!$G$8:$G$507, U215, 'Leave Request Form'!$C$8:$C$507, $B232), "R2", IF(COUNTIFS('Leave Request Form'!$P$8:$P$569, $B232, 'Leave Request Form'!$Q$8:$Q$569, "&lt;="&amp;U215, 'Leave Request Form'!$R$8:$R$569, "&gt;="&amp;U215)&gt;0, "A", IF(COUNTIFS('Leave Request Form'!$C$8:$C$507, $B232, 'Leave Request Form'!$D$8:$D$507, "&lt;="&amp;U215, 'Leave Request Form'!$E$8:$E$507, "&gt;="&amp;U215)&gt;0, "R", "")))))</f>
        <v/>
      </c>
      <c r="V232" s="43" t="str">
        <f>IF(OR($B232="", V215=""), "", IF(COUNTIFS('Leave Request Form'!$T$8:$T$507, V215, 'Leave Request Form'!$C$8:$C$507, $B232), "A2", IF(COUNTIFS('Leave Request Form'!$G$8:$G$507, V215, 'Leave Request Form'!$C$8:$C$507, $B232), "R2", IF(COUNTIFS('Leave Request Form'!$P$8:$P$569, $B232, 'Leave Request Form'!$Q$8:$Q$569, "&lt;="&amp;V215, 'Leave Request Form'!$R$8:$R$569, "&gt;="&amp;V215)&gt;0, "A", IF(COUNTIFS('Leave Request Form'!$C$8:$C$507, $B232, 'Leave Request Form'!$D$8:$D$507, "&lt;="&amp;V215, 'Leave Request Form'!$E$8:$E$507, "&gt;="&amp;V215)&gt;0, "R", "")))))</f>
        <v/>
      </c>
      <c r="W232" s="43" t="str">
        <f>IF(OR($B232="", W215=""), "", IF(COUNTIFS('Leave Request Form'!$T$8:$T$507, W215, 'Leave Request Form'!$C$8:$C$507, $B232), "A2", IF(COUNTIFS('Leave Request Form'!$G$8:$G$507, W215, 'Leave Request Form'!$C$8:$C$507, $B232), "R2", IF(COUNTIFS('Leave Request Form'!$P$8:$P$569, $B232, 'Leave Request Form'!$Q$8:$Q$569, "&lt;="&amp;W215, 'Leave Request Form'!$R$8:$R$569, "&gt;="&amp;W215)&gt;0, "A", IF(COUNTIFS('Leave Request Form'!$C$8:$C$507, $B232, 'Leave Request Form'!$D$8:$D$507, "&lt;="&amp;W215, 'Leave Request Form'!$E$8:$E$507, "&gt;="&amp;W215)&gt;0, "R", "")))))</f>
        <v/>
      </c>
      <c r="X232" s="43" t="str">
        <f>IF(OR($B232="", X215=""), "", IF(COUNTIFS('Leave Request Form'!$T$8:$T$507, X215, 'Leave Request Form'!$C$8:$C$507, $B232), "A2", IF(COUNTIFS('Leave Request Form'!$G$8:$G$507, X215, 'Leave Request Form'!$C$8:$C$507, $B232), "R2", IF(COUNTIFS('Leave Request Form'!$P$8:$P$569, $B232, 'Leave Request Form'!$Q$8:$Q$569, "&lt;="&amp;X215, 'Leave Request Form'!$R$8:$R$569, "&gt;="&amp;X215)&gt;0, "A", IF(COUNTIFS('Leave Request Form'!$C$8:$C$507, $B232, 'Leave Request Form'!$D$8:$D$507, "&lt;="&amp;X215, 'Leave Request Form'!$E$8:$E$507, "&gt;="&amp;X215)&gt;0, "R", "")))))</f>
        <v/>
      </c>
      <c r="Y232" s="43" t="str">
        <f>IF(OR($B232="", Y215=""), "", IF(COUNTIFS('Leave Request Form'!$T$8:$T$507, Y215, 'Leave Request Form'!$C$8:$C$507, $B232), "A2", IF(COUNTIFS('Leave Request Form'!$G$8:$G$507, Y215, 'Leave Request Form'!$C$8:$C$507, $B232), "R2", IF(COUNTIFS('Leave Request Form'!$P$8:$P$569, $B232, 'Leave Request Form'!$Q$8:$Q$569, "&lt;="&amp;Y215, 'Leave Request Form'!$R$8:$R$569, "&gt;="&amp;Y215)&gt;0, "A", IF(COUNTIFS('Leave Request Form'!$C$8:$C$507, $B232, 'Leave Request Form'!$D$8:$D$507, "&lt;="&amp;Y215, 'Leave Request Form'!$E$8:$E$507, "&gt;="&amp;Y215)&gt;0, "R", "")))))</f>
        <v/>
      </c>
      <c r="Z232" s="43" t="str">
        <f>IF(OR($B232="", Z215=""), "", IF(COUNTIFS('Leave Request Form'!$T$8:$T$507, Z215, 'Leave Request Form'!$C$8:$C$507, $B232), "A2", IF(COUNTIFS('Leave Request Form'!$G$8:$G$507, Z215, 'Leave Request Form'!$C$8:$C$507, $B232), "R2", IF(COUNTIFS('Leave Request Form'!$P$8:$P$569, $B232, 'Leave Request Form'!$Q$8:$Q$569, "&lt;="&amp;Z215, 'Leave Request Form'!$R$8:$R$569, "&gt;="&amp;Z215)&gt;0, "A", IF(COUNTIFS('Leave Request Form'!$C$8:$C$507, $B232, 'Leave Request Form'!$D$8:$D$507, "&lt;="&amp;Z215, 'Leave Request Form'!$E$8:$E$507, "&gt;="&amp;Z215)&gt;0, "R", "")))))</f>
        <v/>
      </c>
      <c r="AA232" s="43" t="str">
        <f>IF(OR($B232="", AA215=""), "", IF(COUNTIFS('Leave Request Form'!$T$8:$T$507, AA215, 'Leave Request Form'!$C$8:$C$507, $B232), "A2", IF(COUNTIFS('Leave Request Form'!$G$8:$G$507, AA215, 'Leave Request Form'!$C$8:$C$507, $B232), "R2", IF(COUNTIFS('Leave Request Form'!$P$8:$P$569, $B232, 'Leave Request Form'!$Q$8:$Q$569, "&lt;="&amp;AA215, 'Leave Request Form'!$R$8:$R$569, "&gt;="&amp;AA215)&gt;0, "A", IF(COUNTIFS('Leave Request Form'!$C$8:$C$507, $B232, 'Leave Request Form'!$D$8:$D$507, "&lt;="&amp;AA215, 'Leave Request Form'!$E$8:$E$507, "&gt;="&amp;AA215)&gt;0, "R", "")))))</f>
        <v/>
      </c>
      <c r="AB232" s="43" t="str">
        <f>IF(OR($B232="", AB215=""), "", IF(COUNTIFS('Leave Request Form'!$T$8:$T$507, AB215, 'Leave Request Form'!$C$8:$C$507, $B232), "A2", IF(COUNTIFS('Leave Request Form'!$G$8:$G$507, AB215, 'Leave Request Form'!$C$8:$C$507, $B232), "R2", IF(COUNTIFS('Leave Request Form'!$P$8:$P$569, $B232, 'Leave Request Form'!$Q$8:$Q$569, "&lt;="&amp;AB215, 'Leave Request Form'!$R$8:$R$569, "&gt;="&amp;AB215)&gt;0, "A", IF(COUNTIFS('Leave Request Form'!$C$8:$C$507, $B232, 'Leave Request Form'!$D$8:$D$507, "&lt;="&amp;AB215, 'Leave Request Form'!$E$8:$E$507, "&gt;="&amp;AB215)&gt;0, "R", "")))))</f>
        <v/>
      </c>
      <c r="AC232" s="43" t="str">
        <f>IF(OR($B232="", AC215=""), "", IF(COUNTIFS('Leave Request Form'!$T$8:$T$507, AC215, 'Leave Request Form'!$C$8:$C$507, $B232), "A2", IF(COUNTIFS('Leave Request Form'!$G$8:$G$507, AC215, 'Leave Request Form'!$C$8:$C$507, $B232), "R2", IF(COUNTIFS('Leave Request Form'!$P$8:$P$569, $B232, 'Leave Request Form'!$Q$8:$Q$569, "&lt;="&amp;AC215, 'Leave Request Form'!$R$8:$R$569, "&gt;="&amp;AC215)&gt;0, "A", IF(COUNTIFS('Leave Request Form'!$C$8:$C$507, $B232, 'Leave Request Form'!$D$8:$D$507, "&lt;="&amp;AC215, 'Leave Request Form'!$E$8:$E$507, "&gt;="&amp;AC215)&gt;0, "R", "")))))</f>
        <v/>
      </c>
      <c r="AD232" s="43" t="str">
        <f>IF(OR($B232="", AD215=""), "", IF(COUNTIFS('Leave Request Form'!$T$8:$T$507, AD215, 'Leave Request Form'!$C$8:$C$507, $B232), "A2", IF(COUNTIFS('Leave Request Form'!$G$8:$G$507, AD215, 'Leave Request Form'!$C$8:$C$507, $B232), "R2", IF(COUNTIFS('Leave Request Form'!$P$8:$P$569, $B232, 'Leave Request Form'!$Q$8:$Q$569, "&lt;="&amp;AD215, 'Leave Request Form'!$R$8:$R$569, "&gt;="&amp;AD215)&gt;0, "A", IF(COUNTIFS('Leave Request Form'!$C$8:$C$507, $B232, 'Leave Request Form'!$D$8:$D$507, "&lt;="&amp;AD215, 'Leave Request Form'!$E$8:$E$507, "&gt;="&amp;AD215)&gt;0, "R", "")))))</f>
        <v/>
      </c>
      <c r="AE232" s="43" t="str">
        <f>IF(OR($B232="", AE215=""), "", IF(COUNTIFS('Leave Request Form'!$T$8:$T$507, AE215, 'Leave Request Form'!$C$8:$C$507, $B232), "A2", IF(COUNTIFS('Leave Request Form'!$G$8:$G$507, AE215, 'Leave Request Form'!$C$8:$C$507, $B232), "R2", IF(COUNTIFS('Leave Request Form'!$P$8:$P$569, $B232, 'Leave Request Form'!$Q$8:$Q$569, "&lt;="&amp;AE215, 'Leave Request Form'!$R$8:$R$569, "&gt;="&amp;AE215)&gt;0, "A", IF(COUNTIFS('Leave Request Form'!$C$8:$C$507, $B232, 'Leave Request Form'!$D$8:$D$507, "&lt;="&amp;AE215, 'Leave Request Form'!$E$8:$E$507, "&gt;="&amp;AE215)&gt;0, "R", "")))))</f>
        <v/>
      </c>
      <c r="AF232" s="43" t="str">
        <f>IF(OR($B232="", AF215=""), "", IF(COUNTIFS('Leave Request Form'!$T$8:$T$507, AF215, 'Leave Request Form'!$C$8:$C$507, $B232), "A2", IF(COUNTIFS('Leave Request Form'!$G$8:$G$507, AF215, 'Leave Request Form'!$C$8:$C$507, $B232), "R2", IF(COUNTIFS('Leave Request Form'!$P$8:$P$569, $B232, 'Leave Request Form'!$Q$8:$Q$569, "&lt;="&amp;AF215, 'Leave Request Form'!$R$8:$R$569, "&gt;="&amp;AF215)&gt;0, "A", IF(COUNTIFS('Leave Request Form'!$C$8:$C$507, $B232, 'Leave Request Form'!$D$8:$D$507, "&lt;="&amp;AF215, 'Leave Request Form'!$E$8:$E$507, "&gt;="&amp;AF215)&gt;0, "R", "")))))</f>
        <v/>
      </c>
      <c r="AG232" s="44" t="str">
        <f>IF(OR($B232="", AG215=""), "", IF(COUNTIFS('Leave Request Form'!$T$8:$T$507, AG215, 'Leave Request Form'!$C$8:$C$507, $B232), "A2", IF(COUNTIFS('Leave Request Form'!$G$8:$G$507, AG215, 'Leave Request Form'!$C$8:$C$507, $B232), "R2", IF(COUNTIFS('Leave Request Form'!$P$8:$P$569, $B232, 'Leave Request Form'!$Q$8:$Q$569, "&lt;="&amp;AG215, 'Leave Request Form'!$R$8:$R$569, "&gt;="&amp;AG215)&gt;0, "A", IF(COUNTIFS('Leave Request Form'!$C$8:$C$507, $B232, 'Leave Request Form'!$D$8:$D$507, "&lt;="&amp;AG215, 'Leave Request Form'!$E$8:$E$507, "&gt;="&amp;AG215)&gt;0, "R", "")))))</f>
        <v/>
      </c>
      <c r="AH232" s="75"/>
    </row>
    <row r="233" spans="1:34" x14ac:dyDescent="0.25">
      <c r="A233" s="75"/>
      <c r="B233" s="10" t="str">
        <f>IF('Intro &amp; Setup'!$BC$21="", "", 'Intro &amp; Setup'!$BC$21)</f>
        <v/>
      </c>
      <c r="C233" s="42" t="str">
        <f>IF(OR($B233="", C215=""), "", IF(COUNTIFS('Leave Request Form'!$T$8:$T$507, C215, 'Leave Request Form'!$C$8:$C$507, $B233), "A2", IF(COUNTIFS('Leave Request Form'!$G$8:$G$507, C215, 'Leave Request Form'!$C$8:$C$507, $B233), "R2", IF(COUNTIFS('Leave Request Form'!$P$8:$P$569, $B233, 'Leave Request Form'!$Q$8:$Q$569, "&lt;="&amp;C215, 'Leave Request Form'!$R$8:$R$569, "&gt;="&amp;C215)&gt;0, "A", IF(COUNTIFS('Leave Request Form'!$C$8:$C$507, $B233, 'Leave Request Form'!$D$8:$D$507, "&lt;="&amp;C215, 'Leave Request Form'!$E$8:$E$507, "&gt;="&amp;C215)&gt;0, "R", "")))))</f>
        <v/>
      </c>
      <c r="D233" s="43" t="str">
        <f>IF(OR($B233="", D215=""), "", IF(COUNTIFS('Leave Request Form'!$T$8:$T$507, D215, 'Leave Request Form'!$C$8:$C$507, $B233), "A2", IF(COUNTIFS('Leave Request Form'!$G$8:$G$507, D215, 'Leave Request Form'!$C$8:$C$507, $B233), "R2", IF(COUNTIFS('Leave Request Form'!$P$8:$P$569, $B233, 'Leave Request Form'!$Q$8:$Q$569, "&lt;="&amp;D215, 'Leave Request Form'!$R$8:$R$569, "&gt;="&amp;D215)&gt;0, "A", IF(COUNTIFS('Leave Request Form'!$C$8:$C$507, $B233, 'Leave Request Form'!$D$8:$D$507, "&lt;="&amp;D215, 'Leave Request Form'!$E$8:$E$507, "&gt;="&amp;D215)&gt;0, "R", "")))))</f>
        <v/>
      </c>
      <c r="E233" s="43" t="str">
        <f>IF(OR($B233="", E215=""), "", IF(COUNTIFS('Leave Request Form'!$T$8:$T$507, E215, 'Leave Request Form'!$C$8:$C$507, $B233), "A2", IF(COUNTIFS('Leave Request Form'!$G$8:$G$507, E215, 'Leave Request Form'!$C$8:$C$507, $B233), "R2", IF(COUNTIFS('Leave Request Form'!$P$8:$P$569, $B233, 'Leave Request Form'!$Q$8:$Q$569, "&lt;="&amp;E215, 'Leave Request Form'!$R$8:$R$569, "&gt;="&amp;E215)&gt;0, "A", IF(COUNTIFS('Leave Request Form'!$C$8:$C$507, $B233, 'Leave Request Form'!$D$8:$D$507, "&lt;="&amp;E215, 'Leave Request Form'!$E$8:$E$507, "&gt;="&amp;E215)&gt;0, "R", "")))))</f>
        <v/>
      </c>
      <c r="F233" s="43" t="str">
        <f>IF(OR($B233="", F215=""), "", IF(COUNTIFS('Leave Request Form'!$T$8:$T$507, F215, 'Leave Request Form'!$C$8:$C$507, $B233), "A2", IF(COUNTIFS('Leave Request Form'!$G$8:$G$507, F215, 'Leave Request Form'!$C$8:$C$507, $B233), "R2", IF(COUNTIFS('Leave Request Form'!$P$8:$P$569, $B233, 'Leave Request Form'!$Q$8:$Q$569, "&lt;="&amp;F215, 'Leave Request Form'!$R$8:$R$569, "&gt;="&amp;F215)&gt;0, "A", IF(COUNTIFS('Leave Request Form'!$C$8:$C$507, $B233, 'Leave Request Form'!$D$8:$D$507, "&lt;="&amp;F215, 'Leave Request Form'!$E$8:$E$507, "&gt;="&amp;F215)&gt;0, "R", "")))))</f>
        <v/>
      </c>
      <c r="G233" s="43" t="str">
        <f>IF(OR($B233="", G215=""), "", IF(COUNTIFS('Leave Request Form'!$T$8:$T$507, G215, 'Leave Request Form'!$C$8:$C$507, $B233), "A2", IF(COUNTIFS('Leave Request Form'!$G$8:$G$507, G215, 'Leave Request Form'!$C$8:$C$507, $B233), "R2", IF(COUNTIFS('Leave Request Form'!$P$8:$P$569, $B233, 'Leave Request Form'!$Q$8:$Q$569, "&lt;="&amp;G215, 'Leave Request Form'!$R$8:$R$569, "&gt;="&amp;G215)&gt;0, "A", IF(COUNTIFS('Leave Request Form'!$C$8:$C$507, $B233, 'Leave Request Form'!$D$8:$D$507, "&lt;="&amp;G215, 'Leave Request Form'!$E$8:$E$507, "&gt;="&amp;G215)&gt;0, "R", "")))))</f>
        <v/>
      </c>
      <c r="H233" s="43" t="str">
        <f>IF(OR($B233="", H215=""), "", IF(COUNTIFS('Leave Request Form'!$T$8:$T$507, H215, 'Leave Request Form'!$C$8:$C$507, $B233), "A2", IF(COUNTIFS('Leave Request Form'!$G$8:$G$507, H215, 'Leave Request Form'!$C$8:$C$507, $B233), "R2", IF(COUNTIFS('Leave Request Form'!$P$8:$P$569, $B233, 'Leave Request Form'!$Q$8:$Q$569, "&lt;="&amp;H215, 'Leave Request Form'!$R$8:$R$569, "&gt;="&amp;H215)&gt;0, "A", IF(COUNTIFS('Leave Request Form'!$C$8:$C$507, $B233, 'Leave Request Form'!$D$8:$D$507, "&lt;="&amp;H215, 'Leave Request Form'!$E$8:$E$507, "&gt;="&amp;H215)&gt;0, "R", "")))))</f>
        <v/>
      </c>
      <c r="I233" s="43" t="str">
        <f>IF(OR($B233="", I215=""), "", IF(COUNTIFS('Leave Request Form'!$T$8:$T$507, I215, 'Leave Request Form'!$C$8:$C$507, $B233), "A2", IF(COUNTIFS('Leave Request Form'!$G$8:$G$507, I215, 'Leave Request Form'!$C$8:$C$507, $B233), "R2", IF(COUNTIFS('Leave Request Form'!$P$8:$P$569, $B233, 'Leave Request Form'!$Q$8:$Q$569, "&lt;="&amp;I215, 'Leave Request Form'!$R$8:$R$569, "&gt;="&amp;I215)&gt;0, "A", IF(COUNTIFS('Leave Request Form'!$C$8:$C$507, $B233, 'Leave Request Form'!$D$8:$D$507, "&lt;="&amp;I215, 'Leave Request Form'!$E$8:$E$507, "&gt;="&amp;I215)&gt;0, "R", "")))))</f>
        <v/>
      </c>
      <c r="J233" s="43" t="str">
        <f>IF(OR($B233="", J215=""), "", IF(COUNTIFS('Leave Request Form'!$T$8:$T$507, J215, 'Leave Request Form'!$C$8:$C$507, $B233), "A2", IF(COUNTIFS('Leave Request Form'!$G$8:$G$507, J215, 'Leave Request Form'!$C$8:$C$507, $B233), "R2", IF(COUNTIFS('Leave Request Form'!$P$8:$P$569, $B233, 'Leave Request Form'!$Q$8:$Q$569, "&lt;="&amp;J215, 'Leave Request Form'!$R$8:$R$569, "&gt;="&amp;J215)&gt;0, "A", IF(COUNTIFS('Leave Request Form'!$C$8:$C$507, $B233, 'Leave Request Form'!$D$8:$D$507, "&lt;="&amp;J215, 'Leave Request Form'!$E$8:$E$507, "&gt;="&amp;J215)&gt;0, "R", "")))))</f>
        <v/>
      </c>
      <c r="K233" s="43" t="str">
        <f>IF(OR($B233="", K215=""), "", IF(COUNTIFS('Leave Request Form'!$T$8:$T$507, K215, 'Leave Request Form'!$C$8:$C$507, $B233), "A2", IF(COUNTIFS('Leave Request Form'!$G$8:$G$507, K215, 'Leave Request Form'!$C$8:$C$507, $B233), "R2", IF(COUNTIFS('Leave Request Form'!$P$8:$P$569, $B233, 'Leave Request Form'!$Q$8:$Q$569, "&lt;="&amp;K215, 'Leave Request Form'!$R$8:$R$569, "&gt;="&amp;K215)&gt;0, "A", IF(COUNTIFS('Leave Request Form'!$C$8:$C$507, $B233, 'Leave Request Form'!$D$8:$D$507, "&lt;="&amp;K215, 'Leave Request Form'!$E$8:$E$507, "&gt;="&amp;K215)&gt;0, "R", "")))))</f>
        <v/>
      </c>
      <c r="L233" s="43" t="str">
        <f>IF(OR($B233="", L215=""), "", IF(COUNTIFS('Leave Request Form'!$T$8:$T$507, L215, 'Leave Request Form'!$C$8:$C$507, $B233), "A2", IF(COUNTIFS('Leave Request Form'!$G$8:$G$507, L215, 'Leave Request Form'!$C$8:$C$507, $B233), "R2", IF(COUNTIFS('Leave Request Form'!$P$8:$P$569, $B233, 'Leave Request Form'!$Q$8:$Q$569, "&lt;="&amp;L215, 'Leave Request Form'!$R$8:$R$569, "&gt;="&amp;L215)&gt;0, "A", IF(COUNTIFS('Leave Request Form'!$C$8:$C$507, $B233, 'Leave Request Form'!$D$8:$D$507, "&lt;="&amp;L215, 'Leave Request Form'!$E$8:$E$507, "&gt;="&amp;L215)&gt;0, "R", "")))))</f>
        <v/>
      </c>
      <c r="M233" s="43" t="str">
        <f>IF(OR($B233="", M215=""), "", IF(COUNTIFS('Leave Request Form'!$T$8:$T$507, M215, 'Leave Request Form'!$C$8:$C$507, $B233), "A2", IF(COUNTIFS('Leave Request Form'!$G$8:$G$507, M215, 'Leave Request Form'!$C$8:$C$507, $B233), "R2", IF(COUNTIFS('Leave Request Form'!$P$8:$P$569, $B233, 'Leave Request Form'!$Q$8:$Q$569, "&lt;="&amp;M215, 'Leave Request Form'!$R$8:$R$569, "&gt;="&amp;M215)&gt;0, "A", IF(COUNTIFS('Leave Request Form'!$C$8:$C$507, $B233, 'Leave Request Form'!$D$8:$D$507, "&lt;="&amp;M215, 'Leave Request Form'!$E$8:$E$507, "&gt;="&amp;M215)&gt;0, "R", "")))))</f>
        <v/>
      </c>
      <c r="N233" s="43" t="str">
        <f>IF(OR($B233="", N215=""), "", IF(COUNTIFS('Leave Request Form'!$T$8:$T$507, N215, 'Leave Request Form'!$C$8:$C$507, $B233), "A2", IF(COUNTIFS('Leave Request Form'!$G$8:$G$507, N215, 'Leave Request Form'!$C$8:$C$507, $B233), "R2", IF(COUNTIFS('Leave Request Form'!$P$8:$P$569, $B233, 'Leave Request Form'!$Q$8:$Q$569, "&lt;="&amp;N215, 'Leave Request Form'!$R$8:$R$569, "&gt;="&amp;N215)&gt;0, "A", IF(COUNTIFS('Leave Request Form'!$C$8:$C$507, $B233, 'Leave Request Form'!$D$8:$D$507, "&lt;="&amp;N215, 'Leave Request Form'!$E$8:$E$507, "&gt;="&amp;N215)&gt;0, "R", "")))))</f>
        <v/>
      </c>
      <c r="O233" s="43" t="str">
        <f>IF(OR($B233="", O215=""), "", IF(COUNTIFS('Leave Request Form'!$T$8:$T$507, O215, 'Leave Request Form'!$C$8:$C$507, $B233), "A2", IF(COUNTIFS('Leave Request Form'!$G$8:$G$507, O215, 'Leave Request Form'!$C$8:$C$507, $B233), "R2", IF(COUNTIFS('Leave Request Form'!$P$8:$P$569, $B233, 'Leave Request Form'!$Q$8:$Q$569, "&lt;="&amp;O215, 'Leave Request Form'!$R$8:$R$569, "&gt;="&amp;O215)&gt;0, "A", IF(COUNTIFS('Leave Request Form'!$C$8:$C$507, $B233, 'Leave Request Form'!$D$8:$D$507, "&lt;="&amp;O215, 'Leave Request Form'!$E$8:$E$507, "&gt;="&amp;O215)&gt;0, "R", "")))))</f>
        <v/>
      </c>
      <c r="P233" s="43" t="str">
        <f>IF(OR($B233="", P215=""), "", IF(COUNTIFS('Leave Request Form'!$T$8:$T$507, P215, 'Leave Request Form'!$C$8:$C$507, $B233), "A2", IF(COUNTIFS('Leave Request Form'!$G$8:$G$507, P215, 'Leave Request Form'!$C$8:$C$507, $B233), "R2", IF(COUNTIFS('Leave Request Form'!$P$8:$P$569, $B233, 'Leave Request Form'!$Q$8:$Q$569, "&lt;="&amp;P215, 'Leave Request Form'!$R$8:$R$569, "&gt;="&amp;P215)&gt;0, "A", IF(COUNTIFS('Leave Request Form'!$C$8:$C$507, $B233, 'Leave Request Form'!$D$8:$D$507, "&lt;="&amp;P215, 'Leave Request Form'!$E$8:$E$507, "&gt;="&amp;P215)&gt;0, "R", "")))))</f>
        <v/>
      </c>
      <c r="Q233" s="43" t="str">
        <f>IF(OR($B233="", Q215=""), "", IF(COUNTIFS('Leave Request Form'!$T$8:$T$507, Q215, 'Leave Request Form'!$C$8:$C$507, $B233), "A2", IF(COUNTIFS('Leave Request Form'!$G$8:$G$507, Q215, 'Leave Request Form'!$C$8:$C$507, $B233), "R2", IF(COUNTIFS('Leave Request Form'!$P$8:$P$569, $B233, 'Leave Request Form'!$Q$8:$Q$569, "&lt;="&amp;Q215, 'Leave Request Form'!$R$8:$R$569, "&gt;="&amp;Q215)&gt;0, "A", IF(COUNTIFS('Leave Request Form'!$C$8:$C$507, $B233, 'Leave Request Form'!$D$8:$D$507, "&lt;="&amp;Q215, 'Leave Request Form'!$E$8:$E$507, "&gt;="&amp;Q215)&gt;0, "R", "")))))</f>
        <v/>
      </c>
      <c r="R233" s="43" t="str">
        <f>IF(OR($B233="", R215=""), "", IF(COUNTIFS('Leave Request Form'!$T$8:$T$507, R215, 'Leave Request Form'!$C$8:$C$507, $B233), "A2", IF(COUNTIFS('Leave Request Form'!$G$8:$G$507, R215, 'Leave Request Form'!$C$8:$C$507, $B233), "R2", IF(COUNTIFS('Leave Request Form'!$P$8:$P$569, $B233, 'Leave Request Form'!$Q$8:$Q$569, "&lt;="&amp;R215, 'Leave Request Form'!$R$8:$R$569, "&gt;="&amp;R215)&gt;0, "A", IF(COUNTIFS('Leave Request Form'!$C$8:$C$507, $B233, 'Leave Request Form'!$D$8:$D$507, "&lt;="&amp;R215, 'Leave Request Form'!$E$8:$E$507, "&gt;="&amp;R215)&gt;0, "R", "")))))</f>
        <v/>
      </c>
      <c r="S233" s="43" t="str">
        <f>IF(OR($B233="", S215=""), "", IF(COUNTIFS('Leave Request Form'!$T$8:$T$507, S215, 'Leave Request Form'!$C$8:$C$507, $B233), "A2", IF(COUNTIFS('Leave Request Form'!$G$8:$G$507, S215, 'Leave Request Form'!$C$8:$C$507, $B233), "R2", IF(COUNTIFS('Leave Request Form'!$P$8:$P$569, $B233, 'Leave Request Form'!$Q$8:$Q$569, "&lt;="&amp;S215, 'Leave Request Form'!$R$8:$R$569, "&gt;="&amp;S215)&gt;0, "A", IF(COUNTIFS('Leave Request Form'!$C$8:$C$507, $B233, 'Leave Request Form'!$D$8:$D$507, "&lt;="&amp;S215, 'Leave Request Form'!$E$8:$E$507, "&gt;="&amp;S215)&gt;0, "R", "")))))</f>
        <v/>
      </c>
      <c r="T233" s="43" t="str">
        <f>IF(OR($B233="", T215=""), "", IF(COUNTIFS('Leave Request Form'!$T$8:$T$507, T215, 'Leave Request Form'!$C$8:$C$507, $B233), "A2", IF(COUNTIFS('Leave Request Form'!$G$8:$G$507, T215, 'Leave Request Form'!$C$8:$C$507, $B233), "R2", IF(COUNTIFS('Leave Request Form'!$P$8:$P$569, $B233, 'Leave Request Form'!$Q$8:$Q$569, "&lt;="&amp;T215, 'Leave Request Form'!$R$8:$R$569, "&gt;="&amp;T215)&gt;0, "A", IF(COUNTIFS('Leave Request Form'!$C$8:$C$507, $B233, 'Leave Request Form'!$D$8:$D$507, "&lt;="&amp;T215, 'Leave Request Form'!$E$8:$E$507, "&gt;="&amp;T215)&gt;0, "R", "")))))</f>
        <v/>
      </c>
      <c r="U233" s="43" t="str">
        <f>IF(OR($B233="", U215=""), "", IF(COUNTIFS('Leave Request Form'!$T$8:$T$507, U215, 'Leave Request Form'!$C$8:$C$507, $B233), "A2", IF(COUNTIFS('Leave Request Form'!$G$8:$G$507, U215, 'Leave Request Form'!$C$8:$C$507, $B233), "R2", IF(COUNTIFS('Leave Request Form'!$P$8:$P$569, $B233, 'Leave Request Form'!$Q$8:$Q$569, "&lt;="&amp;U215, 'Leave Request Form'!$R$8:$R$569, "&gt;="&amp;U215)&gt;0, "A", IF(COUNTIFS('Leave Request Form'!$C$8:$C$507, $B233, 'Leave Request Form'!$D$8:$D$507, "&lt;="&amp;U215, 'Leave Request Form'!$E$8:$E$507, "&gt;="&amp;U215)&gt;0, "R", "")))))</f>
        <v/>
      </c>
      <c r="V233" s="43" t="str">
        <f>IF(OR($B233="", V215=""), "", IF(COUNTIFS('Leave Request Form'!$T$8:$T$507, V215, 'Leave Request Form'!$C$8:$C$507, $B233), "A2", IF(COUNTIFS('Leave Request Form'!$G$8:$G$507, V215, 'Leave Request Form'!$C$8:$C$507, $B233), "R2", IF(COUNTIFS('Leave Request Form'!$P$8:$P$569, $B233, 'Leave Request Form'!$Q$8:$Q$569, "&lt;="&amp;V215, 'Leave Request Form'!$R$8:$R$569, "&gt;="&amp;V215)&gt;0, "A", IF(COUNTIFS('Leave Request Form'!$C$8:$C$507, $B233, 'Leave Request Form'!$D$8:$D$507, "&lt;="&amp;V215, 'Leave Request Form'!$E$8:$E$507, "&gt;="&amp;V215)&gt;0, "R", "")))))</f>
        <v/>
      </c>
      <c r="W233" s="43" t="str">
        <f>IF(OR($B233="", W215=""), "", IF(COUNTIFS('Leave Request Form'!$T$8:$T$507, W215, 'Leave Request Form'!$C$8:$C$507, $B233), "A2", IF(COUNTIFS('Leave Request Form'!$G$8:$G$507, W215, 'Leave Request Form'!$C$8:$C$507, $B233), "R2", IF(COUNTIFS('Leave Request Form'!$P$8:$P$569, $B233, 'Leave Request Form'!$Q$8:$Q$569, "&lt;="&amp;W215, 'Leave Request Form'!$R$8:$R$569, "&gt;="&amp;W215)&gt;0, "A", IF(COUNTIFS('Leave Request Form'!$C$8:$C$507, $B233, 'Leave Request Form'!$D$8:$D$507, "&lt;="&amp;W215, 'Leave Request Form'!$E$8:$E$507, "&gt;="&amp;W215)&gt;0, "R", "")))))</f>
        <v/>
      </c>
      <c r="X233" s="43" t="str">
        <f>IF(OR($B233="", X215=""), "", IF(COUNTIFS('Leave Request Form'!$T$8:$T$507, X215, 'Leave Request Form'!$C$8:$C$507, $B233), "A2", IF(COUNTIFS('Leave Request Form'!$G$8:$G$507, X215, 'Leave Request Form'!$C$8:$C$507, $B233), "R2", IF(COUNTIFS('Leave Request Form'!$P$8:$P$569, $B233, 'Leave Request Form'!$Q$8:$Q$569, "&lt;="&amp;X215, 'Leave Request Form'!$R$8:$R$569, "&gt;="&amp;X215)&gt;0, "A", IF(COUNTIFS('Leave Request Form'!$C$8:$C$507, $B233, 'Leave Request Form'!$D$8:$D$507, "&lt;="&amp;X215, 'Leave Request Form'!$E$8:$E$507, "&gt;="&amp;X215)&gt;0, "R", "")))))</f>
        <v/>
      </c>
      <c r="Y233" s="43" t="str">
        <f>IF(OR($B233="", Y215=""), "", IF(COUNTIFS('Leave Request Form'!$T$8:$T$507, Y215, 'Leave Request Form'!$C$8:$C$507, $B233), "A2", IF(COUNTIFS('Leave Request Form'!$G$8:$G$507, Y215, 'Leave Request Form'!$C$8:$C$507, $B233), "R2", IF(COUNTIFS('Leave Request Form'!$P$8:$P$569, $B233, 'Leave Request Form'!$Q$8:$Q$569, "&lt;="&amp;Y215, 'Leave Request Form'!$R$8:$R$569, "&gt;="&amp;Y215)&gt;0, "A", IF(COUNTIFS('Leave Request Form'!$C$8:$C$507, $B233, 'Leave Request Form'!$D$8:$D$507, "&lt;="&amp;Y215, 'Leave Request Form'!$E$8:$E$507, "&gt;="&amp;Y215)&gt;0, "R", "")))))</f>
        <v/>
      </c>
      <c r="Z233" s="43" t="str">
        <f>IF(OR($B233="", Z215=""), "", IF(COUNTIFS('Leave Request Form'!$T$8:$T$507, Z215, 'Leave Request Form'!$C$8:$C$507, $B233), "A2", IF(COUNTIFS('Leave Request Form'!$G$8:$G$507, Z215, 'Leave Request Form'!$C$8:$C$507, $B233), "R2", IF(COUNTIFS('Leave Request Form'!$P$8:$P$569, $B233, 'Leave Request Form'!$Q$8:$Q$569, "&lt;="&amp;Z215, 'Leave Request Form'!$R$8:$R$569, "&gt;="&amp;Z215)&gt;0, "A", IF(COUNTIFS('Leave Request Form'!$C$8:$C$507, $B233, 'Leave Request Form'!$D$8:$D$507, "&lt;="&amp;Z215, 'Leave Request Form'!$E$8:$E$507, "&gt;="&amp;Z215)&gt;0, "R", "")))))</f>
        <v/>
      </c>
      <c r="AA233" s="43" t="str">
        <f>IF(OR($B233="", AA215=""), "", IF(COUNTIFS('Leave Request Form'!$T$8:$T$507, AA215, 'Leave Request Form'!$C$8:$C$507, $B233), "A2", IF(COUNTIFS('Leave Request Form'!$G$8:$G$507, AA215, 'Leave Request Form'!$C$8:$C$507, $B233), "R2", IF(COUNTIFS('Leave Request Form'!$P$8:$P$569, $B233, 'Leave Request Form'!$Q$8:$Q$569, "&lt;="&amp;AA215, 'Leave Request Form'!$R$8:$R$569, "&gt;="&amp;AA215)&gt;0, "A", IF(COUNTIFS('Leave Request Form'!$C$8:$C$507, $B233, 'Leave Request Form'!$D$8:$D$507, "&lt;="&amp;AA215, 'Leave Request Form'!$E$8:$E$507, "&gt;="&amp;AA215)&gt;0, "R", "")))))</f>
        <v/>
      </c>
      <c r="AB233" s="43" t="str">
        <f>IF(OR($B233="", AB215=""), "", IF(COUNTIFS('Leave Request Form'!$T$8:$T$507, AB215, 'Leave Request Form'!$C$8:$C$507, $B233), "A2", IF(COUNTIFS('Leave Request Form'!$G$8:$G$507, AB215, 'Leave Request Form'!$C$8:$C$507, $B233), "R2", IF(COUNTIFS('Leave Request Form'!$P$8:$P$569, $B233, 'Leave Request Form'!$Q$8:$Q$569, "&lt;="&amp;AB215, 'Leave Request Form'!$R$8:$R$569, "&gt;="&amp;AB215)&gt;0, "A", IF(COUNTIFS('Leave Request Form'!$C$8:$C$507, $B233, 'Leave Request Form'!$D$8:$D$507, "&lt;="&amp;AB215, 'Leave Request Form'!$E$8:$E$507, "&gt;="&amp;AB215)&gt;0, "R", "")))))</f>
        <v/>
      </c>
      <c r="AC233" s="43" t="str">
        <f>IF(OR($B233="", AC215=""), "", IF(COUNTIFS('Leave Request Form'!$T$8:$T$507, AC215, 'Leave Request Form'!$C$8:$C$507, $B233), "A2", IF(COUNTIFS('Leave Request Form'!$G$8:$G$507, AC215, 'Leave Request Form'!$C$8:$C$507, $B233), "R2", IF(COUNTIFS('Leave Request Form'!$P$8:$P$569, $B233, 'Leave Request Form'!$Q$8:$Q$569, "&lt;="&amp;AC215, 'Leave Request Form'!$R$8:$R$569, "&gt;="&amp;AC215)&gt;0, "A", IF(COUNTIFS('Leave Request Form'!$C$8:$C$507, $B233, 'Leave Request Form'!$D$8:$D$507, "&lt;="&amp;AC215, 'Leave Request Form'!$E$8:$E$507, "&gt;="&amp;AC215)&gt;0, "R", "")))))</f>
        <v/>
      </c>
      <c r="AD233" s="43" t="str">
        <f>IF(OR($B233="", AD215=""), "", IF(COUNTIFS('Leave Request Form'!$T$8:$T$507, AD215, 'Leave Request Form'!$C$8:$C$507, $B233), "A2", IF(COUNTIFS('Leave Request Form'!$G$8:$G$507, AD215, 'Leave Request Form'!$C$8:$C$507, $B233), "R2", IF(COUNTIFS('Leave Request Form'!$P$8:$P$569, $B233, 'Leave Request Form'!$Q$8:$Q$569, "&lt;="&amp;AD215, 'Leave Request Form'!$R$8:$R$569, "&gt;="&amp;AD215)&gt;0, "A", IF(COUNTIFS('Leave Request Form'!$C$8:$C$507, $B233, 'Leave Request Form'!$D$8:$D$507, "&lt;="&amp;AD215, 'Leave Request Form'!$E$8:$E$507, "&gt;="&amp;AD215)&gt;0, "R", "")))))</f>
        <v/>
      </c>
      <c r="AE233" s="43" t="str">
        <f>IF(OR($B233="", AE215=""), "", IF(COUNTIFS('Leave Request Form'!$T$8:$T$507, AE215, 'Leave Request Form'!$C$8:$C$507, $B233), "A2", IF(COUNTIFS('Leave Request Form'!$G$8:$G$507, AE215, 'Leave Request Form'!$C$8:$C$507, $B233), "R2", IF(COUNTIFS('Leave Request Form'!$P$8:$P$569, $B233, 'Leave Request Form'!$Q$8:$Q$569, "&lt;="&amp;AE215, 'Leave Request Form'!$R$8:$R$569, "&gt;="&amp;AE215)&gt;0, "A", IF(COUNTIFS('Leave Request Form'!$C$8:$C$507, $B233, 'Leave Request Form'!$D$8:$D$507, "&lt;="&amp;AE215, 'Leave Request Form'!$E$8:$E$507, "&gt;="&amp;AE215)&gt;0, "R", "")))))</f>
        <v/>
      </c>
      <c r="AF233" s="43" t="str">
        <f>IF(OR($B233="", AF215=""), "", IF(COUNTIFS('Leave Request Form'!$T$8:$T$507, AF215, 'Leave Request Form'!$C$8:$C$507, $B233), "A2", IF(COUNTIFS('Leave Request Form'!$G$8:$G$507, AF215, 'Leave Request Form'!$C$8:$C$507, $B233), "R2", IF(COUNTIFS('Leave Request Form'!$P$8:$P$569, $B233, 'Leave Request Form'!$Q$8:$Q$569, "&lt;="&amp;AF215, 'Leave Request Form'!$R$8:$R$569, "&gt;="&amp;AF215)&gt;0, "A", IF(COUNTIFS('Leave Request Form'!$C$8:$C$507, $B233, 'Leave Request Form'!$D$8:$D$507, "&lt;="&amp;AF215, 'Leave Request Form'!$E$8:$E$507, "&gt;="&amp;AF215)&gt;0, "R", "")))))</f>
        <v/>
      </c>
      <c r="AG233" s="44" t="str">
        <f>IF(OR($B233="", AG215=""), "", IF(COUNTIFS('Leave Request Form'!$T$8:$T$507, AG215, 'Leave Request Form'!$C$8:$C$507, $B233), "A2", IF(COUNTIFS('Leave Request Form'!$G$8:$G$507, AG215, 'Leave Request Form'!$C$8:$C$507, $B233), "R2", IF(COUNTIFS('Leave Request Form'!$P$8:$P$569, $B233, 'Leave Request Form'!$Q$8:$Q$569, "&lt;="&amp;AG215, 'Leave Request Form'!$R$8:$R$569, "&gt;="&amp;AG215)&gt;0, "A", IF(COUNTIFS('Leave Request Form'!$C$8:$C$507, $B233, 'Leave Request Form'!$D$8:$D$507, "&lt;="&amp;AG215, 'Leave Request Form'!$E$8:$E$507, "&gt;="&amp;AG215)&gt;0, "R", "")))))</f>
        <v/>
      </c>
      <c r="AH233" s="75"/>
    </row>
    <row r="234" spans="1:34" x14ac:dyDescent="0.25">
      <c r="A234" s="75"/>
      <c r="B234" s="10" t="str">
        <f>IF('Intro &amp; Setup'!$BC$22="", "", 'Intro &amp; Setup'!$BC$22)</f>
        <v/>
      </c>
      <c r="C234" s="42" t="str">
        <f>IF(OR($B234="", C215=""), "", IF(COUNTIFS('Leave Request Form'!$T$8:$T$507, C215, 'Leave Request Form'!$C$8:$C$507, $B234), "A2", IF(COUNTIFS('Leave Request Form'!$G$8:$G$507, C215, 'Leave Request Form'!$C$8:$C$507, $B234), "R2", IF(COUNTIFS('Leave Request Form'!$P$8:$P$569, $B234, 'Leave Request Form'!$Q$8:$Q$569, "&lt;="&amp;C215, 'Leave Request Form'!$R$8:$R$569, "&gt;="&amp;C215)&gt;0, "A", IF(COUNTIFS('Leave Request Form'!$C$8:$C$507, $B234, 'Leave Request Form'!$D$8:$D$507, "&lt;="&amp;C215, 'Leave Request Form'!$E$8:$E$507, "&gt;="&amp;C215)&gt;0, "R", "")))))</f>
        <v/>
      </c>
      <c r="D234" s="43" t="str">
        <f>IF(OR($B234="", D215=""), "", IF(COUNTIFS('Leave Request Form'!$T$8:$T$507, D215, 'Leave Request Form'!$C$8:$C$507, $B234), "A2", IF(COUNTIFS('Leave Request Form'!$G$8:$G$507, D215, 'Leave Request Form'!$C$8:$C$507, $B234), "R2", IF(COUNTIFS('Leave Request Form'!$P$8:$P$569, $B234, 'Leave Request Form'!$Q$8:$Q$569, "&lt;="&amp;D215, 'Leave Request Form'!$R$8:$R$569, "&gt;="&amp;D215)&gt;0, "A", IF(COUNTIFS('Leave Request Form'!$C$8:$C$507, $B234, 'Leave Request Form'!$D$8:$D$507, "&lt;="&amp;D215, 'Leave Request Form'!$E$8:$E$507, "&gt;="&amp;D215)&gt;0, "R", "")))))</f>
        <v/>
      </c>
      <c r="E234" s="43" t="str">
        <f>IF(OR($B234="", E215=""), "", IF(COUNTIFS('Leave Request Form'!$T$8:$T$507, E215, 'Leave Request Form'!$C$8:$C$507, $B234), "A2", IF(COUNTIFS('Leave Request Form'!$G$8:$G$507, E215, 'Leave Request Form'!$C$8:$C$507, $B234), "R2", IF(COUNTIFS('Leave Request Form'!$P$8:$P$569, $B234, 'Leave Request Form'!$Q$8:$Q$569, "&lt;="&amp;E215, 'Leave Request Form'!$R$8:$R$569, "&gt;="&amp;E215)&gt;0, "A", IF(COUNTIFS('Leave Request Form'!$C$8:$C$507, $B234, 'Leave Request Form'!$D$8:$D$507, "&lt;="&amp;E215, 'Leave Request Form'!$E$8:$E$507, "&gt;="&amp;E215)&gt;0, "R", "")))))</f>
        <v/>
      </c>
      <c r="F234" s="43" t="str">
        <f>IF(OR($B234="", F215=""), "", IF(COUNTIFS('Leave Request Form'!$T$8:$T$507, F215, 'Leave Request Form'!$C$8:$C$507, $B234), "A2", IF(COUNTIFS('Leave Request Form'!$G$8:$G$507, F215, 'Leave Request Form'!$C$8:$C$507, $B234), "R2", IF(COUNTIFS('Leave Request Form'!$P$8:$P$569, $B234, 'Leave Request Form'!$Q$8:$Q$569, "&lt;="&amp;F215, 'Leave Request Form'!$R$8:$R$569, "&gt;="&amp;F215)&gt;0, "A", IF(COUNTIFS('Leave Request Form'!$C$8:$C$507, $B234, 'Leave Request Form'!$D$8:$D$507, "&lt;="&amp;F215, 'Leave Request Form'!$E$8:$E$507, "&gt;="&amp;F215)&gt;0, "R", "")))))</f>
        <v/>
      </c>
      <c r="G234" s="43" t="str">
        <f>IF(OR($B234="", G215=""), "", IF(COUNTIFS('Leave Request Form'!$T$8:$T$507, G215, 'Leave Request Form'!$C$8:$C$507, $B234), "A2", IF(COUNTIFS('Leave Request Form'!$G$8:$G$507, G215, 'Leave Request Form'!$C$8:$C$507, $B234), "R2", IF(COUNTIFS('Leave Request Form'!$P$8:$P$569, $B234, 'Leave Request Form'!$Q$8:$Q$569, "&lt;="&amp;G215, 'Leave Request Form'!$R$8:$R$569, "&gt;="&amp;G215)&gt;0, "A", IF(COUNTIFS('Leave Request Form'!$C$8:$C$507, $B234, 'Leave Request Form'!$D$8:$D$507, "&lt;="&amp;G215, 'Leave Request Form'!$E$8:$E$507, "&gt;="&amp;G215)&gt;0, "R", "")))))</f>
        <v/>
      </c>
      <c r="H234" s="43" t="str">
        <f>IF(OR($B234="", H215=""), "", IF(COUNTIFS('Leave Request Form'!$T$8:$T$507, H215, 'Leave Request Form'!$C$8:$C$507, $B234), "A2", IF(COUNTIFS('Leave Request Form'!$G$8:$G$507, H215, 'Leave Request Form'!$C$8:$C$507, $B234), "R2", IF(COUNTIFS('Leave Request Form'!$P$8:$P$569, $B234, 'Leave Request Form'!$Q$8:$Q$569, "&lt;="&amp;H215, 'Leave Request Form'!$R$8:$R$569, "&gt;="&amp;H215)&gt;0, "A", IF(COUNTIFS('Leave Request Form'!$C$8:$C$507, $B234, 'Leave Request Form'!$D$8:$D$507, "&lt;="&amp;H215, 'Leave Request Form'!$E$8:$E$507, "&gt;="&amp;H215)&gt;0, "R", "")))))</f>
        <v/>
      </c>
      <c r="I234" s="43" t="str">
        <f>IF(OR($B234="", I215=""), "", IF(COUNTIFS('Leave Request Form'!$T$8:$T$507, I215, 'Leave Request Form'!$C$8:$C$507, $B234), "A2", IF(COUNTIFS('Leave Request Form'!$G$8:$G$507, I215, 'Leave Request Form'!$C$8:$C$507, $B234), "R2", IF(COUNTIFS('Leave Request Form'!$P$8:$P$569, $B234, 'Leave Request Form'!$Q$8:$Q$569, "&lt;="&amp;I215, 'Leave Request Form'!$R$8:$R$569, "&gt;="&amp;I215)&gt;0, "A", IF(COUNTIFS('Leave Request Form'!$C$8:$C$507, $B234, 'Leave Request Form'!$D$8:$D$507, "&lt;="&amp;I215, 'Leave Request Form'!$E$8:$E$507, "&gt;="&amp;I215)&gt;0, "R", "")))))</f>
        <v/>
      </c>
      <c r="J234" s="43" t="str">
        <f>IF(OR($B234="", J215=""), "", IF(COUNTIFS('Leave Request Form'!$T$8:$T$507, J215, 'Leave Request Form'!$C$8:$C$507, $B234), "A2", IF(COUNTIFS('Leave Request Form'!$G$8:$G$507, J215, 'Leave Request Form'!$C$8:$C$507, $B234), "R2", IF(COUNTIFS('Leave Request Form'!$P$8:$P$569, $B234, 'Leave Request Form'!$Q$8:$Q$569, "&lt;="&amp;J215, 'Leave Request Form'!$R$8:$R$569, "&gt;="&amp;J215)&gt;0, "A", IF(COUNTIFS('Leave Request Form'!$C$8:$C$507, $B234, 'Leave Request Form'!$D$8:$D$507, "&lt;="&amp;J215, 'Leave Request Form'!$E$8:$E$507, "&gt;="&amp;J215)&gt;0, "R", "")))))</f>
        <v/>
      </c>
      <c r="K234" s="43" t="str">
        <f>IF(OR($B234="", K215=""), "", IF(COUNTIFS('Leave Request Form'!$T$8:$T$507, K215, 'Leave Request Form'!$C$8:$C$507, $B234), "A2", IF(COUNTIFS('Leave Request Form'!$G$8:$G$507, K215, 'Leave Request Form'!$C$8:$C$507, $B234), "R2", IF(COUNTIFS('Leave Request Form'!$P$8:$P$569, $B234, 'Leave Request Form'!$Q$8:$Q$569, "&lt;="&amp;K215, 'Leave Request Form'!$R$8:$R$569, "&gt;="&amp;K215)&gt;0, "A", IF(COUNTIFS('Leave Request Form'!$C$8:$C$507, $B234, 'Leave Request Form'!$D$8:$D$507, "&lt;="&amp;K215, 'Leave Request Form'!$E$8:$E$507, "&gt;="&amp;K215)&gt;0, "R", "")))))</f>
        <v/>
      </c>
      <c r="L234" s="43" t="str">
        <f>IF(OR($B234="", L215=""), "", IF(COUNTIFS('Leave Request Form'!$T$8:$T$507, L215, 'Leave Request Form'!$C$8:$C$507, $B234), "A2", IF(COUNTIFS('Leave Request Form'!$G$8:$G$507, L215, 'Leave Request Form'!$C$8:$C$507, $B234), "R2", IF(COUNTIFS('Leave Request Form'!$P$8:$P$569, $B234, 'Leave Request Form'!$Q$8:$Q$569, "&lt;="&amp;L215, 'Leave Request Form'!$R$8:$R$569, "&gt;="&amp;L215)&gt;0, "A", IF(COUNTIFS('Leave Request Form'!$C$8:$C$507, $B234, 'Leave Request Form'!$D$8:$D$507, "&lt;="&amp;L215, 'Leave Request Form'!$E$8:$E$507, "&gt;="&amp;L215)&gt;0, "R", "")))))</f>
        <v/>
      </c>
      <c r="M234" s="43" t="str">
        <f>IF(OR($B234="", M215=""), "", IF(COUNTIFS('Leave Request Form'!$T$8:$T$507, M215, 'Leave Request Form'!$C$8:$C$507, $B234), "A2", IF(COUNTIFS('Leave Request Form'!$G$8:$G$507, M215, 'Leave Request Form'!$C$8:$C$507, $B234), "R2", IF(COUNTIFS('Leave Request Form'!$P$8:$P$569, $B234, 'Leave Request Form'!$Q$8:$Q$569, "&lt;="&amp;M215, 'Leave Request Form'!$R$8:$R$569, "&gt;="&amp;M215)&gt;0, "A", IF(COUNTIFS('Leave Request Form'!$C$8:$C$507, $B234, 'Leave Request Form'!$D$8:$D$507, "&lt;="&amp;M215, 'Leave Request Form'!$E$8:$E$507, "&gt;="&amp;M215)&gt;0, "R", "")))))</f>
        <v/>
      </c>
      <c r="N234" s="43" t="str">
        <f>IF(OR($B234="", N215=""), "", IF(COUNTIFS('Leave Request Form'!$T$8:$T$507, N215, 'Leave Request Form'!$C$8:$C$507, $B234), "A2", IF(COUNTIFS('Leave Request Form'!$G$8:$G$507, N215, 'Leave Request Form'!$C$8:$C$507, $B234), "R2", IF(COUNTIFS('Leave Request Form'!$P$8:$P$569, $B234, 'Leave Request Form'!$Q$8:$Q$569, "&lt;="&amp;N215, 'Leave Request Form'!$R$8:$R$569, "&gt;="&amp;N215)&gt;0, "A", IF(COUNTIFS('Leave Request Form'!$C$8:$C$507, $B234, 'Leave Request Form'!$D$8:$D$507, "&lt;="&amp;N215, 'Leave Request Form'!$E$8:$E$507, "&gt;="&amp;N215)&gt;0, "R", "")))))</f>
        <v/>
      </c>
      <c r="O234" s="43" t="str">
        <f>IF(OR($B234="", O215=""), "", IF(COUNTIFS('Leave Request Form'!$T$8:$T$507, O215, 'Leave Request Form'!$C$8:$C$507, $B234), "A2", IF(COUNTIFS('Leave Request Form'!$G$8:$G$507, O215, 'Leave Request Form'!$C$8:$C$507, $B234), "R2", IF(COUNTIFS('Leave Request Form'!$P$8:$P$569, $B234, 'Leave Request Form'!$Q$8:$Q$569, "&lt;="&amp;O215, 'Leave Request Form'!$R$8:$R$569, "&gt;="&amp;O215)&gt;0, "A", IF(COUNTIFS('Leave Request Form'!$C$8:$C$507, $B234, 'Leave Request Form'!$D$8:$D$507, "&lt;="&amp;O215, 'Leave Request Form'!$E$8:$E$507, "&gt;="&amp;O215)&gt;0, "R", "")))))</f>
        <v/>
      </c>
      <c r="P234" s="43" t="str">
        <f>IF(OR($B234="", P215=""), "", IF(COUNTIFS('Leave Request Form'!$T$8:$T$507, P215, 'Leave Request Form'!$C$8:$C$507, $B234), "A2", IF(COUNTIFS('Leave Request Form'!$G$8:$G$507, P215, 'Leave Request Form'!$C$8:$C$507, $B234), "R2", IF(COUNTIFS('Leave Request Form'!$P$8:$P$569, $B234, 'Leave Request Form'!$Q$8:$Q$569, "&lt;="&amp;P215, 'Leave Request Form'!$R$8:$R$569, "&gt;="&amp;P215)&gt;0, "A", IF(COUNTIFS('Leave Request Form'!$C$8:$C$507, $B234, 'Leave Request Form'!$D$8:$D$507, "&lt;="&amp;P215, 'Leave Request Form'!$E$8:$E$507, "&gt;="&amp;P215)&gt;0, "R", "")))))</f>
        <v/>
      </c>
      <c r="Q234" s="43" t="str">
        <f>IF(OR($B234="", Q215=""), "", IF(COUNTIFS('Leave Request Form'!$T$8:$T$507, Q215, 'Leave Request Form'!$C$8:$C$507, $B234), "A2", IF(COUNTIFS('Leave Request Form'!$G$8:$G$507, Q215, 'Leave Request Form'!$C$8:$C$507, $B234), "R2", IF(COUNTIFS('Leave Request Form'!$P$8:$P$569, $B234, 'Leave Request Form'!$Q$8:$Q$569, "&lt;="&amp;Q215, 'Leave Request Form'!$R$8:$R$569, "&gt;="&amp;Q215)&gt;0, "A", IF(COUNTIFS('Leave Request Form'!$C$8:$C$507, $B234, 'Leave Request Form'!$D$8:$D$507, "&lt;="&amp;Q215, 'Leave Request Form'!$E$8:$E$507, "&gt;="&amp;Q215)&gt;0, "R", "")))))</f>
        <v/>
      </c>
      <c r="R234" s="43" t="str">
        <f>IF(OR($B234="", R215=""), "", IF(COUNTIFS('Leave Request Form'!$T$8:$T$507, R215, 'Leave Request Form'!$C$8:$C$507, $B234), "A2", IF(COUNTIFS('Leave Request Form'!$G$8:$G$507, R215, 'Leave Request Form'!$C$8:$C$507, $B234), "R2", IF(COUNTIFS('Leave Request Form'!$P$8:$P$569, $B234, 'Leave Request Form'!$Q$8:$Q$569, "&lt;="&amp;R215, 'Leave Request Form'!$R$8:$R$569, "&gt;="&amp;R215)&gt;0, "A", IF(COUNTIFS('Leave Request Form'!$C$8:$C$507, $B234, 'Leave Request Form'!$D$8:$D$507, "&lt;="&amp;R215, 'Leave Request Form'!$E$8:$E$507, "&gt;="&amp;R215)&gt;0, "R", "")))))</f>
        <v/>
      </c>
      <c r="S234" s="43" t="str">
        <f>IF(OR($B234="", S215=""), "", IF(COUNTIFS('Leave Request Form'!$T$8:$T$507, S215, 'Leave Request Form'!$C$8:$C$507, $B234), "A2", IF(COUNTIFS('Leave Request Form'!$G$8:$G$507, S215, 'Leave Request Form'!$C$8:$C$507, $B234), "R2", IF(COUNTIFS('Leave Request Form'!$P$8:$P$569, $B234, 'Leave Request Form'!$Q$8:$Q$569, "&lt;="&amp;S215, 'Leave Request Form'!$R$8:$R$569, "&gt;="&amp;S215)&gt;0, "A", IF(COUNTIFS('Leave Request Form'!$C$8:$C$507, $B234, 'Leave Request Form'!$D$8:$D$507, "&lt;="&amp;S215, 'Leave Request Form'!$E$8:$E$507, "&gt;="&amp;S215)&gt;0, "R", "")))))</f>
        <v/>
      </c>
      <c r="T234" s="43" t="str">
        <f>IF(OR($B234="", T215=""), "", IF(COUNTIFS('Leave Request Form'!$T$8:$T$507, T215, 'Leave Request Form'!$C$8:$C$507, $B234), "A2", IF(COUNTIFS('Leave Request Form'!$G$8:$G$507, T215, 'Leave Request Form'!$C$8:$C$507, $B234), "R2", IF(COUNTIFS('Leave Request Form'!$P$8:$P$569, $B234, 'Leave Request Form'!$Q$8:$Q$569, "&lt;="&amp;T215, 'Leave Request Form'!$R$8:$R$569, "&gt;="&amp;T215)&gt;0, "A", IF(COUNTIFS('Leave Request Form'!$C$8:$C$507, $B234, 'Leave Request Form'!$D$8:$D$507, "&lt;="&amp;T215, 'Leave Request Form'!$E$8:$E$507, "&gt;="&amp;T215)&gt;0, "R", "")))))</f>
        <v/>
      </c>
      <c r="U234" s="43" t="str">
        <f>IF(OR($B234="", U215=""), "", IF(COUNTIFS('Leave Request Form'!$T$8:$T$507, U215, 'Leave Request Form'!$C$8:$C$507, $B234), "A2", IF(COUNTIFS('Leave Request Form'!$G$8:$G$507, U215, 'Leave Request Form'!$C$8:$C$507, $B234), "R2", IF(COUNTIFS('Leave Request Form'!$P$8:$P$569, $B234, 'Leave Request Form'!$Q$8:$Q$569, "&lt;="&amp;U215, 'Leave Request Form'!$R$8:$R$569, "&gt;="&amp;U215)&gt;0, "A", IF(COUNTIFS('Leave Request Form'!$C$8:$C$507, $B234, 'Leave Request Form'!$D$8:$D$507, "&lt;="&amp;U215, 'Leave Request Form'!$E$8:$E$507, "&gt;="&amp;U215)&gt;0, "R", "")))))</f>
        <v/>
      </c>
      <c r="V234" s="43" t="str">
        <f>IF(OR($B234="", V215=""), "", IF(COUNTIFS('Leave Request Form'!$T$8:$T$507, V215, 'Leave Request Form'!$C$8:$C$507, $B234), "A2", IF(COUNTIFS('Leave Request Form'!$G$8:$G$507, V215, 'Leave Request Form'!$C$8:$C$507, $B234), "R2", IF(COUNTIFS('Leave Request Form'!$P$8:$P$569, $B234, 'Leave Request Form'!$Q$8:$Q$569, "&lt;="&amp;V215, 'Leave Request Form'!$R$8:$R$569, "&gt;="&amp;V215)&gt;0, "A", IF(COUNTIFS('Leave Request Form'!$C$8:$C$507, $B234, 'Leave Request Form'!$D$8:$D$507, "&lt;="&amp;V215, 'Leave Request Form'!$E$8:$E$507, "&gt;="&amp;V215)&gt;0, "R", "")))))</f>
        <v/>
      </c>
      <c r="W234" s="43" t="str">
        <f>IF(OR($B234="", W215=""), "", IF(COUNTIFS('Leave Request Form'!$T$8:$T$507, W215, 'Leave Request Form'!$C$8:$C$507, $B234), "A2", IF(COUNTIFS('Leave Request Form'!$G$8:$G$507, W215, 'Leave Request Form'!$C$8:$C$507, $B234), "R2", IF(COUNTIFS('Leave Request Form'!$P$8:$P$569, $B234, 'Leave Request Form'!$Q$8:$Q$569, "&lt;="&amp;W215, 'Leave Request Form'!$R$8:$R$569, "&gt;="&amp;W215)&gt;0, "A", IF(COUNTIFS('Leave Request Form'!$C$8:$C$507, $B234, 'Leave Request Form'!$D$8:$D$507, "&lt;="&amp;W215, 'Leave Request Form'!$E$8:$E$507, "&gt;="&amp;W215)&gt;0, "R", "")))))</f>
        <v/>
      </c>
      <c r="X234" s="43" t="str">
        <f>IF(OR($B234="", X215=""), "", IF(COUNTIFS('Leave Request Form'!$T$8:$T$507, X215, 'Leave Request Form'!$C$8:$C$507, $B234), "A2", IF(COUNTIFS('Leave Request Form'!$G$8:$G$507, X215, 'Leave Request Form'!$C$8:$C$507, $B234), "R2", IF(COUNTIFS('Leave Request Form'!$P$8:$P$569, $B234, 'Leave Request Form'!$Q$8:$Q$569, "&lt;="&amp;X215, 'Leave Request Form'!$R$8:$R$569, "&gt;="&amp;X215)&gt;0, "A", IF(COUNTIFS('Leave Request Form'!$C$8:$C$507, $B234, 'Leave Request Form'!$D$8:$D$507, "&lt;="&amp;X215, 'Leave Request Form'!$E$8:$E$507, "&gt;="&amp;X215)&gt;0, "R", "")))))</f>
        <v/>
      </c>
      <c r="Y234" s="43" t="str">
        <f>IF(OR($B234="", Y215=""), "", IF(COUNTIFS('Leave Request Form'!$T$8:$T$507, Y215, 'Leave Request Form'!$C$8:$C$507, $B234), "A2", IF(COUNTIFS('Leave Request Form'!$G$8:$G$507, Y215, 'Leave Request Form'!$C$8:$C$507, $B234), "R2", IF(COUNTIFS('Leave Request Form'!$P$8:$P$569, $B234, 'Leave Request Form'!$Q$8:$Q$569, "&lt;="&amp;Y215, 'Leave Request Form'!$R$8:$R$569, "&gt;="&amp;Y215)&gt;0, "A", IF(COUNTIFS('Leave Request Form'!$C$8:$C$507, $B234, 'Leave Request Form'!$D$8:$D$507, "&lt;="&amp;Y215, 'Leave Request Form'!$E$8:$E$507, "&gt;="&amp;Y215)&gt;0, "R", "")))))</f>
        <v/>
      </c>
      <c r="Z234" s="43" t="str">
        <f>IF(OR($B234="", Z215=""), "", IF(COUNTIFS('Leave Request Form'!$T$8:$T$507, Z215, 'Leave Request Form'!$C$8:$C$507, $B234), "A2", IF(COUNTIFS('Leave Request Form'!$G$8:$G$507, Z215, 'Leave Request Form'!$C$8:$C$507, $B234), "R2", IF(COUNTIFS('Leave Request Form'!$P$8:$P$569, $B234, 'Leave Request Form'!$Q$8:$Q$569, "&lt;="&amp;Z215, 'Leave Request Form'!$R$8:$R$569, "&gt;="&amp;Z215)&gt;0, "A", IF(COUNTIFS('Leave Request Form'!$C$8:$C$507, $B234, 'Leave Request Form'!$D$8:$D$507, "&lt;="&amp;Z215, 'Leave Request Form'!$E$8:$E$507, "&gt;="&amp;Z215)&gt;0, "R", "")))))</f>
        <v/>
      </c>
      <c r="AA234" s="43" t="str">
        <f>IF(OR($B234="", AA215=""), "", IF(COUNTIFS('Leave Request Form'!$T$8:$T$507, AA215, 'Leave Request Form'!$C$8:$C$507, $B234), "A2", IF(COUNTIFS('Leave Request Form'!$G$8:$G$507, AA215, 'Leave Request Form'!$C$8:$C$507, $B234), "R2", IF(COUNTIFS('Leave Request Form'!$P$8:$P$569, $B234, 'Leave Request Form'!$Q$8:$Q$569, "&lt;="&amp;AA215, 'Leave Request Form'!$R$8:$R$569, "&gt;="&amp;AA215)&gt;0, "A", IF(COUNTIFS('Leave Request Form'!$C$8:$C$507, $B234, 'Leave Request Form'!$D$8:$D$507, "&lt;="&amp;AA215, 'Leave Request Form'!$E$8:$E$507, "&gt;="&amp;AA215)&gt;0, "R", "")))))</f>
        <v/>
      </c>
      <c r="AB234" s="43" t="str">
        <f>IF(OR($B234="", AB215=""), "", IF(COUNTIFS('Leave Request Form'!$T$8:$T$507, AB215, 'Leave Request Form'!$C$8:$C$507, $B234), "A2", IF(COUNTIFS('Leave Request Form'!$G$8:$G$507, AB215, 'Leave Request Form'!$C$8:$C$507, $B234), "R2", IF(COUNTIFS('Leave Request Form'!$P$8:$P$569, $B234, 'Leave Request Form'!$Q$8:$Q$569, "&lt;="&amp;AB215, 'Leave Request Form'!$R$8:$R$569, "&gt;="&amp;AB215)&gt;0, "A", IF(COUNTIFS('Leave Request Form'!$C$8:$C$507, $B234, 'Leave Request Form'!$D$8:$D$507, "&lt;="&amp;AB215, 'Leave Request Form'!$E$8:$E$507, "&gt;="&amp;AB215)&gt;0, "R", "")))))</f>
        <v/>
      </c>
      <c r="AC234" s="43" t="str">
        <f>IF(OR($B234="", AC215=""), "", IF(COUNTIFS('Leave Request Form'!$T$8:$T$507, AC215, 'Leave Request Form'!$C$8:$C$507, $B234), "A2", IF(COUNTIFS('Leave Request Form'!$G$8:$G$507, AC215, 'Leave Request Form'!$C$8:$C$507, $B234), "R2", IF(COUNTIFS('Leave Request Form'!$P$8:$P$569, $B234, 'Leave Request Form'!$Q$8:$Q$569, "&lt;="&amp;AC215, 'Leave Request Form'!$R$8:$R$569, "&gt;="&amp;AC215)&gt;0, "A", IF(COUNTIFS('Leave Request Form'!$C$8:$C$507, $B234, 'Leave Request Form'!$D$8:$D$507, "&lt;="&amp;AC215, 'Leave Request Form'!$E$8:$E$507, "&gt;="&amp;AC215)&gt;0, "R", "")))))</f>
        <v/>
      </c>
      <c r="AD234" s="43" t="str">
        <f>IF(OR($B234="", AD215=""), "", IF(COUNTIFS('Leave Request Form'!$T$8:$T$507, AD215, 'Leave Request Form'!$C$8:$C$507, $B234), "A2", IF(COUNTIFS('Leave Request Form'!$G$8:$G$507, AD215, 'Leave Request Form'!$C$8:$C$507, $B234), "R2", IF(COUNTIFS('Leave Request Form'!$P$8:$P$569, $B234, 'Leave Request Form'!$Q$8:$Q$569, "&lt;="&amp;AD215, 'Leave Request Form'!$R$8:$R$569, "&gt;="&amp;AD215)&gt;0, "A", IF(COUNTIFS('Leave Request Form'!$C$8:$C$507, $B234, 'Leave Request Form'!$D$8:$D$507, "&lt;="&amp;AD215, 'Leave Request Form'!$E$8:$E$507, "&gt;="&amp;AD215)&gt;0, "R", "")))))</f>
        <v/>
      </c>
      <c r="AE234" s="43" t="str">
        <f>IF(OR($B234="", AE215=""), "", IF(COUNTIFS('Leave Request Form'!$T$8:$T$507, AE215, 'Leave Request Form'!$C$8:$C$507, $B234), "A2", IF(COUNTIFS('Leave Request Form'!$G$8:$G$507, AE215, 'Leave Request Form'!$C$8:$C$507, $B234), "R2", IF(COUNTIFS('Leave Request Form'!$P$8:$P$569, $B234, 'Leave Request Form'!$Q$8:$Q$569, "&lt;="&amp;AE215, 'Leave Request Form'!$R$8:$R$569, "&gt;="&amp;AE215)&gt;0, "A", IF(COUNTIFS('Leave Request Form'!$C$8:$C$507, $B234, 'Leave Request Form'!$D$8:$D$507, "&lt;="&amp;AE215, 'Leave Request Form'!$E$8:$E$507, "&gt;="&amp;AE215)&gt;0, "R", "")))))</f>
        <v/>
      </c>
      <c r="AF234" s="43" t="str">
        <f>IF(OR($B234="", AF215=""), "", IF(COUNTIFS('Leave Request Form'!$T$8:$T$507, AF215, 'Leave Request Form'!$C$8:$C$507, $B234), "A2", IF(COUNTIFS('Leave Request Form'!$G$8:$G$507, AF215, 'Leave Request Form'!$C$8:$C$507, $B234), "R2", IF(COUNTIFS('Leave Request Form'!$P$8:$P$569, $B234, 'Leave Request Form'!$Q$8:$Q$569, "&lt;="&amp;AF215, 'Leave Request Form'!$R$8:$R$569, "&gt;="&amp;AF215)&gt;0, "A", IF(COUNTIFS('Leave Request Form'!$C$8:$C$507, $B234, 'Leave Request Form'!$D$8:$D$507, "&lt;="&amp;AF215, 'Leave Request Form'!$E$8:$E$507, "&gt;="&amp;AF215)&gt;0, "R", "")))))</f>
        <v/>
      </c>
      <c r="AG234" s="44" t="str">
        <f>IF(OR($B234="", AG215=""), "", IF(COUNTIFS('Leave Request Form'!$T$8:$T$507, AG215, 'Leave Request Form'!$C$8:$C$507, $B234), "A2", IF(COUNTIFS('Leave Request Form'!$G$8:$G$507, AG215, 'Leave Request Form'!$C$8:$C$507, $B234), "R2", IF(COUNTIFS('Leave Request Form'!$P$8:$P$569, $B234, 'Leave Request Form'!$Q$8:$Q$569, "&lt;="&amp;AG215, 'Leave Request Form'!$R$8:$R$569, "&gt;="&amp;AG215)&gt;0, "A", IF(COUNTIFS('Leave Request Form'!$C$8:$C$507, $B234, 'Leave Request Form'!$D$8:$D$507, "&lt;="&amp;AG215, 'Leave Request Form'!$E$8:$E$507, "&gt;="&amp;AG215)&gt;0, "R", "")))))</f>
        <v/>
      </c>
      <c r="AH234" s="75"/>
    </row>
    <row r="235" spans="1:34" x14ac:dyDescent="0.25">
      <c r="A235" s="75"/>
      <c r="B235" s="6" t="str">
        <f>IF('Intro &amp; Setup'!$BC$23="", "", 'Intro &amp; Setup'!$BC$23)</f>
        <v/>
      </c>
      <c r="C235" s="27" t="str">
        <f>IF(OR($B235="", C215=""), "", IF(COUNTIFS('Leave Request Form'!$T$8:$T$507, C215, 'Leave Request Form'!$C$8:$C$507, $B235), "A2", IF(COUNTIFS('Leave Request Form'!$G$8:$G$507, C215, 'Leave Request Form'!$C$8:$C$507, $B235), "R2", IF(COUNTIFS('Leave Request Form'!$P$8:$P$569, $B235, 'Leave Request Form'!$Q$8:$Q$569, "&lt;="&amp;C215, 'Leave Request Form'!$R$8:$R$569, "&gt;="&amp;C215)&gt;0, "A", IF(COUNTIFS('Leave Request Form'!$C$8:$C$507, $B235, 'Leave Request Form'!$D$8:$D$507, "&lt;="&amp;C215, 'Leave Request Form'!$E$8:$E$507, "&gt;="&amp;C215)&gt;0, "R", "")))))</f>
        <v/>
      </c>
      <c r="D235" s="34" t="str">
        <f>IF(OR($B235="", D215=""), "", IF(COUNTIFS('Leave Request Form'!$T$8:$T$507, D215, 'Leave Request Form'!$C$8:$C$507, $B235), "A2", IF(COUNTIFS('Leave Request Form'!$G$8:$G$507, D215, 'Leave Request Form'!$C$8:$C$507, $B235), "R2", IF(COUNTIFS('Leave Request Form'!$P$8:$P$569, $B235, 'Leave Request Form'!$Q$8:$Q$569, "&lt;="&amp;D215, 'Leave Request Form'!$R$8:$R$569, "&gt;="&amp;D215)&gt;0, "A", IF(COUNTIFS('Leave Request Form'!$C$8:$C$507, $B235, 'Leave Request Form'!$D$8:$D$507, "&lt;="&amp;D215, 'Leave Request Form'!$E$8:$E$507, "&gt;="&amp;D215)&gt;0, "R", "")))))</f>
        <v/>
      </c>
      <c r="E235" s="34" t="str">
        <f>IF(OR($B235="", E215=""), "", IF(COUNTIFS('Leave Request Form'!$T$8:$T$507, E215, 'Leave Request Form'!$C$8:$C$507, $B235), "A2", IF(COUNTIFS('Leave Request Form'!$G$8:$G$507, E215, 'Leave Request Form'!$C$8:$C$507, $B235), "R2", IF(COUNTIFS('Leave Request Form'!$P$8:$P$569, $B235, 'Leave Request Form'!$Q$8:$Q$569, "&lt;="&amp;E215, 'Leave Request Form'!$R$8:$R$569, "&gt;="&amp;E215)&gt;0, "A", IF(COUNTIFS('Leave Request Form'!$C$8:$C$507, $B235, 'Leave Request Form'!$D$8:$D$507, "&lt;="&amp;E215, 'Leave Request Form'!$E$8:$E$507, "&gt;="&amp;E215)&gt;0, "R", "")))))</f>
        <v/>
      </c>
      <c r="F235" s="34" t="str">
        <f>IF(OR($B235="", F215=""), "", IF(COUNTIFS('Leave Request Form'!$T$8:$T$507, F215, 'Leave Request Form'!$C$8:$C$507, $B235), "A2", IF(COUNTIFS('Leave Request Form'!$G$8:$G$507, F215, 'Leave Request Form'!$C$8:$C$507, $B235), "R2", IF(COUNTIFS('Leave Request Form'!$P$8:$P$569, $B235, 'Leave Request Form'!$Q$8:$Q$569, "&lt;="&amp;F215, 'Leave Request Form'!$R$8:$R$569, "&gt;="&amp;F215)&gt;0, "A", IF(COUNTIFS('Leave Request Form'!$C$8:$C$507, $B235, 'Leave Request Form'!$D$8:$D$507, "&lt;="&amp;F215, 'Leave Request Form'!$E$8:$E$507, "&gt;="&amp;F215)&gt;0, "R", "")))))</f>
        <v/>
      </c>
      <c r="G235" s="34" t="str">
        <f>IF(OR($B235="", G215=""), "", IF(COUNTIFS('Leave Request Form'!$T$8:$T$507, G215, 'Leave Request Form'!$C$8:$C$507, $B235), "A2", IF(COUNTIFS('Leave Request Form'!$G$8:$G$507, G215, 'Leave Request Form'!$C$8:$C$507, $B235), "R2", IF(COUNTIFS('Leave Request Form'!$P$8:$P$569, $B235, 'Leave Request Form'!$Q$8:$Q$569, "&lt;="&amp;G215, 'Leave Request Form'!$R$8:$R$569, "&gt;="&amp;G215)&gt;0, "A", IF(COUNTIFS('Leave Request Form'!$C$8:$C$507, $B235, 'Leave Request Form'!$D$8:$D$507, "&lt;="&amp;G215, 'Leave Request Form'!$E$8:$E$507, "&gt;="&amp;G215)&gt;0, "R", "")))))</f>
        <v/>
      </c>
      <c r="H235" s="34" t="str">
        <f>IF(OR($B235="", H215=""), "", IF(COUNTIFS('Leave Request Form'!$T$8:$T$507, H215, 'Leave Request Form'!$C$8:$C$507, $B235), "A2", IF(COUNTIFS('Leave Request Form'!$G$8:$G$507, H215, 'Leave Request Form'!$C$8:$C$507, $B235), "R2", IF(COUNTIFS('Leave Request Form'!$P$8:$P$569, $B235, 'Leave Request Form'!$Q$8:$Q$569, "&lt;="&amp;H215, 'Leave Request Form'!$R$8:$R$569, "&gt;="&amp;H215)&gt;0, "A", IF(COUNTIFS('Leave Request Form'!$C$8:$C$507, $B235, 'Leave Request Form'!$D$8:$D$507, "&lt;="&amp;H215, 'Leave Request Form'!$E$8:$E$507, "&gt;="&amp;H215)&gt;0, "R", "")))))</f>
        <v/>
      </c>
      <c r="I235" s="34" t="str">
        <f>IF(OR($B235="", I215=""), "", IF(COUNTIFS('Leave Request Form'!$T$8:$T$507, I215, 'Leave Request Form'!$C$8:$C$507, $B235), "A2", IF(COUNTIFS('Leave Request Form'!$G$8:$G$507, I215, 'Leave Request Form'!$C$8:$C$507, $B235), "R2", IF(COUNTIFS('Leave Request Form'!$P$8:$P$569, $B235, 'Leave Request Form'!$Q$8:$Q$569, "&lt;="&amp;I215, 'Leave Request Form'!$R$8:$R$569, "&gt;="&amp;I215)&gt;0, "A", IF(COUNTIFS('Leave Request Form'!$C$8:$C$507, $B235, 'Leave Request Form'!$D$8:$D$507, "&lt;="&amp;I215, 'Leave Request Form'!$E$8:$E$507, "&gt;="&amp;I215)&gt;0, "R", "")))))</f>
        <v/>
      </c>
      <c r="J235" s="34" t="str">
        <f>IF(OR($B235="", J215=""), "", IF(COUNTIFS('Leave Request Form'!$T$8:$T$507, J215, 'Leave Request Form'!$C$8:$C$507, $B235), "A2", IF(COUNTIFS('Leave Request Form'!$G$8:$G$507, J215, 'Leave Request Form'!$C$8:$C$507, $B235), "R2", IF(COUNTIFS('Leave Request Form'!$P$8:$P$569, $B235, 'Leave Request Form'!$Q$8:$Q$569, "&lt;="&amp;J215, 'Leave Request Form'!$R$8:$R$569, "&gt;="&amp;J215)&gt;0, "A", IF(COUNTIFS('Leave Request Form'!$C$8:$C$507, $B235, 'Leave Request Form'!$D$8:$D$507, "&lt;="&amp;J215, 'Leave Request Form'!$E$8:$E$507, "&gt;="&amp;J215)&gt;0, "R", "")))))</f>
        <v/>
      </c>
      <c r="K235" s="34" t="str">
        <f>IF(OR($B235="", K215=""), "", IF(COUNTIFS('Leave Request Form'!$T$8:$T$507, K215, 'Leave Request Form'!$C$8:$C$507, $B235), "A2", IF(COUNTIFS('Leave Request Form'!$G$8:$G$507, K215, 'Leave Request Form'!$C$8:$C$507, $B235), "R2", IF(COUNTIFS('Leave Request Form'!$P$8:$P$569, $B235, 'Leave Request Form'!$Q$8:$Q$569, "&lt;="&amp;K215, 'Leave Request Form'!$R$8:$R$569, "&gt;="&amp;K215)&gt;0, "A", IF(COUNTIFS('Leave Request Form'!$C$8:$C$507, $B235, 'Leave Request Form'!$D$8:$D$507, "&lt;="&amp;K215, 'Leave Request Form'!$E$8:$E$507, "&gt;="&amp;K215)&gt;0, "R", "")))))</f>
        <v/>
      </c>
      <c r="L235" s="34" t="str">
        <f>IF(OR($B235="", L215=""), "", IF(COUNTIFS('Leave Request Form'!$T$8:$T$507, L215, 'Leave Request Form'!$C$8:$C$507, $B235), "A2", IF(COUNTIFS('Leave Request Form'!$G$8:$G$507, L215, 'Leave Request Form'!$C$8:$C$507, $B235), "R2", IF(COUNTIFS('Leave Request Form'!$P$8:$P$569, $B235, 'Leave Request Form'!$Q$8:$Q$569, "&lt;="&amp;L215, 'Leave Request Form'!$R$8:$R$569, "&gt;="&amp;L215)&gt;0, "A", IF(COUNTIFS('Leave Request Form'!$C$8:$C$507, $B235, 'Leave Request Form'!$D$8:$D$507, "&lt;="&amp;L215, 'Leave Request Form'!$E$8:$E$507, "&gt;="&amp;L215)&gt;0, "R", "")))))</f>
        <v/>
      </c>
      <c r="M235" s="34" t="str">
        <f>IF(OR($B235="", M215=""), "", IF(COUNTIFS('Leave Request Form'!$T$8:$T$507, M215, 'Leave Request Form'!$C$8:$C$507, $B235), "A2", IF(COUNTIFS('Leave Request Form'!$G$8:$G$507, M215, 'Leave Request Form'!$C$8:$C$507, $B235), "R2", IF(COUNTIFS('Leave Request Form'!$P$8:$P$569, $B235, 'Leave Request Form'!$Q$8:$Q$569, "&lt;="&amp;M215, 'Leave Request Form'!$R$8:$R$569, "&gt;="&amp;M215)&gt;0, "A", IF(COUNTIFS('Leave Request Form'!$C$8:$C$507, $B235, 'Leave Request Form'!$D$8:$D$507, "&lt;="&amp;M215, 'Leave Request Form'!$E$8:$E$507, "&gt;="&amp;M215)&gt;0, "R", "")))))</f>
        <v/>
      </c>
      <c r="N235" s="34" t="str">
        <f>IF(OR($B235="", N215=""), "", IF(COUNTIFS('Leave Request Form'!$T$8:$T$507, N215, 'Leave Request Form'!$C$8:$C$507, $B235), "A2", IF(COUNTIFS('Leave Request Form'!$G$8:$G$507, N215, 'Leave Request Form'!$C$8:$C$507, $B235), "R2", IF(COUNTIFS('Leave Request Form'!$P$8:$P$569, $B235, 'Leave Request Form'!$Q$8:$Q$569, "&lt;="&amp;N215, 'Leave Request Form'!$R$8:$R$569, "&gt;="&amp;N215)&gt;0, "A", IF(COUNTIFS('Leave Request Form'!$C$8:$C$507, $B235, 'Leave Request Form'!$D$8:$D$507, "&lt;="&amp;N215, 'Leave Request Form'!$E$8:$E$507, "&gt;="&amp;N215)&gt;0, "R", "")))))</f>
        <v/>
      </c>
      <c r="O235" s="34" t="str">
        <f>IF(OR($B235="", O215=""), "", IF(COUNTIFS('Leave Request Form'!$T$8:$T$507, O215, 'Leave Request Form'!$C$8:$C$507, $B235), "A2", IF(COUNTIFS('Leave Request Form'!$G$8:$G$507, O215, 'Leave Request Form'!$C$8:$C$507, $B235), "R2", IF(COUNTIFS('Leave Request Form'!$P$8:$P$569, $B235, 'Leave Request Form'!$Q$8:$Q$569, "&lt;="&amp;O215, 'Leave Request Form'!$R$8:$R$569, "&gt;="&amp;O215)&gt;0, "A", IF(COUNTIFS('Leave Request Form'!$C$8:$C$507, $B235, 'Leave Request Form'!$D$8:$D$507, "&lt;="&amp;O215, 'Leave Request Form'!$E$8:$E$507, "&gt;="&amp;O215)&gt;0, "R", "")))))</f>
        <v/>
      </c>
      <c r="P235" s="34" t="str">
        <f>IF(OR($B235="", P215=""), "", IF(COUNTIFS('Leave Request Form'!$T$8:$T$507, P215, 'Leave Request Form'!$C$8:$C$507, $B235), "A2", IF(COUNTIFS('Leave Request Form'!$G$8:$G$507, P215, 'Leave Request Form'!$C$8:$C$507, $B235), "R2", IF(COUNTIFS('Leave Request Form'!$P$8:$P$569, $B235, 'Leave Request Form'!$Q$8:$Q$569, "&lt;="&amp;P215, 'Leave Request Form'!$R$8:$R$569, "&gt;="&amp;P215)&gt;0, "A", IF(COUNTIFS('Leave Request Form'!$C$8:$C$507, $B235, 'Leave Request Form'!$D$8:$D$507, "&lt;="&amp;P215, 'Leave Request Form'!$E$8:$E$507, "&gt;="&amp;P215)&gt;0, "R", "")))))</f>
        <v/>
      </c>
      <c r="Q235" s="34" t="str">
        <f>IF(OR($B235="", Q215=""), "", IF(COUNTIFS('Leave Request Form'!$T$8:$T$507, Q215, 'Leave Request Form'!$C$8:$C$507, $B235), "A2", IF(COUNTIFS('Leave Request Form'!$G$8:$G$507, Q215, 'Leave Request Form'!$C$8:$C$507, $B235), "R2", IF(COUNTIFS('Leave Request Form'!$P$8:$P$569, $B235, 'Leave Request Form'!$Q$8:$Q$569, "&lt;="&amp;Q215, 'Leave Request Form'!$R$8:$R$569, "&gt;="&amp;Q215)&gt;0, "A", IF(COUNTIFS('Leave Request Form'!$C$8:$C$507, $B235, 'Leave Request Form'!$D$8:$D$507, "&lt;="&amp;Q215, 'Leave Request Form'!$E$8:$E$507, "&gt;="&amp;Q215)&gt;0, "R", "")))))</f>
        <v/>
      </c>
      <c r="R235" s="34" t="str">
        <f>IF(OR($B235="", R215=""), "", IF(COUNTIFS('Leave Request Form'!$T$8:$T$507, R215, 'Leave Request Form'!$C$8:$C$507, $B235), "A2", IF(COUNTIFS('Leave Request Form'!$G$8:$G$507, R215, 'Leave Request Form'!$C$8:$C$507, $B235), "R2", IF(COUNTIFS('Leave Request Form'!$P$8:$P$569, $B235, 'Leave Request Form'!$Q$8:$Q$569, "&lt;="&amp;R215, 'Leave Request Form'!$R$8:$R$569, "&gt;="&amp;R215)&gt;0, "A", IF(COUNTIFS('Leave Request Form'!$C$8:$C$507, $B235, 'Leave Request Form'!$D$8:$D$507, "&lt;="&amp;R215, 'Leave Request Form'!$E$8:$E$507, "&gt;="&amp;R215)&gt;0, "R", "")))))</f>
        <v/>
      </c>
      <c r="S235" s="34" t="str">
        <f>IF(OR($B235="", S215=""), "", IF(COUNTIFS('Leave Request Form'!$T$8:$T$507, S215, 'Leave Request Form'!$C$8:$C$507, $B235), "A2", IF(COUNTIFS('Leave Request Form'!$G$8:$G$507, S215, 'Leave Request Form'!$C$8:$C$507, $B235), "R2", IF(COUNTIFS('Leave Request Form'!$P$8:$P$569, $B235, 'Leave Request Form'!$Q$8:$Q$569, "&lt;="&amp;S215, 'Leave Request Form'!$R$8:$R$569, "&gt;="&amp;S215)&gt;0, "A", IF(COUNTIFS('Leave Request Form'!$C$8:$C$507, $B235, 'Leave Request Form'!$D$8:$D$507, "&lt;="&amp;S215, 'Leave Request Form'!$E$8:$E$507, "&gt;="&amp;S215)&gt;0, "R", "")))))</f>
        <v/>
      </c>
      <c r="T235" s="34" t="str">
        <f>IF(OR($B235="", T215=""), "", IF(COUNTIFS('Leave Request Form'!$T$8:$T$507, T215, 'Leave Request Form'!$C$8:$C$507, $B235), "A2", IF(COUNTIFS('Leave Request Form'!$G$8:$G$507, T215, 'Leave Request Form'!$C$8:$C$507, $B235), "R2", IF(COUNTIFS('Leave Request Form'!$P$8:$P$569, $B235, 'Leave Request Form'!$Q$8:$Q$569, "&lt;="&amp;T215, 'Leave Request Form'!$R$8:$R$569, "&gt;="&amp;T215)&gt;0, "A", IF(COUNTIFS('Leave Request Form'!$C$8:$C$507, $B235, 'Leave Request Form'!$D$8:$D$507, "&lt;="&amp;T215, 'Leave Request Form'!$E$8:$E$507, "&gt;="&amp;T215)&gt;0, "R", "")))))</f>
        <v/>
      </c>
      <c r="U235" s="34" t="str">
        <f>IF(OR($B235="", U215=""), "", IF(COUNTIFS('Leave Request Form'!$T$8:$T$507, U215, 'Leave Request Form'!$C$8:$C$507, $B235), "A2", IF(COUNTIFS('Leave Request Form'!$G$8:$G$507, U215, 'Leave Request Form'!$C$8:$C$507, $B235), "R2", IF(COUNTIFS('Leave Request Form'!$P$8:$P$569, $B235, 'Leave Request Form'!$Q$8:$Q$569, "&lt;="&amp;U215, 'Leave Request Form'!$R$8:$R$569, "&gt;="&amp;U215)&gt;0, "A", IF(COUNTIFS('Leave Request Form'!$C$8:$C$507, $B235, 'Leave Request Form'!$D$8:$D$507, "&lt;="&amp;U215, 'Leave Request Form'!$E$8:$E$507, "&gt;="&amp;U215)&gt;0, "R", "")))))</f>
        <v/>
      </c>
      <c r="V235" s="34" t="str">
        <f>IF(OR($B235="", V215=""), "", IF(COUNTIFS('Leave Request Form'!$T$8:$T$507, V215, 'Leave Request Form'!$C$8:$C$507, $B235), "A2", IF(COUNTIFS('Leave Request Form'!$G$8:$G$507, V215, 'Leave Request Form'!$C$8:$C$507, $B235), "R2", IF(COUNTIFS('Leave Request Form'!$P$8:$P$569, $B235, 'Leave Request Form'!$Q$8:$Q$569, "&lt;="&amp;V215, 'Leave Request Form'!$R$8:$R$569, "&gt;="&amp;V215)&gt;0, "A", IF(COUNTIFS('Leave Request Form'!$C$8:$C$507, $B235, 'Leave Request Form'!$D$8:$D$507, "&lt;="&amp;V215, 'Leave Request Form'!$E$8:$E$507, "&gt;="&amp;V215)&gt;0, "R", "")))))</f>
        <v/>
      </c>
      <c r="W235" s="34" t="str">
        <f>IF(OR($B235="", W215=""), "", IF(COUNTIFS('Leave Request Form'!$T$8:$T$507, W215, 'Leave Request Form'!$C$8:$C$507, $B235), "A2", IF(COUNTIFS('Leave Request Form'!$G$8:$G$507, W215, 'Leave Request Form'!$C$8:$C$507, $B235), "R2", IF(COUNTIFS('Leave Request Form'!$P$8:$P$569, $B235, 'Leave Request Form'!$Q$8:$Q$569, "&lt;="&amp;W215, 'Leave Request Form'!$R$8:$R$569, "&gt;="&amp;W215)&gt;0, "A", IF(COUNTIFS('Leave Request Form'!$C$8:$C$507, $B235, 'Leave Request Form'!$D$8:$D$507, "&lt;="&amp;W215, 'Leave Request Form'!$E$8:$E$507, "&gt;="&amp;W215)&gt;0, "R", "")))))</f>
        <v/>
      </c>
      <c r="X235" s="34" t="str">
        <f>IF(OR($B235="", X215=""), "", IF(COUNTIFS('Leave Request Form'!$T$8:$T$507, X215, 'Leave Request Form'!$C$8:$C$507, $B235), "A2", IF(COUNTIFS('Leave Request Form'!$G$8:$G$507, X215, 'Leave Request Form'!$C$8:$C$507, $B235), "R2", IF(COUNTIFS('Leave Request Form'!$P$8:$P$569, $B235, 'Leave Request Form'!$Q$8:$Q$569, "&lt;="&amp;X215, 'Leave Request Form'!$R$8:$R$569, "&gt;="&amp;X215)&gt;0, "A", IF(COUNTIFS('Leave Request Form'!$C$8:$C$507, $B235, 'Leave Request Form'!$D$8:$D$507, "&lt;="&amp;X215, 'Leave Request Form'!$E$8:$E$507, "&gt;="&amp;X215)&gt;0, "R", "")))))</f>
        <v/>
      </c>
      <c r="Y235" s="34" t="str">
        <f>IF(OR($B235="", Y215=""), "", IF(COUNTIFS('Leave Request Form'!$T$8:$T$507, Y215, 'Leave Request Form'!$C$8:$C$507, $B235), "A2", IF(COUNTIFS('Leave Request Form'!$G$8:$G$507, Y215, 'Leave Request Form'!$C$8:$C$507, $B235), "R2", IF(COUNTIFS('Leave Request Form'!$P$8:$P$569, $B235, 'Leave Request Form'!$Q$8:$Q$569, "&lt;="&amp;Y215, 'Leave Request Form'!$R$8:$R$569, "&gt;="&amp;Y215)&gt;0, "A", IF(COUNTIFS('Leave Request Form'!$C$8:$C$507, $B235, 'Leave Request Form'!$D$8:$D$507, "&lt;="&amp;Y215, 'Leave Request Form'!$E$8:$E$507, "&gt;="&amp;Y215)&gt;0, "R", "")))))</f>
        <v/>
      </c>
      <c r="Z235" s="34" t="str">
        <f>IF(OR($B235="", Z215=""), "", IF(COUNTIFS('Leave Request Form'!$T$8:$T$507, Z215, 'Leave Request Form'!$C$8:$C$507, $B235), "A2", IF(COUNTIFS('Leave Request Form'!$G$8:$G$507, Z215, 'Leave Request Form'!$C$8:$C$507, $B235), "R2", IF(COUNTIFS('Leave Request Form'!$P$8:$P$569, $B235, 'Leave Request Form'!$Q$8:$Q$569, "&lt;="&amp;Z215, 'Leave Request Form'!$R$8:$R$569, "&gt;="&amp;Z215)&gt;0, "A", IF(COUNTIFS('Leave Request Form'!$C$8:$C$507, $B235, 'Leave Request Form'!$D$8:$D$507, "&lt;="&amp;Z215, 'Leave Request Form'!$E$8:$E$507, "&gt;="&amp;Z215)&gt;0, "R", "")))))</f>
        <v/>
      </c>
      <c r="AA235" s="34" t="str">
        <f>IF(OR($B235="", AA215=""), "", IF(COUNTIFS('Leave Request Form'!$T$8:$T$507, AA215, 'Leave Request Form'!$C$8:$C$507, $B235), "A2", IF(COUNTIFS('Leave Request Form'!$G$8:$G$507, AA215, 'Leave Request Form'!$C$8:$C$507, $B235), "R2", IF(COUNTIFS('Leave Request Form'!$P$8:$P$569, $B235, 'Leave Request Form'!$Q$8:$Q$569, "&lt;="&amp;AA215, 'Leave Request Form'!$R$8:$R$569, "&gt;="&amp;AA215)&gt;0, "A", IF(COUNTIFS('Leave Request Form'!$C$8:$C$507, $B235, 'Leave Request Form'!$D$8:$D$507, "&lt;="&amp;AA215, 'Leave Request Form'!$E$8:$E$507, "&gt;="&amp;AA215)&gt;0, "R", "")))))</f>
        <v/>
      </c>
      <c r="AB235" s="34" t="str">
        <f>IF(OR($B235="", AB215=""), "", IF(COUNTIFS('Leave Request Form'!$T$8:$T$507, AB215, 'Leave Request Form'!$C$8:$C$507, $B235), "A2", IF(COUNTIFS('Leave Request Form'!$G$8:$G$507, AB215, 'Leave Request Form'!$C$8:$C$507, $B235), "R2", IF(COUNTIFS('Leave Request Form'!$P$8:$P$569, $B235, 'Leave Request Form'!$Q$8:$Q$569, "&lt;="&amp;AB215, 'Leave Request Form'!$R$8:$R$569, "&gt;="&amp;AB215)&gt;0, "A", IF(COUNTIFS('Leave Request Form'!$C$8:$C$507, $B235, 'Leave Request Form'!$D$8:$D$507, "&lt;="&amp;AB215, 'Leave Request Form'!$E$8:$E$507, "&gt;="&amp;AB215)&gt;0, "R", "")))))</f>
        <v/>
      </c>
      <c r="AC235" s="34" t="str">
        <f>IF(OR($B235="", AC215=""), "", IF(COUNTIFS('Leave Request Form'!$T$8:$T$507, AC215, 'Leave Request Form'!$C$8:$C$507, $B235), "A2", IF(COUNTIFS('Leave Request Form'!$G$8:$G$507, AC215, 'Leave Request Form'!$C$8:$C$507, $B235), "R2", IF(COUNTIFS('Leave Request Form'!$P$8:$P$569, $B235, 'Leave Request Form'!$Q$8:$Q$569, "&lt;="&amp;AC215, 'Leave Request Form'!$R$8:$R$569, "&gt;="&amp;AC215)&gt;0, "A", IF(COUNTIFS('Leave Request Form'!$C$8:$C$507, $B235, 'Leave Request Form'!$D$8:$D$507, "&lt;="&amp;AC215, 'Leave Request Form'!$E$8:$E$507, "&gt;="&amp;AC215)&gt;0, "R", "")))))</f>
        <v/>
      </c>
      <c r="AD235" s="34" t="str">
        <f>IF(OR($B235="", AD215=""), "", IF(COUNTIFS('Leave Request Form'!$T$8:$T$507, AD215, 'Leave Request Form'!$C$8:$C$507, $B235), "A2", IF(COUNTIFS('Leave Request Form'!$G$8:$G$507, AD215, 'Leave Request Form'!$C$8:$C$507, $B235), "R2", IF(COUNTIFS('Leave Request Form'!$P$8:$P$569, $B235, 'Leave Request Form'!$Q$8:$Q$569, "&lt;="&amp;AD215, 'Leave Request Form'!$R$8:$R$569, "&gt;="&amp;AD215)&gt;0, "A", IF(COUNTIFS('Leave Request Form'!$C$8:$C$507, $B235, 'Leave Request Form'!$D$8:$D$507, "&lt;="&amp;AD215, 'Leave Request Form'!$E$8:$E$507, "&gt;="&amp;AD215)&gt;0, "R", "")))))</f>
        <v/>
      </c>
      <c r="AE235" s="34" t="str">
        <f>IF(OR($B235="", AE215=""), "", IF(COUNTIFS('Leave Request Form'!$T$8:$T$507, AE215, 'Leave Request Form'!$C$8:$C$507, $B235), "A2", IF(COUNTIFS('Leave Request Form'!$G$8:$G$507, AE215, 'Leave Request Form'!$C$8:$C$507, $B235), "R2", IF(COUNTIFS('Leave Request Form'!$P$8:$P$569, $B235, 'Leave Request Form'!$Q$8:$Q$569, "&lt;="&amp;AE215, 'Leave Request Form'!$R$8:$R$569, "&gt;="&amp;AE215)&gt;0, "A", IF(COUNTIFS('Leave Request Form'!$C$8:$C$507, $B235, 'Leave Request Form'!$D$8:$D$507, "&lt;="&amp;AE215, 'Leave Request Form'!$E$8:$E$507, "&gt;="&amp;AE215)&gt;0, "R", "")))))</f>
        <v/>
      </c>
      <c r="AF235" s="34" t="str">
        <f>IF(OR($B235="", AF215=""), "", IF(COUNTIFS('Leave Request Form'!$T$8:$T$507, AF215, 'Leave Request Form'!$C$8:$C$507, $B235), "A2", IF(COUNTIFS('Leave Request Form'!$G$8:$G$507, AF215, 'Leave Request Form'!$C$8:$C$507, $B235), "R2", IF(COUNTIFS('Leave Request Form'!$P$8:$P$569, $B235, 'Leave Request Form'!$Q$8:$Q$569, "&lt;="&amp;AF215, 'Leave Request Form'!$R$8:$R$569, "&gt;="&amp;AF215)&gt;0, "A", IF(COUNTIFS('Leave Request Form'!$C$8:$C$507, $B235, 'Leave Request Form'!$D$8:$D$507, "&lt;="&amp;AF215, 'Leave Request Form'!$E$8:$E$507, "&gt;="&amp;AF215)&gt;0, "R", "")))))</f>
        <v/>
      </c>
      <c r="AG235" s="28" t="str">
        <f>IF(OR($B235="", AG215=""), "", IF(COUNTIFS('Leave Request Form'!$T$8:$T$507, AG215, 'Leave Request Form'!$C$8:$C$507, $B235), "A2", IF(COUNTIFS('Leave Request Form'!$G$8:$G$507, AG215, 'Leave Request Form'!$C$8:$C$507, $B235), "R2", IF(COUNTIFS('Leave Request Form'!$P$8:$P$569, $B235, 'Leave Request Form'!$Q$8:$Q$569, "&lt;="&amp;AG215, 'Leave Request Form'!$R$8:$R$569, "&gt;="&amp;AG215)&gt;0, "A", IF(COUNTIFS('Leave Request Form'!$C$8:$C$507, $B235, 'Leave Request Form'!$D$8:$D$507, "&lt;="&amp;AG215, 'Leave Request Form'!$E$8:$E$507, "&gt;="&amp;AG215)&gt;0, "R", "")))))</f>
        <v/>
      </c>
      <c r="AH235" s="75"/>
    </row>
    <row r="236" spans="1:34" x14ac:dyDescent="0.25">
      <c r="A236" s="75"/>
      <c r="B236" s="75"/>
      <c r="C236" s="75"/>
      <c r="D236" s="75"/>
      <c r="E236" s="75"/>
      <c r="F236" s="75"/>
      <c r="G236" s="75"/>
      <c r="H236" s="75"/>
      <c r="I236" s="75"/>
      <c r="J236" s="75"/>
      <c r="K236" s="75"/>
      <c r="L236" s="75"/>
      <c r="M236" s="75"/>
      <c r="N236" s="75"/>
      <c r="O236" s="75"/>
      <c r="P236" s="75"/>
      <c r="Q236" s="75"/>
      <c r="R236" s="75"/>
      <c r="S236" s="75"/>
      <c r="T236" s="75"/>
      <c r="U236" s="75"/>
      <c r="V236" s="75"/>
      <c r="W236" s="75"/>
      <c r="X236" s="75"/>
      <c r="Y236" s="75"/>
      <c r="Z236" s="75"/>
      <c r="AA236" s="75"/>
      <c r="AB236" s="75"/>
      <c r="AC236" s="75"/>
      <c r="AD236" s="75"/>
      <c r="AE236" s="75"/>
      <c r="AF236" s="75"/>
      <c r="AG236" s="75"/>
      <c r="AH236" s="75"/>
    </row>
    <row r="237" spans="1:34" x14ac:dyDescent="0.25">
      <c r="A237" s="75"/>
      <c r="B237" s="75"/>
      <c r="C237" s="117" t="str">
        <f>IF(IF(COUNTIF('Intro &amp; Setup'!$CA$4:$CA$23, C238)&gt;0, 1, 0)+IF(COUNTIF('Intro &amp; Setup'!$CB$4:$CB$23, C238)&gt;0, 2, 0)=0, "", IF(IF(COUNTIF('Intro &amp; Setup'!$CA$4:$CA$23, C238)&gt;0, 1, 0)+IF(COUNTIF('Intro &amp; Setup'!$CB$4:$CB$23, C238)&gt;0, 2, 0)=1, "UK", IF(IF(COUNTIF('Intro &amp; Setup'!$CA$4:$CA$23, C238)&gt;0, 1, 0)+IF(COUNTIF('Intro &amp; Setup'!$CB$4:$CB$23, C238)&gt;0, 2, 0)=2, LEFT('Intro &amp; Setup'!$BA$9, 3), IF(IF(COUNTIF('Intro &amp; Setup'!$CA$4:$CA$23, C238)&gt;0, 1, 0)+IF(COUNTIF('Intro &amp; Setup'!$CB$4:$CB$23, C238)&gt;0, 2, 0)=3, "Both", ""))))</f>
        <v/>
      </c>
      <c r="D237" s="117" t="str">
        <f>IF(IF(COUNTIF('Intro &amp; Setup'!$CA$4:$CA$23, D238)&gt;0, 1, 0)+IF(COUNTIF('Intro &amp; Setup'!$CB$4:$CB$23, D238)&gt;0, 2, 0)=0, "", IF(IF(COUNTIF('Intro &amp; Setup'!$CA$4:$CA$23, D238)&gt;0, 1, 0)+IF(COUNTIF('Intro &amp; Setup'!$CB$4:$CB$23, D238)&gt;0, 2, 0)=1, "UK", IF(IF(COUNTIF('Intro &amp; Setup'!$CA$4:$CA$23, D238)&gt;0, 1, 0)+IF(COUNTIF('Intro &amp; Setup'!$CB$4:$CB$23, D238)&gt;0, 2, 0)=2, LEFT('Intro &amp; Setup'!$BA$9, 3), IF(IF(COUNTIF('Intro &amp; Setup'!$CA$4:$CA$23, D238)&gt;0, 1, 0)+IF(COUNTIF('Intro &amp; Setup'!$CB$4:$CB$23, D238)&gt;0, 2, 0)=3, "Both", ""))))</f>
        <v/>
      </c>
      <c r="E237" s="117" t="str">
        <f>IF(IF(COUNTIF('Intro &amp; Setup'!$CA$4:$CA$23, E238)&gt;0, 1, 0)+IF(COUNTIF('Intro &amp; Setup'!$CB$4:$CB$23, E238)&gt;0, 2, 0)=0, "", IF(IF(COUNTIF('Intro &amp; Setup'!$CA$4:$CA$23, E238)&gt;0, 1, 0)+IF(COUNTIF('Intro &amp; Setup'!$CB$4:$CB$23, E238)&gt;0, 2, 0)=1, "UK", IF(IF(COUNTIF('Intro &amp; Setup'!$CA$4:$CA$23, E238)&gt;0, 1, 0)+IF(COUNTIF('Intro &amp; Setup'!$CB$4:$CB$23, E238)&gt;0, 2, 0)=2, LEFT('Intro &amp; Setup'!$BA$9, 3), IF(IF(COUNTIF('Intro &amp; Setup'!$CA$4:$CA$23, E238)&gt;0, 1, 0)+IF(COUNTIF('Intro &amp; Setup'!$CB$4:$CB$23, E238)&gt;0, 2, 0)=3, "Both", ""))))</f>
        <v/>
      </c>
      <c r="F237" s="117" t="str">
        <f>IF(IF(COUNTIF('Intro &amp; Setup'!$CA$4:$CA$23, F238)&gt;0, 1, 0)+IF(COUNTIF('Intro &amp; Setup'!$CB$4:$CB$23, F238)&gt;0, 2, 0)=0, "", IF(IF(COUNTIF('Intro &amp; Setup'!$CA$4:$CA$23, F238)&gt;0, 1, 0)+IF(COUNTIF('Intro &amp; Setup'!$CB$4:$CB$23, F238)&gt;0, 2, 0)=1, "UK", IF(IF(COUNTIF('Intro &amp; Setup'!$CA$4:$CA$23, F238)&gt;0, 1, 0)+IF(COUNTIF('Intro &amp; Setup'!$CB$4:$CB$23, F238)&gt;0, 2, 0)=2, LEFT('Intro &amp; Setup'!$BA$9, 3), IF(IF(COUNTIF('Intro &amp; Setup'!$CA$4:$CA$23, F238)&gt;0, 1, 0)+IF(COUNTIF('Intro &amp; Setup'!$CB$4:$CB$23, F238)&gt;0, 2, 0)=3, "Both", ""))))</f>
        <v/>
      </c>
      <c r="G237" s="117" t="str">
        <f>IF(IF(COUNTIF('Intro &amp; Setup'!$CA$4:$CA$23, G238)&gt;0, 1, 0)+IF(COUNTIF('Intro &amp; Setup'!$CB$4:$CB$23, G238)&gt;0, 2, 0)=0, "", IF(IF(COUNTIF('Intro &amp; Setup'!$CA$4:$CA$23, G238)&gt;0, 1, 0)+IF(COUNTIF('Intro &amp; Setup'!$CB$4:$CB$23, G238)&gt;0, 2, 0)=1, "UK", IF(IF(COUNTIF('Intro &amp; Setup'!$CA$4:$CA$23, G238)&gt;0, 1, 0)+IF(COUNTIF('Intro &amp; Setup'!$CB$4:$CB$23, G238)&gt;0, 2, 0)=2, LEFT('Intro &amp; Setup'!$BA$9, 3), IF(IF(COUNTIF('Intro &amp; Setup'!$CA$4:$CA$23, G238)&gt;0, 1, 0)+IF(COUNTIF('Intro &amp; Setup'!$CB$4:$CB$23, G238)&gt;0, 2, 0)=3, "Both", ""))))</f>
        <v/>
      </c>
      <c r="H237" s="117" t="str">
        <f>IF(IF(COUNTIF('Intro &amp; Setup'!$CA$4:$CA$23, H238)&gt;0, 1, 0)+IF(COUNTIF('Intro &amp; Setup'!$CB$4:$CB$23, H238)&gt;0, 2, 0)=0, "", IF(IF(COUNTIF('Intro &amp; Setup'!$CA$4:$CA$23, H238)&gt;0, 1, 0)+IF(COUNTIF('Intro &amp; Setup'!$CB$4:$CB$23, H238)&gt;0, 2, 0)=1, "UK", IF(IF(COUNTIF('Intro &amp; Setup'!$CA$4:$CA$23, H238)&gt;0, 1, 0)+IF(COUNTIF('Intro &amp; Setup'!$CB$4:$CB$23, H238)&gt;0, 2, 0)=2, LEFT('Intro &amp; Setup'!$BA$9, 3), IF(IF(COUNTIF('Intro &amp; Setup'!$CA$4:$CA$23, H238)&gt;0, 1, 0)+IF(COUNTIF('Intro &amp; Setup'!$CB$4:$CB$23, H238)&gt;0, 2, 0)=3, "Both", ""))))</f>
        <v/>
      </c>
      <c r="I237" s="117" t="str">
        <f>IF(IF(COUNTIF('Intro &amp; Setup'!$CA$4:$CA$23, I238)&gt;0, 1, 0)+IF(COUNTIF('Intro &amp; Setup'!$CB$4:$CB$23, I238)&gt;0, 2, 0)=0, "", IF(IF(COUNTIF('Intro &amp; Setup'!$CA$4:$CA$23, I238)&gt;0, 1, 0)+IF(COUNTIF('Intro &amp; Setup'!$CB$4:$CB$23, I238)&gt;0, 2, 0)=1, "UK", IF(IF(COUNTIF('Intro &amp; Setup'!$CA$4:$CA$23, I238)&gt;0, 1, 0)+IF(COUNTIF('Intro &amp; Setup'!$CB$4:$CB$23, I238)&gt;0, 2, 0)=2, LEFT('Intro &amp; Setup'!$BA$9, 3), IF(IF(COUNTIF('Intro &amp; Setup'!$CA$4:$CA$23, I238)&gt;0, 1, 0)+IF(COUNTIF('Intro &amp; Setup'!$CB$4:$CB$23, I238)&gt;0, 2, 0)=3, "Both", ""))))</f>
        <v/>
      </c>
      <c r="J237" s="117" t="str">
        <f>IF(IF(COUNTIF('Intro &amp; Setup'!$CA$4:$CA$23, J238)&gt;0, 1, 0)+IF(COUNTIF('Intro &amp; Setup'!$CB$4:$CB$23, J238)&gt;0, 2, 0)=0, "", IF(IF(COUNTIF('Intro &amp; Setup'!$CA$4:$CA$23, J238)&gt;0, 1, 0)+IF(COUNTIF('Intro &amp; Setup'!$CB$4:$CB$23, J238)&gt;0, 2, 0)=1, "UK", IF(IF(COUNTIF('Intro &amp; Setup'!$CA$4:$CA$23, J238)&gt;0, 1, 0)+IF(COUNTIF('Intro &amp; Setup'!$CB$4:$CB$23, J238)&gt;0, 2, 0)=2, LEFT('Intro &amp; Setup'!$BA$9, 3), IF(IF(COUNTIF('Intro &amp; Setup'!$CA$4:$CA$23, J238)&gt;0, 1, 0)+IF(COUNTIF('Intro &amp; Setup'!$CB$4:$CB$23, J238)&gt;0, 2, 0)=3, "Both", ""))))</f>
        <v/>
      </c>
      <c r="K237" s="117" t="str">
        <f>IF(IF(COUNTIF('Intro &amp; Setup'!$CA$4:$CA$23, K238)&gt;0, 1, 0)+IF(COUNTIF('Intro &amp; Setup'!$CB$4:$CB$23, K238)&gt;0, 2, 0)=0, "", IF(IF(COUNTIF('Intro &amp; Setup'!$CA$4:$CA$23, K238)&gt;0, 1, 0)+IF(COUNTIF('Intro &amp; Setup'!$CB$4:$CB$23, K238)&gt;0, 2, 0)=1, "UK", IF(IF(COUNTIF('Intro &amp; Setup'!$CA$4:$CA$23, K238)&gt;0, 1, 0)+IF(COUNTIF('Intro &amp; Setup'!$CB$4:$CB$23, K238)&gt;0, 2, 0)=2, LEFT('Intro &amp; Setup'!$BA$9, 3), IF(IF(COUNTIF('Intro &amp; Setup'!$CA$4:$CA$23, K238)&gt;0, 1, 0)+IF(COUNTIF('Intro &amp; Setup'!$CB$4:$CB$23, K238)&gt;0, 2, 0)=3, "Both", ""))))</f>
        <v/>
      </c>
      <c r="L237" s="117" t="str">
        <f>IF(IF(COUNTIF('Intro &amp; Setup'!$CA$4:$CA$23, L238)&gt;0, 1, 0)+IF(COUNTIF('Intro &amp; Setup'!$CB$4:$CB$23, L238)&gt;0, 2, 0)=0, "", IF(IF(COUNTIF('Intro &amp; Setup'!$CA$4:$CA$23, L238)&gt;0, 1, 0)+IF(COUNTIF('Intro &amp; Setup'!$CB$4:$CB$23, L238)&gt;0, 2, 0)=1, "UK", IF(IF(COUNTIF('Intro &amp; Setup'!$CA$4:$CA$23, L238)&gt;0, 1, 0)+IF(COUNTIF('Intro &amp; Setup'!$CB$4:$CB$23, L238)&gt;0, 2, 0)=2, LEFT('Intro &amp; Setup'!$BA$9, 3), IF(IF(COUNTIF('Intro &amp; Setup'!$CA$4:$CA$23, L238)&gt;0, 1, 0)+IF(COUNTIF('Intro &amp; Setup'!$CB$4:$CB$23, L238)&gt;0, 2, 0)=3, "Both", ""))))</f>
        <v/>
      </c>
      <c r="M237" s="117" t="str">
        <f>IF(IF(COUNTIF('Intro &amp; Setup'!$CA$4:$CA$23, M238)&gt;0, 1, 0)+IF(COUNTIF('Intro &amp; Setup'!$CB$4:$CB$23, M238)&gt;0, 2, 0)=0, "", IF(IF(COUNTIF('Intro &amp; Setup'!$CA$4:$CA$23, M238)&gt;0, 1, 0)+IF(COUNTIF('Intro &amp; Setup'!$CB$4:$CB$23, M238)&gt;0, 2, 0)=1, "UK", IF(IF(COUNTIF('Intro &amp; Setup'!$CA$4:$CA$23, M238)&gt;0, 1, 0)+IF(COUNTIF('Intro &amp; Setup'!$CB$4:$CB$23, M238)&gt;0, 2, 0)=2, LEFT('Intro &amp; Setup'!$BA$9, 3), IF(IF(COUNTIF('Intro &amp; Setup'!$CA$4:$CA$23, M238)&gt;0, 1, 0)+IF(COUNTIF('Intro &amp; Setup'!$CB$4:$CB$23, M238)&gt;0, 2, 0)=3, "Both", ""))))</f>
        <v/>
      </c>
      <c r="N237" s="117" t="str">
        <f>IF(IF(COUNTIF('Intro &amp; Setup'!$CA$4:$CA$23, N238)&gt;0, 1, 0)+IF(COUNTIF('Intro &amp; Setup'!$CB$4:$CB$23, N238)&gt;0, 2, 0)=0, "", IF(IF(COUNTIF('Intro &amp; Setup'!$CA$4:$CA$23, N238)&gt;0, 1, 0)+IF(COUNTIF('Intro &amp; Setup'!$CB$4:$CB$23, N238)&gt;0, 2, 0)=1, "UK", IF(IF(COUNTIF('Intro &amp; Setup'!$CA$4:$CA$23, N238)&gt;0, 1, 0)+IF(COUNTIF('Intro &amp; Setup'!$CB$4:$CB$23, N238)&gt;0, 2, 0)=2, LEFT('Intro &amp; Setup'!$BA$9, 3), IF(IF(COUNTIF('Intro &amp; Setup'!$CA$4:$CA$23, N238)&gt;0, 1, 0)+IF(COUNTIF('Intro &amp; Setup'!$CB$4:$CB$23, N238)&gt;0, 2, 0)=3, "Both", ""))))</f>
        <v/>
      </c>
      <c r="O237" s="117" t="str">
        <f>IF(IF(COUNTIF('Intro &amp; Setup'!$CA$4:$CA$23, O238)&gt;0, 1, 0)+IF(COUNTIF('Intro &amp; Setup'!$CB$4:$CB$23, O238)&gt;0, 2, 0)=0, "", IF(IF(COUNTIF('Intro &amp; Setup'!$CA$4:$CA$23, O238)&gt;0, 1, 0)+IF(COUNTIF('Intro &amp; Setup'!$CB$4:$CB$23, O238)&gt;0, 2, 0)=1, "UK", IF(IF(COUNTIF('Intro &amp; Setup'!$CA$4:$CA$23, O238)&gt;0, 1, 0)+IF(COUNTIF('Intro &amp; Setup'!$CB$4:$CB$23, O238)&gt;0, 2, 0)=2, LEFT('Intro &amp; Setup'!$BA$9, 3), IF(IF(COUNTIF('Intro &amp; Setup'!$CA$4:$CA$23, O238)&gt;0, 1, 0)+IF(COUNTIF('Intro &amp; Setup'!$CB$4:$CB$23, O238)&gt;0, 2, 0)=3, "Both", ""))))</f>
        <v/>
      </c>
      <c r="P237" s="117" t="str">
        <f>IF(IF(COUNTIF('Intro &amp; Setup'!$CA$4:$CA$23, P238)&gt;0, 1, 0)+IF(COUNTIF('Intro &amp; Setup'!$CB$4:$CB$23, P238)&gt;0, 2, 0)=0, "", IF(IF(COUNTIF('Intro &amp; Setup'!$CA$4:$CA$23, P238)&gt;0, 1, 0)+IF(COUNTIF('Intro &amp; Setup'!$CB$4:$CB$23, P238)&gt;0, 2, 0)=1, "UK", IF(IF(COUNTIF('Intro &amp; Setup'!$CA$4:$CA$23, P238)&gt;0, 1, 0)+IF(COUNTIF('Intro &amp; Setup'!$CB$4:$CB$23, P238)&gt;0, 2, 0)=2, LEFT('Intro &amp; Setup'!$BA$9, 3), IF(IF(COUNTIF('Intro &amp; Setup'!$CA$4:$CA$23, P238)&gt;0, 1, 0)+IF(COUNTIF('Intro &amp; Setup'!$CB$4:$CB$23, P238)&gt;0, 2, 0)=3, "Both", ""))))</f>
        <v/>
      </c>
      <c r="Q237" s="117" t="str">
        <f>IF(IF(COUNTIF('Intro &amp; Setup'!$CA$4:$CA$23, Q238)&gt;0, 1, 0)+IF(COUNTIF('Intro &amp; Setup'!$CB$4:$CB$23, Q238)&gt;0, 2, 0)=0, "", IF(IF(COUNTIF('Intro &amp; Setup'!$CA$4:$CA$23, Q238)&gt;0, 1, 0)+IF(COUNTIF('Intro &amp; Setup'!$CB$4:$CB$23, Q238)&gt;0, 2, 0)=1, "UK", IF(IF(COUNTIF('Intro &amp; Setup'!$CA$4:$CA$23, Q238)&gt;0, 1, 0)+IF(COUNTIF('Intro &amp; Setup'!$CB$4:$CB$23, Q238)&gt;0, 2, 0)=2, LEFT('Intro &amp; Setup'!$BA$9, 3), IF(IF(COUNTIF('Intro &amp; Setup'!$CA$4:$CA$23, Q238)&gt;0, 1, 0)+IF(COUNTIF('Intro &amp; Setup'!$CB$4:$CB$23, Q238)&gt;0, 2, 0)=3, "Both", ""))))</f>
        <v/>
      </c>
      <c r="R237" s="117" t="str">
        <f>IF(IF(COUNTIF('Intro &amp; Setup'!$CA$4:$CA$23, R238)&gt;0, 1, 0)+IF(COUNTIF('Intro &amp; Setup'!$CB$4:$CB$23, R238)&gt;0, 2, 0)=0, "", IF(IF(COUNTIF('Intro &amp; Setup'!$CA$4:$CA$23, R238)&gt;0, 1, 0)+IF(COUNTIF('Intro &amp; Setup'!$CB$4:$CB$23, R238)&gt;0, 2, 0)=1, "UK", IF(IF(COUNTIF('Intro &amp; Setup'!$CA$4:$CA$23, R238)&gt;0, 1, 0)+IF(COUNTIF('Intro &amp; Setup'!$CB$4:$CB$23, R238)&gt;0, 2, 0)=2, LEFT('Intro &amp; Setup'!$BA$9, 3), IF(IF(COUNTIF('Intro &amp; Setup'!$CA$4:$CA$23, R238)&gt;0, 1, 0)+IF(COUNTIF('Intro &amp; Setup'!$CB$4:$CB$23, R238)&gt;0, 2, 0)=3, "Both", ""))))</f>
        <v/>
      </c>
      <c r="S237" s="117" t="str">
        <f>IF(IF(COUNTIF('Intro &amp; Setup'!$CA$4:$CA$23, S238)&gt;0, 1, 0)+IF(COUNTIF('Intro &amp; Setup'!$CB$4:$CB$23, S238)&gt;0, 2, 0)=0, "", IF(IF(COUNTIF('Intro &amp; Setup'!$CA$4:$CA$23, S238)&gt;0, 1, 0)+IF(COUNTIF('Intro &amp; Setup'!$CB$4:$CB$23, S238)&gt;0, 2, 0)=1, "UK", IF(IF(COUNTIF('Intro &amp; Setup'!$CA$4:$CA$23, S238)&gt;0, 1, 0)+IF(COUNTIF('Intro &amp; Setup'!$CB$4:$CB$23, S238)&gt;0, 2, 0)=2, LEFT('Intro &amp; Setup'!$BA$9, 3), IF(IF(COUNTIF('Intro &amp; Setup'!$CA$4:$CA$23, S238)&gt;0, 1, 0)+IF(COUNTIF('Intro &amp; Setup'!$CB$4:$CB$23, S238)&gt;0, 2, 0)=3, "Both", ""))))</f>
        <v/>
      </c>
      <c r="T237" s="117" t="str">
        <f>IF(IF(COUNTIF('Intro &amp; Setup'!$CA$4:$CA$23, T238)&gt;0, 1, 0)+IF(COUNTIF('Intro &amp; Setup'!$CB$4:$CB$23, T238)&gt;0, 2, 0)=0, "", IF(IF(COUNTIF('Intro &amp; Setup'!$CA$4:$CA$23, T238)&gt;0, 1, 0)+IF(COUNTIF('Intro &amp; Setup'!$CB$4:$CB$23, T238)&gt;0, 2, 0)=1, "UK", IF(IF(COUNTIF('Intro &amp; Setup'!$CA$4:$CA$23, T238)&gt;0, 1, 0)+IF(COUNTIF('Intro &amp; Setup'!$CB$4:$CB$23, T238)&gt;0, 2, 0)=2, LEFT('Intro &amp; Setup'!$BA$9, 3), IF(IF(COUNTIF('Intro &amp; Setup'!$CA$4:$CA$23, T238)&gt;0, 1, 0)+IF(COUNTIF('Intro &amp; Setup'!$CB$4:$CB$23, T238)&gt;0, 2, 0)=3, "Both", ""))))</f>
        <v/>
      </c>
      <c r="U237" s="117" t="str">
        <f>IF(IF(COUNTIF('Intro &amp; Setup'!$CA$4:$CA$23, U238)&gt;0, 1, 0)+IF(COUNTIF('Intro &amp; Setup'!$CB$4:$CB$23, U238)&gt;0, 2, 0)=0, "", IF(IF(COUNTIF('Intro &amp; Setup'!$CA$4:$CA$23, U238)&gt;0, 1, 0)+IF(COUNTIF('Intro &amp; Setup'!$CB$4:$CB$23, U238)&gt;0, 2, 0)=1, "UK", IF(IF(COUNTIF('Intro &amp; Setup'!$CA$4:$CA$23, U238)&gt;0, 1, 0)+IF(COUNTIF('Intro &amp; Setup'!$CB$4:$CB$23, U238)&gt;0, 2, 0)=2, LEFT('Intro &amp; Setup'!$BA$9, 3), IF(IF(COUNTIF('Intro &amp; Setup'!$CA$4:$CA$23, U238)&gt;0, 1, 0)+IF(COUNTIF('Intro &amp; Setup'!$CB$4:$CB$23, U238)&gt;0, 2, 0)=3, "Both", ""))))</f>
        <v/>
      </c>
      <c r="V237" s="117" t="str">
        <f>IF(IF(COUNTIF('Intro &amp; Setup'!$CA$4:$CA$23, V238)&gt;0, 1, 0)+IF(COUNTIF('Intro &amp; Setup'!$CB$4:$CB$23, V238)&gt;0, 2, 0)=0, "", IF(IF(COUNTIF('Intro &amp; Setup'!$CA$4:$CA$23, V238)&gt;0, 1, 0)+IF(COUNTIF('Intro &amp; Setup'!$CB$4:$CB$23, V238)&gt;0, 2, 0)=1, "UK", IF(IF(COUNTIF('Intro &amp; Setup'!$CA$4:$CA$23, V238)&gt;0, 1, 0)+IF(COUNTIF('Intro &amp; Setup'!$CB$4:$CB$23, V238)&gt;0, 2, 0)=2, LEFT('Intro &amp; Setup'!$BA$9, 3), IF(IF(COUNTIF('Intro &amp; Setup'!$CA$4:$CA$23, V238)&gt;0, 1, 0)+IF(COUNTIF('Intro &amp; Setup'!$CB$4:$CB$23, V238)&gt;0, 2, 0)=3, "Both", ""))))</f>
        <v/>
      </c>
      <c r="W237" s="117" t="str">
        <f>IF(IF(COUNTIF('Intro &amp; Setup'!$CA$4:$CA$23, W238)&gt;0, 1, 0)+IF(COUNTIF('Intro &amp; Setup'!$CB$4:$CB$23, W238)&gt;0, 2, 0)=0, "", IF(IF(COUNTIF('Intro &amp; Setup'!$CA$4:$CA$23, W238)&gt;0, 1, 0)+IF(COUNTIF('Intro &amp; Setup'!$CB$4:$CB$23, W238)&gt;0, 2, 0)=1, "UK", IF(IF(COUNTIF('Intro &amp; Setup'!$CA$4:$CA$23, W238)&gt;0, 1, 0)+IF(COUNTIF('Intro &amp; Setup'!$CB$4:$CB$23, W238)&gt;0, 2, 0)=2, LEFT('Intro &amp; Setup'!$BA$9, 3), IF(IF(COUNTIF('Intro &amp; Setup'!$CA$4:$CA$23, W238)&gt;0, 1, 0)+IF(COUNTIF('Intro &amp; Setup'!$CB$4:$CB$23, W238)&gt;0, 2, 0)=3, "Both", ""))))</f>
        <v/>
      </c>
      <c r="X237" s="117" t="str">
        <f>IF(IF(COUNTIF('Intro &amp; Setup'!$CA$4:$CA$23, X238)&gt;0, 1, 0)+IF(COUNTIF('Intro &amp; Setup'!$CB$4:$CB$23, X238)&gt;0, 2, 0)=0, "", IF(IF(COUNTIF('Intro &amp; Setup'!$CA$4:$CA$23, X238)&gt;0, 1, 0)+IF(COUNTIF('Intro &amp; Setup'!$CB$4:$CB$23, X238)&gt;0, 2, 0)=1, "UK", IF(IF(COUNTIF('Intro &amp; Setup'!$CA$4:$CA$23, X238)&gt;0, 1, 0)+IF(COUNTIF('Intro &amp; Setup'!$CB$4:$CB$23, X238)&gt;0, 2, 0)=2, LEFT('Intro &amp; Setup'!$BA$9, 3), IF(IF(COUNTIF('Intro &amp; Setup'!$CA$4:$CA$23, X238)&gt;0, 1, 0)+IF(COUNTIF('Intro &amp; Setup'!$CB$4:$CB$23, X238)&gt;0, 2, 0)=3, "Both", ""))))</f>
        <v/>
      </c>
      <c r="Y237" s="117" t="str">
        <f>IF(IF(COUNTIF('Intro &amp; Setup'!$CA$4:$CA$23, Y238)&gt;0, 1, 0)+IF(COUNTIF('Intro &amp; Setup'!$CB$4:$CB$23, Y238)&gt;0, 2, 0)=0, "", IF(IF(COUNTIF('Intro &amp; Setup'!$CA$4:$CA$23, Y238)&gt;0, 1, 0)+IF(COUNTIF('Intro &amp; Setup'!$CB$4:$CB$23, Y238)&gt;0, 2, 0)=1, "UK", IF(IF(COUNTIF('Intro &amp; Setup'!$CA$4:$CA$23, Y238)&gt;0, 1, 0)+IF(COUNTIF('Intro &amp; Setup'!$CB$4:$CB$23, Y238)&gt;0, 2, 0)=2, LEFT('Intro &amp; Setup'!$BA$9, 3), IF(IF(COUNTIF('Intro &amp; Setup'!$CA$4:$CA$23, Y238)&gt;0, 1, 0)+IF(COUNTIF('Intro &amp; Setup'!$CB$4:$CB$23, Y238)&gt;0, 2, 0)=3, "Both", ""))))</f>
        <v/>
      </c>
      <c r="Z237" s="117" t="str">
        <f>IF(IF(COUNTIF('Intro &amp; Setup'!$CA$4:$CA$23, Z238)&gt;0, 1, 0)+IF(COUNTIF('Intro &amp; Setup'!$CB$4:$CB$23, Z238)&gt;0, 2, 0)=0, "", IF(IF(COUNTIF('Intro &amp; Setup'!$CA$4:$CA$23, Z238)&gt;0, 1, 0)+IF(COUNTIF('Intro &amp; Setup'!$CB$4:$CB$23, Z238)&gt;0, 2, 0)=1, "UK", IF(IF(COUNTIF('Intro &amp; Setup'!$CA$4:$CA$23, Z238)&gt;0, 1, 0)+IF(COUNTIF('Intro &amp; Setup'!$CB$4:$CB$23, Z238)&gt;0, 2, 0)=2, LEFT('Intro &amp; Setup'!$BA$9, 3), IF(IF(COUNTIF('Intro &amp; Setup'!$CA$4:$CA$23, Z238)&gt;0, 1, 0)+IF(COUNTIF('Intro &amp; Setup'!$CB$4:$CB$23, Z238)&gt;0, 2, 0)=3, "Both", ""))))</f>
        <v/>
      </c>
      <c r="AA237" s="117" t="str">
        <f>IF(IF(COUNTIF('Intro &amp; Setup'!$CA$4:$CA$23, AA238)&gt;0, 1, 0)+IF(COUNTIF('Intro &amp; Setup'!$CB$4:$CB$23, AA238)&gt;0, 2, 0)=0, "", IF(IF(COUNTIF('Intro &amp; Setup'!$CA$4:$CA$23, AA238)&gt;0, 1, 0)+IF(COUNTIF('Intro &amp; Setup'!$CB$4:$CB$23, AA238)&gt;0, 2, 0)=1, "UK", IF(IF(COUNTIF('Intro &amp; Setup'!$CA$4:$CA$23, AA238)&gt;0, 1, 0)+IF(COUNTIF('Intro &amp; Setup'!$CB$4:$CB$23, AA238)&gt;0, 2, 0)=2, LEFT('Intro &amp; Setup'!$BA$9, 3), IF(IF(COUNTIF('Intro &amp; Setup'!$CA$4:$CA$23, AA238)&gt;0, 1, 0)+IF(COUNTIF('Intro &amp; Setup'!$CB$4:$CB$23, AA238)&gt;0, 2, 0)=3, "Both", ""))))</f>
        <v/>
      </c>
      <c r="AB237" s="117" t="str">
        <f>IF(IF(COUNTIF('Intro &amp; Setup'!$CA$4:$CA$23, AB238)&gt;0, 1, 0)+IF(COUNTIF('Intro &amp; Setup'!$CB$4:$CB$23, AB238)&gt;0, 2, 0)=0, "", IF(IF(COUNTIF('Intro &amp; Setup'!$CA$4:$CA$23, AB238)&gt;0, 1, 0)+IF(COUNTIF('Intro &amp; Setup'!$CB$4:$CB$23, AB238)&gt;0, 2, 0)=1, "UK", IF(IF(COUNTIF('Intro &amp; Setup'!$CA$4:$CA$23, AB238)&gt;0, 1, 0)+IF(COUNTIF('Intro &amp; Setup'!$CB$4:$CB$23, AB238)&gt;0, 2, 0)=2, LEFT('Intro &amp; Setup'!$BA$9, 3), IF(IF(COUNTIF('Intro &amp; Setup'!$CA$4:$CA$23, AB238)&gt;0, 1, 0)+IF(COUNTIF('Intro &amp; Setup'!$CB$4:$CB$23, AB238)&gt;0, 2, 0)=3, "Both", ""))))</f>
        <v/>
      </c>
      <c r="AC237" s="117" t="str">
        <f>IF(IF(COUNTIF('Intro &amp; Setup'!$CA$4:$CA$23, AC238)&gt;0, 1, 0)+IF(COUNTIF('Intro &amp; Setup'!$CB$4:$CB$23, AC238)&gt;0, 2, 0)=0, "", IF(IF(COUNTIF('Intro &amp; Setup'!$CA$4:$CA$23, AC238)&gt;0, 1, 0)+IF(COUNTIF('Intro &amp; Setup'!$CB$4:$CB$23, AC238)&gt;0, 2, 0)=1, "UK", IF(IF(COUNTIF('Intro &amp; Setup'!$CA$4:$CA$23, AC238)&gt;0, 1, 0)+IF(COUNTIF('Intro &amp; Setup'!$CB$4:$CB$23, AC238)&gt;0, 2, 0)=2, LEFT('Intro &amp; Setup'!$BA$9, 3), IF(IF(COUNTIF('Intro &amp; Setup'!$CA$4:$CA$23, AC238)&gt;0, 1, 0)+IF(COUNTIF('Intro &amp; Setup'!$CB$4:$CB$23, AC238)&gt;0, 2, 0)=3, "Both", ""))))</f>
        <v/>
      </c>
      <c r="AD237" s="117" t="str">
        <f>IF(IF(COUNTIF('Intro &amp; Setup'!$CA$4:$CA$23, AD238)&gt;0, 1, 0)+IF(COUNTIF('Intro &amp; Setup'!$CB$4:$CB$23, AD238)&gt;0, 2, 0)=0, "", IF(IF(COUNTIF('Intro &amp; Setup'!$CA$4:$CA$23, AD238)&gt;0, 1, 0)+IF(COUNTIF('Intro &amp; Setup'!$CB$4:$CB$23, AD238)&gt;0, 2, 0)=1, "UK", IF(IF(COUNTIF('Intro &amp; Setup'!$CA$4:$CA$23, AD238)&gt;0, 1, 0)+IF(COUNTIF('Intro &amp; Setup'!$CB$4:$CB$23, AD238)&gt;0, 2, 0)=2, LEFT('Intro &amp; Setup'!$BA$9, 3), IF(IF(COUNTIF('Intro &amp; Setup'!$CA$4:$CA$23, AD238)&gt;0, 1, 0)+IF(COUNTIF('Intro &amp; Setup'!$CB$4:$CB$23, AD238)&gt;0, 2, 0)=3, "Both", ""))))</f>
        <v/>
      </c>
      <c r="AE237" s="117" t="str">
        <f>IF(IF(COUNTIF('Intro &amp; Setup'!$CA$4:$CA$23, AE238)&gt;0, 1, 0)+IF(COUNTIF('Intro &amp; Setup'!$CB$4:$CB$23, AE238)&gt;0, 2, 0)=0, "", IF(IF(COUNTIF('Intro &amp; Setup'!$CA$4:$CA$23, AE238)&gt;0, 1, 0)+IF(COUNTIF('Intro &amp; Setup'!$CB$4:$CB$23, AE238)&gt;0, 2, 0)=1, "UK", IF(IF(COUNTIF('Intro &amp; Setup'!$CA$4:$CA$23, AE238)&gt;0, 1, 0)+IF(COUNTIF('Intro &amp; Setup'!$CB$4:$CB$23, AE238)&gt;0, 2, 0)=2, LEFT('Intro &amp; Setup'!$BA$9, 3), IF(IF(COUNTIF('Intro &amp; Setup'!$CA$4:$CA$23, AE238)&gt;0, 1, 0)+IF(COUNTIF('Intro &amp; Setup'!$CB$4:$CB$23, AE238)&gt;0, 2, 0)=3, "Both", ""))))</f>
        <v/>
      </c>
      <c r="AF237" s="117" t="str">
        <f>IF(IF(COUNTIF('Intro &amp; Setup'!$CA$4:$CA$23, AF238)&gt;0, 1, 0)+IF(COUNTIF('Intro &amp; Setup'!$CB$4:$CB$23, AF238)&gt;0, 2, 0)=0, "", IF(IF(COUNTIF('Intro &amp; Setup'!$CA$4:$CA$23, AF238)&gt;0, 1, 0)+IF(COUNTIF('Intro &amp; Setup'!$CB$4:$CB$23, AF238)&gt;0, 2, 0)=1, "UK", IF(IF(COUNTIF('Intro &amp; Setup'!$CA$4:$CA$23, AF238)&gt;0, 1, 0)+IF(COUNTIF('Intro &amp; Setup'!$CB$4:$CB$23, AF238)&gt;0, 2, 0)=2, LEFT('Intro &amp; Setup'!$BA$9, 3), IF(IF(COUNTIF('Intro &amp; Setup'!$CA$4:$CA$23, AF238)&gt;0, 1, 0)+IF(COUNTIF('Intro &amp; Setup'!$CB$4:$CB$23, AF238)&gt;0, 2, 0)=3, "Both", ""))))</f>
        <v/>
      </c>
      <c r="AG237" s="117" t="str">
        <f>IF(IF(COUNTIF('Intro &amp; Setup'!$CA$4:$CA$23, AG238)&gt;0, 1, 0)+IF(COUNTIF('Intro &amp; Setup'!$CB$4:$CB$23, AG238)&gt;0, 2, 0)=0, "", IF(IF(COUNTIF('Intro &amp; Setup'!$CA$4:$CA$23, AG238)&gt;0, 1, 0)+IF(COUNTIF('Intro &amp; Setup'!$CB$4:$CB$23, AG238)&gt;0, 2, 0)=1, "UK", IF(IF(COUNTIF('Intro &amp; Setup'!$CA$4:$CA$23, AG238)&gt;0, 1, 0)+IF(COUNTIF('Intro &amp; Setup'!$CB$4:$CB$23, AG238)&gt;0, 2, 0)=2, LEFT('Intro &amp; Setup'!$BA$9, 3), IF(IF(COUNTIF('Intro &amp; Setup'!$CA$4:$CA$23, AG238)&gt;0, 1, 0)+IF(COUNTIF('Intro &amp; Setup'!$CB$4:$CB$23, AG238)&gt;0, 2, 0)=3, "Both", ""))))</f>
        <v/>
      </c>
      <c r="AH237" s="75"/>
    </row>
    <row r="238" spans="1:34" x14ac:dyDescent="0.25">
      <c r="A238" s="75"/>
      <c r="B238" s="370" t="str">
        <f>CONCATENATE(TEXT(C238, "mmmm"), " ", TEXT(C238, "yyyy"))</f>
        <v>October 2020</v>
      </c>
      <c r="C238" s="71">
        <f>DATE(YEAR(C212), MONTH(C212)+1, DAY(C212))</f>
        <v>44105</v>
      </c>
      <c r="D238" s="66">
        <f>IFERROR(IF(TEXT(C238, "mmm")=TEXT(C238+1, "mmm"), C238+1, ""), "")</f>
        <v>44106</v>
      </c>
      <c r="E238" s="66">
        <f t="shared" ref="E238:AG238" si="42">IFERROR(IF(TEXT(D238, "mmm")=TEXT(D238+1, "mmm"), D238+1, ""), "")</f>
        <v>44107</v>
      </c>
      <c r="F238" s="66">
        <f t="shared" si="42"/>
        <v>44108</v>
      </c>
      <c r="G238" s="66">
        <f t="shared" si="42"/>
        <v>44109</v>
      </c>
      <c r="H238" s="66">
        <f t="shared" si="42"/>
        <v>44110</v>
      </c>
      <c r="I238" s="66">
        <f t="shared" si="42"/>
        <v>44111</v>
      </c>
      <c r="J238" s="66">
        <f t="shared" si="42"/>
        <v>44112</v>
      </c>
      <c r="K238" s="66">
        <f t="shared" si="42"/>
        <v>44113</v>
      </c>
      <c r="L238" s="66">
        <f t="shared" si="42"/>
        <v>44114</v>
      </c>
      <c r="M238" s="66">
        <f t="shared" si="42"/>
        <v>44115</v>
      </c>
      <c r="N238" s="66">
        <f t="shared" si="42"/>
        <v>44116</v>
      </c>
      <c r="O238" s="66">
        <f t="shared" si="42"/>
        <v>44117</v>
      </c>
      <c r="P238" s="66">
        <f t="shared" si="42"/>
        <v>44118</v>
      </c>
      <c r="Q238" s="66">
        <f t="shared" si="42"/>
        <v>44119</v>
      </c>
      <c r="R238" s="66">
        <f t="shared" si="42"/>
        <v>44120</v>
      </c>
      <c r="S238" s="66">
        <f t="shared" si="42"/>
        <v>44121</v>
      </c>
      <c r="T238" s="66">
        <f t="shared" si="42"/>
        <v>44122</v>
      </c>
      <c r="U238" s="66">
        <f t="shared" si="42"/>
        <v>44123</v>
      </c>
      <c r="V238" s="66">
        <f t="shared" si="42"/>
        <v>44124</v>
      </c>
      <c r="W238" s="66">
        <f t="shared" si="42"/>
        <v>44125</v>
      </c>
      <c r="X238" s="66">
        <f t="shared" si="42"/>
        <v>44126</v>
      </c>
      <c r="Y238" s="66">
        <f t="shared" si="42"/>
        <v>44127</v>
      </c>
      <c r="Z238" s="66">
        <f t="shared" si="42"/>
        <v>44128</v>
      </c>
      <c r="AA238" s="66">
        <f t="shared" si="42"/>
        <v>44129</v>
      </c>
      <c r="AB238" s="66">
        <f t="shared" si="42"/>
        <v>44130</v>
      </c>
      <c r="AC238" s="66">
        <f t="shared" si="42"/>
        <v>44131</v>
      </c>
      <c r="AD238" s="66">
        <f t="shared" si="42"/>
        <v>44132</v>
      </c>
      <c r="AE238" s="66">
        <f t="shared" si="42"/>
        <v>44133</v>
      </c>
      <c r="AF238" s="66">
        <f t="shared" si="42"/>
        <v>44134</v>
      </c>
      <c r="AG238" s="66">
        <f t="shared" si="42"/>
        <v>44135</v>
      </c>
      <c r="AH238" s="75"/>
    </row>
    <row r="239" spans="1:34" x14ac:dyDescent="0.25">
      <c r="A239" s="75"/>
      <c r="B239" s="371"/>
      <c r="C239" s="72">
        <f t="shared" ref="C239:C241" si="43">DATE(YEAR(C213), MONTH(C213)+1, DAY(C213))</f>
        <v>44105</v>
      </c>
      <c r="D239" s="67">
        <f t="shared" ref="D239:AG239" si="44">IFERROR(IF(TEXT(C239, "mmm")=TEXT(C239+1, "mmm"), C239+1, ""), "")</f>
        <v>44106</v>
      </c>
      <c r="E239" s="67">
        <f t="shared" si="44"/>
        <v>44107</v>
      </c>
      <c r="F239" s="67">
        <f t="shared" si="44"/>
        <v>44108</v>
      </c>
      <c r="G239" s="67">
        <f t="shared" si="44"/>
        <v>44109</v>
      </c>
      <c r="H239" s="67">
        <f t="shared" si="44"/>
        <v>44110</v>
      </c>
      <c r="I239" s="67">
        <f t="shared" si="44"/>
        <v>44111</v>
      </c>
      <c r="J239" s="67">
        <f t="shared" si="44"/>
        <v>44112</v>
      </c>
      <c r="K239" s="67">
        <f t="shared" si="44"/>
        <v>44113</v>
      </c>
      <c r="L239" s="67">
        <f t="shared" si="44"/>
        <v>44114</v>
      </c>
      <c r="M239" s="67">
        <f t="shared" si="44"/>
        <v>44115</v>
      </c>
      <c r="N239" s="67">
        <f t="shared" si="44"/>
        <v>44116</v>
      </c>
      <c r="O239" s="67">
        <f t="shared" si="44"/>
        <v>44117</v>
      </c>
      <c r="P239" s="67">
        <f t="shared" si="44"/>
        <v>44118</v>
      </c>
      <c r="Q239" s="67">
        <f t="shared" si="44"/>
        <v>44119</v>
      </c>
      <c r="R239" s="67">
        <f t="shared" si="44"/>
        <v>44120</v>
      </c>
      <c r="S239" s="67">
        <f t="shared" si="44"/>
        <v>44121</v>
      </c>
      <c r="T239" s="67">
        <f t="shared" si="44"/>
        <v>44122</v>
      </c>
      <c r="U239" s="67">
        <f t="shared" si="44"/>
        <v>44123</v>
      </c>
      <c r="V239" s="67">
        <f t="shared" si="44"/>
        <v>44124</v>
      </c>
      <c r="W239" s="67">
        <f t="shared" si="44"/>
        <v>44125</v>
      </c>
      <c r="X239" s="67">
        <f t="shared" si="44"/>
        <v>44126</v>
      </c>
      <c r="Y239" s="67">
        <f t="shared" si="44"/>
        <v>44127</v>
      </c>
      <c r="Z239" s="67">
        <f t="shared" si="44"/>
        <v>44128</v>
      </c>
      <c r="AA239" s="67">
        <f t="shared" si="44"/>
        <v>44129</v>
      </c>
      <c r="AB239" s="67">
        <f t="shared" si="44"/>
        <v>44130</v>
      </c>
      <c r="AC239" s="67">
        <f t="shared" si="44"/>
        <v>44131</v>
      </c>
      <c r="AD239" s="67">
        <f t="shared" si="44"/>
        <v>44132</v>
      </c>
      <c r="AE239" s="67">
        <f t="shared" si="44"/>
        <v>44133</v>
      </c>
      <c r="AF239" s="67">
        <f t="shared" si="44"/>
        <v>44134</v>
      </c>
      <c r="AG239" s="67">
        <f t="shared" si="44"/>
        <v>44135</v>
      </c>
      <c r="AH239" s="75"/>
    </row>
    <row r="240" spans="1:34" x14ac:dyDescent="0.25">
      <c r="A240" s="75"/>
      <c r="B240" s="118" t="str">
        <f>IF('Intro &amp; Setup'!$P$51="", "", 'Intro &amp; Setup'!$P$51)</f>
        <v>Your Company</v>
      </c>
      <c r="C240" s="73">
        <f t="shared" si="43"/>
        <v>44105</v>
      </c>
      <c r="D240" s="68">
        <f t="shared" ref="D240:AG240" si="45">IFERROR(IF(TEXT(C240, "mmm")=TEXT(C240+1, "mmm"), C240+1, ""), "")</f>
        <v>44106</v>
      </c>
      <c r="E240" s="68">
        <f t="shared" si="45"/>
        <v>44107</v>
      </c>
      <c r="F240" s="68">
        <f t="shared" si="45"/>
        <v>44108</v>
      </c>
      <c r="G240" s="68">
        <f t="shared" si="45"/>
        <v>44109</v>
      </c>
      <c r="H240" s="68">
        <f t="shared" si="45"/>
        <v>44110</v>
      </c>
      <c r="I240" s="68">
        <f t="shared" si="45"/>
        <v>44111</v>
      </c>
      <c r="J240" s="68">
        <f t="shared" si="45"/>
        <v>44112</v>
      </c>
      <c r="K240" s="68">
        <f t="shared" si="45"/>
        <v>44113</v>
      </c>
      <c r="L240" s="68">
        <f t="shared" si="45"/>
        <v>44114</v>
      </c>
      <c r="M240" s="68">
        <f t="shared" si="45"/>
        <v>44115</v>
      </c>
      <c r="N240" s="68">
        <f t="shared" si="45"/>
        <v>44116</v>
      </c>
      <c r="O240" s="68">
        <f t="shared" si="45"/>
        <v>44117</v>
      </c>
      <c r="P240" s="68">
        <f t="shared" si="45"/>
        <v>44118</v>
      </c>
      <c r="Q240" s="68">
        <f t="shared" si="45"/>
        <v>44119</v>
      </c>
      <c r="R240" s="68">
        <f t="shared" si="45"/>
        <v>44120</v>
      </c>
      <c r="S240" s="68">
        <f t="shared" si="45"/>
        <v>44121</v>
      </c>
      <c r="T240" s="68">
        <f t="shared" si="45"/>
        <v>44122</v>
      </c>
      <c r="U240" s="68">
        <f t="shared" si="45"/>
        <v>44123</v>
      </c>
      <c r="V240" s="68">
        <f t="shared" si="45"/>
        <v>44124</v>
      </c>
      <c r="W240" s="68">
        <f t="shared" si="45"/>
        <v>44125</v>
      </c>
      <c r="X240" s="68">
        <f t="shared" si="45"/>
        <v>44126</v>
      </c>
      <c r="Y240" s="68">
        <f t="shared" si="45"/>
        <v>44127</v>
      </c>
      <c r="Z240" s="68">
        <f t="shared" si="45"/>
        <v>44128</v>
      </c>
      <c r="AA240" s="68">
        <f t="shared" si="45"/>
        <v>44129</v>
      </c>
      <c r="AB240" s="68">
        <f t="shared" si="45"/>
        <v>44130</v>
      </c>
      <c r="AC240" s="68">
        <f t="shared" si="45"/>
        <v>44131</v>
      </c>
      <c r="AD240" s="68">
        <f t="shared" si="45"/>
        <v>44132</v>
      </c>
      <c r="AE240" s="68">
        <f t="shared" si="45"/>
        <v>44133</v>
      </c>
      <c r="AF240" s="68">
        <f t="shared" si="45"/>
        <v>44134</v>
      </c>
      <c r="AG240" s="68">
        <f t="shared" si="45"/>
        <v>44135</v>
      </c>
      <c r="AH240" s="75"/>
    </row>
    <row r="241" spans="1:34" x14ac:dyDescent="0.25">
      <c r="A241" s="75"/>
      <c r="B241" s="36" t="s">
        <v>27</v>
      </c>
      <c r="C241" s="74">
        <f t="shared" si="43"/>
        <v>44105</v>
      </c>
      <c r="D241" s="69">
        <f t="shared" ref="D241:AG241" si="46">IFERROR(IF(TEXT(C241, "mmm")=TEXT(C241+1, "mmm"), C241+1, ""), "")</f>
        <v>44106</v>
      </c>
      <c r="E241" s="69">
        <f t="shared" si="46"/>
        <v>44107</v>
      </c>
      <c r="F241" s="69">
        <f t="shared" si="46"/>
        <v>44108</v>
      </c>
      <c r="G241" s="69">
        <f t="shared" si="46"/>
        <v>44109</v>
      </c>
      <c r="H241" s="69">
        <f t="shared" si="46"/>
        <v>44110</v>
      </c>
      <c r="I241" s="69">
        <f t="shared" si="46"/>
        <v>44111</v>
      </c>
      <c r="J241" s="69">
        <f t="shared" si="46"/>
        <v>44112</v>
      </c>
      <c r="K241" s="69">
        <f t="shared" si="46"/>
        <v>44113</v>
      </c>
      <c r="L241" s="69">
        <f t="shared" si="46"/>
        <v>44114</v>
      </c>
      <c r="M241" s="69">
        <f t="shared" si="46"/>
        <v>44115</v>
      </c>
      <c r="N241" s="69">
        <f t="shared" si="46"/>
        <v>44116</v>
      </c>
      <c r="O241" s="69">
        <f t="shared" si="46"/>
        <v>44117</v>
      </c>
      <c r="P241" s="69">
        <f t="shared" si="46"/>
        <v>44118</v>
      </c>
      <c r="Q241" s="69">
        <f t="shared" si="46"/>
        <v>44119</v>
      </c>
      <c r="R241" s="69">
        <f t="shared" si="46"/>
        <v>44120</v>
      </c>
      <c r="S241" s="69">
        <f t="shared" si="46"/>
        <v>44121</v>
      </c>
      <c r="T241" s="69">
        <f t="shared" si="46"/>
        <v>44122</v>
      </c>
      <c r="U241" s="69">
        <f t="shared" si="46"/>
        <v>44123</v>
      </c>
      <c r="V241" s="69">
        <f t="shared" si="46"/>
        <v>44124</v>
      </c>
      <c r="W241" s="69">
        <f t="shared" si="46"/>
        <v>44125</v>
      </c>
      <c r="X241" s="69">
        <f t="shared" si="46"/>
        <v>44126</v>
      </c>
      <c r="Y241" s="69">
        <f t="shared" si="46"/>
        <v>44127</v>
      </c>
      <c r="Z241" s="69">
        <f t="shared" si="46"/>
        <v>44128</v>
      </c>
      <c r="AA241" s="69">
        <f t="shared" si="46"/>
        <v>44129</v>
      </c>
      <c r="AB241" s="69">
        <f t="shared" si="46"/>
        <v>44130</v>
      </c>
      <c r="AC241" s="69">
        <f t="shared" si="46"/>
        <v>44131</v>
      </c>
      <c r="AD241" s="69">
        <f t="shared" si="46"/>
        <v>44132</v>
      </c>
      <c r="AE241" s="69">
        <f t="shared" si="46"/>
        <v>44133</v>
      </c>
      <c r="AF241" s="69">
        <f t="shared" si="46"/>
        <v>44134</v>
      </c>
      <c r="AG241" s="69">
        <f t="shared" si="46"/>
        <v>44135</v>
      </c>
      <c r="AH241" s="75"/>
    </row>
    <row r="242" spans="1:34" x14ac:dyDescent="0.25">
      <c r="A242" s="75"/>
      <c r="B242" s="10" t="str">
        <f>IF('Intro &amp; Setup'!$BC$4="", "", 'Intro &amp; Setup'!$BC$4)</f>
        <v>Richard</v>
      </c>
      <c r="C242" s="25" t="str">
        <f>IF(OR($B242="", C241=""), "", IF(COUNTIFS('Leave Request Form'!$T$8:$T$507, C241, 'Leave Request Form'!$C$8:$C$507, $B242), "A2", IF(COUNTIFS('Leave Request Form'!$G$8:$G$507, C241, 'Leave Request Form'!$C$8:$C$507, $B242), "R2", IF(COUNTIFS('Leave Request Form'!$P$8:$P$569, $B242, 'Leave Request Form'!$Q$8:$Q$569, "&lt;="&amp;C241, 'Leave Request Form'!$R$8:$R$569, "&gt;="&amp;C241)&gt;0, "A", IF(COUNTIFS('Leave Request Form'!$C$8:$C$507, $B242, 'Leave Request Form'!$D$8:$D$507, "&lt;="&amp;C241, 'Leave Request Form'!$E$8:$E$507, "&gt;="&amp;C241)&gt;0, "R", "")))))</f>
        <v/>
      </c>
      <c r="D242" s="41" t="str">
        <f>IF(OR($B242="", D241=""), "", IF(COUNTIFS('Leave Request Form'!$T$8:$T$507, D241, 'Leave Request Form'!$C$8:$C$507, $B242), "A2", IF(COUNTIFS('Leave Request Form'!$G$8:$G$507, D241, 'Leave Request Form'!$C$8:$C$507, $B242), "R2", IF(COUNTIFS('Leave Request Form'!$P$8:$P$569, $B242, 'Leave Request Form'!$Q$8:$Q$569, "&lt;="&amp;D241, 'Leave Request Form'!$R$8:$R$569, "&gt;="&amp;D241)&gt;0, "A", IF(COUNTIFS('Leave Request Form'!$C$8:$C$507, $B242, 'Leave Request Form'!$D$8:$D$507, "&lt;="&amp;D241, 'Leave Request Form'!$E$8:$E$507, "&gt;="&amp;D241)&gt;0, "R", "")))))</f>
        <v/>
      </c>
      <c r="E242" s="41" t="str">
        <f>IF(OR($B242="", E241=""), "", IF(COUNTIFS('Leave Request Form'!$T$8:$T$507, E241, 'Leave Request Form'!$C$8:$C$507, $B242), "A2", IF(COUNTIFS('Leave Request Form'!$G$8:$G$507, E241, 'Leave Request Form'!$C$8:$C$507, $B242), "R2", IF(COUNTIFS('Leave Request Form'!$P$8:$P$569, $B242, 'Leave Request Form'!$Q$8:$Q$569, "&lt;="&amp;E241, 'Leave Request Form'!$R$8:$R$569, "&gt;="&amp;E241)&gt;0, "A", IF(COUNTIFS('Leave Request Form'!$C$8:$C$507, $B242, 'Leave Request Form'!$D$8:$D$507, "&lt;="&amp;E241, 'Leave Request Form'!$E$8:$E$507, "&gt;="&amp;E241)&gt;0, "R", "")))))</f>
        <v/>
      </c>
      <c r="F242" s="41" t="str">
        <f>IF(OR($B242="", F241=""), "", IF(COUNTIFS('Leave Request Form'!$T$8:$T$507, F241, 'Leave Request Form'!$C$8:$C$507, $B242), "A2", IF(COUNTIFS('Leave Request Form'!$G$8:$G$507, F241, 'Leave Request Form'!$C$8:$C$507, $B242), "R2", IF(COUNTIFS('Leave Request Form'!$P$8:$P$569, $B242, 'Leave Request Form'!$Q$8:$Q$569, "&lt;="&amp;F241, 'Leave Request Form'!$R$8:$R$569, "&gt;="&amp;F241)&gt;0, "A", IF(COUNTIFS('Leave Request Form'!$C$8:$C$507, $B242, 'Leave Request Form'!$D$8:$D$507, "&lt;="&amp;F241, 'Leave Request Form'!$E$8:$E$507, "&gt;="&amp;F241)&gt;0, "R", "")))))</f>
        <v/>
      </c>
      <c r="G242" s="41" t="str">
        <f>IF(OR($B242="", G241=""), "", IF(COUNTIFS('Leave Request Form'!$T$8:$T$507, G241, 'Leave Request Form'!$C$8:$C$507, $B242), "A2", IF(COUNTIFS('Leave Request Form'!$G$8:$G$507, G241, 'Leave Request Form'!$C$8:$C$507, $B242), "R2", IF(COUNTIFS('Leave Request Form'!$P$8:$P$569, $B242, 'Leave Request Form'!$Q$8:$Q$569, "&lt;="&amp;G241, 'Leave Request Form'!$R$8:$R$569, "&gt;="&amp;G241)&gt;0, "A", IF(COUNTIFS('Leave Request Form'!$C$8:$C$507, $B242, 'Leave Request Form'!$D$8:$D$507, "&lt;="&amp;G241, 'Leave Request Form'!$E$8:$E$507, "&gt;="&amp;G241)&gt;0, "R", "")))))</f>
        <v/>
      </c>
      <c r="H242" s="41" t="str">
        <f>IF(OR($B242="", H241=""), "", IF(COUNTIFS('Leave Request Form'!$T$8:$T$507, H241, 'Leave Request Form'!$C$8:$C$507, $B242), "A2", IF(COUNTIFS('Leave Request Form'!$G$8:$G$507, H241, 'Leave Request Form'!$C$8:$C$507, $B242), "R2", IF(COUNTIFS('Leave Request Form'!$P$8:$P$569, $B242, 'Leave Request Form'!$Q$8:$Q$569, "&lt;="&amp;H241, 'Leave Request Form'!$R$8:$R$569, "&gt;="&amp;H241)&gt;0, "A", IF(COUNTIFS('Leave Request Form'!$C$8:$C$507, $B242, 'Leave Request Form'!$D$8:$D$507, "&lt;="&amp;H241, 'Leave Request Form'!$E$8:$E$507, "&gt;="&amp;H241)&gt;0, "R", "")))))</f>
        <v/>
      </c>
      <c r="I242" s="41" t="str">
        <f>IF(OR($B242="", I241=""), "", IF(COUNTIFS('Leave Request Form'!$T$8:$T$507, I241, 'Leave Request Form'!$C$8:$C$507, $B242), "A2", IF(COUNTIFS('Leave Request Form'!$G$8:$G$507, I241, 'Leave Request Form'!$C$8:$C$507, $B242), "R2", IF(COUNTIFS('Leave Request Form'!$P$8:$P$569, $B242, 'Leave Request Form'!$Q$8:$Q$569, "&lt;="&amp;I241, 'Leave Request Form'!$R$8:$R$569, "&gt;="&amp;I241)&gt;0, "A", IF(COUNTIFS('Leave Request Form'!$C$8:$C$507, $B242, 'Leave Request Form'!$D$8:$D$507, "&lt;="&amp;I241, 'Leave Request Form'!$E$8:$E$507, "&gt;="&amp;I241)&gt;0, "R", "")))))</f>
        <v/>
      </c>
      <c r="J242" s="41" t="str">
        <f>IF(OR($B242="", J241=""), "", IF(COUNTIFS('Leave Request Form'!$T$8:$T$507, J241, 'Leave Request Form'!$C$8:$C$507, $B242), "A2", IF(COUNTIFS('Leave Request Form'!$G$8:$G$507, J241, 'Leave Request Form'!$C$8:$C$507, $B242), "R2", IF(COUNTIFS('Leave Request Form'!$P$8:$P$569, $B242, 'Leave Request Form'!$Q$8:$Q$569, "&lt;="&amp;J241, 'Leave Request Form'!$R$8:$R$569, "&gt;="&amp;J241)&gt;0, "A", IF(COUNTIFS('Leave Request Form'!$C$8:$C$507, $B242, 'Leave Request Form'!$D$8:$D$507, "&lt;="&amp;J241, 'Leave Request Form'!$E$8:$E$507, "&gt;="&amp;J241)&gt;0, "R", "")))))</f>
        <v/>
      </c>
      <c r="K242" s="41" t="str">
        <f>IF(OR($B242="", K241=""), "", IF(COUNTIFS('Leave Request Form'!$T$8:$T$507, K241, 'Leave Request Form'!$C$8:$C$507, $B242), "A2", IF(COUNTIFS('Leave Request Form'!$G$8:$G$507, K241, 'Leave Request Form'!$C$8:$C$507, $B242), "R2", IF(COUNTIFS('Leave Request Form'!$P$8:$P$569, $B242, 'Leave Request Form'!$Q$8:$Q$569, "&lt;="&amp;K241, 'Leave Request Form'!$R$8:$R$569, "&gt;="&amp;K241)&gt;0, "A", IF(COUNTIFS('Leave Request Form'!$C$8:$C$507, $B242, 'Leave Request Form'!$D$8:$D$507, "&lt;="&amp;K241, 'Leave Request Form'!$E$8:$E$507, "&gt;="&amp;K241)&gt;0, "R", "")))))</f>
        <v/>
      </c>
      <c r="L242" s="41" t="str">
        <f>IF(OR($B242="", L241=""), "", IF(COUNTIFS('Leave Request Form'!$T$8:$T$507, L241, 'Leave Request Form'!$C$8:$C$507, $B242), "A2", IF(COUNTIFS('Leave Request Form'!$G$8:$G$507, L241, 'Leave Request Form'!$C$8:$C$507, $B242), "R2", IF(COUNTIFS('Leave Request Form'!$P$8:$P$569, $B242, 'Leave Request Form'!$Q$8:$Q$569, "&lt;="&amp;L241, 'Leave Request Form'!$R$8:$R$569, "&gt;="&amp;L241)&gt;0, "A", IF(COUNTIFS('Leave Request Form'!$C$8:$C$507, $B242, 'Leave Request Form'!$D$8:$D$507, "&lt;="&amp;L241, 'Leave Request Form'!$E$8:$E$507, "&gt;="&amp;L241)&gt;0, "R", "")))))</f>
        <v/>
      </c>
      <c r="M242" s="41" t="str">
        <f>IF(OR($B242="", M241=""), "", IF(COUNTIFS('Leave Request Form'!$T$8:$T$507, M241, 'Leave Request Form'!$C$8:$C$507, $B242), "A2", IF(COUNTIFS('Leave Request Form'!$G$8:$G$507, M241, 'Leave Request Form'!$C$8:$C$507, $B242), "R2", IF(COUNTIFS('Leave Request Form'!$P$8:$P$569, $B242, 'Leave Request Form'!$Q$8:$Q$569, "&lt;="&amp;M241, 'Leave Request Form'!$R$8:$R$569, "&gt;="&amp;M241)&gt;0, "A", IF(COUNTIFS('Leave Request Form'!$C$8:$C$507, $B242, 'Leave Request Form'!$D$8:$D$507, "&lt;="&amp;M241, 'Leave Request Form'!$E$8:$E$507, "&gt;="&amp;M241)&gt;0, "R", "")))))</f>
        <v/>
      </c>
      <c r="N242" s="41" t="str">
        <f>IF(OR($B242="", N241=""), "", IF(COUNTIFS('Leave Request Form'!$T$8:$T$507, N241, 'Leave Request Form'!$C$8:$C$507, $B242), "A2", IF(COUNTIFS('Leave Request Form'!$G$8:$G$507, N241, 'Leave Request Form'!$C$8:$C$507, $B242), "R2", IF(COUNTIFS('Leave Request Form'!$P$8:$P$569, $B242, 'Leave Request Form'!$Q$8:$Q$569, "&lt;="&amp;N241, 'Leave Request Form'!$R$8:$R$569, "&gt;="&amp;N241)&gt;0, "A", IF(COUNTIFS('Leave Request Form'!$C$8:$C$507, $B242, 'Leave Request Form'!$D$8:$D$507, "&lt;="&amp;N241, 'Leave Request Form'!$E$8:$E$507, "&gt;="&amp;N241)&gt;0, "R", "")))))</f>
        <v/>
      </c>
      <c r="O242" s="41" t="str">
        <f>IF(OR($B242="", O241=""), "", IF(COUNTIFS('Leave Request Form'!$T$8:$T$507, O241, 'Leave Request Form'!$C$8:$C$507, $B242), "A2", IF(COUNTIFS('Leave Request Form'!$G$8:$G$507, O241, 'Leave Request Form'!$C$8:$C$507, $B242), "R2", IF(COUNTIFS('Leave Request Form'!$P$8:$P$569, $B242, 'Leave Request Form'!$Q$8:$Q$569, "&lt;="&amp;O241, 'Leave Request Form'!$R$8:$R$569, "&gt;="&amp;O241)&gt;0, "A", IF(COUNTIFS('Leave Request Form'!$C$8:$C$507, $B242, 'Leave Request Form'!$D$8:$D$507, "&lt;="&amp;O241, 'Leave Request Form'!$E$8:$E$507, "&gt;="&amp;O241)&gt;0, "R", "")))))</f>
        <v/>
      </c>
      <c r="P242" s="41" t="str">
        <f>IF(OR($B242="", P241=""), "", IF(COUNTIFS('Leave Request Form'!$T$8:$T$507, P241, 'Leave Request Form'!$C$8:$C$507, $B242), "A2", IF(COUNTIFS('Leave Request Form'!$G$8:$G$507, P241, 'Leave Request Form'!$C$8:$C$507, $B242), "R2", IF(COUNTIFS('Leave Request Form'!$P$8:$P$569, $B242, 'Leave Request Form'!$Q$8:$Q$569, "&lt;="&amp;P241, 'Leave Request Form'!$R$8:$R$569, "&gt;="&amp;P241)&gt;0, "A", IF(COUNTIFS('Leave Request Form'!$C$8:$C$507, $B242, 'Leave Request Form'!$D$8:$D$507, "&lt;="&amp;P241, 'Leave Request Form'!$E$8:$E$507, "&gt;="&amp;P241)&gt;0, "R", "")))))</f>
        <v/>
      </c>
      <c r="Q242" s="41" t="str">
        <f>IF(OR($B242="", Q241=""), "", IF(COUNTIFS('Leave Request Form'!$T$8:$T$507, Q241, 'Leave Request Form'!$C$8:$C$507, $B242), "A2", IF(COUNTIFS('Leave Request Form'!$G$8:$G$507, Q241, 'Leave Request Form'!$C$8:$C$507, $B242), "R2", IF(COUNTIFS('Leave Request Form'!$P$8:$P$569, $B242, 'Leave Request Form'!$Q$8:$Q$569, "&lt;="&amp;Q241, 'Leave Request Form'!$R$8:$R$569, "&gt;="&amp;Q241)&gt;0, "A", IF(COUNTIFS('Leave Request Form'!$C$8:$C$507, $B242, 'Leave Request Form'!$D$8:$D$507, "&lt;="&amp;Q241, 'Leave Request Form'!$E$8:$E$507, "&gt;="&amp;Q241)&gt;0, "R", "")))))</f>
        <v/>
      </c>
      <c r="R242" s="41" t="str">
        <f>IF(OR($B242="", R241=""), "", IF(COUNTIFS('Leave Request Form'!$T$8:$T$507, R241, 'Leave Request Form'!$C$8:$C$507, $B242), "A2", IF(COUNTIFS('Leave Request Form'!$G$8:$G$507, R241, 'Leave Request Form'!$C$8:$C$507, $B242), "R2", IF(COUNTIFS('Leave Request Form'!$P$8:$P$569, $B242, 'Leave Request Form'!$Q$8:$Q$569, "&lt;="&amp;R241, 'Leave Request Form'!$R$8:$R$569, "&gt;="&amp;R241)&gt;0, "A", IF(COUNTIFS('Leave Request Form'!$C$8:$C$507, $B242, 'Leave Request Form'!$D$8:$D$507, "&lt;="&amp;R241, 'Leave Request Form'!$E$8:$E$507, "&gt;="&amp;R241)&gt;0, "R", "")))))</f>
        <v/>
      </c>
      <c r="S242" s="41" t="str">
        <f>IF(OR($B242="", S241=""), "", IF(COUNTIFS('Leave Request Form'!$T$8:$T$507, S241, 'Leave Request Form'!$C$8:$C$507, $B242), "A2", IF(COUNTIFS('Leave Request Form'!$G$8:$G$507, S241, 'Leave Request Form'!$C$8:$C$507, $B242), "R2", IF(COUNTIFS('Leave Request Form'!$P$8:$P$569, $B242, 'Leave Request Form'!$Q$8:$Q$569, "&lt;="&amp;S241, 'Leave Request Form'!$R$8:$R$569, "&gt;="&amp;S241)&gt;0, "A", IF(COUNTIFS('Leave Request Form'!$C$8:$C$507, $B242, 'Leave Request Form'!$D$8:$D$507, "&lt;="&amp;S241, 'Leave Request Form'!$E$8:$E$507, "&gt;="&amp;S241)&gt;0, "R", "")))))</f>
        <v/>
      </c>
      <c r="T242" s="41" t="str">
        <f>IF(OR($B242="", T241=""), "", IF(COUNTIFS('Leave Request Form'!$T$8:$T$507, T241, 'Leave Request Form'!$C$8:$C$507, $B242), "A2", IF(COUNTIFS('Leave Request Form'!$G$8:$G$507, T241, 'Leave Request Form'!$C$8:$C$507, $B242), "R2", IF(COUNTIFS('Leave Request Form'!$P$8:$P$569, $B242, 'Leave Request Form'!$Q$8:$Q$569, "&lt;="&amp;T241, 'Leave Request Form'!$R$8:$R$569, "&gt;="&amp;T241)&gt;0, "A", IF(COUNTIFS('Leave Request Form'!$C$8:$C$507, $B242, 'Leave Request Form'!$D$8:$D$507, "&lt;="&amp;T241, 'Leave Request Form'!$E$8:$E$507, "&gt;="&amp;T241)&gt;0, "R", "")))))</f>
        <v/>
      </c>
      <c r="U242" s="41" t="str">
        <f>IF(OR($B242="", U241=""), "", IF(COUNTIFS('Leave Request Form'!$T$8:$T$507, U241, 'Leave Request Form'!$C$8:$C$507, $B242), "A2", IF(COUNTIFS('Leave Request Form'!$G$8:$G$507, U241, 'Leave Request Form'!$C$8:$C$507, $B242), "R2", IF(COUNTIFS('Leave Request Form'!$P$8:$P$569, $B242, 'Leave Request Form'!$Q$8:$Q$569, "&lt;="&amp;U241, 'Leave Request Form'!$R$8:$R$569, "&gt;="&amp;U241)&gt;0, "A", IF(COUNTIFS('Leave Request Form'!$C$8:$C$507, $B242, 'Leave Request Form'!$D$8:$D$507, "&lt;="&amp;U241, 'Leave Request Form'!$E$8:$E$507, "&gt;="&amp;U241)&gt;0, "R", "")))))</f>
        <v/>
      </c>
      <c r="V242" s="41" t="str">
        <f>IF(OR($B242="", V241=""), "", IF(COUNTIFS('Leave Request Form'!$T$8:$T$507, V241, 'Leave Request Form'!$C$8:$C$507, $B242), "A2", IF(COUNTIFS('Leave Request Form'!$G$8:$G$507, V241, 'Leave Request Form'!$C$8:$C$507, $B242), "R2", IF(COUNTIFS('Leave Request Form'!$P$8:$P$569, $B242, 'Leave Request Form'!$Q$8:$Q$569, "&lt;="&amp;V241, 'Leave Request Form'!$R$8:$R$569, "&gt;="&amp;V241)&gt;0, "A", IF(COUNTIFS('Leave Request Form'!$C$8:$C$507, $B242, 'Leave Request Form'!$D$8:$D$507, "&lt;="&amp;V241, 'Leave Request Form'!$E$8:$E$507, "&gt;="&amp;V241)&gt;0, "R", "")))))</f>
        <v/>
      </c>
      <c r="W242" s="41" t="str">
        <f>IF(OR($B242="", W241=""), "", IF(COUNTIFS('Leave Request Form'!$T$8:$T$507, W241, 'Leave Request Form'!$C$8:$C$507, $B242), "A2", IF(COUNTIFS('Leave Request Form'!$G$8:$G$507, W241, 'Leave Request Form'!$C$8:$C$507, $B242), "R2", IF(COUNTIFS('Leave Request Form'!$P$8:$P$569, $B242, 'Leave Request Form'!$Q$8:$Q$569, "&lt;="&amp;W241, 'Leave Request Form'!$R$8:$R$569, "&gt;="&amp;W241)&gt;0, "A", IF(COUNTIFS('Leave Request Form'!$C$8:$C$507, $B242, 'Leave Request Form'!$D$8:$D$507, "&lt;="&amp;W241, 'Leave Request Form'!$E$8:$E$507, "&gt;="&amp;W241)&gt;0, "R", "")))))</f>
        <v/>
      </c>
      <c r="X242" s="41" t="str">
        <f>IF(OR($B242="", X241=""), "", IF(COUNTIFS('Leave Request Form'!$T$8:$T$507, X241, 'Leave Request Form'!$C$8:$C$507, $B242), "A2", IF(COUNTIFS('Leave Request Form'!$G$8:$G$507, X241, 'Leave Request Form'!$C$8:$C$507, $B242), "R2", IF(COUNTIFS('Leave Request Form'!$P$8:$P$569, $B242, 'Leave Request Form'!$Q$8:$Q$569, "&lt;="&amp;X241, 'Leave Request Form'!$R$8:$R$569, "&gt;="&amp;X241)&gt;0, "A", IF(COUNTIFS('Leave Request Form'!$C$8:$C$507, $B242, 'Leave Request Form'!$D$8:$D$507, "&lt;="&amp;X241, 'Leave Request Form'!$E$8:$E$507, "&gt;="&amp;X241)&gt;0, "R", "")))))</f>
        <v/>
      </c>
      <c r="Y242" s="41" t="str">
        <f>IF(OR($B242="", Y241=""), "", IF(COUNTIFS('Leave Request Form'!$T$8:$T$507, Y241, 'Leave Request Form'!$C$8:$C$507, $B242), "A2", IF(COUNTIFS('Leave Request Form'!$G$8:$G$507, Y241, 'Leave Request Form'!$C$8:$C$507, $B242), "R2", IF(COUNTIFS('Leave Request Form'!$P$8:$P$569, $B242, 'Leave Request Form'!$Q$8:$Q$569, "&lt;="&amp;Y241, 'Leave Request Form'!$R$8:$R$569, "&gt;="&amp;Y241)&gt;0, "A", IF(COUNTIFS('Leave Request Form'!$C$8:$C$507, $B242, 'Leave Request Form'!$D$8:$D$507, "&lt;="&amp;Y241, 'Leave Request Form'!$E$8:$E$507, "&gt;="&amp;Y241)&gt;0, "R", "")))))</f>
        <v/>
      </c>
      <c r="Z242" s="41" t="str">
        <f>IF(OR($B242="", Z241=""), "", IF(COUNTIFS('Leave Request Form'!$T$8:$T$507, Z241, 'Leave Request Form'!$C$8:$C$507, $B242), "A2", IF(COUNTIFS('Leave Request Form'!$G$8:$G$507, Z241, 'Leave Request Form'!$C$8:$C$507, $B242), "R2", IF(COUNTIFS('Leave Request Form'!$P$8:$P$569, $B242, 'Leave Request Form'!$Q$8:$Q$569, "&lt;="&amp;Z241, 'Leave Request Form'!$R$8:$R$569, "&gt;="&amp;Z241)&gt;0, "A", IF(COUNTIFS('Leave Request Form'!$C$8:$C$507, $B242, 'Leave Request Form'!$D$8:$D$507, "&lt;="&amp;Z241, 'Leave Request Form'!$E$8:$E$507, "&gt;="&amp;Z241)&gt;0, "R", "")))))</f>
        <v/>
      </c>
      <c r="AA242" s="41" t="str">
        <f>IF(OR($B242="", AA241=""), "", IF(COUNTIFS('Leave Request Form'!$T$8:$T$507, AA241, 'Leave Request Form'!$C$8:$C$507, $B242), "A2", IF(COUNTIFS('Leave Request Form'!$G$8:$G$507, AA241, 'Leave Request Form'!$C$8:$C$507, $B242), "R2", IF(COUNTIFS('Leave Request Form'!$P$8:$P$569, $B242, 'Leave Request Form'!$Q$8:$Q$569, "&lt;="&amp;AA241, 'Leave Request Form'!$R$8:$R$569, "&gt;="&amp;AA241)&gt;0, "A", IF(COUNTIFS('Leave Request Form'!$C$8:$C$507, $B242, 'Leave Request Form'!$D$8:$D$507, "&lt;="&amp;AA241, 'Leave Request Form'!$E$8:$E$507, "&gt;="&amp;AA241)&gt;0, "R", "")))))</f>
        <v/>
      </c>
      <c r="AB242" s="41" t="str">
        <f>IF(OR($B242="", AB241=""), "", IF(COUNTIFS('Leave Request Form'!$T$8:$T$507, AB241, 'Leave Request Form'!$C$8:$C$507, $B242), "A2", IF(COUNTIFS('Leave Request Form'!$G$8:$G$507, AB241, 'Leave Request Form'!$C$8:$C$507, $B242), "R2", IF(COUNTIFS('Leave Request Form'!$P$8:$P$569, $B242, 'Leave Request Form'!$Q$8:$Q$569, "&lt;="&amp;AB241, 'Leave Request Form'!$R$8:$R$569, "&gt;="&amp;AB241)&gt;0, "A", IF(COUNTIFS('Leave Request Form'!$C$8:$C$507, $B242, 'Leave Request Form'!$D$8:$D$507, "&lt;="&amp;AB241, 'Leave Request Form'!$E$8:$E$507, "&gt;="&amp;AB241)&gt;0, "R", "")))))</f>
        <v/>
      </c>
      <c r="AC242" s="41" t="str">
        <f>IF(OR($B242="", AC241=""), "", IF(COUNTIFS('Leave Request Form'!$T$8:$T$507, AC241, 'Leave Request Form'!$C$8:$C$507, $B242), "A2", IF(COUNTIFS('Leave Request Form'!$G$8:$G$507, AC241, 'Leave Request Form'!$C$8:$C$507, $B242), "R2", IF(COUNTIFS('Leave Request Form'!$P$8:$P$569, $B242, 'Leave Request Form'!$Q$8:$Q$569, "&lt;="&amp;AC241, 'Leave Request Form'!$R$8:$R$569, "&gt;="&amp;AC241)&gt;0, "A", IF(COUNTIFS('Leave Request Form'!$C$8:$C$507, $B242, 'Leave Request Form'!$D$8:$D$507, "&lt;="&amp;AC241, 'Leave Request Form'!$E$8:$E$507, "&gt;="&amp;AC241)&gt;0, "R", "")))))</f>
        <v/>
      </c>
      <c r="AD242" s="41" t="str">
        <f>IF(OR($B242="", AD241=""), "", IF(COUNTIFS('Leave Request Form'!$T$8:$T$507, AD241, 'Leave Request Form'!$C$8:$C$507, $B242), "A2", IF(COUNTIFS('Leave Request Form'!$G$8:$G$507, AD241, 'Leave Request Form'!$C$8:$C$507, $B242), "R2", IF(COUNTIFS('Leave Request Form'!$P$8:$P$569, $B242, 'Leave Request Form'!$Q$8:$Q$569, "&lt;="&amp;AD241, 'Leave Request Form'!$R$8:$R$569, "&gt;="&amp;AD241)&gt;0, "A", IF(COUNTIFS('Leave Request Form'!$C$8:$C$507, $B242, 'Leave Request Form'!$D$8:$D$507, "&lt;="&amp;AD241, 'Leave Request Form'!$E$8:$E$507, "&gt;="&amp;AD241)&gt;0, "R", "")))))</f>
        <v/>
      </c>
      <c r="AE242" s="41" t="str">
        <f>IF(OR($B242="", AE241=""), "", IF(COUNTIFS('Leave Request Form'!$T$8:$T$507, AE241, 'Leave Request Form'!$C$8:$C$507, $B242), "A2", IF(COUNTIFS('Leave Request Form'!$G$8:$G$507, AE241, 'Leave Request Form'!$C$8:$C$507, $B242), "R2", IF(COUNTIFS('Leave Request Form'!$P$8:$P$569, $B242, 'Leave Request Form'!$Q$8:$Q$569, "&lt;="&amp;AE241, 'Leave Request Form'!$R$8:$R$569, "&gt;="&amp;AE241)&gt;0, "A", IF(COUNTIFS('Leave Request Form'!$C$8:$C$507, $B242, 'Leave Request Form'!$D$8:$D$507, "&lt;="&amp;AE241, 'Leave Request Form'!$E$8:$E$507, "&gt;="&amp;AE241)&gt;0, "R", "")))))</f>
        <v/>
      </c>
      <c r="AF242" s="41" t="str">
        <f>IF(OR($B242="", AF241=""), "", IF(COUNTIFS('Leave Request Form'!$T$8:$T$507, AF241, 'Leave Request Form'!$C$8:$C$507, $B242), "A2", IF(COUNTIFS('Leave Request Form'!$G$8:$G$507, AF241, 'Leave Request Form'!$C$8:$C$507, $B242), "R2", IF(COUNTIFS('Leave Request Form'!$P$8:$P$569, $B242, 'Leave Request Form'!$Q$8:$Q$569, "&lt;="&amp;AF241, 'Leave Request Form'!$R$8:$R$569, "&gt;="&amp;AF241)&gt;0, "A", IF(COUNTIFS('Leave Request Form'!$C$8:$C$507, $B242, 'Leave Request Form'!$D$8:$D$507, "&lt;="&amp;AF241, 'Leave Request Form'!$E$8:$E$507, "&gt;="&amp;AF241)&gt;0, "R", "")))))</f>
        <v/>
      </c>
      <c r="AG242" s="26" t="str">
        <f>IF(OR($B242="", AG241=""), "", IF(COUNTIFS('Leave Request Form'!$T$8:$T$507, AG241, 'Leave Request Form'!$C$8:$C$507, $B242), "A2", IF(COUNTIFS('Leave Request Form'!$G$8:$G$507, AG241, 'Leave Request Form'!$C$8:$C$507, $B242), "R2", IF(COUNTIFS('Leave Request Form'!$P$8:$P$569, $B242, 'Leave Request Form'!$Q$8:$Q$569, "&lt;="&amp;AG241, 'Leave Request Form'!$R$8:$R$569, "&gt;="&amp;AG241)&gt;0, "A", IF(COUNTIFS('Leave Request Form'!$C$8:$C$507, $B242, 'Leave Request Form'!$D$8:$D$507, "&lt;="&amp;AG241, 'Leave Request Form'!$E$8:$E$507, "&gt;="&amp;AG241)&gt;0, "R", "")))))</f>
        <v/>
      </c>
      <c r="AH242" s="75"/>
    </row>
    <row r="243" spans="1:34" x14ac:dyDescent="0.25">
      <c r="A243" s="75"/>
      <c r="B243" s="10" t="str">
        <f>IF('Intro &amp; Setup'!$BC$5="", "", 'Intro &amp; Setup'!$BC$5)</f>
        <v>Mary</v>
      </c>
      <c r="C243" s="42" t="str">
        <f>IF(OR($B243="", C241=""), "", IF(COUNTIFS('Leave Request Form'!$T$8:$T$507, C241, 'Leave Request Form'!$C$8:$C$507, $B243), "A2", IF(COUNTIFS('Leave Request Form'!$G$8:$G$507, C241, 'Leave Request Form'!$C$8:$C$507, $B243), "R2", IF(COUNTIFS('Leave Request Form'!$P$8:$P$569, $B243, 'Leave Request Form'!$Q$8:$Q$569, "&lt;="&amp;C241, 'Leave Request Form'!$R$8:$R$569, "&gt;="&amp;C241)&gt;0, "A", IF(COUNTIFS('Leave Request Form'!$C$8:$C$507, $B243, 'Leave Request Form'!$D$8:$D$507, "&lt;="&amp;C241, 'Leave Request Form'!$E$8:$E$507, "&gt;="&amp;C241)&gt;0, "R", "")))))</f>
        <v/>
      </c>
      <c r="D243" s="43" t="str">
        <f>IF(OR($B243="", D241=""), "", IF(COUNTIFS('Leave Request Form'!$T$8:$T$507, D241, 'Leave Request Form'!$C$8:$C$507, $B243), "A2", IF(COUNTIFS('Leave Request Form'!$G$8:$G$507, D241, 'Leave Request Form'!$C$8:$C$507, $B243), "R2", IF(COUNTIFS('Leave Request Form'!$P$8:$P$569, $B243, 'Leave Request Form'!$Q$8:$Q$569, "&lt;="&amp;D241, 'Leave Request Form'!$R$8:$R$569, "&gt;="&amp;D241)&gt;0, "A", IF(COUNTIFS('Leave Request Form'!$C$8:$C$507, $B243, 'Leave Request Form'!$D$8:$D$507, "&lt;="&amp;D241, 'Leave Request Form'!$E$8:$E$507, "&gt;="&amp;D241)&gt;0, "R", "")))))</f>
        <v/>
      </c>
      <c r="E243" s="43" t="str">
        <f>IF(OR($B243="", E241=""), "", IF(COUNTIFS('Leave Request Form'!$T$8:$T$507, E241, 'Leave Request Form'!$C$8:$C$507, $B243), "A2", IF(COUNTIFS('Leave Request Form'!$G$8:$G$507, E241, 'Leave Request Form'!$C$8:$C$507, $B243), "R2", IF(COUNTIFS('Leave Request Form'!$P$8:$P$569, $B243, 'Leave Request Form'!$Q$8:$Q$569, "&lt;="&amp;E241, 'Leave Request Form'!$R$8:$R$569, "&gt;="&amp;E241)&gt;0, "A", IF(COUNTIFS('Leave Request Form'!$C$8:$C$507, $B243, 'Leave Request Form'!$D$8:$D$507, "&lt;="&amp;E241, 'Leave Request Form'!$E$8:$E$507, "&gt;="&amp;E241)&gt;0, "R", "")))))</f>
        <v/>
      </c>
      <c r="F243" s="43" t="str">
        <f>IF(OR($B243="", F241=""), "", IF(COUNTIFS('Leave Request Form'!$T$8:$T$507, F241, 'Leave Request Form'!$C$8:$C$507, $B243), "A2", IF(COUNTIFS('Leave Request Form'!$G$8:$G$507, F241, 'Leave Request Form'!$C$8:$C$507, $B243), "R2", IF(COUNTIFS('Leave Request Form'!$P$8:$P$569, $B243, 'Leave Request Form'!$Q$8:$Q$569, "&lt;="&amp;F241, 'Leave Request Form'!$R$8:$R$569, "&gt;="&amp;F241)&gt;0, "A", IF(COUNTIFS('Leave Request Form'!$C$8:$C$507, $B243, 'Leave Request Form'!$D$8:$D$507, "&lt;="&amp;F241, 'Leave Request Form'!$E$8:$E$507, "&gt;="&amp;F241)&gt;0, "R", "")))))</f>
        <v/>
      </c>
      <c r="G243" s="43" t="str">
        <f>IF(OR($B243="", G241=""), "", IF(COUNTIFS('Leave Request Form'!$T$8:$T$507, G241, 'Leave Request Form'!$C$8:$C$507, $B243), "A2", IF(COUNTIFS('Leave Request Form'!$G$8:$G$507, G241, 'Leave Request Form'!$C$8:$C$507, $B243), "R2", IF(COUNTIFS('Leave Request Form'!$P$8:$P$569, $B243, 'Leave Request Form'!$Q$8:$Q$569, "&lt;="&amp;G241, 'Leave Request Form'!$R$8:$R$569, "&gt;="&amp;G241)&gt;0, "A", IF(COUNTIFS('Leave Request Form'!$C$8:$C$507, $B243, 'Leave Request Form'!$D$8:$D$507, "&lt;="&amp;G241, 'Leave Request Form'!$E$8:$E$507, "&gt;="&amp;G241)&gt;0, "R", "")))))</f>
        <v/>
      </c>
      <c r="H243" s="43" t="str">
        <f>IF(OR($B243="", H241=""), "", IF(COUNTIFS('Leave Request Form'!$T$8:$T$507, H241, 'Leave Request Form'!$C$8:$C$507, $B243), "A2", IF(COUNTIFS('Leave Request Form'!$G$8:$G$507, H241, 'Leave Request Form'!$C$8:$C$507, $B243), "R2", IF(COUNTIFS('Leave Request Form'!$P$8:$P$569, $B243, 'Leave Request Form'!$Q$8:$Q$569, "&lt;="&amp;H241, 'Leave Request Form'!$R$8:$R$569, "&gt;="&amp;H241)&gt;0, "A", IF(COUNTIFS('Leave Request Form'!$C$8:$C$507, $B243, 'Leave Request Form'!$D$8:$D$507, "&lt;="&amp;H241, 'Leave Request Form'!$E$8:$E$507, "&gt;="&amp;H241)&gt;0, "R", "")))))</f>
        <v/>
      </c>
      <c r="I243" s="43" t="str">
        <f>IF(OR($B243="", I241=""), "", IF(COUNTIFS('Leave Request Form'!$T$8:$T$507, I241, 'Leave Request Form'!$C$8:$C$507, $B243), "A2", IF(COUNTIFS('Leave Request Form'!$G$8:$G$507, I241, 'Leave Request Form'!$C$8:$C$507, $B243), "R2", IF(COUNTIFS('Leave Request Form'!$P$8:$P$569, $B243, 'Leave Request Form'!$Q$8:$Q$569, "&lt;="&amp;I241, 'Leave Request Form'!$R$8:$R$569, "&gt;="&amp;I241)&gt;0, "A", IF(COUNTIFS('Leave Request Form'!$C$8:$C$507, $B243, 'Leave Request Form'!$D$8:$D$507, "&lt;="&amp;I241, 'Leave Request Form'!$E$8:$E$507, "&gt;="&amp;I241)&gt;0, "R", "")))))</f>
        <v/>
      </c>
      <c r="J243" s="43" t="str">
        <f>IF(OR($B243="", J241=""), "", IF(COUNTIFS('Leave Request Form'!$T$8:$T$507, J241, 'Leave Request Form'!$C$8:$C$507, $B243), "A2", IF(COUNTIFS('Leave Request Form'!$G$8:$G$507, J241, 'Leave Request Form'!$C$8:$C$507, $B243), "R2", IF(COUNTIFS('Leave Request Form'!$P$8:$P$569, $B243, 'Leave Request Form'!$Q$8:$Q$569, "&lt;="&amp;J241, 'Leave Request Form'!$R$8:$R$569, "&gt;="&amp;J241)&gt;0, "A", IF(COUNTIFS('Leave Request Form'!$C$8:$C$507, $B243, 'Leave Request Form'!$D$8:$D$507, "&lt;="&amp;J241, 'Leave Request Form'!$E$8:$E$507, "&gt;="&amp;J241)&gt;0, "R", "")))))</f>
        <v/>
      </c>
      <c r="K243" s="43" t="str">
        <f>IF(OR($B243="", K241=""), "", IF(COUNTIFS('Leave Request Form'!$T$8:$T$507, K241, 'Leave Request Form'!$C$8:$C$507, $B243), "A2", IF(COUNTIFS('Leave Request Form'!$G$8:$G$507, K241, 'Leave Request Form'!$C$8:$C$507, $B243), "R2", IF(COUNTIFS('Leave Request Form'!$P$8:$P$569, $B243, 'Leave Request Form'!$Q$8:$Q$569, "&lt;="&amp;K241, 'Leave Request Form'!$R$8:$R$569, "&gt;="&amp;K241)&gt;0, "A", IF(COUNTIFS('Leave Request Form'!$C$8:$C$507, $B243, 'Leave Request Form'!$D$8:$D$507, "&lt;="&amp;K241, 'Leave Request Form'!$E$8:$E$507, "&gt;="&amp;K241)&gt;0, "R", "")))))</f>
        <v/>
      </c>
      <c r="L243" s="43" t="str">
        <f>IF(OR($B243="", L241=""), "", IF(COUNTIFS('Leave Request Form'!$T$8:$T$507, L241, 'Leave Request Form'!$C$8:$C$507, $B243), "A2", IF(COUNTIFS('Leave Request Form'!$G$8:$G$507, L241, 'Leave Request Form'!$C$8:$C$507, $B243), "R2", IF(COUNTIFS('Leave Request Form'!$P$8:$P$569, $B243, 'Leave Request Form'!$Q$8:$Q$569, "&lt;="&amp;L241, 'Leave Request Form'!$R$8:$R$569, "&gt;="&amp;L241)&gt;0, "A", IF(COUNTIFS('Leave Request Form'!$C$8:$C$507, $B243, 'Leave Request Form'!$D$8:$D$507, "&lt;="&amp;L241, 'Leave Request Form'!$E$8:$E$507, "&gt;="&amp;L241)&gt;0, "R", "")))))</f>
        <v/>
      </c>
      <c r="M243" s="43" t="str">
        <f>IF(OR($B243="", M241=""), "", IF(COUNTIFS('Leave Request Form'!$T$8:$T$507, M241, 'Leave Request Form'!$C$8:$C$507, $B243), "A2", IF(COUNTIFS('Leave Request Form'!$G$8:$G$507, M241, 'Leave Request Form'!$C$8:$C$507, $B243), "R2", IF(COUNTIFS('Leave Request Form'!$P$8:$P$569, $B243, 'Leave Request Form'!$Q$8:$Q$569, "&lt;="&amp;M241, 'Leave Request Form'!$R$8:$R$569, "&gt;="&amp;M241)&gt;0, "A", IF(COUNTIFS('Leave Request Form'!$C$8:$C$507, $B243, 'Leave Request Form'!$D$8:$D$507, "&lt;="&amp;M241, 'Leave Request Form'!$E$8:$E$507, "&gt;="&amp;M241)&gt;0, "R", "")))))</f>
        <v/>
      </c>
      <c r="N243" s="43" t="str">
        <f>IF(OR($B243="", N241=""), "", IF(COUNTIFS('Leave Request Form'!$T$8:$T$507, N241, 'Leave Request Form'!$C$8:$C$507, $B243), "A2", IF(COUNTIFS('Leave Request Form'!$G$8:$G$507, N241, 'Leave Request Form'!$C$8:$C$507, $B243), "R2", IF(COUNTIFS('Leave Request Form'!$P$8:$P$569, $B243, 'Leave Request Form'!$Q$8:$Q$569, "&lt;="&amp;N241, 'Leave Request Form'!$R$8:$R$569, "&gt;="&amp;N241)&gt;0, "A", IF(COUNTIFS('Leave Request Form'!$C$8:$C$507, $B243, 'Leave Request Form'!$D$8:$D$507, "&lt;="&amp;N241, 'Leave Request Form'!$E$8:$E$507, "&gt;="&amp;N241)&gt;0, "R", "")))))</f>
        <v/>
      </c>
      <c r="O243" s="43" t="str">
        <f>IF(OR($B243="", O241=""), "", IF(COUNTIFS('Leave Request Form'!$T$8:$T$507, O241, 'Leave Request Form'!$C$8:$C$507, $B243), "A2", IF(COUNTIFS('Leave Request Form'!$G$8:$G$507, O241, 'Leave Request Form'!$C$8:$C$507, $B243), "R2", IF(COUNTIFS('Leave Request Form'!$P$8:$P$569, $B243, 'Leave Request Form'!$Q$8:$Q$569, "&lt;="&amp;O241, 'Leave Request Form'!$R$8:$R$569, "&gt;="&amp;O241)&gt;0, "A", IF(COUNTIFS('Leave Request Form'!$C$8:$C$507, $B243, 'Leave Request Form'!$D$8:$D$507, "&lt;="&amp;O241, 'Leave Request Form'!$E$8:$E$507, "&gt;="&amp;O241)&gt;0, "R", "")))))</f>
        <v/>
      </c>
      <c r="P243" s="43" t="str">
        <f>IF(OR($B243="", P241=""), "", IF(COUNTIFS('Leave Request Form'!$T$8:$T$507, P241, 'Leave Request Form'!$C$8:$C$507, $B243), "A2", IF(COUNTIFS('Leave Request Form'!$G$8:$G$507, P241, 'Leave Request Form'!$C$8:$C$507, $B243), "R2", IF(COUNTIFS('Leave Request Form'!$P$8:$P$569, $B243, 'Leave Request Form'!$Q$8:$Q$569, "&lt;="&amp;P241, 'Leave Request Form'!$R$8:$R$569, "&gt;="&amp;P241)&gt;0, "A", IF(COUNTIFS('Leave Request Form'!$C$8:$C$507, $B243, 'Leave Request Form'!$D$8:$D$507, "&lt;="&amp;P241, 'Leave Request Form'!$E$8:$E$507, "&gt;="&amp;P241)&gt;0, "R", "")))))</f>
        <v/>
      </c>
      <c r="Q243" s="43" t="str">
        <f>IF(OR($B243="", Q241=""), "", IF(COUNTIFS('Leave Request Form'!$T$8:$T$507, Q241, 'Leave Request Form'!$C$8:$C$507, $B243), "A2", IF(COUNTIFS('Leave Request Form'!$G$8:$G$507, Q241, 'Leave Request Form'!$C$8:$C$507, $B243), "R2", IF(COUNTIFS('Leave Request Form'!$P$8:$P$569, $B243, 'Leave Request Form'!$Q$8:$Q$569, "&lt;="&amp;Q241, 'Leave Request Form'!$R$8:$R$569, "&gt;="&amp;Q241)&gt;0, "A", IF(COUNTIFS('Leave Request Form'!$C$8:$C$507, $B243, 'Leave Request Form'!$D$8:$D$507, "&lt;="&amp;Q241, 'Leave Request Form'!$E$8:$E$507, "&gt;="&amp;Q241)&gt;0, "R", "")))))</f>
        <v/>
      </c>
      <c r="R243" s="43" t="str">
        <f>IF(OR($B243="", R241=""), "", IF(COUNTIFS('Leave Request Form'!$T$8:$T$507, R241, 'Leave Request Form'!$C$8:$C$507, $B243), "A2", IF(COUNTIFS('Leave Request Form'!$G$8:$G$507, R241, 'Leave Request Form'!$C$8:$C$507, $B243), "R2", IF(COUNTIFS('Leave Request Form'!$P$8:$P$569, $B243, 'Leave Request Form'!$Q$8:$Q$569, "&lt;="&amp;R241, 'Leave Request Form'!$R$8:$R$569, "&gt;="&amp;R241)&gt;0, "A", IF(COUNTIFS('Leave Request Form'!$C$8:$C$507, $B243, 'Leave Request Form'!$D$8:$D$507, "&lt;="&amp;R241, 'Leave Request Form'!$E$8:$E$507, "&gt;="&amp;R241)&gt;0, "R", "")))))</f>
        <v/>
      </c>
      <c r="S243" s="43" t="str">
        <f>IF(OR($B243="", S241=""), "", IF(COUNTIFS('Leave Request Form'!$T$8:$T$507, S241, 'Leave Request Form'!$C$8:$C$507, $B243), "A2", IF(COUNTIFS('Leave Request Form'!$G$8:$G$507, S241, 'Leave Request Form'!$C$8:$C$507, $B243), "R2", IF(COUNTIFS('Leave Request Form'!$P$8:$P$569, $B243, 'Leave Request Form'!$Q$8:$Q$569, "&lt;="&amp;S241, 'Leave Request Form'!$R$8:$R$569, "&gt;="&amp;S241)&gt;0, "A", IF(COUNTIFS('Leave Request Form'!$C$8:$C$507, $B243, 'Leave Request Form'!$D$8:$D$507, "&lt;="&amp;S241, 'Leave Request Form'!$E$8:$E$507, "&gt;="&amp;S241)&gt;0, "R", "")))))</f>
        <v/>
      </c>
      <c r="T243" s="43" t="str">
        <f>IF(OR($B243="", T241=""), "", IF(COUNTIFS('Leave Request Form'!$T$8:$T$507, T241, 'Leave Request Form'!$C$8:$C$507, $B243), "A2", IF(COUNTIFS('Leave Request Form'!$G$8:$G$507, T241, 'Leave Request Form'!$C$8:$C$507, $B243), "R2", IF(COUNTIFS('Leave Request Form'!$P$8:$P$569, $B243, 'Leave Request Form'!$Q$8:$Q$569, "&lt;="&amp;T241, 'Leave Request Form'!$R$8:$R$569, "&gt;="&amp;T241)&gt;0, "A", IF(COUNTIFS('Leave Request Form'!$C$8:$C$507, $B243, 'Leave Request Form'!$D$8:$D$507, "&lt;="&amp;T241, 'Leave Request Form'!$E$8:$E$507, "&gt;="&amp;T241)&gt;0, "R", "")))))</f>
        <v/>
      </c>
      <c r="U243" s="43" t="str">
        <f>IF(OR($B243="", U241=""), "", IF(COUNTIFS('Leave Request Form'!$T$8:$T$507, U241, 'Leave Request Form'!$C$8:$C$507, $B243), "A2", IF(COUNTIFS('Leave Request Form'!$G$8:$G$507, U241, 'Leave Request Form'!$C$8:$C$507, $B243), "R2", IF(COUNTIFS('Leave Request Form'!$P$8:$P$569, $B243, 'Leave Request Form'!$Q$8:$Q$569, "&lt;="&amp;U241, 'Leave Request Form'!$R$8:$R$569, "&gt;="&amp;U241)&gt;0, "A", IF(COUNTIFS('Leave Request Form'!$C$8:$C$507, $B243, 'Leave Request Form'!$D$8:$D$507, "&lt;="&amp;U241, 'Leave Request Form'!$E$8:$E$507, "&gt;="&amp;U241)&gt;0, "R", "")))))</f>
        <v/>
      </c>
      <c r="V243" s="43" t="str">
        <f>IF(OR($B243="", V241=""), "", IF(COUNTIFS('Leave Request Form'!$T$8:$T$507, V241, 'Leave Request Form'!$C$8:$C$507, $B243), "A2", IF(COUNTIFS('Leave Request Form'!$G$8:$G$507, V241, 'Leave Request Form'!$C$8:$C$507, $B243), "R2", IF(COUNTIFS('Leave Request Form'!$P$8:$P$569, $B243, 'Leave Request Form'!$Q$8:$Q$569, "&lt;="&amp;V241, 'Leave Request Form'!$R$8:$R$569, "&gt;="&amp;V241)&gt;0, "A", IF(COUNTIFS('Leave Request Form'!$C$8:$C$507, $B243, 'Leave Request Form'!$D$8:$D$507, "&lt;="&amp;V241, 'Leave Request Form'!$E$8:$E$507, "&gt;="&amp;V241)&gt;0, "R", "")))))</f>
        <v/>
      </c>
      <c r="W243" s="43" t="str">
        <f>IF(OR($B243="", W241=""), "", IF(COUNTIFS('Leave Request Form'!$T$8:$T$507, W241, 'Leave Request Form'!$C$8:$C$507, $B243), "A2", IF(COUNTIFS('Leave Request Form'!$G$8:$G$507, W241, 'Leave Request Form'!$C$8:$C$507, $B243), "R2", IF(COUNTIFS('Leave Request Form'!$P$8:$P$569, $B243, 'Leave Request Form'!$Q$8:$Q$569, "&lt;="&amp;W241, 'Leave Request Form'!$R$8:$R$569, "&gt;="&amp;W241)&gt;0, "A", IF(COUNTIFS('Leave Request Form'!$C$8:$C$507, $B243, 'Leave Request Form'!$D$8:$D$507, "&lt;="&amp;W241, 'Leave Request Form'!$E$8:$E$507, "&gt;="&amp;W241)&gt;0, "R", "")))))</f>
        <v/>
      </c>
      <c r="X243" s="43" t="str">
        <f>IF(OR($B243="", X241=""), "", IF(COUNTIFS('Leave Request Form'!$T$8:$T$507, X241, 'Leave Request Form'!$C$8:$C$507, $B243), "A2", IF(COUNTIFS('Leave Request Form'!$G$8:$G$507, X241, 'Leave Request Form'!$C$8:$C$507, $B243), "R2", IF(COUNTIFS('Leave Request Form'!$P$8:$P$569, $B243, 'Leave Request Form'!$Q$8:$Q$569, "&lt;="&amp;X241, 'Leave Request Form'!$R$8:$R$569, "&gt;="&amp;X241)&gt;0, "A", IF(COUNTIFS('Leave Request Form'!$C$8:$C$507, $B243, 'Leave Request Form'!$D$8:$D$507, "&lt;="&amp;X241, 'Leave Request Form'!$E$8:$E$507, "&gt;="&amp;X241)&gt;0, "R", "")))))</f>
        <v/>
      </c>
      <c r="Y243" s="43" t="str">
        <f>IF(OR($B243="", Y241=""), "", IF(COUNTIFS('Leave Request Form'!$T$8:$T$507, Y241, 'Leave Request Form'!$C$8:$C$507, $B243), "A2", IF(COUNTIFS('Leave Request Form'!$G$8:$G$507, Y241, 'Leave Request Form'!$C$8:$C$507, $B243), "R2", IF(COUNTIFS('Leave Request Form'!$P$8:$P$569, $B243, 'Leave Request Form'!$Q$8:$Q$569, "&lt;="&amp;Y241, 'Leave Request Form'!$R$8:$R$569, "&gt;="&amp;Y241)&gt;0, "A", IF(COUNTIFS('Leave Request Form'!$C$8:$C$507, $B243, 'Leave Request Form'!$D$8:$D$507, "&lt;="&amp;Y241, 'Leave Request Form'!$E$8:$E$507, "&gt;="&amp;Y241)&gt;0, "R", "")))))</f>
        <v/>
      </c>
      <c r="Z243" s="43" t="str">
        <f>IF(OR($B243="", Z241=""), "", IF(COUNTIFS('Leave Request Form'!$T$8:$T$507, Z241, 'Leave Request Form'!$C$8:$C$507, $B243), "A2", IF(COUNTIFS('Leave Request Form'!$G$8:$G$507, Z241, 'Leave Request Form'!$C$8:$C$507, $B243), "R2", IF(COUNTIFS('Leave Request Form'!$P$8:$P$569, $B243, 'Leave Request Form'!$Q$8:$Q$569, "&lt;="&amp;Z241, 'Leave Request Form'!$R$8:$R$569, "&gt;="&amp;Z241)&gt;0, "A", IF(COUNTIFS('Leave Request Form'!$C$8:$C$507, $B243, 'Leave Request Form'!$D$8:$D$507, "&lt;="&amp;Z241, 'Leave Request Form'!$E$8:$E$507, "&gt;="&amp;Z241)&gt;0, "R", "")))))</f>
        <v/>
      </c>
      <c r="AA243" s="43" t="str">
        <f>IF(OR($B243="", AA241=""), "", IF(COUNTIFS('Leave Request Form'!$T$8:$T$507, AA241, 'Leave Request Form'!$C$8:$C$507, $B243), "A2", IF(COUNTIFS('Leave Request Form'!$G$8:$G$507, AA241, 'Leave Request Form'!$C$8:$C$507, $B243), "R2", IF(COUNTIFS('Leave Request Form'!$P$8:$P$569, $B243, 'Leave Request Form'!$Q$8:$Q$569, "&lt;="&amp;AA241, 'Leave Request Form'!$R$8:$R$569, "&gt;="&amp;AA241)&gt;0, "A", IF(COUNTIFS('Leave Request Form'!$C$8:$C$507, $B243, 'Leave Request Form'!$D$8:$D$507, "&lt;="&amp;AA241, 'Leave Request Form'!$E$8:$E$507, "&gt;="&amp;AA241)&gt;0, "R", "")))))</f>
        <v/>
      </c>
      <c r="AB243" s="43" t="str">
        <f>IF(OR($B243="", AB241=""), "", IF(COUNTIFS('Leave Request Form'!$T$8:$T$507, AB241, 'Leave Request Form'!$C$8:$C$507, $B243), "A2", IF(COUNTIFS('Leave Request Form'!$G$8:$G$507, AB241, 'Leave Request Form'!$C$8:$C$507, $B243), "R2", IF(COUNTIFS('Leave Request Form'!$P$8:$P$569, $B243, 'Leave Request Form'!$Q$8:$Q$569, "&lt;="&amp;AB241, 'Leave Request Form'!$R$8:$R$569, "&gt;="&amp;AB241)&gt;0, "A", IF(COUNTIFS('Leave Request Form'!$C$8:$C$507, $B243, 'Leave Request Form'!$D$8:$D$507, "&lt;="&amp;AB241, 'Leave Request Form'!$E$8:$E$507, "&gt;="&amp;AB241)&gt;0, "R", "")))))</f>
        <v/>
      </c>
      <c r="AC243" s="43" t="str">
        <f>IF(OR($B243="", AC241=""), "", IF(COUNTIFS('Leave Request Form'!$T$8:$T$507, AC241, 'Leave Request Form'!$C$8:$C$507, $B243), "A2", IF(COUNTIFS('Leave Request Form'!$G$8:$G$507, AC241, 'Leave Request Form'!$C$8:$C$507, $B243), "R2", IF(COUNTIFS('Leave Request Form'!$P$8:$P$569, $B243, 'Leave Request Form'!$Q$8:$Q$569, "&lt;="&amp;AC241, 'Leave Request Form'!$R$8:$R$569, "&gt;="&amp;AC241)&gt;0, "A", IF(COUNTIFS('Leave Request Form'!$C$8:$C$507, $B243, 'Leave Request Form'!$D$8:$D$507, "&lt;="&amp;AC241, 'Leave Request Form'!$E$8:$E$507, "&gt;="&amp;AC241)&gt;0, "R", "")))))</f>
        <v/>
      </c>
      <c r="AD243" s="43" t="str">
        <f>IF(OR($B243="", AD241=""), "", IF(COUNTIFS('Leave Request Form'!$T$8:$T$507, AD241, 'Leave Request Form'!$C$8:$C$507, $B243), "A2", IF(COUNTIFS('Leave Request Form'!$G$8:$G$507, AD241, 'Leave Request Form'!$C$8:$C$507, $B243), "R2", IF(COUNTIFS('Leave Request Form'!$P$8:$P$569, $B243, 'Leave Request Form'!$Q$8:$Q$569, "&lt;="&amp;AD241, 'Leave Request Form'!$R$8:$R$569, "&gt;="&amp;AD241)&gt;0, "A", IF(COUNTIFS('Leave Request Form'!$C$8:$C$507, $B243, 'Leave Request Form'!$D$8:$D$507, "&lt;="&amp;AD241, 'Leave Request Form'!$E$8:$E$507, "&gt;="&amp;AD241)&gt;0, "R", "")))))</f>
        <v/>
      </c>
      <c r="AE243" s="43" t="str">
        <f>IF(OR($B243="", AE241=""), "", IF(COUNTIFS('Leave Request Form'!$T$8:$T$507, AE241, 'Leave Request Form'!$C$8:$C$507, $B243), "A2", IF(COUNTIFS('Leave Request Form'!$G$8:$G$507, AE241, 'Leave Request Form'!$C$8:$C$507, $B243), "R2", IF(COUNTIFS('Leave Request Form'!$P$8:$P$569, $B243, 'Leave Request Form'!$Q$8:$Q$569, "&lt;="&amp;AE241, 'Leave Request Form'!$R$8:$R$569, "&gt;="&amp;AE241)&gt;0, "A", IF(COUNTIFS('Leave Request Form'!$C$8:$C$507, $B243, 'Leave Request Form'!$D$8:$D$507, "&lt;="&amp;AE241, 'Leave Request Form'!$E$8:$E$507, "&gt;="&amp;AE241)&gt;0, "R", "")))))</f>
        <v/>
      </c>
      <c r="AF243" s="43" t="str">
        <f>IF(OR($B243="", AF241=""), "", IF(COUNTIFS('Leave Request Form'!$T$8:$T$507, AF241, 'Leave Request Form'!$C$8:$C$507, $B243), "A2", IF(COUNTIFS('Leave Request Form'!$G$8:$G$507, AF241, 'Leave Request Form'!$C$8:$C$507, $B243), "R2", IF(COUNTIFS('Leave Request Form'!$P$8:$P$569, $B243, 'Leave Request Form'!$Q$8:$Q$569, "&lt;="&amp;AF241, 'Leave Request Form'!$R$8:$R$569, "&gt;="&amp;AF241)&gt;0, "A", IF(COUNTIFS('Leave Request Form'!$C$8:$C$507, $B243, 'Leave Request Form'!$D$8:$D$507, "&lt;="&amp;AF241, 'Leave Request Form'!$E$8:$E$507, "&gt;="&amp;AF241)&gt;0, "R", "")))))</f>
        <v/>
      </c>
      <c r="AG243" s="44" t="str">
        <f>IF(OR($B243="", AG241=""), "", IF(COUNTIFS('Leave Request Form'!$T$8:$T$507, AG241, 'Leave Request Form'!$C$8:$C$507, $B243), "A2", IF(COUNTIFS('Leave Request Form'!$G$8:$G$507, AG241, 'Leave Request Form'!$C$8:$C$507, $B243), "R2", IF(COUNTIFS('Leave Request Form'!$P$8:$P$569, $B243, 'Leave Request Form'!$Q$8:$Q$569, "&lt;="&amp;AG241, 'Leave Request Form'!$R$8:$R$569, "&gt;="&amp;AG241)&gt;0, "A", IF(COUNTIFS('Leave Request Form'!$C$8:$C$507, $B243, 'Leave Request Form'!$D$8:$D$507, "&lt;="&amp;AG241, 'Leave Request Form'!$E$8:$E$507, "&gt;="&amp;AG241)&gt;0, "R", "")))))</f>
        <v/>
      </c>
      <c r="AH243" s="75"/>
    </row>
    <row r="244" spans="1:34" x14ac:dyDescent="0.25">
      <c r="A244" s="75"/>
      <c r="B244" s="10" t="str">
        <f>IF('Intro &amp; Setup'!$BC$6="", "", 'Intro &amp; Setup'!$BC$6)</f>
        <v>Sean</v>
      </c>
      <c r="C244" s="42" t="str">
        <f>IF(OR($B244="", C241=""), "", IF(COUNTIFS('Leave Request Form'!$T$8:$T$507, C241, 'Leave Request Form'!$C$8:$C$507, $B244), "A2", IF(COUNTIFS('Leave Request Form'!$G$8:$G$507, C241, 'Leave Request Form'!$C$8:$C$507, $B244), "R2", IF(COUNTIFS('Leave Request Form'!$P$8:$P$569, $B244, 'Leave Request Form'!$Q$8:$Q$569, "&lt;="&amp;C241, 'Leave Request Form'!$R$8:$R$569, "&gt;="&amp;C241)&gt;0, "A", IF(COUNTIFS('Leave Request Form'!$C$8:$C$507, $B244, 'Leave Request Form'!$D$8:$D$507, "&lt;="&amp;C241, 'Leave Request Form'!$E$8:$E$507, "&gt;="&amp;C241)&gt;0, "R", "")))))</f>
        <v/>
      </c>
      <c r="D244" s="43" t="str">
        <f>IF(OR($B244="", D241=""), "", IF(COUNTIFS('Leave Request Form'!$T$8:$T$507, D241, 'Leave Request Form'!$C$8:$C$507, $B244), "A2", IF(COUNTIFS('Leave Request Form'!$G$8:$G$507, D241, 'Leave Request Form'!$C$8:$C$507, $B244), "R2", IF(COUNTIFS('Leave Request Form'!$P$8:$P$569, $B244, 'Leave Request Form'!$Q$8:$Q$569, "&lt;="&amp;D241, 'Leave Request Form'!$R$8:$R$569, "&gt;="&amp;D241)&gt;0, "A", IF(COUNTIFS('Leave Request Form'!$C$8:$C$507, $B244, 'Leave Request Form'!$D$8:$D$507, "&lt;="&amp;D241, 'Leave Request Form'!$E$8:$E$507, "&gt;="&amp;D241)&gt;0, "R", "")))))</f>
        <v/>
      </c>
      <c r="E244" s="43" t="str">
        <f>IF(OR($B244="", E241=""), "", IF(COUNTIFS('Leave Request Form'!$T$8:$T$507, E241, 'Leave Request Form'!$C$8:$C$507, $B244), "A2", IF(COUNTIFS('Leave Request Form'!$G$8:$G$507, E241, 'Leave Request Form'!$C$8:$C$507, $B244), "R2", IF(COUNTIFS('Leave Request Form'!$P$8:$P$569, $B244, 'Leave Request Form'!$Q$8:$Q$569, "&lt;="&amp;E241, 'Leave Request Form'!$R$8:$R$569, "&gt;="&amp;E241)&gt;0, "A", IF(COUNTIFS('Leave Request Form'!$C$8:$C$507, $B244, 'Leave Request Form'!$D$8:$D$507, "&lt;="&amp;E241, 'Leave Request Form'!$E$8:$E$507, "&gt;="&amp;E241)&gt;0, "R", "")))))</f>
        <v/>
      </c>
      <c r="F244" s="43" t="str">
        <f>IF(OR($B244="", F241=""), "", IF(COUNTIFS('Leave Request Form'!$T$8:$T$507, F241, 'Leave Request Form'!$C$8:$C$507, $B244), "A2", IF(COUNTIFS('Leave Request Form'!$G$8:$G$507, F241, 'Leave Request Form'!$C$8:$C$507, $B244), "R2", IF(COUNTIFS('Leave Request Form'!$P$8:$P$569, $B244, 'Leave Request Form'!$Q$8:$Q$569, "&lt;="&amp;F241, 'Leave Request Form'!$R$8:$R$569, "&gt;="&amp;F241)&gt;0, "A", IF(COUNTIFS('Leave Request Form'!$C$8:$C$507, $B244, 'Leave Request Form'!$D$8:$D$507, "&lt;="&amp;F241, 'Leave Request Form'!$E$8:$E$507, "&gt;="&amp;F241)&gt;0, "R", "")))))</f>
        <v/>
      </c>
      <c r="G244" s="43" t="str">
        <f>IF(OR($B244="", G241=""), "", IF(COUNTIFS('Leave Request Form'!$T$8:$T$507, G241, 'Leave Request Form'!$C$8:$C$507, $B244), "A2", IF(COUNTIFS('Leave Request Form'!$G$8:$G$507, G241, 'Leave Request Form'!$C$8:$C$507, $B244), "R2", IF(COUNTIFS('Leave Request Form'!$P$8:$P$569, $B244, 'Leave Request Form'!$Q$8:$Q$569, "&lt;="&amp;G241, 'Leave Request Form'!$R$8:$R$569, "&gt;="&amp;G241)&gt;0, "A", IF(COUNTIFS('Leave Request Form'!$C$8:$C$507, $B244, 'Leave Request Form'!$D$8:$D$507, "&lt;="&amp;G241, 'Leave Request Form'!$E$8:$E$507, "&gt;="&amp;G241)&gt;0, "R", "")))))</f>
        <v/>
      </c>
      <c r="H244" s="43" t="str">
        <f>IF(OR($B244="", H241=""), "", IF(COUNTIFS('Leave Request Form'!$T$8:$T$507, H241, 'Leave Request Form'!$C$8:$C$507, $B244), "A2", IF(COUNTIFS('Leave Request Form'!$G$8:$G$507, H241, 'Leave Request Form'!$C$8:$C$507, $B244), "R2", IF(COUNTIFS('Leave Request Form'!$P$8:$P$569, $B244, 'Leave Request Form'!$Q$8:$Q$569, "&lt;="&amp;H241, 'Leave Request Form'!$R$8:$R$569, "&gt;="&amp;H241)&gt;0, "A", IF(COUNTIFS('Leave Request Form'!$C$8:$C$507, $B244, 'Leave Request Form'!$D$8:$D$507, "&lt;="&amp;H241, 'Leave Request Form'!$E$8:$E$507, "&gt;="&amp;H241)&gt;0, "R", "")))))</f>
        <v/>
      </c>
      <c r="I244" s="43" t="str">
        <f>IF(OR($B244="", I241=""), "", IF(COUNTIFS('Leave Request Form'!$T$8:$T$507, I241, 'Leave Request Form'!$C$8:$C$507, $B244), "A2", IF(COUNTIFS('Leave Request Form'!$G$8:$G$507, I241, 'Leave Request Form'!$C$8:$C$507, $B244), "R2", IF(COUNTIFS('Leave Request Form'!$P$8:$P$569, $B244, 'Leave Request Form'!$Q$8:$Q$569, "&lt;="&amp;I241, 'Leave Request Form'!$R$8:$R$569, "&gt;="&amp;I241)&gt;0, "A", IF(COUNTIFS('Leave Request Form'!$C$8:$C$507, $B244, 'Leave Request Form'!$D$8:$D$507, "&lt;="&amp;I241, 'Leave Request Form'!$E$8:$E$507, "&gt;="&amp;I241)&gt;0, "R", "")))))</f>
        <v/>
      </c>
      <c r="J244" s="43" t="str">
        <f>IF(OR($B244="", J241=""), "", IF(COUNTIFS('Leave Request Form'!$T$8:$T$507, J241, 'Leave Request Form'!$C$8:$C$507, $B244), "A2", IF(COUNTIFS('Leave Request Form'!$G$8:$G$507, J241, 'Leave Request Form'!$C$8:$C$507, $B244), "R2", IF(COUNTIFS('Leave Request Form'!$P$8:$P$569, $B244, 'Leave Request Form'!$Q$8:$Q$569, "&lt;="&amp;J241, 'Leave Request Form'!$R$8:$R$569, "&gt;="&amp;J241)&gt;0, "A", IF(COUNTIFS('Leave Request Form'!$C$8:$C$507, $B244, 'Leave Request Form'!$D$8:$D$507, "&lt;="&amp;J241, 'Leave Request Form'!$E$8:$E$507, "&gt;="&amp;J241)&gt;0, "R", "")))))</f>
        <v/>
      </c>
      <c r="K244" s="43" t="str">
        <f>IF(OR($B244="", K241=""), "", IF(COUNTIFS('Leave Request Form'!$T$8:$T$507, K241, 'Leave Request Form'!$C$8:$C$507, $B244), "A2", IF(COUNTIFS('Leave Request Form'!$G$8:$G$507, K241, 'Leave Request Form'!$C$8:$C$507, $B244), "R2", IF(COUNTIFS('Leave Request Form'!$P$8:$P$569, $B244, 'Leave Request Form'!$Q$8:$Q$569, "&lt;="&amp;K241, 'Leave Request Form'!$R$8:$R$569, "&gt;="&amp;K241)&gt;0, "A", IF(COUNTIFS('Leave Request Form'!$C$8:$C$507, $B244, 'Leave Request Form'!$D$8:$D$507, "&lt;="&amp;K241, 'Leave Request Form'!$E$8:$E$507, "&gt;="&amp;K241)&gt;0, "R", "")))))</f>
        <v/>
      </c>
      <c r="L244" s="43" t="str">
        <f>IF(OR($B244="", L241=""), "", IF(COUNTIFS('Leave Request Form'!$T$8:$T$507, L241, 'Leave Request Form'!$C$8:$C$507, $B244), "A2", IF(COUNTIFS('Leave Request Form'!$G$8:$G$507, L241, 'Leave Request Form'!$C$8:$C$507, $B244), "R2", IF(COUNTIFS('Leave Request Form'!$P$8:$P$569, $B244, 'Leave Request Form'!$Q$8:$Q$569, "&lt;="&amp;L241, 'Leave Request Form'!$R$8:$R$569, "&gt;="&amp;L241)&gt;0, "A", IF(COUNTIFS('Leave Request Form'!$C$8:$C$507, $B244, 'Leave Request Form'!$D$8:$D$507, "&lt;="&amp;L241, 'Leave Request Form'!$E$8:$E$507, "&gt;="&amp;L241)&gt;0, "R", "")))))</f>
        <v/>
      </c>
      <c r="M244" s="43" t="str">
        <f>IF(OR($B244="", M241=""), "", IF(COUNTIFS('Leave Request Form'!$T$8:$T$507, M241, 'Leave Request Form'!$C$8:$C$507, $B244), "A2", IF(COUNTIFS('Leave Request Form'!$G$8:$G$507, M241, 'Leave Request Form'!$C$8:$C$507, $B244), "R2", IF(COUNTIFS('Leave Request Form'!$P$8:$P$569, $B244, 'Leave Request Form'!$Q$8:$Q$569, "&lt;="&amp;M241, 'Leave Request Form'!$R$8:$R$569, "&gt;="&amp;M241)&gt;0, "A", IF(COUNTIFS('Leave Request Form'!$C$8:$C$507, $B244, 'Leave Request Form'!$D$8:$D$507, "&lt;="&amp;M241, 'Leave Request Form'!$E$8:$E$507, "&gt;="&amp;M241)&gt;0, "R", "")))))</f>
        <v/>
      </c>
      <c r="N244" s="43" t="str">
        <f>IF(OR($B244="", N241=""), "", IF(COUNTIFS('Leave Request Form'!$T$8:$T$507, N241, 'Leave Request Form'!$C$8:$C$507, $B244), "A2", IF(COUNTIFS('Leave Request Form'!$G$8:$G$507, N241, 'Leave Request Form'!$C$8:$C$507, $B244), "R2", IF(COUNTIFS('Leave Request Form'!$P$8:$P$569, $B244, 'Leave Request Form'!$Q$8:$Q$569, "&lt;="&amp;N241, 'Leave Request Form'!$R$8:$R$569, "&gt;="&amp;N241)&gt;0, "A", IF(COUNTIFS('Leave Request Form'!$C$8:$C$507, $B244, 'Leave Request Form'!$D$8:$D$507, "&lt;="&amp;N241, 'Leave Request Form'!$E$8:$E$507, "&gt;="&amp;N241)&gt;0, "R", "")))))</f>
        <v/>
      </c>
      <c r="O244" s="43" t="str">
        <f>IF(OR($B244="", O241=""), "", IF(COUNTIFS('Leave Request Form'!$T$8:$T$507, O241, 'Leave Request Form'!$C$8:$C$507, $B244), "A2", IF(COUNTIFS('Leave Request Form'!$G$8:$G$507, O241, 'Leave Request Form'!$C$8:$C$507, $B244), "R2", IF(COUNTIFS('Leave Request Form'!$P$8:$P$569, $B244, 'Leave Request Form'!$Q$8:$Q$569, "&lt;="&amp;O241, 'Leave Request Form'!$R$8:$R$569, "&gt;="&amp;O241)&gt;0, "A", IF(COUNTIFS('Leave Request Form'!$C$8:$C$507, $B244, 'Leave Request Form'!$D$8:$D$507, "&lt;="&amp;O241, 'Leave Request Form'!$E$8:$E$507, "&gt;="&amp;O241)&gt;0, "R", "")))))</f>
        <v/>
      </c>
      <c r="P244" s="43" t="str">
        <f>IF(OR($B244="", P241=""), "", IF(COUNTIFS('Leave Request Form'!$T$8:$T$507, P241, 'Leave Request Form'!$C$8:$C$507, $B244), "A2", IF(COUNTIFS('Leave Request Form'!$G$8:$G$507, P241, 'Leave Request Form'!$C$8:$C$507, $B244), "R2", IF(COUNTIFS('Leave Request Form'!$P$8:$P$569, $B244, 'Leave Request Form'!$Q$8:$Q$569, "&lt;="&amp;P241, 'Leave Request Form'!$R$8:$R$569, "&gt;="&amp;P241)&gt;0, "A", IF(COUNTIFS('Leave Request Form'!$C$8:$C$507, $B244, 'Leave Request Form'!$D$8:$D$507, "&lt;="&amp;P241, 'Leave Request Form'!$E$8:$E$507, "&gt;="&amp;P241)&gt;0, "R", "")))))</f>
        <v/>
      </c>
      <c r="Q244" s="43" t="str">
        <f>IF(OR($B244="", Q241=""), "", IF(COUNTIFS('Leave Request Form'!$T$8:$T$507, Q241, 'Leave Request Form'!$C$8:$C$507, $B244), "A2", IF(COUNTIFS('Leave Request Form'!$G$8:$G$507, Q241, 'Leave Request Form'!$C$8:$C$507, $B244), "R2", IF(COUNTIFS('Leave Request Form'!$P$8:$P$569, $B244, 'Leave Request Form'!$Q$8:$Q$569, "&lt;="&amp;Q241, 'Leave Request Form'!$R$8:$R$569, "&gt;="&amp;Q241)&gt;0, "A", IF(COUNTIFS('Leave Request Form'!$C$8:$C$507, $B244, 'Leave Request Form'!$D$8:$D$507, "&lt;="&amp;Q241, 'Leave Request Form'!$E$8:$E$507, "&gt;="&amp;Q241)&gt;0, "R", "")))))</f>
        <v/>
      </c>
      <c r="R244" s="43" t="str">
        <f>IF(OR($B244="", R241=""), "", IF(COUNTIFS('Leave Request Form'!$T$8:$T$507, R241, 'Leave Request Form'!$C$8:$C$507, $B244), "A2", IF(COUNTIFS('Leave Request Form'!$G$8:$G$507, R241, 'Leave Request Form'!$C$8:$C$507, $B244), "R2", IF(COUNTIFS('Leave Request Form'!$P$8:$P$569, $B244, 'Leave Request Form'!$Q$8:$Q$569, "&lt;="&amp;R241, 'Leave Request Form'!$R$8:$R$569, "&gt;="&amp;R241)&gt;0, "A", IF(COUNTIFS('Leave Request Form'!$C$8:$C$507, $B244, 'Leave Request Form'!$D$8:$D$507, "&lt;="&amp;R241, 'Leave Request Form'!$E$8:$E$507, "&gt;="&amp;R241)&gt;0, "R", "")))))</f>
        <v/>
      </c>
      <c r="S244" s="43" t="str">
        <f>IF(OR($B244="", S241=""), "", IF(COUNTIFS('Leave Request Form'!$T$8:$T$507, S241, 'Leave Request Form'!$C$8:$C$507, $B244), "A2", IF(COUNTIFS('Leave Request Form'!$G$8:$G$507, S241, 'Leave Request Form'!$C$8:$C$507, $B244), "R2", IF(COUNTIFS('Leave Request Form'!$P$8:$P$569, $B244, 'Leave Request Form'!$Q$8:$Q$569, "&lt;="&amp;S241, 'Leave Request Form'!$R$8:$R$569, "&gt;="&amp;S241)&gt;0, "A", IF(COUNTIFS('Leave Request Form'!$C$8:$C$507, $B244, 'Leave Request Form'!$D$8:$D$507, "&lt;="&amp;S241, 'Leave Request Form'!$E$8:$E$507, "&gt;="&amp;S241)&gt;0, "R", "")))))</f>
        <v/>
      </c>
      <c r="T244" s="43" t="str">
        <f>IF(OR($B244="", T241=""), "", IF(COUNTIFS('Leave Request Form'!$T$8:$T$507, T241, 'Leave Request Form'!$C$8:$C$507, $B244), "A2", IF(COUNTIFS('Leave Request Form'!$G$8:$G$507, T241, 'Leave Request Form'!$C$8:$C$507, $B244), "R2", IF(COUNTIFS('Leave Request Form'!$P$8:$P$569, $B244, 'Leave Request Form'!$Q$8:$Q$569, "&lt;="&amp;T241, 'Leave Request Form'!$R$8:$R$569, "&gt;="&amp;T241)&gt;0, "A", IF(COUNTIFS('Leave Request Form'!$C$8:$C$507, $B244, 'Leave Request Form'!$D$8:$D$507, "&lt;="&amp;T241, 'Leave Request Form'!$E$8:$E$507, "&gt;="&amp;T241)&gt;0, "R", "")))))</f>
        <v/>
      </c>
      <c r="U244" s="43" t="str">
        <f>IF(OR($B244="", U241=""), "", IF(COUNTIFS('Leave Request Form'!$T$8:$T$507, U241, 'Leave Request Form'!$C$8:$C$507, $B244), "A2", IF(COUNTIFS('Leave Request Form'!$G$8:$G$507, U241, 'Leave Request Form'!$C$8:$C$507, $B244), "R2", IF(COUNTIFS('Leave Request Form'!$P$8:$P$569, $B244, 'Leave Request Form'!$Q$8:$Q$569, "&lt;="&amp;U241, 'Leave Request Form'!$R$8:$R$569, "&gt;="&amp;U241)&gt;0, "A", IF(COUNTIFS('Leave Request Form'!$C$8:$C$507, $B244, 'Leave Request Form'!$D$8:$D$507, "&lt;="&amp;U241, 'Leave Request Form'!$E$8:$E$507, "&gt;="&amp;U241)&gt;0, "R", "")))))</f>
        <v/>
      </c>
      <c r="V244" s="43" t="str">
        <f>IF(OR($B244="", V241=""), "", IF(COUNTIFS('Leave Request Form'!$T$8:$T$507, V241, 'Leave Request Form'!$C$8:$C$507, $B244), "A2", IF(COUNTIFS('Leave Request Form'!$G$8:$G$507, V241, 'Leave Request Form'!$C$8:$C$507, $B244), "R2", IF(COUNTIFS('Leave Request Form'!$P$8:$P$569, $B244, 'Leave Request Form'!$Q$8:$Q$569, "&lt;="&amp;V241, 'Leave Request Form'!$R$8:$R$569, "&gt;="&amp;V241)&gt;0, "A", IF(COUNTIFS('Leave Request Form'!$C$8:$C$507, $B244, 'Leave Request Form'!$D$8:$D$507, "&lt;="&amp;V241, 'Leave Request Form'!$E$8:$E$507, "&gt;="&amp;V241)&gt;0, "R", "")))))</f>
        <v/>
      </c>
      <c r="W244" s="43" t="str">
        <f>IF(OR($B244="", W241=""), "", IF(COUNTIFS('Leave Request Form'!$T$8:$T$507, W241, 'Leave Request Form'!$C$8:$C$507, $B244), "A2", IF(COUNTIFS('Leave Request Form'!$G$8:$G$507, W241, 'Leave Request Form'!$C$8:$C$507, $B244), "R2", IF(COUNTIFS('Leave Request Form'!$P$8:$P$569, $B244, 'Leave Request Form'!$Q$8:$Q$569, "&lt;="&amp;W241, 'Leave Request Form'!$R$8:$R$569, "&gt;="&amp;W241)&gt;0, "A", IF(COUNTIFS('Leave Request Form'!$C$8:$C$507, $B244, 'Leave Request Form'!$D$8:$D$507, "&lt;="&amp;W241, 'Leave Request Form'!$E$8:$E$507, "&gt;="&amp;W241)&gt;0, "R", "")))))</f>
        <v/>
      </c>
      <c r="X244" s="43" t="str">
        <f>IF(OR($B244="", X241=""), "", IF(COUNTIFS('Leave Request Form'!$T$8:$T$507, X241, 'Leave Request Form'!$C$8:$C$507, $B244), "A2", IF(COUNTIFS('Leave Request Form'!$G$8:$G$507, X241, 'Leave Request Form'!$C$8:$C$507, $B244), "R2", IF(COUNTIFS('Leave Request Form'!$P$8:$P$569, $B244, 'Leave Request Form'!$Q$8:$Q$569, "&lt;="&amp;X241, 'Leave Request Form'!$R$8:$R$569, "&gt;="&amp;X241)&gt;0, "A", IF(COUNTIFS('Leave Request Form'!$C$8:$C$507, $B244, 'Leave Request Form'!$D$8:$D$507, "&lt;="&amp;X241, 'Leave Request Form'!$E$8:$E$507, "&gt;="&amp;X241)&gt;0, "R", "")))))</f>
        <v/>
      </c>
      <c r="Y244" s="43" t="str">
        <f>IF(OR($B244="", Y241=""), "", IF(COUNTIFS('Leave Request Form'!$T$8:$T$507, Y241, 'Leave Request Form'!$C$8:$C$507, $B244), "A2", IF(COUNTIFS('Leave Request Form'!$G$8:$G$507, Y241, 'Leave Request Form'!$C$8:$C$507, $B244), "R2", IF(COUNTIFS('Leave Request Form'!$P$8:$P$569, $B244, 'Leave Request Form'!$Q$8:$Q$569, "&lt;="&amp;Y241, 'Leave Request Form'!$R$8:$R$569, "&gt;="&amp;Y241)&gt;0, "A", IF(COUNTIFS('Leave Request Form'!$C$8:$C$507, $B244, 'Leave Request Form'!$D$8:$D$507, "&lt;="&amp;Y241, 'Leave Request Form'!$E$8:$E$507, "&gt;="&amp;Y241)&gt;0, "R", "")))))</f>
        <v/>
      </c>
      <c r="Z244" s="43" t="str">
        <f>IF(OR($B244="", Z241=""), "", IF(COUNTIFS('Leave Request Form'!$T$8:$T$507, Z241, 'Leave Request Form'!$C$8:$C$507, $B244), "A2", IF(COUNTIFS('Leave Request Form'!$G$8:$G$507, Z241, 'Leave Request Form'!$C$8:$C$507, $B244), "R2", IF(COUNTIFS('Leave Request Form'!$P$8:$P$569, $B244, 'Leave Request Form'!$Q$8:$Q$569, "&lt;="&amp;Z241, 'Leave Request Form'!$R$8:$R$569, "&gt;="&amp;Z241)&gt;0, "A", IF(COUNTIFS('Leave Request Form'!$C$8:$C$507, $B244, 'Leave Request Form'!$D$8:$D$507, "&lt;="&amp;Z241, 'Leave Request Form'!$E$8:$E$507, "&gt;="&amp;Z241)&gt;0, "R", "")))))</f>
        <v/>
      </c>
      <c r="AA244" s="43" t="str">
        <f>IF(OR($B244="", AA241=""), "", IF(COUNTIFS('Leave Request Form'!$T$8:$T$507, AA241, 'Leave Request Form'!$C$8:$C$507, $B244), "A2", IF(COUNTIFS('Leave Request Form'!$G$8:$G$507, AA241, 'Leave Request Form'!$C$8:$C$507, $B244), "R2", IF(COUNTIFS('Leave Request Form'!$P$8:$P$569, $B244, 'Leave Request Form'!$Q$8:$Q$569, "&lt;="&amp;AA241, 'Leave Request Form'!$R$8:$R$569, "&gt;="&amp;AA241)&gt;0, "A", IF(COUNTIFS('Leave Request Form'!$C$8:$C$507, $B244, 'Leave Request Form'!$D$8:$D$507, "&lt;="&amp;AA241, 'Leave Request Form'!$E$8:$E$507, "&gt;="&amp;AA241)&gt;0, "R", "")))))</f>
        <v/>
      </c>
      <c r="AB244" s="43" t="str">
        <f>IF(OR($B244="", AB241=""), "", IF(COUNTIFS('Leave Request Form'!$T$8:$T$507, AB241, 'Leave Request Form'!$C$8:$C$507, $B244), "A2", IF(COUNTIFS('Leave Request Form'!$G$8:$G$507, AB241, 'Leave Request Form'!$C$8:$C$507, $B244), "R2", IF(COUNTIFS('Leave Request Form'!$P$8:$P$569, $B244, 'Leave Request Form'!$Q$8:$Q$569, "&lt;="&amp;AB241, 'Leave Request Form'!$R$8:$R$569, "&gt;="&amp;AB241)&gt;0, "A", IF(COUNTIFS('Leave Request Form'!$C$8:$C$507, $B244, 'Leave Request Form'!$D$8:$D$507, "&lt;="&amp;AB241, 'Leave Request Form'!$E$8:$E$507, "&gt;="&amp;AB241)&gt;0, "R", "")))))</f>
        <v/>
      </c>
      <c r="AC244" s="43" t="str">
        <f>IF(OR($B244="", AC241=""), "", IF(COUNTIFS('Leave Request Form'!$T$8:$T$507, AC241, 'Leave Request Form'!$C$8:$C$507, $B244), "A2", IF(COUNTIFS('Leave Request Form'!$G$8:$G$507, AC241, 'Leave Request Form'!$C$8:$C$507, $B244), "R2", IF(COUNTIFS('Leave Request Form'!$P$8:$P$569, $B244, 'Leave Request Form'!$Q$8:$Q$569, "&lt;="&amp;AC241, 'Leave Request Form'!$R$8:$R$569, "&gt;="&amp;AC241)&gt;0, "A", IF(COUNTIFS('Leave Request Form'!$C$8:$C$507, $B244, 'Leave Request Form'!$D$8:$D$507, "&lt;="&amp;AC241, 'Leave Request Form'!$E$8:$E$507, "&gt;="&amp;AC241)&gt;0, "R", "")))))</f>
        <v/>
      </c>
      <c r="AD244" s="43" t="str">
        <f>IF(OR($B244="", AD241=""), "", IF(COUNTIFS('Leave Request Form'!$T$8:$T$507, AD241, 'Leave Request Form'!$C$8:$C$507, $B244), "A2", IF(COUNTIFS('Leave Request Form'!$G$8:$G$507, AD241, 'Leave Request Form'!$C$8:$C$507, $B244), "R2", IF(COUNTIFS('Leave Request Form'!$P$8:$P$569, $B244, 'Leave Request Form'!$Q$8:$Q$569, "&lt;="&amp;AD241, 'Leave Request Form'!$R$8:$R$569, "&gt;="&amp;AD241)&gt;0, "A", IF(COUNTIFS('Leave Request Form'!$C$8:$C$507, $B244, 'Leave Request Form'!$D$8:$D$507, "&lt;="&amp;AD241, 'Leave Request Form'!$E$8:$E$507, "&gt;="&amp;AD241)&gt;0, "R", "")))))</f>
        <v/>
      </c>
      <c r="AE244" s="43" t="str">
        <f>IF(OR($B244="", AE241=""), "", IF(COUNTIFS('Leave Request Form'!$T$8:$T$507, AE241, 'Leave Request Form'!$C$8:$C$507, $B244), "A2", IF(COUNTIFS('Leave Request Form'!$G$8:$G$507, AE241, 'Leave Request Form'!$C$8:$C$507, $B244), "R2", IF(COUNTIFS('Leave Request Form'!$P$8:$P$569, $B244, 'Leave Request Form'!$Q$8:$Q$569, "&lt;="&amp;AE241, 'Leave Request Form'!$R$8:$R$569, "&gt;="&amp;AE241)&gt;0, "A", IF(COUNTIFS('Leave Request Form'!$C$8:$C$507, $B244, 'Leave Request Form'!$D$8:$D$507, "&lt;="&amp;AE241, 'Leave Request Form'!$E$8:$E$507, "&gt;="&amp;AE241)&gt;0, "R", "")))))</f>
        <v/>
      </c>
      <c r="AF244" s="43" t="str">
        <f>IF(OR($B244="", AF241=""), "", IF(COUNTIFS('Leave Request Form'!$T$8:$T$507, AF241, 'Leave Request Form'!$C$8:$C$507, $B244), "A2", IF(COUNTIFS('Leave Request Form'!$G$8:$G$507, AF241, 'Leave Request Form'!$C$8:$C$507, $B244), "R2", IF(COUNTIFS('Leave Request Form'!$P$8:$P$569, $B244, 'Leave Request Form'!$Q$8:$Q$569, "&lt;="&amp;AF241, 'Leave Request Form'!$R$8:$R$569, "&gt;="&amp;AF241)&gt;0, "A", IF(COUNTIFS('Leave Request Form'!$C$8:$C$507, $B244, 'Leave Request Form'!$D$8:$D$507, "&lt;="&amp;AF241, 'Leave Request Form'!$E$8:$E$507, "&gt;="&amp;AF241)&gt;0, "R", "")))))</f>
        <v/>
      </c>
      <c r="AG244" s="44" t="str">
        <f>IF(OR($B244="", AG241=""), "", IF(COUNTIFS('Leave Request Form'!$T$8:$T$507, AG241, 'Leave Request Form'!$C$8:$C$507, $B244), "A2", IF(COUNTIFS('Leave Request Form'!$G$8:$G$507, AG241, 'Leave Request Form'!$C$8:$C$507, $B244), "R2", IF(COUNTIFS('Leave Request Form'!$P$8:$P$569, $B244, 'Leave Request Form'!$Q$8:$Q$569, "&lt;="&amp;AG241, 'Leave Request Form'!$R$8:$R$569, "&gt;="&amp;AG241)&gt;0, "A", IF(COUNTIFS('Leave Request Form'!$C$8:$C$507, $B244, 'Leave Request Form'!$D$8:$D$507, "&lt;="&amp;AG241, 'Leave Request Form'!$E$8:$E$507, "&gt;="&amp;AG241)&gt;0, "R", "")))))</f>
        <v/>
      </c>
      <c r="AH244" s="75"/>
    </row>
    <row r="245" spans="1:34" x14ac:dyDescent="0.25">
      <c r="A245" s="75"/>
      <c r="B245" s="10" t="str">
        <f>IF('Intro &amp; Setup'!$BC$7="", "", 'Intro &amp; Setup'!$BC$7)</f>
        <v>Colin</v>
      </c>
      <c r="C245" s="42" t="str">
        <f>IF(OR($B245="", C241=""), "", IF(COUNTIFS('Leave Request Form'!$T$8:$T$507, C241, 'Leave Request Form'!$C$8:$C$507, $B245), "A2", IF(COUNTIFS('Leave Request Form'!$G$8:$G$507, C241, 'Leave Request Form'!$C$8:$C$507, $B245), "R2", IF(COUNTIFS('Leave Request Form'!$P$8:$P$569, $B245, 'Leave Request Form'!$Q$8:$Q$569, "&lt;="&amp;C241, 'Leave Request Form'!$R$8:$R$569, "&gt;="&amp;C241)&gt;0, "A", IF(COUNTIFS('Leave Request Form'!$C$8:$C$507, $B245, 'Leave Request Form'!$D$8:$D$507, "&lt;="&amp;C241, 'Leave Request Form'!$E$8:$E$507, "&gt;="&amp;C241)&gt;0, "R", "")))))</f>
        <v/>
      </c>
      <c r="D245" s="43" t="str">
        <f>IF(OR($B245="", D241=""), "", IF(COUNTIFS('Leave Request Form'!$T$8:$T$507, D241, 'Leave Request Form'!$C$8:$C$507, $B245), "A2", IF(COUNTIFS('Leave Request Form'!$G$8:$G$507, D241, 'Leave Request Form'!$C$8:$C$507, $B245), "R2", IF(COUNTIFS('Leave Request Form'!$P$8:$P$569, $B245, 'Leave Request Form'!$Q$8:$Q$569, "&lt;="&amp;D241, 'Leave Request Form'!$R$8:$R$569, "&gt;="&amp;D241)&gt;0, "A", IF(COUNTIFS('Leave Request Form'!$C$8:$C$507, $B245, 'Leave Request Form'!$D$8:$D$507, "&lt;="&amp;D241, 'Leave Request Form'!$E$8:$E$507, "&gt;="&amp;D241)&gt;0, "R", "")))))</f>
        <v/>
      </c>
      <c r="E245" s="43" t="str">
        <f>IF(OR($B245="", E241=""), "", IF(COUNTIFS('Leave Request Form'!$T$8:$T$507, E241, 'Leave Request Form'!$C$8:$C$507, $B245), "A2", IF(COUNTIFS('Leave Request Form'!$G$8:$G$507, E241, 'Leave Request Form'!$C$8:$C$507, $B245), "R2", IF(COUNTIFS('Leave Request Form'!$P$8:$P$569, $B245, 'Leave Request Form'!$Q$8:$Q$569, "&lt;="&amp;E241, 'Leave Request Form'!$R$8:$R$569, "&gt;="&amp;E241)&gt;0, "A", IF(COUNTIFS('Leave Request Form'!$C$8:$C$507, $B245, 'Leave Request Form'!$D$8:$D$507, "&lt;="&amp;E241, 'Leave Request Form'!$E$8:$E$507, "&gt;="&amp;E241)&gt;0, "R", "")))))</f>
        <v/>
      </c>
      <c r="F245" s="43" t="str">
        <f>IF(OR($B245="", F241=""), "", IF(COUNTIFS('Leave Request Form'!$T$8:$T$507, F241, 'Leave Request Form'!$C$8:$C$507, $B245), "A2", IF(COUNTIFS('Leave Request Form'!$G$8:$G$507, F241, 'Leave Request Form'!$C$8:$C$507, $B245), "R2", IF(COUNTIFS('Leave Request Form'!$P$8:$P$569, $B245, 'Leave Request Form'!$Q$8:$Q$569, "&lt;="&amp;F241, 'Leave Request Form'!$R$8:$R$569, "&gt;="&amp;F241)&gt;0, "A", IF(COUNTIFS('Leave Request Form'!$C$8:$C$507, $B245, 'Leave Request Form'!$D$8:$D$507, "&lt;="&amp;F241, 'Leave Request Form'!$E$8:$E$507, "&gt;="&amp;F241)&gt;0, "R", "")))))</f>
        <v/>
      </c>
      <c r="G245" s="43" t="str">
        <f>IF(OR($B245="", G241=""), "", IF(COUNTIFS('Leave Request Form'!$T$8:$T$507, G241, 'Leave Request Form'!$C$8:$C$507, $B245), "A2", IF(COUNTIFS('Leave Request Form'!$G$8:$G$507, G241, 'Leave Request Form'!$C$8:$C$507, $B245), "R2", IF(COUNTIFS('Leave Request Form'!$P$8:$P$569, $B245, 'Leave Request Form'!$Q$8:$Q$569, "&lt;="&amp;G241, 'Leave Request Form'!$R$8:$R$569, "&gt;="&amp;G241)&gt;0, "A", IF(COUNTIFS('Leave Request Form'!$C$8:$C$507, $B245, 'Leave Request Form'!$D$8:$D$507, "&lt;="&amp;G241, 'Leave Request Form'!$E$8:$E$507, "&gt;="&amp;G241)&gt;0, "R", "")))))</f>
        <v/>
      </c>
      <c r="H245" s="43" t="str">
        <f>IF(OR($B245="", H241=""), "", IF(COUNTIFS('Leave Request Form'!$T$8:$T$507, H241, 'Leave Request Form'!$C$8:$C$507, $B245), "A2", IF(COUNTIFS('Leave Request Form'!$G$8:$G$507, H241, 'Leave Request Form'!$C$8:$C$507, $B245), "R2", IF(COUNTIFS('Leave Request Form'!$P$8:$P$569, $B245, 'Leave Request Form'!$Q$8:$Q$569, "&lt;="&amp;H241, 'Leave Request Form'!$R$8:$R$569, "&gt;="&amp;H241)&gt;0, "A", IF(COUNTIFS('Leave Request Form'!$C$8:$C$507, $B245, 'Leave Request Form'!$D$8:$D$507, "&lt;="&amp;H241, 'Leave Request Form'!$E$8:$E$507, "&gt;="&amp;H241)&gt;0, "R", "")))))</f>
        <v/>
      </c>
      <c r="I245" s="43" t="str">
        <f>IF(OR($B245="", I241=""), "", IF(COUNTIFS('Leave Request Form'!$T$8:$T$507, I241, 'Leave Request Form'!$C$8:$C$507, $B245), "A2", IF(COUNTIFS('Leave Request Form'!$G$8:$G$507, I241, 'Leave Request Form'!$C$8:$C$507, $B245), "R2", IF(COUNTIFS('Leave Request Form'!$P$8:$P$569, $B245, 'Leave Request Form'!$Q$8:$Q$569, "&lt;="&amp;I241, 'Leave Request Form'!$R$8:$R$569, "&gt;="&amp;I241)&gt;0, "A", IF(COUNTIFS('Leave Request Form'!$C$8:$C$507, $B245, 'Leave Request Form'!$D$8:$D$507, "&lt;="&amp;I241, 'Leave Request Form'!$E$8:$E$507, "&gt;="&amp;I241)&gt;0, "R", "")))))</f>
        <v/>
      </c>
      <c r="J245" s="43" t="str">
        <f>IF(OR($B245="", J241=""), "", IF(COUNTIFS('Leave Request Form'!$T$8:$T$507, J241, 'Leave Request Form'!$C$8:$C$507, $B245), "A2", IF(COUNTIFS('Leave Request Form'!$G$8:$G$507, J241, 'Leave Request Form'!$C$8:$C$507, $B245), "R2", IF(COUNTIFS('Leave Request Form'!$P$8:$P$569, $B245, 'Leave Request Form'!$Q$8:$Q$569, "&lt;="&amp;J241, 'Leave Request Form'!$R$8:$R$569, "&gt;="&amp;J241)&gt;0, "A", IF(COUNTIFS('Leave Request Form'!$C$8:$C$507, $B245, 'Leave Request Form'!$D$8:$D$507, "&lt;="&amp;J241, 'Leave Request Form'!$E$8:$E$507, "&gt;="&amp;J241)&gt;0, "R", "")))))</f>
        <v/>
      </c>
      <c r="K245" s="43" t="str">
        <f>IF(OR($B245="", K241=""), "", IF(COUNTIFS('Leave Request Form'!$T$8:$T$507, K241, 'Leave Request Form'!$C$8:$C$507, $B245), "A2", IF(COUNTIFS('Leave Request Form'!$G$8:$G$507, K241, 'Leave Request Form'!$C$8:$C$507, $B245), "R2", IF(COUNTIFS('Leave Request Form'!$P$8:$P$569, $B245, 'Leave Request Form'!$Q$8:$Q$569, "&lt;="&amp;K241, 'Leave Request Form'!$R$8:$R$569, "&gt;="&amp;K241)&gt;0, "A", IF(COUNTIFS('Leave Request Form'!$C$8:$C$507, $B245, 'Leave Request Form'!$D$8:$D$507, "&lt;="&amp;K241, 'Leave Request Form'!$E$8:$E$507, "&gt;="&amp;K241)&gt;0, "R", "")))))</f>
        <v/>
      </c>
      <c r="L245" s="43" t="str">
        <f>IF(OR($B245="", L241=""), "", IF(COUNTIFS('Leave Request Form'!$T$8:$T$507, L241, 'Leave Request Form'!$C$8:$C$507, $B245), "A2", IF(COUNTIFS('Leave Request Form'!$G$8:$G$507, L241, 'Leave Request Form'!$C$8:$C$507, $B245), "R2", IF(COUNTIFS('Leave Request Form'!$P$8:$P$569, $B245, 'Leave Request Form'!$Q$8:$Q$569, "&lt;="&amp;L241, 'Leave Request Form'!$R$8:$R$569, "&gt;="&amp;L241)&gt;0, "A", IF(COUNTIFS('Leave Request Form'!$C$8:$C$507, $B245, 'Leave Request Form'!$D$8:$D$507, "&lt;="&amp;L241, 'Leave Request Form'!$E$8:$E$507, "&gt;="&amp;L241)&gt;0, "R", "")))))</f>
        <v/>
      </c>
      <c r="M245" s="43" t="str">
        <f>IF(OR($B245="", M241=""), "", IF(COUNTIFS('Leave Request Form'!$T$8:$T$507, M241, 'Leave Request Form'!$C$8:$C$507, $B245), "A2", IF(COUNTIFS('Leave Request Form'!$G$8:$G$507, M241, 'Leave Request Form'!$C$8:$C$507, $B245), "R2", IF(COUNTIFS('Leave Request Form'!$P$8:$P$569, $B245, 'Leave Request Form'!$Q$8:$Q$569, "&lt;="&amp;M241, 'Leave Request Form'!$R$8:$R$569, "&gt;="&amp;M241)&gt;0, "A", IF(COUNTIFS('Leave Request Form'!$C$8:$C$507, $B245, 'Leave Request Form'!$D$8:$D$507, "&lt;="&amp;M241, 'Leave Request Form'!$E$8:$E$507, "&gt;="&amp;M241)&gt;0, "R", "")))))</f>
        <v/>
      </c>
      <c r="N245" s="43" t="str">
        <f>IF(OR($B245="", N241=""), "", IF(COUNTIFS('Leave Request Form'!$T$8:$T$507, N241, 'Leave Request Form'!$C$8:$C$507, $B245), "A2", IF(COUNTIFS('Leave Request Form'!$G$8:$G$507, N241, 'Leave Request Form'!$C$8:$C$507, $B245), "R2", IF(COUNTIFS('Leave Request Form'!$P$8:$P$569, $B245, 'Leave Request Form'!$Q$8:$Q$569, "&lt;="&amp;N241, 'Leave Request Form'!$R$8:$R$569, "&gt;="&amp;N241)&gt;0, "A", IF(COUNTIFS('Leave Request Form'!$C$8:$C$507, $B245, 'Leave Request Form'!$D$8:$D$507, "&lt;="&amp;N241, 'Leave Request Form'!$E$8:$E$507, "&gt;="&amp;N241)&gt;0, "R", "")))))</f>
        <v/>
      </c>
      <c r="O245" s="43" t="str">
        <f>IF(OR($B245="", O241=""), "", IF(COUNTIFS('Leave Request Form'!$T$8:$T$507, O241, 'Leave Request Form'!$C$8:$C$507, $B245), "A2", IF(COUNTIFS('Leave Request Form'!$G$8:$G$507, O241, 'Leave Request Form'!$C$8:$C$507, $B245), "R2", IF(COUNTIFS('Leave Request Form'!$P$8:$P$569, $B245, 'Leave Request Form'!$Q$8:$Q$569, "&lt;="&amp;O241, 'Leave Request Form'!$R$8:$R$569, "&gt;="&amp;O241)&gt;0, "A", IF(COUNTIFS('Leave Request Form'!$C$8:$C$507, $B245, 'Leave Request Form'!$D$8:$D$507, "&lt;="&amp;O241, 'Leave Request Form'!$E$8:$E$507, "&gt;="&amp;O241)&gt;0, "R", "")))))</f>
        <v/>
      </c>
      <c r="P245" s="43" t="str">
        <f>IF(OR($B245="", P241=""), "", IF(COUNTIFS('Leave Request Form'!$T$8:$T$507, P241, 'Leave Request Form'!$C$8:$C$507, $B245), "A2", IF(COUNTIFS('Leave Request Form'!$G$8:$G$507, P241, 'Leave Request Form'!$C$8:$C$507, $B245), "R2", IF(COUNTIFS('Leave Request Form'!$P$8:$P$569, $B245, 'Leave Request Form'!$Q$8:$Q$569, "&lt;="&amp;P241, 'Leave Request Form'!$R$8:$R$569, "&gt;="&amp;P241)&gt;0, "A", IF(COUNTIFS('Leave Request Form'!$C$8:$C$507, $B245, 'Leave Request Form'!$D$8:$D$507, "&lt;="&amp;P241, 'Leave Request Form'!$E$8:$E$507, "&gt;="&amp;P241)&gt;0, "R", "")))))</f>
        <v/>
      </c>
      <c r="Q245" s="43" t="str">
        <f>IF(OR($B245="", Q241=""), "", IF(COUNTIFS('Leave Request Form'!$T$8:$T$507, Q241, 'Leave Request Form'!$C$8:$C$507, $B245), "A2", IF(COUNTIFS('Leave Request Form'!$G$8:$G$507, Q241, 'Leave Request Form'!$C$8:$C$507, $B245), "R2", IF(COUNTIFS('Leave Request Form'!$P$8:$P$569, $B245, 'Leave Request Form'!$Q$8:$Q$569, "&lt;="&amp;Q241, 'Leave Request Form'!$R$8:$R$569, "&gt;="&amp;Q241)&gt;0, "A", IF(COUNTIFS('Leave Request Form'!$C$8:$C$507, $B245, 'Leave Request Form'!$D$8:$D$507, "&lt;="&amp;Q241, 'Leave Request Form'!$E$8:$E$507, "&gt;="&amp;Q241)&gt;0, "R", "")))))</f>
        <v/>
      </c>
      <c r="R245" s="43" t="str">
        <f>IF(OR($B245="", R241=""), "", IF(COUNTIFS('Leave Request Form'!$T$8:$T$507, R241, 'Leave Request Form'!$C$8:$C$507, $B245), "A2", IF(COUNTIFS('Leave Request Form'!$G$8:$G$507, R241, 'Leave Request Form'!$C$8:$C$507, $B245), "R2", IF(COUNTIFS('Leave Request Form'!$P$8:$P$569, $B245, 'Leave Request Form'!$Q$8:$Q$569, "&lt;="&amp;R241, 'Leave Request Form'!$R$8:$R$569, "&gt;="&amp;R241)&gt;0, "A", IF(COUNTIFS('Leave Request Form'!$C$8:$C$507, $B245, 'Leave Request Form'!$D$8:$D$507, "&lt;="&amp;R241, 'Leave Request Form'!$E$8:$E$507, "&gt;="&amp;R241)&gt;0, "R", "")))))</f>
        <v/>
      </c>
      <c r="S245" s="43" t="str">
        <f>IF(OR($B245="", S241=""), "", IF(COUNTIFS('Leave Request Form'!$T$8:$T$507, S241, 'Leave Request Form'!$C$8:$C$507, $B245), "A2", IF(COUNTIFS('Leave Request Form'!$G$8:$G$507, S241, 'Leave Request Form'!$C$8:$C$507, $B245), "R2", IF(COUNTIFS('Leave Request Form'!$P$8:$P$569, $B245, 'Leave Request Form'!$Q$8:$Q$569, "&lt;="&amp;S241, 'Leave Request Form'!$R$8:$R$569, "&gt;="&amp;S241)&gt;0, "A", IF(COUNTIFS('Leave Request Form'!$C$8:$C$507, $B245, 'Leave Request Form'!$D$8:$D$507, "&lt;="&amp;S241, 'Leave Request Form'!$E$8:$E$507, "&gt;="&amp;S241)&gt;0, "R", "")))))</f>
        <v/>
      </c>
      <c r="T245" s="43" t="str">
        <f>IF(OR($B245="", T241=""), "", IF(COUNTIFS('Leave Request Form'!$T$8:$T$507, T241, 'Leave Request Form'!$C$8:$C$507, $B245), "A2", IF(COUNTIFS('Leave Request Form'!$G$8:$G$507, T241, 'Leave Request Form'!$C$8:$C$507, $B245), "R2", IF(COUNTIFS('Leave Request Form'!$P$8:$P$569, $B245, 'Leave Request Form'!$Q$8:$Q$569, "&lt;="&amp;T241, 'Leave Request Form'!$R$8:$R$569, "&gt;="&amp;T241)&gt;0, "A", IF(COUNTIFS('Leave Request Form'!$C$8:$C$507, $B245, 'Leave Request Form'!$D$8:$D$507, "&lt;="&amp;T241, 'Leave Request Form'!$E$8:$E$507, "&gt;="&amp;T241)&gt;0, "R", "")))))</f>
        <v/>
      </c>
      <c r="U245" s="43" t="str">
        <f>IF(OR($B245="", U241=""), "", IF(COUNTIFS('Leave Request Form'!$T$8:$T$507, U241, 'Leave Request Form'!$C$8:$C$507, $B245), "A2", IF(COUNTIFS('Leave Request Form'!$G$8:$G$507, U241, 'Leave Request Form'!$C$8:$C$507, $B245), "R2", IF(COUNTIFS('Leave Request Form'!$P$8:$P$569, $B245, 'Leave Request Form'!$Q$8:$Q$569, "&lt;="&amp;U241, 'Leave Request Form'!$R$8:$R$569, "&gt;="&amp;U241)&gt;0, "A", IF(COUNTIFS('Leave Request Form'!$C$8:$C$507, $B245, 'Leave Request Form'!$D$8:$D$507, "&lt;="&amp;U241, 'Leave Request Form'!$E$8:$E$507, "&gt;="&amp;U241)&gt;0, "R", "")))))</f>
        <v/>
      </c>
      <c r="V245" s="43" t="str">
        <f>IF(OR($B245="", V241=""), "", IF(COUNTIFS('Leave Request Form'!$T$8:$T$507, V241, 'Leave Request Form'!$C$8:$C$507, $B245), "A2", IF(COUNTIFS('Leave Request Form'!$G$8:$G$507, V241, 'Leave Request Form'!$C$8:$C$507, $B245), "R2", IF(COUNTIFS('Leave Request Form'!$P$8:$P$569, $B245, 'Leave Request Form'!$Q$8:$Q$569, "&lt;="&amp;V241, 'Leave Request Form'!$R$8:$R$569, "&gt;="&amp;V241)&gt;0, "A", IF(COUNTIFS('Leave Request Form'!$C$8:$C$507, $B245, 'Leave Request Form'!$D$8:$D$507, "&lt;="&amp;V241, 'Leave Request Form'!$E$8:$E$507, "&gt;="&amp;V241)&gt;0, "R", "")))))</f>
        <v/>
      </c>
      <c r="W245" s="43" t="str">
        <f>IF(OR($B245="", W241=""), "", IF(COUNTIFS('Leave Request Form'!$T$8:$T$507, W241, 'Leave Request Form'!$C$8:$C$507, $B245), "A2", IF(COUNTIFS('Leave Request Form'!$G$8:$G$507, W241, 'Leave Request Form'!$C$8:$C$507, $B245), "R2", IF(COUNTIFS('Leave Request Form'!$P$8:$P$569, $B245, 'Leave Request Form'!$Q$8:$Q$569, "&lt;="&amp;W241, 'Leave Request Form'!$R$8:$R$569, "&gt;="&amp;W241)&gt;0, "A", IF(COUNTIFS('Leave Request Form'!$C$8:$C$507, $B245, 'Leave Request Form'!$D$8:$D$507, "&lt;="&amp;W241, 'Leave Request Form'!$E$8:$E$507, "&gt;="&amp;W241)&gt;0, "R", "")))))</f>
        <v/>
      </c>
      <c r="X245" s="43" t="str">
        <f>IF(OR($B245="", X241=""), "", IF(COUNTIFS('Leave Request Form'!$T$8:$T$507, X241, 'Leave Request Form'!$C$8:$C$507, $B245), "A2", IF(COUNTIFS('Leave Request Form'!$G$8:$G$507, X241, 'Leave Request Form'!$C$8:$C$507, $B245), "R2", IF(COUNTIFS('Leave Request Form'!$P$8:$P$569, $B245, 'Leave Request Form'!$Q$8:$Q$569, "&lt;="&amp;X241, 'Leave Request Form'!$R$8:$R$569, "&gt;="&amp;X241)&gt;0, "A", IF(COUNTIFS('Leave Request Form'!$C$8:$C$507, $B245, 'Leave Request Form'!$D$8:$D$507, "&lt;="&amp;X241, 'Leave Request Form'!$E$8:$E$507, "&gt;="&amp;X241)&gt;0, "R", "")))))</f>
        <v/>
      </c>
      <c r="Y245" s="43" t="str">
        <f>IF(OR($B245="", Y241=""), "", IF(COUNTIFS('Leave Request Form'!$T$8:$T$507, Y241, 'Leave Request Form'!$C$8:$C$507, $B245), "A2", IF(COUNTIFS('Leave Request Form'!$G$8:$G$507, Y241, 'Leave Request Form'!$C$8:$C$507, $B245), "R2", IF(COUNTIFS('Leave Request Form'!$P$8:$P$569, $B245, 'Leave Request Form'!$Q$8:$Q$569, "&lt;="&amp;Y241, 'Leave Request Form'!$R$8:$R$569, "&gt;="&amp;Y241)&gt;0, "A", IF(COUNTIFS('Leave Request Form'!$C$8:$C$507, $B245, 'Leave Request Form'!$D$8:$D$507, "&lt;="&amp;Y241, 'Leave Request Form'!$E$8:$E$507, "&gt;="&amp;Y241)&gt;0, "R", "")))))</f>
        <v/>
      </c>
      <c r="Z245" s="43" t="str">
        <f>IF(OR($B245="", Z241=""), "", IF(COUNTIFS('Leave Request Form'!$T$8:$T$507, Z241, 'Leave Request Form'!$C$8:$C$507, $B245), "A2", IF(COUNTIFS('Leave Request Form'!$G$8:$G$507, Z241, 'Leave Request Form'!$C$8:$C$507, $B245), "R2", IF(COUNTIFS('Leave Request Form'!$P$8:$P$569, $B245, 'Leave Request Form'!$Q$8:$Q$569, "&lt;="&amp;Z241, 'Leave Request Form'!$R$8:$R$569, "&gt;="&amp;Z241)&gt;0, "A", IF(COUNTIFS('Leave Request Form'!$C$8:$C$507, $B245, 'Leave Request Form'!$D$8:$D$507, "&lt;="&amp;Z241, 'Leave Request Form'!$E$8:$E$507, "&gt;="&amp;Z241)&gt;0, "R", "")))))</f>
        <v/>
      </c>
      <c r="AA245" s="43" t="str">
        <f>IF(OR($B245="", AA241=""), "", IF(COUNTIFS('Leave Request Form'!$T$8:$T$507, AA241, 'Leave Request Form'!$C$8:$C$507, $B245), "A2", IF(COUNTIFS('Leave Request Form'!$G$8:$G$507, AA241, 'Leave Request Form'!$C$8:$C$507, $B245), "R2", IF(COUNTIFS('Leave Request Form'!$P$8:$P$569, $B245, 'Leave Request Form'!$Q$8:$Q$569, "&lt;="&amp;AA241, 'Leave Request Form'!$R$8:$R$569, "&gt;="&amp;AA241)&gt;0, "A", IF(COUNTIFS('Leave Request Form'!$C$8:$C$507, $B245, 'Leave Request Form'!$D$8:$D$507, "&lt;="&amp;AA241, 'Leave Request Form'!$E$8:$E$507, "&gt;="&amp;AA241)&gt;0, "R", "")))))</f>
        <v/>
      </c>
      <c r="AB245" s="43" t="str">
        <f>IF(OR($B245="", AB241=""), "", IF(COUNTIFS('Leave Request Form'!$T$8:$T$507, AB241, 'Leave Request Form'!$C$8:$C$507, $B245), "A2", IF(COUNTIFS('Leave Request Form'!$G$8:$G$507, AB241, 'Leave Request Form'!$C$8:$C$507, $B245), "R2", IF(COUNTIFS('Leave Request Form'!$P$8:$P$569, $B245, 'Leave Request Form'!$Q$8:$Q$569, "&lt;="&amp;AB241, 'Leave Request Form'!$R$8:$R$569, "&gt;="&amp;AB241)&gt;0, "A", IF(COUNTIFS('Leave Request Form'!$C$8:$C$507, $B245, 'Leave Request Form'!$D$8:$D$507, "&lt;="&amp;AB241, 'Leave Request Form'!$E$8:$E$507, "&gt;="&amp;AB241)&gt;0, "R", "")))))</f>
        <v/>
      </c>
      <c r="AC245" s="43" t="str">
        <f>IF(OR($B245="", AC241=""), "", IF(COUNTIFS('Leave Request Form'!$T$8:$T$507, AC241, 'Leave Request Form'!$C$8:$C$507, $B245), "A2", IF(COUNTIFS('Leave Request Form'!$G$8:$G$507, AC241, 'Leave Request Form'!$C$8:$C$507, $B245), "R2", IF(COUNTIFS('Leave Request Form'!$P$8:$P$569, $B245, 'Leave Request Form'!$Q$8:$Q$569, "&lt;="&amp;AC241, 'Leave Request Form'!$R$8:$R$569, "&gt;="&amp;AC241)&gt;0, "A", IF(COUNTIFS('Leave Request Form'!$C$8:$C$507, $B245, 'Leave Request Form'!$D$8:$D$507, "&lt;="&amp;AC241, 'Leave Request Form'!$E$8:$E$507, "&gt;="&amp;AC241)&gt;0, "R", "")))))</f>
        <v/>
      </c>
      <c r="AD245" s="43" t="str">
        <f>IF(OR($B245="", AD241=""), "", IF(COUNTIFS('Leave Request Form'!$T$8:$T$507, AD241, 'Leave Request Form'!$C$8:$C$507, $B245), "A2", IF(COUNTIFS('Leave Request Form'!$G$8:$G$507, AD241, 'Leave Request Form'!$C$8:$C$507, $B245), "R2", IF(COUNTIFS('Leave Request Form'!$P$8:$P$569, $B245, 'Leave Request Form'!$Q$8:$Q$569, "&lt;="&amp;AD241, 'Leave Request Form'!$R$8:$R$569, "&gt;="&amp;AD241)&gt;0, "A", IF(COUNTIFS('Leave Request Form'!$C$8:$C$507, $B245, 'Leave Request Form'!$D$8:$D$507, "&lt;="&amp;AD241, 'Leave Request Form'!$E$8:$E$507, "&gt;="&amp;AD241)&gt;0, "R", "")))))</f>
        <v/>
      </c>
      <c r="AE245" s="43" t="str">
        <f>IF(OR($B245="", AE241=""), "", IF(COUNTIFS('Leave Request Form'!$T$8:$T$507, AE241, 'Leave Request Form'!$C$8:$C$507, $B245), "A2", IF(COUNTIFS('Leave Request Form'!$G$8:$G$507, AE241, 'Leave Request Form'!$C$8:$C$507, $B245), "R2", IF(COUNTIFS('Leave Request Form'!$P$8:$P$569, $B245, 'Leave Request Form'!$Q$8:$Q$569, "&lt;="&amp;AE241, 'Leave Request Form'!$R$8:$R$569, "&gt;="&amp;AE241)&gt;0, "A", IF(COUNTIFS('Leave Request Form'!$C$8:$C$507, $B245, 'Leave Request Form'!$D$8:$D$507, "&lt;="&amp;AE241, 'Leave Request Form'!$E$8:$E$507, "&gt;="&amp;AE241)&gt;0, "R", "")))))</f>
        <v/>
      </c>
      <c r="AF245" s="43" t="str">
        <f>IF(OR($B245="", AF241=""), "", IF(COUNTIFS('Leave Request Form'!$T$8:$T$507, AF241, 'Leave Request Form'!$C$8:$C$507, $B245), "A2", IF(COUNTIFS('Leave Request Form'!$G$8:$G$507, AF241, 'Leave Request Form'!$C$8:$C$507, $B245), "R2", IF(COUNTIFS('Leave Request Form'!$P$8:$P$569, $B245, 'Leave Request Form'!$Q$8:$Q$569, "&lt;="&amp;AF241, 'Leave Request Form'!$R$8:$R$569, "&gt;="&amp;AF241)&gt;0, "A", IF(COUNTIFS('Leave Request Form'!$C$8:$C$507, $B245, 'Leave Request Form'!$D$8:$D$507, "&lt;="&amp;AF241, 'Leave Request Form'!$E$8:$E$507, "&gt;="&amp;AF241)&gt;0, "R", "")))))</f>
        <v/>
      </c>
      <c r="AG245" s="44" t="str">
        <f>IF(OR($B245="", AG241=""), "", IF(COUNTIFS('Leave Request Form'!$T$8:$T$507, AG241, 'Leave Request Form'!$C$8:$C$507, $B245), "A2", IF(COUNTIFS('Leave Request Form'!$G$8:$G$507, AG241, 'Leave Request Form'!$C$8:$C$507, $B245), "R2", IF(COUNTIFS('Leave Request Form'!$P$8:$P$569, $B245, 'Leave Request Form'!$Q$8:$Q$569, "&lt;="&amp;AG241, 'Leave Request Form'!$R$8:$R$569, "&gt;="&amp;AG241)&gt;0, "A", IF(COUNTIFS('Leave Request Form'!$C$8:$C$507, $B245, 'Leave Request Form'!$D$8:$D$507, "&lt;="&amp;AG241, 'Leave Request Form'!$E$8:$E$507, "&gt;="&amp;AG241)&gt;0, "R", "")))))</f>
        <v/>
      </c>
      <c r="AH245" s="75"/>
    </row>
    <row r="246" spans="1:34" x14ac:dyDescent="0.25">
      <c r="A246" s="75"/>
      <c r="B246" s="10" t="str">
        <f>IF('Intro &amp; Setup'!$BC$8="", "", 'Intro &amp; Setup'!$BC$8)</f>
        <v>Sarah</v>
      </c>
      <c r="C246" s="42" t="str">
        <f>IF(OR($B246="", C241=""), "", IF(COUNTIFS('Leave Request Form'!$T$8:$T$507, C241, 'Leave Request Form'!$C$8:$C$507, $B246), "A2", IF(COUNTIFS('Leave Request Form'!$G$8:$G$507, C241, 'Leave Request Form'!$C$8:$C$507, $B246), "R2", IF(COUNTIFS('Leave Request Form'!$P$8:$P$569, $B246, 'Leave Request Form'!$Q$8:$Q$569, "&lt;="&amp;C241, 'Leave Request Form'!$R$8:$R$569, "&gt;="&amp;C241)&gt;0, "A", IF(COUNTIFS('Leave Request Form'!$C$8:$C$507, $B246, 'Leave Request Form'!$D$8:$D$507, "&lt;="&amp;C241, 'Leave Request Form'!$E$8:$E$507, "&gt;="&amp;C241)&gt;0, "R", "")))))</f>
        <v/>
      </c>
      <c r="D246" s="43" t="str">
        <f>IF(OR($B246="", D241=""), "", IF(COUNTIFS('Leave Request Form'!$T$8:$T$507, D241, 'Leave Request Form'!$C$8:$C$507, $B246), "A2", IF(COUNTIFS('Leave Request Form'!$G$8:$G$507, D241, 'Leave Request Form'!$C$8:$C$507, $B246), "R2", IF(COUNTIFS('Leave Request Form'!$P$8:$P$569, $B246, 'Leave Request Form'!$Q$8:$Q$569, "&lt;="&amp;D241, 'Leave Request Form'!$R$8:$R$569, "&gt;="&amp;D241)&gt;0, "A", IF(COUNTIFS('Leave Request Form'!$C$8:$C$507, $B246, 'Leave Request Form'!$D$8:$D$507, "&lt;="&amp;D241, 'Leave Request Form'!$E$8:$E$507, "&gt;="&amp;D241)&gt;0, "R", "")))))</f>
        <v/>
      </c>
      <c r="E246" s="43" t="str">
        <f>IF(OR($B246="", E241=""), "", IF(COUNTIFS('Leave Request Form'!$T$8:$T$507, E241, 'Leave Request Form'!$C$8:$C$507, $B246), "A2", IF(COUNTIFS('Leave Request Form'!$G$8:$G$507, E241, 'Leave Request Form'!$C$8:$C$507, $B246), "R2", IF(COUNTIFS('Leave Request Form'!$P$8:$P$569, $B246, 'Leave Request Form'!$Q$8:$Q$569, "&lt;="&amp;E241, 'Leave Request Form'!$R$8:$R$569, "&gt;="&amp;E241)&gt;0, "A", IF(COUNTIFS('Leave Request Form'!$C$8:$C$507, $B246, 'Leave Request Form'!$D$8:$D$507, "&lt;="&amp;E241, 'Leave Request Form'!$E$8:$E$507, "&gt;="&amp;E241)&gt;0, "R", "")))))</f>
        <v/>
      </c>
      <c r="F246" s="43" t="str">
        <f>IF(OR($B246="", F241=""), "", IF(COUNTIFS('Leave Request Form'!$T$8:$T$507, F241, 'Leave Request Form'!$C$8:$C$507, $B246), "A2", IF(COUNTIFS('Leave Request Form'!$G$8:$G$507, F241, 'Leave Request Form'!$C$8:$C$507, $B246), "R2", IF(COUNTIFS('Leave Request Form'!$P$8:$P$569, $B246, 'Leave Request Form'!$Q$8:$Q$569, "&lt;="&amp;F241, 'Leave Request Form'!$R$8:$R$569, "&gt;="&amp;F241)&gt;0, "A", IF(COUNTIFS('Leave Request Form'!$C$8:$C$507, $B246, 'Leave Request Form'!$D$8:$D$507, "&lt;="&amp;F241, 'Leave Request Form'!$E$8:$E$507, "&gt;="&amp;F241)&gt;0, "R", "")))))</f>
        <v/>
      </c>
      <c r="G246" s="43" t="str">
        <f>IF(OR($B246="", G241=""), "", IF(COUNTIFS('Leave Request Form'!$T$8:$T$507, G241, 'Leave Request Form'!$C$8:$C$507, $B246), "A2", IF(COUNTIFS('Leave Request Form'!$G$8:$G$507, G241, 'Leave Request Form'!$C$8:$C$507, $B246), "R2", IF(COUNTIFS('Leave Request Form'!$P$8:$P$569, $B246, 'Leave Request Form'!$Q$8:$Q$569, "&lt;="&amp;G241, 'Leave Request Form'!$R$8:$R$569, "&gt;="&amp;G241)&gt;0, "A", IF(COUNTIFS('Leave Request Form'!$C$8:$C$507, $B246, 'Leave Request Form'!$D$8:$D$507, "&lt;="&amp;G241, 'Leave Request Form'!$E$8:$E$507, "&gt;="&amp;G241)&gt;0, "R", "")))))</f>
        <v/>
      </c>
      <c r="H246" s="43" t="str">
        <f>IF(OR($B246="", H241=""), "", IF(COUNTIFS('Leave Request Form'!$T$8:$T$507, H241, 'Leave Request Form'!$C$8:$C$507, $B246), "A2", IF(COUNTIFS('Leave Request Form'!$G$8:$G$507, H241, 'Leave Request Form'!$C$8:$C$507, $B246), "R2", IF(COUNTIFS('Leave Request Form'!$P$8:$P$569, $B246, 'Leave Request Form'!$Q$8:$Q$569, "&lt;="&amp;H241, 'Leave Request Form'!$R$8:$R$569, "&gt;="&amp;H241)&gt;0, "A", IF(COUNTIFS('Leave Request Form'!$C$8:$C$507, $B246, 'Leave Request Form'!$D$8:$D$507, "&lt;="&amp;H241, 'Leave Request Form'!$E$8:$E$507, "&gt;="&amp;H241)&gt;0, "R", "")))))</f>
        <v/>
      </c>
      <c r="I246" s="43" t="str">
        <f>IF(OR($B246="", I241=""), "", IF(COUNTIFS('Leave Request Form'!$T$8:$T$507, I241, 'Leave Request Form'!$C$8:$C$507, $B246), "A2", IF(COUNTIFS('Leave Request Form'!$G$8:$G$507, I241, 'Leave Request Form'!$C$8:$C$507, $B246), "R2", IF(COUNTIFS('Leave Request Form'!$P$8:$P$569, $B246, 'Leave Request Form'!$Q$8:$Q$569, "&lt;="&amp;I241, 'Leave Request Form'!$R$8:$R$569, "&gt;="&amp;I241)&gt;0, "A", IF(COUNTIFS('Leave Request Form'!$C$8:$C$507, $B246, 'Leave Request Form'!$D$8:$D$507, "&lt;="&amp;I241, 'Leave Request Form'!$E$8:$E$507, "&gt;="&amp;I241)&gt;0, "R", "")))))</f>
        <v/>
      </c>
      <c r="J246" s="43" t="str">
        <f>IF(OR($B246="", J241=""), "", IF(COUNTIFS('Leave Request Form'!$T$8:$T$507, J241, 'Leave Request Form'!$C$8:$C$507, $B246), "A2", IF(COUNTIFS('Leave Request Form'!$G$8:$G$507, J241, 'Leave Request Form'!$C$8:$C$507, $B246), "R2", IF(COUNTIFS('Leave Request Form'!$P$8:$P$569, $B246, 'Leave Request Form'!$Q$8:$Q$569, "&lt;="&amp;J241, 'Leave Request Form'!$R$8:$R$569, "&gt;="&amp;J241)&gt;0, "A", IF(COUNTIFS('Leave Request Form'!$C$8:$C$507, $B246, 'Leave Request Form'!$D$8:$D$507, "&lt;="&amp;J241, 'Leave Request Form'!$E$8:$E$507, "&gt;="&amp;J241)&gt;0, "R", "")))))</f>
        <v/>
      </c>
      <c r="K246" s="43" t="str">
        <f>IF(OR($B246="", K241=""), "", IF(COUNTIFS('Leave Request Form'!$T$8:$T$507, K241, 'Leave Request Form'!$C$8:$C$507, $B246), "A2", IF(COUNTIFS('Leave Request Form'!$G$8:$G$507, K241, 'Leave Request Form'!$C$8:$C$507, $B246), "R2", IF(COUNTIFS('Leave Request Form'!$P$8:$P$569, $B246, 'Leave Request Form'!$Q$8:$Q$569, "&lt;="&amp;K241, 'Leave Request Form'!$R$8:$R$569, "&gt;="&amp;K241)&gt;0, "A", IF(COUNTIFS('Leave Request Form'!$C$8:$C$507, $B246, 'Leave Request Form'!$D$8:$D$507, "&lt;="&amp;K241, 'Leave Request Form'!$E$8:$E$507, "&gt;="&amp;K241)&gt;0, "R", "")))))</f>
        <v/>
      </c>
      <c r="L246" s="43" t="str">
        <f>IF(OR($B246="", L241=""), "", IF(COUNTIFS('Leave Request Form'!$T$8:$T$507, L241, 'Leave Request Form'!$C$8:$C$507, $B246), "A2", IF(COUNTIFS('Leave Request Form'!$G$8:$G$507, L241, 'Leave Request Form'!$C$8:$C$507, $B246), "R2", IF(COUNTIFS('Leave Request Form'!$P$8:$P$569, $B246, 'Leave Request Form'!$Q$8:$Q$569, "&lt;="&amp;L241, 'Leave Request Form'!$R$8:$R$569, "&gt;="&amp;L241)&gt;0, "A", IF(COUNTIFS('Leave Request Form'!$C$8:$C$507, $B246, 'Leave Request Form'!$D$8:$D$507, "&lt;="&amp;L241, 'Leave Request Form'!$E$8:$E$507, "&gt;="&amp;L241)&gt;0, "R", "")))))</f>
        <v/>
      </c>
      <c r="M246" s="43" t="str">
        <f>IF(OR($B246="", M241=""), "", IF(COUNTIFS('Leave Request Form'!$T$8:$T$507, M241, 'Leave Request Form'!$C$8:$C$507, $B246), "A2", IF(COUNTIFS('Leave Request Form'!$G$8:$G$507, M241, 'Leave Request Form'!$C$8:$C$507, $B246), "R2", IF(COUNTIFS('Leave Request Form'!$P$8:$P$569, $B246, 'Leave Request Form'!$Q$8:$Q$569, "&lt;="&amp;M241, 'Leave Request Form'!$R$8:$R$569, "&gt;="&amp;M241)&gt;0, "A", IF(COUNTIFS('Leave Request Form'!$C$8:$C$507, $B246, 'Leave Request Form'!$D$8:$D$507, "&lt;="&amp;M241, 'Leave Request Form'!$E$8:$E$507, "&gt;="&amp;M241)&gt;0, "R", "")))))</f>
        <v/>
      </c>
      <c r="N246" s="43" t="str">
        <f>IF(OR($B246="", N241=""), "", IF(COUNTIFS('Leave Request Form'!$T$8:$T$507, N241, 'Leave Request Form'!$C$8:$C$507, $B246), "A2", IF(COUNTIFS('Leave Request Form'!$G$8:$G$507, N241, 'Leave Request Form'!$C$8:$C$507, $B246), "R2", IF(COUNTIFS('Leave Request Form'!$P$8:$P$569, $B246, 'Leave Request Form'!$Q$8:$Q$569, "&lt;="&amp;N241, 'Leave Request Form'!$R$8:$R$569, "&gt;="&amp;N241)&gt;0, "A", IF(COUNTIFS('Leave Request Form'!$C$8:$C$507, $B246, 'Leave Request Form'!$D$8:$D$507, "&lt;="&amp;N241, 'Leave Request Form'!$E$8:$E$507, "&gt;="&amp;N241)&gt;0, "R", "")))))</f>
        <v/>
      </c>
      <c r="O246" s="43" t="str">
        <f>IF(OR($B246="", O241=""), "", IF(COUNTIFS('Leave Request Form'!$T$8:$T$507, O241, 'Leave Request Form'!$C$8:$C$507, $B246), "A2", IF(COUNTIFS('Leave Request Form'!$G$8:$G$507, O241, 'Leave Request Form'!$C$8:$C$507, $B246), "R2", IF(COUNTIFS('Leave Request Form'!$P$8:$P$569, $B246, 'Leave Request Form'!$Q$8:$Q$569, "&lt;="&amp;O241, 'Leave Request Form'!$R$8:$R$569, "&gt;="&amp;O241)&gt;0, "A", IF(COUNTIFS('Leave Request Form'!$C$8:$C$507, $B246, 'Leave Request Form'!$D$8:$D$507, "&lt;="&amp;O241, 'Leave Request Form'!$E$8:$E$507, "&gt;="&amp;O241)&gt;0, "R", "")))))</f>
        <v/>
      </c>
      <c r="P246" s="43" t="str">
        <f>IF(OR($B246="", P241=""), "", IF(COUNTIFS('Leave Request Form'!$T$8:$T$507, P241, 'Leave Request Form'!$C$8:$C$507, $B246), "A2", IF(COUNTIFS('Leave Request Form'!$G$8:$G$507, P241, 'Leave Request Form'!$C$8:$C$507, $B246), "R2", IF(COUNTIFS('Leave Request Form'!$P$8:$P$569, $B246, 'Leave Request Form'!$Q$8:$Q$569, "&lt;="&amp;P241, 'Leave Request Form'!$R$8:$R$569, "&gt;="&amp;P241)&gt;0, "A", IF(COUNTIFS('Leave Request Form'!$C$8:$C$507, $B246, 'Leave Request Form'!$D$8:$D$507, "&lt;="&amp;P241, 'Leave Request Form'!$E$8:$E$507, "&gt;="&amp;P241)&gt;0, "R", "")))))</f>
        <v/>
      </c>
      <c r="Q246" s="43" t="str">
        <f>IF(OR($B246="", Q241=""), "", IF(COUNTIFS('Leave Request Form'!$T$8:$T$507, Q241, 'Leave Request Form'!$C$8:$C$507, $B246), "A2", IF(COUNTIFS('Leave Request Form'!$G$8:$G$507, Q241, 'Leave Request Form'!$C$8:$C$507, $B246), "R2", IF(COUNTIFS('Leave Request Form'!$P$8:$P$569, $B246, 'Leave Request Form'!$Q$8:$Q$569, "&lt;="&amp;Q241, 'Leave Request Form'!$R$8:$R$569, "&gt;="&amp;Q241)&gt;0, "A", IF(COUNTIFS('Leave Request Form'!$C$8:$C$507, $B246, 'Leave Request Form'!$D$8:$D$507, "&lt;="&amp;Q241, 'Leave Request Form'!$E$8:$E$507, "&gt;="&amp;Q241)&gt;0, "R", "")))))</f>
        <v/>
      </c>
      <c r="R246" s="43" t="str">
        <f>IF(OR($B246="", R241=""), "", IF(COUNTIFS('Leave Request Form'!$T$8:$T$507, R241, 'Leave Request Form'!$C$8:$C$507, $B246), "A2", IF(COUNTIFS('Leave Request Form'!$G$8:$G$507, R241, 'Leave Request Form'!$C$8:$C$507, $B246), "R2", IF(COUNTIFS('Leave Request Form'!$P$8:$P$569, $B246, 'Leave Request Form'!$Q$8:$Q$569, "&lt;="&amp;R241, 'Leave Request Form'!$R$8:$R$569, "&gt;="&amp;R241)&gt;0, "A", IF(COUNTIFS('Leave Request Form'!$C$8:$C$507, $B246, 'Leave Request Form'!$D$8:$D$507, "&lt;="&amp;R241, 'Leave Request Form'!$E$8:$E$507, "&gt;="&amp;R241)&gt;0, "R", "")))))</f>
        <v/>
      </c>
      <c r="S246" s="43" t="str">
        <f>IF(OR($B246="", S241=""), "", IF(COUNTIFS('Leave Request Form'!$T$8:$T$507, S241, 'Leave Request Form'!$C$8:$C$507, $B246), "A2", IF(COUNTIFS('Leave Request Form'!$G$8:$G$507, S241, 'Leave Request Form'!$C$8:$C$507, $B246), "R2", IF(COUNTIFS('Leave Request Form'!$P$8:$P$569, $B246, 'Leave Request Form'!$Q$8:$Q$569, "&lt;="&amp;S241, 'Leave Request Form'!$R$8:$R$569, "&gt;="&amp;S241)&gt;0, "A", IF(COUNTIFS('Leave Request Form'!$C$8:$C$507, $B246, 'Leave Request Form'!$D$8:$D$507, "&lt;="&amp;S241, 'Leave Request Form'!$E$8:$E$507, "&gt;="&amp;S241)&gt;0, "R", "")))))</f>
        <v/>
      </c>
      <c r="T246" s="43" t="str">
        <f>IF(OR($B246="", T241=""), "", IF(COUNTIFS('Leave Request Form'!$T$8:$T$507, T241, 'Leave Request Form'!$C$8:$C$507, $B246), "A2", IF(COUNTIFS('Leave Request Form'!$G$8:$G$507, T241, 'Leave Request Form'!$C$8:$C$507, $B246), "R2", IF(COUNTIFS('Leave Request Form'!$P$8:$P$569, $B246, 'Leave Request Form'!$Q$8:$Q$569, "&lt;="&amp;T241, 'Leave Request Form'!$R$8:$R$569, "&gt;="&amp;T241)&gt;0, "A", IF(COUNTIFS('Leave Request Form'!$C$8:$C$507, $B246, 'Leave Request Form'!$D$8:$D$507, "&lt;="&amp;T241, 'Leave Request Form'!$E$8:$E$507, "&gt;="&amp;T241)&gt;0, "R", "")))))</f>
        <v/>
      </c>
      <c r="U246" s="43" t="str">
        <f>IF(OR($B246="", U241=""), "", IF(COUNTIFS('Leave Request Form'!$T$8:$T$507, U241, 'Leave Request Form'!$C$8:$C$507, $B246), "A2", IF(COUNTIFS('Leave Request Form'!$G$8:$G$507, U241, 'Leave Request Form'!$C$8:$C$507, $B246), "R2", IF(COUNTIFS('Leave Request Form'!$P$8:$P$569, $B246, 'Leave Request Form'!$Q$8:$Q$569, "&lt;="&amp;U241, 'Leave Request Form'!$R$8:$R$569, "&gt;="&amp;U241)&gt;0, "A", IF(COUNTIFS('Leave Request Form'!$C$8:$C$507, $B246, 'Leave Request Form'!$D$8:$D$507, "&lt;="&amp;U241, 'Leave Request Form'!$E$8:$E$507, "&gt;="&amp;U241)&gt;0, "R", "")))))</f>
        <v/>
      </c>
      <c r="V246" s="43" t="str">
        <f>IF(OR($B246="", V241=""), "", IF(COUNTIFS('Leave Request Form'!$T$8:$T$507, V241, 'Leave Request Form'!$C$8:$C$507, $B246), "A2", IF(COUNTIFS('Leave Request Form'!$G$8:$G$507, V241, 'Leave Request Form'!$C$8:$C$507, $B246), "R2", IF(COUNTIFS('Leave Request Form'!$P$8:$P$569, $B246, 'Leave Request Form'!$Q$8:$Q$569, "&lt;="&amp;V241, 'Leave Request Form'!$R$8:$R$569, "&gt;="&amp;V241)&gt;0, "A", IF(COUNTIFS('Leave Request Form'!$C$8:$C$507, $B246, 'Leave Request Form'!$D$8:$D$507, "&lt;="&amp;V241, 'Leave Request Form'!$E$8:$E$507, "&gt;="&amp;V241)&gt;0, "R", "")))))</f>
        <v/>
      </c>
      <c r="W246" s="43" t="str">
        <f>IF(OR($B246="", W241=""), "", IF(COUNTIFS('Leave Request Form'!$T$8:$T$507, W241, 'Leave Request Form'!$C$8:$C$507, $B246), "A2", IF(COUNTIFS('Leave Request Form'!$G$8:$G$507, W241, 'Leave Request Form'!$C$8:$C$507, $B246), "R2", IF(COUNTIFS('Leave Request Form'!$P$8:$P$569, $B246, 'Leave Request Form'!$Q$8:$Q$569, "&lt;="&amp;W241, 'Leave Request Form'!$R$8:$R$569, "&gt;="&amp;W241)&gt;0, "A", IF(COUNTIFS('Leave Request Form'!$C$8:$C$507, $B246, 'Leave Request Form'!$D$8:$D$507, "&lt;="&amp;W241, 'Leave Request Form'!$E$8:$E$507, "&gt;="&amp;W241)&gt;0, "R", "")))))</f>
        <v/>
      </c>
      <c r="X246" s="43" t="str">
        <f>IF(OR($B246="", X241=""), "", IF(COUNTIFS('Leave Request Form'!$T$8:$T$507, X241, 'Leave Request Form'!$C$8:$C$507, $B246), "A2", IF(COUNTIFS('Leave Request Form'!$G$8:$G$507, X241, 'Leave Request Form'!$C$8:$C$507, $B246), "R2", IF(COUNTIFS('Leave Request Form'!$P$8:$P$569, $B246, 'Leave Request Form'!$Q$8:$Q$569, "&lt;="&amp;X241, 'Leave Request Form'!$R$8:$R$569, "&gt;="&amp;X241)&gt;0, "A", IF(COUNTIFS('Leave Request Form'!$C$8:$C$507, $B246, 'Leave Request Form'!$D$8:$D$507, "&lt;="&amp;X241, 'Leave Request Form'!$E$8:$E$507, "&gt;="&amp;X241)&gt;0, "R", "")))))</f>
        <v/>
      </c>
      <c r="Y246" s="43" t="str">
        <f>IF(OR($B246="", Y241=""), "", IF(COUNTIFS('Leave Request Form'!$T$8:$T$507, Y241, 'Leave Request Form'!$C$8:$C$507, $B246), "A2", IF(COUNTIFS('Leave Request Form'!$G$8:$G$507, Y241, 'Leave Request Form'!$C$8:$C$507, $B246), "R2", IF(COUNTIFS('Leave Request Form'!$P$8:$P$569, $B246, 'Leave Request Form'!$Q$8:$Q$569, "&lt;="&amp;Y241, 'Leave Request Form'!$R$8:$R$569, "&gt;="&amp;Y241)&gt;0, "A", IF(COUNTIFS('Leave Request Form'!$C$8:$C$507, $B246, 'Leave Request Form'!$D$8:$D$507, "&lt;="&amp;Y241, 'Leave Request Form'!$E$8:$E$507, "&gt;="&amp;Y241)&gt;0, "R", "")))))</f>
        <v/>
      </c>
      <c r="Z246" s="43" t="str">
        <f>IF(OR($B246="", Z241=""), "", IF(COUNTIFS('Leave Request Form'!$T$8:$T$507, Z241, 'Leave Request Form'!$C$8:$C$507, $B246), "A2", IF(COUNTIFS('Leave Request Form'!$G$8:$G$507, Z241, 'Leave Request Form'!$C$8:$C$507, $B246), "R2", IF(COUNTIFS('Leave Request Form'!$P$8:$P$569, $B246, 'Leave Request Form'!$Q$8:$Q$569, "&lt;="&amp;Z241, 'Leave Request Form'!$R$8:$R$569, "&gt;="&amp;Z241)&gt;0, "A", IF(COUNTIFS('Leave Request Form'!$C$8:$C$507, $B246, 'Leave Request Form'!$D$8:$D$507, "&lt;="&amp;Z241, 'Leave Request Form'!$E$8:$E$507, "&gt;="&amp;Z241)&gt;0, "R", "")))))</f>
        <v/>
      </c>
      <c r="AA246" s="43" t="str">
        <f>IF(OR($B246="", AA241=""), "", IF(COUNTIFS('Leave Request Form'!$T$8:$T$507, AA241, 'Leave Request Form'!$C$8:$C$507, $B246), "A2", IF(COUNTIFS('Leave Request Form'!$G$8:$G$507, AA241, 'Leave Request Form'!$C$8:$C$507, $B246), "R2", IF(COUNTIFS('Leave Request Form'!$P$8:$P$569, $B246, 'Leave Request Form'!$Q$8:$Q$569, "&lt;="&amp;AA241, 'Leave Request Form'!$R$8:$R$569, "&gt;="&amp;AA241)&gt;0, "A", IF(COUNTIFS('Leave Request Form'!$C$8:$C$507, $B246, 'Leave Request Form'!$D$8:$D$507, "&lt;="&amp;AA241, 'Leave Request Form'!$E$8:$E$507, "&gt;="&amp;AA241)&gt;0, "R", "")))))</f>
        <v/>
      </c>
      <c r="AB246" s="43" t="str">
        <f>IF(OR($B246="", AB241=""), "", IF(COUNTIFS('Leave Request Form'!$T$8:$T$507, AB241, 'Leave Request Form'!$C$8:$C$507, $B246), "A2", IF(COUNTIFS('Leave Request Form'!$G$8:$G$507, AB241, 'Leave Request Form'!$C$8:$C$507, $B246), "R2", IF(COUNTIFS('Leave Request Form'!$P$8:$P$569, $B246, 'Leave Request Form'!$Q$8:$Q$569, "&lt;="&amp;AB241, 'Leave Request Form'!$R$8:$R$569, "&gt;="&amp;AB241)&gt;0, "A", IF(COUNTIFS('Leave Request Form'!$C$8:$C$507, $B246, 'Leave Request Form'!$D$8:$D$507, "&lt;="&amp;AB241, 'Leave Request Form'!$E$8:$E$507, "&gt;="&amp;AB241)&gt;0, "R", "")))))</f>
        <v/>
      </c>
      <c r="AC246" s="43" t="str">
        <f>IF(OR($B246="", AC241=""), "", IF(COUNTIFS('Leave Request Form'!$T$8:$T$507, AC241, 'Leave Request Form'!$C$8:$C$507, $B246), "A2", IF(COUNTIFS('Leave Request Form'!$G$8:$G$507, AC241, 'Leave Request Form'!$C$8:$C$507, $B246), "R2", IF(COUNTIFS('Leave Request Form'!$P$8:$P$569, $B246, 'Leave Request Form'!$Q$8:$Q$569, "&lt;="&amp;AC241, 'Leave Request Form'!$R$8:$R$569, "&gt;="&amp;AC241)&gt;0, "A", IF(COUNTIFS('Leave Request Form'!$C$8:$C$507, $B246, 'Leave Request Form'!$D$8:$D$507, "&lt;="&amp;AC241, 'Leave Request Form'!$E$8:$E$507, "&gt;="&amp;AC241)&gt;0, "R", "")))))</f>
        <v/>
      </c>
      <c r="AD246" s="43" t="str">
        <f>IF(OR($B246="", AD241=""), "", IF(COUNTIFS('Leave Request Form'!$T$8:$T$507, AD241, 'Leave Request Form'!$C$8:$C$507, $B246), "A2", IF(COUNTIFS('Leave Request Form'!$G$8:$G$507, AD241, 'Leave Request Form'!$C$8:$C$507, $B246), "R2", IF(COUNTIFS('Leave Request Form'!$P$8:$P$569, $B246, 'Leave Request Form'!$Q$8:$Q$569, "&lt;="&amp;AD241, 'Leave Request Form'!$R$8:$R$569, "&gt;="&amp;AD241)&gt;0, "A", IF(COUNTIFS('Leave Request Form'!$C$8:$C$507, $B246, 'Leave Request Form'!$D$8:$D$507, "&lt;="&amp;AD241, 'Leave Request Form'!$E$8:$E$507, "&gt;="&amp;AD241)&gt;0, "R", "")))))</f>
        <v/>
      </c>
      <c r="AE246" s="43" t="str">
        <f>IF(OR($B246="", AE241=""), "", IF(COUNTIFS('Leave Request Form'!$T$8:$T$507, AE241, 'Leave Request Form'!$C$8:$C$507, $B246), "A2", IF(COUNTIFS('Leave Request Form'!$G$8:$G$507, AE241, 'Leave Request Form'!$C$8:$C$507, $B246), "R2", IF(COUNTIFS('Leave Request Form'!$P$8:$P$569, $B246, 'Leave Request Form'!$Q$8:$Q$569, "&lt;="&amp;AE241, 'Leave Request Form'!$R$8:$R$569, "&gt;="&amp;AE241)&gt;0, "A", IF(COUNTIFS('Leave Request Form'!$C$8:$C$507, $B246, 'Leave Request Form'!$D$8:$D$507, "&lt;="&amp;AE241, 'Leave Request Form'!$E$8:$E$507, "&gt;="&amp;AE241)&gt;0, "R", "")))))</f>
        <v/>
      </c>
      <c r="AF246" s="43" t="str">
        <f>IF(OR($B246="", AF241=""), "", IF(COUNTIFS('Leave Request Form'!$T$8:$T$507, AF241, 'Leave Request Form'!$C$8:$C$507, $B246), "A2", IF(COUNTIFS('Leave Request Form'!$G$8:$G$507, AF241, 'Leave Request Form'!$C$8:$C$507, $B246), "R2", IF(COUNTIFS('Leave Request Form'!$P$8:$P$569, $B246, 'Leave Request Form'!$Q$8:$Q$569, "&lt;="&amp;AF241, 'Leave Request Form'!$R$8:$R$569, "&gt;="&amp;AF241)&gt;0, "A", IF(COUNTIFS('Leave Request Form'!$C$8:$C$507, $B246, 'Leave Request Form'!$D$8:$D$507, "&lt;="&amp;AF241, 'Leave Request Form'!$E$8:$E$507, "&gt;="&amp;AF241)&gt;0, "R", "")))))</f>
        <v/>
      </c>
      <c r="AG246" s="44" t="str">
        <f>IF(OR($B246="", AG241=""), "", IF(COUNTIFS('Leave Request Form'!$T$8:$T$507, AG241, 'Leave Request Form'!$C$8:$C$507, $B246), "A2", IF(COUNTIFS('Leave Request Form'!$G$8:$G$507, AG241, 'Leave Request Form'!$C$8:$C$507, $B246), "R2", IF(COUNTIFS('Leave Request Form'!$P$8:$P$569, $B246, 'Leave Request Form'!$Q$8:$Q$569, "&lt;="&amp;AG241, 'Leave Request Form'!$R$8:$R$569, "&gt;="&amp;AG241)&gt;0, "A", IF(COUNTIFS('Leave Request Form'!$C$8:$C$507, $B246, 'Leave Request Form'!$D$8:$D$507, "&lt;="&amp;AG241, 'Leave Request Form'!$E$8:$E$507, "&gt;="&amp;AG241)&gt;0, "R", "")))))</f>
        <v/>
      </c>
      <c r="AH246" s="75"/>
    </row>
    <row r="247" spans="1:34" x14ac:dyDescent="0.25">
      <c r="A247" s="75"/>
      <c r="B247" s="10" t="str">
        <f>IF('Intro &amp; Setup'!$BC$9="", "", 'Intro &amp; Setup'!$BC$9)</f>
        <v>Chris</v>
      </c>
      <c r="C247" s="42" t="str">
        <f>IF(OR($B247="", C241=""), "", IF(COUNTIFS('Leave Request Form'!$T$8:$T$507, C241, 'Leave Request Form'!$C$8:$C$507, $B247), "A2", IF(COUNTIFS('Leave Request Form'!$G$8:$G$507, C241, 'Leave Request Form'!$C$8:$C$507, $B247), "R2", IF(COUNTIFS('Leave Request Form'!$P$8:$P$569, $B247, 'Leave Request Form'!$Q$8:$Q$569, "&lt;="&amp;C241, 'Leave Request Form'!$R$8:$R$569, "&gt;="&amp;C241)&gt;0, "A", IF(COUNTIFS('Leave Request Form'!$C$8:$C$507, $B247, 'Leave Request Form'!$D$8:$D$507, "&lt;="&amp;C241, 'Leave Request Form'!$E$8:$E$507, "&gt;="&amp;C241)&gt;0, "R", "")))))</f>
        <v/>
      </c>
      <c r="D247" s="43" t="str">
        <f>IF(OR($B247="", D241=""), "", IF(COUNTIFS('Leave Request Form'!$T$8:$T$507, D241, 'Leave Request Form'!$C$8:$C$507, $B247), "A2", IF(COUNTIFS('Leave Request Form'!$G$8:$G$507, D241, 'Leave Request Form'!$C$8:$C$507, $B247), "R2", IF(COUNTIFS('Leave Request Form'!$P$8:$P$569, $B247, 'Leave Request Form'!$Q$8:$Q$569, "&lt;="&amp;D241, 'Leave Request Form'!$R$8:$R$569, "&gt;="&amp;D241)&gt;0, "A", IF(COUNTIFS('Leave Request Form'!$C$8:$C$507, $B247, 'Leave Request Form'!$D$8:$D$507, "&lt;="&amp;D241, 'Leave Request Form'!$E$8:$E$507, "&gt;="&amp;D241)&gt;0, "R", "")))))</f>
        <v/>
      </c>
      <c r="E247" s="43" t="str">
        <f>IF(OR($B247="", E241=""), "", IF(COUNTIFS('Leave Request Form'!$T$8:$T$507, E241, 'Leave Request Form'!$C$8:$C$507, $B247), "A2", IF(COUNTIFS('Leave Request Form'!$G$8:$G$507, E241, 'Leave Request Form'!$C$8:$C$507, $B247), "R2", IF(COUNTIFS('Leave Request Form'!$P$8:$P$569, $B247, 'Leave Request Form'!$Q$8:$Q$569, "&lt;="&amp;E241, 'Leave Request Form'!$R$8:$R$569, "&gt;="&amp;E241)&gt;0, "A", IF(COUNTIFS('Leave Request Form'!$C$8:$C$507, $B247, 'Leave Request Form'!$D$8:$D$507, "&lt;="&amp;E241, 'Leave Request Form'!$E$8:$E$507, "&gt;="&amp;E241)&gt;0, "R", "")))))</f>
        <v/>
      </c>
      <c r="F247" s="43" t="str">
        <f>IF(OR($B247="", F241=""), "", IF(COUNTIFS('Leave Request Form'!$T$8:$T$507, F241, 'Leave Request Form'!$C$8:$C$507, $B247), "A2", IF(COUNTIFS('Leave Request Form'!$G$8:$G$507, F241, 'Leave Request Form'!$C$8:$C$507, $B247), "R2", IF(COUNTIFS('Leave Request Form'!$P$8:$P$569, $B247, 'Leave Request Form'!$Q$8:$Q$569, "&lt;="&amp;F241, 'Leave Request Form'!$R$8:$R$569, "&gt;="&amp;F241)&gt;0, "A", IF(COUNTIFS('Leave Request Form'!$C$8:$C$507, $B247, 'Leave Request Form'!$D$8:$D$507, "&lt;="&amp;F241, 'Leave Request Form'!$E$8:$E$507, "&gt;="&amp;F241)&gt;0, "R", "")))))</f>
        <v/>
      </c>
      <c r="G247" s="43" t="str">
        <f>IF(OR($B247="", G241=""), "", IF(COUNTIFS('Leave Request Form'!$T$8:$T$507, G241, 'Leave Request Form'!$C$8:$C$507, $B247), "A2", IF(COUNTIFS('Leave Request Form'!$G$8:$G$507, G241, 'Leave Request Form'!$C$8:$C$507, $B247), "R2", IF(COUNTIFS('Leave Request Form'!$P$8:$P$569, $B247, 'Leave Request Form'!$Q$8:$Q$569, "&lt;="&amp;G241, 'Leave Request Form'!$R$8:$R$569, "&gt;="&amp;G241)&gt;0, "A", IF(COUNTIFS('Leave Request Form'!$C$8:$C$507, $B247, 'Leave Request Form'!$D$8:$D$507, "&lt;="&amp;G241, 'Leave Request Form'!$E$8:$E$507, "&gt;="&amp;G241)&gt;0, "R", "")))))</f>
        <v/>
      </c>
      <c r="H247" s="43" t="str">
        <f>IF(OR($B247="", H241=""), "", IF(COUNTIFS('Leave Request Form'!$T$8:$T$507, H241, 'Leave Request Form'!$C$8:$C$507, $B247), "A2", IF(COUNTIFS('Leave Request Form'!$G$8:$G$507, H241, 'Leave Request Form'!$C$8:$C$507, $B247), "R2", IF(COUNTIFS('Leave Request Form'!$P$8:$P$569, $B247, 'Leave Request Form'!$Q$8:$Q$569, "&lt;="&amp;H241, 'Leave Request Form'!$R$8:$R$569, "&gt;="&amp;H241)&gt;0, "A", IF(COUNTIFS('Leave Request Form'!$C$8:$C$507, $B247, 'Leave Request Form'!$D$8:$D$507, "&lt;="&amp;H241, 'Leave Request Form'!$E$8:$E$507, "&gt;="&amp;H241)&gt;0, "R", "")))))</f>
        <v/>
      </c>
      <c r="I247" s="43" t="str">
        <f>IF(OR($B247="", I241=""), "", IF(COUNTIFS('Leave Request Form'!$T$8:$T$507, I241, 'Leave Request Form'!$C$8:$C$507, $B247), "A2", IF(COUNTIFS('Leave Request Form'!$G$8:$G$507, I241, 'Leave Request Form'!$C$8:$C$507, $B247), "R2", IF(COUNTIFS('Leave Request Form'!$P$8:$P$569, $B247, 'Leave Request Form'!$Q$8:$Q$569, "&lt;="&amp;I241, 'Leave Request Form'!$R$8:$R$569, "&gt;="&amp;I241)&gt;0, "A", IF(COUNTIFS('Leave Request Form'!$C$8:$C$507, $B247, 'Leave Request Form'!$D$8:$D$507, "&lt;="&amp;I241, 'Leave Request Form'!$E$8:$E$507, "&gt;="&amp;I241)&gt;0, "R", "")))))</f>
        <v/>
      </c>
      <c r="J247" s="43" t="str">
        <f>IF(OR($B247="", J241=""), "", IF(COUNTIFS('Leave Request Form'!$T$8:$T$507, J241, 'Leave Request Form'!$C$8:$C$507, $B247), "A2", IF(COUNTIFS('Leave Request Form'!$G$8:$G$507, J241, 'Leave Request Form'!$C$8:$C$507, $B247), "R2", IF(COUNTIFS('Leave Request Form'!$P$8:$P$569, $B247, 'Leave Request Form'!$Q$8:$Q$569, "&lt;="&amp;J241, 'Leave Request Form'!$R$8:$R$569, "&gt;="&amp;J241)&gt;0, "A", IF(COUNTIFS('Leave Request Form'!$C$8:$C$507, $B247, 'Leave Request Form'!$D$8:$D$507, "&lt;="&amp;J241, 'Leave Request Form'!$E$8:$E$507, "&gt;="&amp;J241)&gt;0, "R", "")))))</f>
        <v/>
      </c>
      <c r="K247" s="43" t="str">
        <f>IF(OR($B247="", K241=""), "", IF(COUNTIFS('Leave Request Form'!$T$8:$T$507, K241, 'Leave Request Form'!$C$8:$C$507, $B247), "A2", IF(COUNTIFS('Leave Request Form'!$G$8:$G$507, K241, 'Leave Request Form'!$C$8:$C$507, $B247), "R2", IF(COUNTIFS('Leave Request Form'!$P$8:$P$569, $B247, 'Leave Request Form'!$Q$8:$Q$569, "&lt;="&amp;K241, 'Leave Request Form'!$R$8:$R$569, "&gt;="&amp;K241)&gt;0, "A", IF(COUNTIFS('Leave Request Form'!$C$8:$C$507, $B247, 'Leave Request Form'!$D$8:$D$507, "&lt;="&amp;K241, 'Leave Request Form'!$E$8:$E$507, "&gt;="&amp;K241)&gt;0, "R", "")))))</f>
        <v/>
      </c>
      <c r="L247" s="43" t="str">
        <f>IF(OR($B247="", L241=""), "", IF(COUNTIFS('Leave Request Form'!$T$8:$T$507, L241, 'Leave Request Form'!$C$8:$C$507, $B247), "A2", IF(COUNTIFS('Leave Request Form'!$G$8:$G$507, L241, 'Leave Request Form'!$C$8:$C$507, $B247), "R2", IF(COUNTIFS('Leave Request Form'!$P$8:$P$569, $B247, 'Leave Request Form'!$Q$8:$Q$569, "&lt;="&amp;L241, 'Leave Request Form'!$R$8:$R$569, "&gt;="&amp;L241)&gt;0, "A", IF(COUNTIFS('Leave Request Form'!$C$8:$C$507, $B247, 'Leave Request Form'!$D$8:$D$507, "&lt;="&amp;L241, 'Leave Request Form'!$E$8:$E$507, "&gt;="&amp;L241)&gt;0, "R", "")))))</f>
        <v/>
      </c>
      <c r="M247" s="43" t="str">
        <f>IF(OR($B247="", M241=""), "", IF(COUNTIFS('Leave Request Form'!$T$8:$T$507, M241, 'Leave Request Form'!$C$8:$C$507, $B247), "A2", IF(COUNTIFS('Leave Request Form'!$G$8:$G$507, M241, 'Leave Request Form'!$C$8:$C$507, $B247), "R2", IF(COUNTIFS('Leave Request Form'!$P$8:$P$569, $B247, 'Leave Request Form'!$Q$8:$Q$569, "&lt;="&amp;M241, 'Leave Request Form'!$R$8:$R$569, "&gt;="&amp;M241)&gt;0, "A", IF(COUNTIFS('Leave Request Form'!$C$8:$C$507, $B247, 'Leave Request Form'!$D$8:$D$507, "&lt;="&amp;M241, 'Leave Request Form'!$E$8:$E$507, "&gt;="&amp;M241)&gt;0, "R", "")))))</f>
        <v/>
      </c>
      <c r="N247" s="43" t="str">
        <f>IF(OR($B247="", N241=""), "", IF(COUNTIFS('Leave Request Form'!$T$8:$T$507, N241, 'Leave Request Form'!$C$8:$C$507, $B247), "A2", IF(COUNTIFS('Leave Request Form'!$G$8:$G$507, N241, 'Leave Request Form'!$C$8:$C$507, $B247), "R2", IF(COUNTIFS('Leave Request Form'!$P$8:$P$569, $B247, 'Leave Request Form'!$Q$8:$Q$569, "&lt;="&amp;N241, 'Leave Request Form'!$R$8:$R$569, "&gt;="&amp;N241)&gt;0, "A", IF(COUNTIFS('Leave Request Form'!$C$8:$C$507, $B247, 'Leave Request Form'!$D$8:$D$507, "&lt;="&amp;N241, 'Leave Request Form'!$E$8:$E$507, "&gt;="&amp;N241)&gt;0, "R", "")))))</f>
        <v/>
      </c>
      <c r="O247" s="43" t="str">
        <f>IF(OR($B247="", O241=""), "", IF(COUNTIFS('Leave Request Form'!$T$8:$T$507, O241, 'Leave Request Form'!$C$8:$C$507, $B247), "A2", IF(COUNTIFS('Leave Request Form'!$G$8:$G$507, O241, 'Leave Request Form'!$C$8:$C$507, $B247), "R2", IF(COUNTIFS('Leave Request Form'!$P$8:$P$569, $B247, 'Leave Request Form'!$Q$8:$Q$569, "&lt;="&amp;O241, 'Leave Request Form'!$R$8:$R$569, "&gt;="&amp;O241)&gt;0, "A", IF(COUNTIFS('Leave Request Form'!$C$8:$C$507, $B247, 'Leave Request Form'!$D$8:$D$507, "&lt;="&amp;O241, 'Leave Request Form'!$E$8:$E$507, "&gt;="&amp;O241)&gt;0, "R", "")))))</f>
        <v/>
      </c>
      <c r="P247" s="43" t="str">
        <f>IF(OR($B247="", P241=""), "", IF(COUNTIFS('Leave Request Form'!$T$8:$T$507, P241, 'Leave Request Form'!$C$8:$C$507, $B247), "A2", IF(COUNTIFS('Leave Request Form'!$G$8:$G$507, P241, 'Leave Request Form'!$C$8:$C$507, $B247), "R2", IF(COUNTIFS('Leave Request Form'!$P$8:$P$569, $B247, 'Leave Request Form'!$Q$8:$Q$569, "&lt;="&amp;P241, 'Leave Request Form'!$R$8:$R$569, "&gt;="&amp;P241)&gt;0, "A", IF(COUNTIFS('Leave Request Form'!$C$8:$C$507, $B247, 'Leave Request Form'!$D$8:$D$507, "&lt;="&amp;P241, 'Leave Request Form'!$E$8:$E$507, "&gt;="&amp;P241)&gt;0, "R", "")))))</f>
        <v/>
      </c>
      <c r="Q247" s="43" t="str">
        <f>IF(OR($B247="", Q241=""), "", IF(COUNTIFS('Leave Request Form'!$T$8:$T$507, Q241, 'Leave Request Form'!$C$8:$C$507, $B247), "A2", IF(COUNTIFS('Leave Request Form'!$G$8:$G$507, Q241, 'Leave Request Form'!$C$8:$C$507, $B247), "R2", IF(COUNTIFS('Leave Request Form'!$P$8:$P$569, $B247, 'Leave Request Form'!$Q$8:$Q$569, "&lt;="&amp;Q241, 'Leave Request Form'!$R$8:$R$569, "&gt;="&amp;Q241)&gt;0, "A", IF(COUNTIFS('Leave Request Form'!$C$8:$C$507, $B247, 'Leave Request Form'!$D$8:$D$507, "&lt;="&amp;Q241, 'Leave Request Form'!$E$8:$E$507, "&gt;="&amp;Q241)&gt;0, "R", "")))))</f>
        <v/>
      </c>
      <c r="R247" s="43" t="str">
        <f>IF(OR($B247="", R241=""), "", IF(COUNTIFS('Leave Request Form'!$T$8:$T$507, R241, 'Leave Request Form'!$C$8:$C$507, $B247), "A2", IF(COUNTIFS('Leave Request Form'!$G$8:$G$507, R241, 'Leave Request Form'!$C$8:$C$507, $B247), "R2", IF(COUNTIFS('Leave Request Form'!$P$8:$P$569, $B247, 'Leave Request Form'!$Q$8:$Q$569, "&lt;="&amp;R241, 'Leave Request Form'!$R$8:$R$569, "&gt;="&amp;R241)&gt;0, "A", IF(COUNTIFS('Leave Request Form'!$C$8:$C$507, $B247, 'Leave Request Form'!$D$8:$D$507, "&lt;="&amp;R241, 'Leave Request Form'!$E$8:$E$507, "&gt;="&amp;R241)&gt;0, "R", "")))))</f>
        <v/>
      </c>
      <c r="S247" s="43" t="str">
        <f>IF(OR($B247="", S241=""), "", IF(COUNTIFS('Leave Request Form'!$T$8:$T$507, S241, 'Leave Request Form'!$C$8:$C$507, $B247), "A2", IF(COUNTIFS('Leave Request Form'!$G$8:$G$507, S241, 'Leave Request Form'!$C$8:$C$507, $B247), "R2", IF(COUNTIFS('Leave Request Form'!$P$8:$P$569, $B247, 'Leave Request Form'!$Q$8:$Q$569, "&lt;="&amp;S241, 'Leave Request Form'!$R$8:$R$569, "&gt;="&amp;S241)&gt;0, "A", IF(COUNTIFS('Leave Request Form'!$C$8:$C$507, $B247, 'Leave Request Form'!$D$8:$D$507, "&lt;="&amp;S241, 'Leave Request Form'!$E$8:$E$507, "&gt;="&amp;S241)&gt;0, "R", "")))))</f>
        <v/>
      </c>
      <c r="T247" s="43" t="str">
        <f>IF(OR($B247="", T241=""), "", IF(COUNTIFS('Leave Request Form'!$T$8:$T$507, T241, 'Leave Request Form'!$C$8:$C$507, $B247), "A2", IF(COUNTIFS('Leave Request Form'!$G$8:$G$507, T241, 'Leave Request Form'!$C$8:$C$507, $B247), "R2", IF(COUNTIFS('Leave Request Form'!$P$8:$P$569, $B247, 'Leave Request Form'!$Q$8:$Q$569, "&lt;="&amp;T241, 'Leave Request Form'!$R$8:$R$569, "&gt;="&amp;T241)&gt;0, "A", IF(COUNTIFS('Leave Request Form'!$C$8:$C$507, $B247, 'Leave Request Form'!$D$8:$D$507, "&lt;="&amp;T241, 'Leave Request Form'!$E$8:$E$507, "&gt;="&amp;T241)&gt;0, "R", "")))))</f>
        <v/>
      </c>
      <c r="U247" s="43" t="str">
        <f>IF(OR($B247="", U241=""), "", IF(COUNTIFS('Leave Request Form'!$T$8:$T$507, U241, 'Leave Request Form'!$C$8:$C$507, $B247), "A2", IF(COUNTIFS('Leave Request Form'!$G$8:$G$507, U241, 'Leave Request Form'!$C$8:$C$507, $B247), "R2", IF(COUNTIFS('Leave Request Form'!$P$8:$P$569, $B247, 'Leave Request Form'!$Q$8:$Q$569, "&lt;="&amp;U241, 'Leave Request Form'!$R$8:$R$569, "&gt;="&amp;U241)&gt;0, "A", IF(COUNTIFS('Leave Request Form'!$C$8:$C$507, $B247, 'Leave Request Form'!$D$8:$D$507, "&lt;="&amp;U241, 'Leave Request Form'!$E$8:$E$507, "&gt;="&amp;U241)&gt;0, "R", "")))))</f>
        <v/>
      </c>
      <c r="V247" s="43" t="str">
        <f>IF(OR($B247="", V241=""), "", IF(COUNTIFS('Leave Request Form'!$T$8:$T$507, V241, 'Leave Request Form'!$C$8:$C$507, $B247), "A2", IF(COUNTIFS('Leave Request Form'!$G$8:$G$507, V241, 'Leave Request Form'!$C$8:$C$507, $B247), "R2", IF(COUNTIFS('Leave Request Form'!$P$8:$P$569, $B247, 'Leave Request Form'!$Q$8:$Q$569, "&lt;="&amp;V241, 'Leave Request Form'!$R$8:$R$569, "&gt;="&amp;V241)&gt;0, "A", IF(COUNTIFS('Leave Request Form'!$C$8:$C$507, $B247, 'Leave Request Form'!$D$8:$D$507, "&lt;="&amp;V241, 'Leave Request Form'!$E$8:$E$507, "&gt;="&amp;V241)&gt;0, "R", "")))))</f>
        <v/>
      </c>
      <c r="W247" s="43" t="str">
        <f>IF(OR($B247="", W241=""), "", IF(COUNTIFS('Leave Request Form'!$T$8:$T$507, W241, 'Leave Request Form'!$C$8:$C$507, $B247), "A2", IF(COUNTIFS('Leave Request Form'!$G$8:$G$507, W241, 'Leave Request Form'!$C$8:$C$507, $B247), "R2", IF(COUNTIFS('Leave Request Form'!$P$8:$P$569, $B247, 'Leave Request Form'!$Q$8:$Q$569, "&lt;="&amp;W241, 'Leave Request Form'!$R$8:$R$569, "&gt;="&amp;W241)&gt;0, "A", IF(COUNTIFS('Leave Request Form'!$C$8:$C$507, $B247, 'Leave Request Form'!$D$8:$D$507, "&lt;="&amp;W241, 'Leave Request Form'!$E$8:$E$507, "&gt;="&amp;W241)&gt;0, "R", "")))))</f>
        <v/>
      </c>
      <c r="X247" s="43" t="str">
        <f>IF(OR($B247="", X241=""), "", IF(COUNTIFS('Leave Request Form'!$T$8:$T$507, X241, 'Leave Request Form'!$C$8:$C$507, $B247), "A2", IF(COUNTIFS('Leave Request Form'!$G$8:$G$507, X241, 'Leave Request Form'!$C$8:$C$507, $B247), "R2", IF(COUNTIFS('Leave Request Form'!$P$8:$P$569, $B247, 'Leave Request Form'!$Q$8:$Q$569, "&lt;="&amp;X241, 'Leave Request Form'!$R$8:$R$569, "&gt;="&amp;X241)&gt;0, "A", IF(COUNTIFS('Leave Request Form'!$C$8:$C$507, $B247, 'Leave Request Form'!$D$8:$D$507, "&lt;="&amp;X241, 'Leave Request Form'!$E$8:$E$507, "&gt;="&amp;X241)&gt;0, "R", "")))))</f>
        <v/>
      </c>
      <c r="Y247" s="43" t="str">
        <f>IF(OR($B247="", Y241=""), "", IF(COUNTIFS('Leave Request Form'!$T$8:$T$507, Y241, 'Leave Request Form'!$C$8:$C$507, $B247), "A2", IF(COUNTIFS('Leave Request Form'!$G$8:$G$507, Y241, 'Leave Request Form'!$C$8:$C$507, $B247), "R2", IF(COUNTIFS('Leave Request Form'!$P$8:$P$569, $B247, 'Leave Request Form'!$Q$8:$Q$569, "&lt;="&amp;Y241, 'Leave Request Form'!$R$8:$R$569, "&gt;="&amp;Y241)&gt;0, "A", IF(COUNTIFS('Leave Request Form'!$C$8:$C$507, $B247, 'Leave Request Form'!$D$8:$D$507, "&lt;="&amp;Y241, 'Leave Request Form'!$E$8:$E$507, "&gt;="&amp;Y241)&gt;0, "R", "")))))</f>
        <v/>
      </c>
      <c r="Z247" s="43" t="str">
        <f>IF(OR($B247="", Z241=""), "", IF(COUNTIFS('Leave Request Form'!$T$8:$T$507, Z241, 'Leave Request Form'!$C$8:$C$507, $B247), "A2", IF(COUNTIFS('Leave Request Form'!$G$8:$G$507, Z241, 'Leave Request Form'!$C$8:$C$507, $B247), "R2", IF(COUNTIFS('Leave Request Form'!$P$8:$P$569, $B247, 'Leave Request Form'!$Q$8:$Q$569, "&lt;="&amp;Z241, 'Leave Request Form'!$R$8:$R$569, "&gt;="&amp;Z241)&gt;0, "A", IF(COUNTIFS('Leave Request Form'!$C$8:$C$507, $B247, 'Leave Request Form'!$D$8:$D$507, "&lt;="&amp;Z241, 'Leave Request Form'!$E$8:$E$507, "&gt;="&amp;Z241)&gt;0, "R", "")))))</f>
        <v/>
      </c>
      <c r="AA247" s="43" t="str">
        <f>IF(OR($B247="", AA241=""), "", IF(COUNTIFS('Leave Request Form'!$T$8:$T$507, AA241, 'Leave Request Form'!$C$8:$C$507, $B247), "A2", IF(COUNTIFS('Leave Request Form'!$G$8:$G$507, AA241, 'Leave Request Form'!$C$8:$C$507, $B247), "R2", IF(COUNTIFS('Leave Request Form'!$P$8:$P$569, $B247, 'Leave Request Form'!$Q$8:$Q$569, "&lt;="&amp;AA241, 'Leave Request Form'!$R$8:$R$569, "&gt;="&amp;AA241)&gt;0, "A", IF(COUNTIFS('Leave Request Form'!$C$8:$C$507, $B247, 'Leave Request Form'!$D$8:$D$507, "&lt;="&amp;AA241, 'Leave Request Form'!$E$8:$E$507, "&gt;="&amp;AA241)&gt;0, "R", "")))))</f>
        <v/>
      </c>
      <c r="AB247" s="43" t="str">
        <f>IF(OR($B247="", AB241=""), "", IF(COUNTIFS('Leave Request Form'!$T$8:$T$507, AB241, 'Leave Request Form'!$C$8:$C$507, $B247), "A2", IF(COUNTIFS('Leave Request Form'!$G$8:$G$507, AB241, 'Leave Request Form'!$C$8:$C$507, $B247), "R2", IF(COUNTIFS('Leave Request Form'!$P$8:$P$569, $B247, 'Leave Request Form'!$Q$8:$Q$569, "&lt;="&amp;AB241, 'Leave Request Form'!$R$8:$R$569, "&gt;="&amp;AB241)&gt;0, "A", IF(COUNTIFS('Leave Request Form'!$C$8:$C$507, $B247, 'Leave Request Form'!$D$8:$D$507, "&lt;="&amp;AB241, 'Leave Request Form'!$E$8:$E$507, "&gt;="&amp;AB241)&gt;0, "R", "")))))</f>
        <v/>
      </c>
      <c r="AC247" s="43" t="str">
        <f>IF(OR($B247="", AC241=""), "", IF(COUNTIFS('Leave Request Form'!$T$8:$T$507, AC241, 'Leave Request Form'!$C$8:$C$507, $B247), "A2", IF(COUNTIFS('Leave Request Form'!$G$8:$G$507, AC241, 'Leave Request Form'!$C$8:$C$507, $B247), "R2", IF(COUNTIFS('Leave Request Form'!$P$8:$P$569, $B247, 'Leave Request Form'!$Q$8:$Q$569, "&lt;="&amp;AC241, 'Leave Request Form'!$R$8:$R$569, "&gt;="&amp;AC241)&gt;0, "A", IF(COUNTIFS('Leave Request Form'!$C$8:$C$507, $B247, 'Leave Request Form'!$D$8:$D$507, "&lt;="&amp;AC241, 'Leave Request Form'!$E$8:$E$507, "&gt;="&amp;AC241)&gt;0, "R", "")))))</f>
        <v/>
      </c>
      <c r="AD247" s="43" t="str">
        <f>IF(OR($B247="", AD241=""), "", IF(COUNTIFS('Leave Request Form'!$T$8:$T$507, AD241, 'Leave Request Form'!$C$8:$C$507, $B247), "A2", IF(COUNTIFS('Leave Request Form'!$G$8:$G$507, AD241, 'Leave Request Form'!$C$8:$C$507, $B247), "R2", IF(COUNTIFS('Leave Request Form'!$P$8:$P$569, $B247, 'Leave Request Form'!$Q$8:$Q$569, "&lt;="&amp;AD241, 'Leave Request Form'!$R$8:$R$569, "&gt;="&amp;AD241)&gt;0, "A", IF(COUNTIFS('Leave Request Form'!$C$8:$C$507, $B247, 'Leave Request Form'!$D$8:$D$507, "&lt;="&amp;AD241, 'Leave Request Form'!$E$8:$E$507, "&gt;="&amp;AD241)&gt;0, "R", "")))))</f>
        <v/>
      </c>
      <c r="AE247" s="43" t="str">
        <f>IF(OR($B247="", AE241=""), "", IF(COUNTIFS('Leave Request Form'!$T$8:$T$507, AE241, 'Leave Request Form'!$C$8:$C$507, $B247), "A2", IF(COUNTIFS('Leave Request Form'!$G$8:$G$507, AE241, 'Leave Request Form'!$C$8:$C$507, $B247), "R2", IF(COUNTIFS('Leave Request Form'!$P$8:$P$569, $B247, 'Leave Request Form'!$Q$8:$Q$569, "&lt;="&amp;AE241, 'Leave Request Form'!$R$8:$R$569, "&gt;="&amp;AE241)&gt;0, "A", IF(COUNTIFS('Leave Request Form'!$C$8:$C$507, $B247, 'Leave Request Form'!$D$8:$D$507, "&lt;="&amp;AE241, 'Leave Request Form'!$E$8:$E$507, "&gt;="&amp;AE241)&gt;0, "R", "")))))</f>
        <v/>
      </c>
      <c r="AF247" s="43" t="str">
        <f>IF(OR($B247="", AF241=""), "", IF(COUNTIFS('Leave Request Form'!$T$8:$T$507, AF241, 'Leave Request Form'!$C$8:$C$507, $B247), "A2", IF(COUNTIFS('Leave Request Form'!$G$8:$G$507, AF241, 'Leave Request Form'!$C$8:$C$507, $B247), "R2", IF(COUNTIFS('Leave Request Form'!$P$8:$P$569, $B247, 'Leave Request Form'!$Q$8:$Q$569, "&lt;="&amp;AF241, 'Leave Request Form'!$R$8:$R$569, "&gt;="&amp;AF241)&gt;0, "A", IF(COUNTIFS('Leave Request Form'!$C$8:$C$507, $B247, 'Leave Request Form'!$D$8:$D$507, "&lt;="&amp;AF241, 'Leave Request Form'!$E$8:$E$507, "&gt;="&amp;AF241)&gt;0, "R", "")))))</f>
        <v/>
      </c>
      <c r="AG247" s="44" t="str">
        <f>IF(OR($B247="", AG241=""), "", IF(COUNTIFS('Leave Request Form'!$T$8:$T$507, AG241, 'Leave Request Form'!$C$8:$C$507, $B247), "A2", IF(COUNTIFS('Leave Request Form'!$G$8:$G$507, AG241, 'Leave Request Form'!$C$8:$C$507, $B247), "R2", IF(COUNTIFS('Leave Request Form'!$P$8:$P$569, $B247, 'Leave Request Form'!$Q$8:$Q$569, "&lt;="&amp;AG241, 'Leave Request Form'!$R$8:$R$569, "&gt;="&amp;AG241)&gt;0, "A", IF(COUNTIFS('Leave Request Form'!$C$8:$C$507, $B247, 'Leave Request Form'!$D$8:$D$507, "&lt;="&amp;AG241, 'Leave Request Form'!$E$8:$E$507, "&gt;="&amp;AG241)&gt;0, "R", "")))))</f>
        <v/>
      </c>
      <c r="AH247" s="75"/>
    </row>
    <row r="248" spans="1:34" x14ac:dyDescent="0.25">
      <c r="A248" s="75"/>
      <c r="B248" s="10" t="str">
        <f>IF('Intro &amp; Setup'!$BC$10="", "", 'Intro &amp; Setup'!$BC$10)</f>
        <v>Andrea</v>
      </c>
      <c r="C248" s="42" t="str">
        <f>IF(OR($B248="", C241=""), "", IF(COUNTIFS('Leave Request Form'!$T$8:$T$507, C241, 'Leave Request Form'!$C$8:$C$507, $B248), "A2", IF(COUNTIFS('Leave Request Form'!$G$8:$G$507, C241, 'Leave Request Form'!$C$8:$C$507, $B248), "R2", IF(COUNTIFS('Leave Request Form'!$P$8:$P$569, $B248, 'Leave Request Form'!$Q$8:$Q$569, "&lt;="&amp;C241, 'Leave Request Form'!$R$8:$R$569, "&gt;="&amp;C241)&gt;0, "A", IF(COUNTIFS('Leave Request Form'!$C$8:$C$507, $B248, 'Leave Request Form'!$D$8:$D$507, "&lt;="&amp;C241, 'Leave Request Form'!$E$8:$E$507, "&gt;="&amp;C241)&gt;0, "R", "")))))</f>
        <v/>
      </c>
      <c r="D248" s="43" t="str">
        <f>IF(OR($B248="", D241=""), "", IF(COUNTIFS('Leave Request Form'!$T$8:$T$507, D241, 'Leave Request Form'!$C$8:$C$507, $B248), "A2", IF(COUNTIFS('Leave Request Form'!$G$8:$G$507, D241, 'Leave Request Form'!$C$8:$C$507, $B248), "R2", IF(COUNTIFS('Leave Request Form'!$P$8:$P$569, $B248, 'Leave Request Form'!$Q$8:$Q$569, "&lt;="&amp;D241, 'Leave Request Form'!$R$8:$R$569, "&gt;="&amp;D241)&gt;0, "A", IF(COUNTIFS('Leave Request Form'!$C$8:$C$507, $B248, 'Leave Request Form'!$D$8:$D$507, "&lt;="&amp;D241, 'Leave Request Form'!$E$8:$E$507, "&gt;="&amp;D241)&gt;0, "R", "")))))</f>
        <v/>
      </c>
      <c r="E248" s="43" t="str">
        <f>IF(OR($B248="", E241=""), "", IF(COUNTIFS('Leave Request Form'!$T$8:$T$507, E241, 'Leave Request Form'!$C$8:$C$507, $B248), "A2", IF(COUNTIFS('Leave Request Form'!$G$8:$G$507, E241, 'Leave Request Form'!$C$8:$C$507, $B248), "R2", IF(COUNTIFS('Leave Request Form'!$P$8:$P$569, $B248, 'Leave Request Form'!$Q$8:$Q$569, "&lt;="&amp;E241, 'Leave Request Form'!$R$8:$R$569, "&gt;="&amp;E241)&gt;0, "A", IF(COUNTIFS('Leave Request Form'!$C$8:$C$507, $B248, 'Leave Request Form'!$D$8:$D$507, "&lt;="&amp;E241, 'Leave Request Form'!$E$8:$E$507, "&gt;="&amp;E241)&gt;0, "R", "")))))</f>
        <v/>
      </c>
      <c r="F248" s="43" t="str">
        <f>IF(OR($B248="", F241=""), "", IF(COUNTIFS('Leave Request Form'!$T$8:$T$507, F241, 'Leave Request Form'!$C$8:$C$507, $B248), "A2", IF(COUNTIFS('Leave Request Form'!$G$8:$G$507, F241, 'Leave Request Form'!$C$8:$C$507, $B248), "R2", IF(COUNTIFS('Leave Request Form'!$P$8:$P$569, $B248, 'Leave Request Form'!$Q$8:$Q$569, "&lt;="&amp;F241, 'Leave Request Form'!$R$8:$R$569, "&gt;="&amp;F241)&gt;0, "A", IF(COUNTIFS('Leave Request Form'!$C$8:$C$507, $B248, 'Leave Request Form'!$D$8:$D$507, "&lt;="&amp;F241, 'Leave Request Form'!$E$8:$E$507, "&gt;="&amp;F241)&gt;0, "R", "")))))</f>
        <v/>
      </c>
      <c r="G248" s="43" t="str">
        <f>IF(OR($B248="", G241=""), "", IF(COUNTIFS('Leave Request Form'!$T$8:$T$507, G241, 'Leave Request Form'!$C$8:$C$507, $B248), "A2", IF(COUNTIFS('Leave Request Form'!$G$8:$G$507, G241, 'Leave Request Form'!$C$8:$C$507, $B248), "R2", IF(COUNTIFS('Leave Request Form'!$P$8:$P$569, $B248, 'Leave Request Form'!$Q$8:$Q$569, "&lt;="&amp;G241, 'Leave Request Form'!$R$8:$R$569, "&gt;="&amp;G241)&gt;0, "A", IF(COUNTIFS('Leave Request Form'!$C$8:$C$507, $B248, 'Leave Request Form'!$D$8:$D$507, "&lt;="&amp;G241, 'Leave Request Form'!$E$8:$E$507, "&gt;="&amp;G241)&gt;0, "R", "")))))</f>
        <v/>
      </c>
      <c r="H248" s="43" t="str">
        <f>IF(OR($B248="", H241=""), "", IF(COUNTIFS('Leave Request Form'!$T$8:$T$507, H241, 'Leave Request Form'!$C$8:$C$507, $B248), "A2", IF(COUNTIFS('Leave Request Form'!$G$8:$G$507, H241, 'Leave Request Form'!$C$8:$C$507, $B248), "R2", IF(COUNTIFS('Leave Request Form'!$P$8:$P$569, $B248, 'Leave Request Form'!$Q$8:$Q$569, "&lt;="&amp;H241, 'Leave Request Form'!$R$8:$R$569, "&gt;="&amp;H241)&gt;0, "A", IF(COUNTIFS('Leave Request Form'!$C$8:$C$507, $B248, 'Leave Request Form'!$D$8:$D$507, "&lt;="&amp;H241, 'Leave Request Form'!$E$8:$E$507, "&gt;="&amp;H241)&gt;0, "R", "")))))</f>
        <v/>
      </c>
      <c r="I248" s="43" t="str">
        <f>IF(OR($B248="", I241=""), "", IF(COUNTIFS('Leave Request Form'!$T$8:$T$507, I241, 'Leave Request Form'!$C$8:$C$507, $B248), "A2", IF(COUNTIFS('Leave Request Form'!$G$8:$G$507, I241, 'Leave Request Form'!$C$8:$C$507, $B248), "R2", IF(COUNTIFS('Leave Request Form'!$P$8:$P$569, $B248, 'Leave Request Form'!$Q$8:$Q$569, "&lt;="&amp;I241, 'Leave Request Form'!$R$8:$R$569, "&gt;="&amp;I241)&gt;0, "A", IF(COUNTIFS('Leave Request Form'!$C$8:$C$507, $B248, 'Leave Request Form'!$D$8:$D$507, "&lt;="&amp;I241, 'Leave Request Form'!$E$8:$E$507, "&gt;="&amp;I241)&gt;0, "R", "")))))</f>
        <v/>
      </c>
      <c r="J248" s="43" t="str">
        <f>IF(OR($B248="", J241=""), "", IF(COUNTIFS('Leave Request Form'!$T$8:$T$507, J241, 'Leave Request Form'!$C$8:$C$507, $B248), "A2", IF(COUNTIFS('Leave Request Form'!$G$8:$G$507, J241, 'Leave Request Form'!$C$8:$C$507, $B248), "R2", IF(COUNTIFS('Leave Request Form'!$P$8:$P$569, $B248, 'Leave Request Form'!$Q$8:$Q$569, "&lt;="&amp;J241, 'Leave Request Form'!$R$8:$R$569, "&gt;="&amp;J241)&gt;0, "A", IF(COUNTIFS('Leave Request Form'!$C$8:$C$507, $B248, 'Leave Request Form'!$D$8:$D$507, "&lt;="&amp;J241, 'Leave Request Form'!$E$8:$E$507, "&gt;="&amp;J241)&gt;0, "R", "")))))</f>
        <v/>
      </c>
      <c r="K248" s="43" t="str">
        <f>IF(OR($B248="", K241=""), "", IF(COUNTIFS('Leave Request Form'!$T$8:$T$507, K241, 'Leave Request Form'!$C$8:$C$507, $B248), "A2", IF(COUNTIFS('Leave Request Form'!$G$8:$G$507, K241, 'Leave Request Form'!$C$8:$C$507, $B248), "R2", IF(COUNTIFS('Leave Request Form'!$P$8:$P$569, $B248, 'Leave Request Form'!$Q$8:$Q$569, "&lt;="&amp;K241, 'Leave Request Form'!$R$8:$R$569, "&gt;="&amp;K241)&gt;0, "A", IF(COUNTIFS('Leave Request Form'!$C$8:$C$507, $B248, 'Leave Request Form'!$D$8:$D$507, "&lt;="&amp;K241, 'Leave Request Form'!$E$8:$E$507, "&gt;="&amp;K241)&gt;0, "R", "")))))</f>
        <v/>
      </c>
      <c r="L248" s="43" t="str">
        <f>IF(OR($B248="", L241=""), "", IF(COUNTIFS('Leave Request Form'!$T$8:$T$507, L241, 'Leave Request Form'!$C$8:$C$507, $B248), "A2", IF(COUNTIFS('Leave Request Form'!$G$8:$G$507, L241, 'Leave Request Form'!$C$8:$C$507, $B248), "R2", IF(COUNTIFS('Leave Request Form'!$P$8:$P$569, $B248, 'Leave Request Form'!$Q$8:$Q$569, "&lt;="&amp;L241, 'Leave Request Form'!$R$8:$R$569, "&gt;="&amp;L241)&gt;0, "A", IF(COUNTIFS('Leave Request Form'!$C$8:$C$507, $B248, 'Leave Request Form'!$D$8:$D$507, "&lt;="&amp;L241, 'Leave Request Form'!$E$8:$E$507, "&gt;="&amp;L241)&gt;0, "R", "")))))</f>
        <v/>
      </c>
      <c r="M248" s="43" t="str">
        <f>IF(OR($B248="", M241=""), "", IF(COUNTIFS('Leave Request Form'!$T$8:$T$507, M241, 'Leave Request Form'!$C$8:$C$507, $B248), "A2", IF(COUNTIFS('Leave Request Form'!$G$8:$G$507, M241, 'Leave Request Form'!$C$8:$C$507, $B248), "R2", IF(COUNTIFS('Leave Request Form'!$P$8:$P$569, $B248, 'Leave Request Form'!$Q$8:$Q$569, "&lt;="&amp;M241, 'Leave Request Form'!$R$8:$R$569, "&gt;="&amp;M241)&gt;0, "A", IF(COUNTIFS('Leave Request Form'!$C$8:$C$507, $B248, 'Leave Request Form'!$D$8:$D$507, "&lt;="&amp;M241, 'Leave Request Form'!$E$8:$E$507, "&gt;="&amp;M241)&gt;0, "R", "")))))</f>
        <v/>
      </c>
      <c r="N248" s="43" t="str">
        <f>IF(OR($B248="", N241=""), "", IF(COUNTIFS('Leave Request Form'!$T$8:$T$507, N241, 'Leave Request Form'!$C$8:$C$507, $B248), "A2", IF(COUNTIFS('Leave Request Form'!$G$8:$G$507, N241, 'Leave Request Form'!$C$8:$C$507, $B248), "R2", IF(COUNTIFS('Leave Request Form'!$P$8:$P$569, $B248, 'Leave Request Form'!$Q$8:$Q$569, "&lt;="&amp;N241, 'Leave Request Form'!$R$8:$R$569, "&gt;="&amp;N241)&gt;0, "A", IF(COUNTIFS('Leave Request Form'!$C$8:$C$507, $B248, 'Leave Request Form'!$D$8:$D$507, "&lt;="&amp;N241, 'Leave Request Form'!$E$8:$E$507, "&gt;="&amp;N241)&gt;0, "R", "")))))</f>
        <v/>
      </c>
      <c r="O248" s="43" t="str">
        <f>IF(OR($B248="", O241=""), "", IF(COUNTIFS('Leave Request Form'!$T$8:$T$507, O241, 'Leave Request Form'!$C$8:$C$507, $B248), "A2", IF(COUNTIFS('Leave Request Form'!$G$8:$G$507, O241, 'Leave Request Form'!$C$8:$C$507, $B248), "R2", IF(COUNTIFS('Leave Request Form'!$P$8:$P$569, $B248, 'Leave Request Form'!$Q$8:$Q$569, "&lt;="&amp;O241, 'Leave Request Form'!$R$8:$R$569, "&gt;="&amp;O241)&gt;0, "A", IF(COUNTIFS('Leave Request Form'!$C$8:$C$507, $B248, 'Leave Request Form'!$D$8:$D$507, "&lt;="&amp;O241, 'Leave Request Form'!$E$8:$E$507, "&gt;="&amp;O241)&gt;0, "R", "")))))</f>
        <v/>
      </c>
      <c r="P248" s="43" t="str">
        <f>IF(OR($B248="", P241=""), "", IF(COUNTIFS('Leave Request Form'!$T$8:$T$507, P241, 'Leave Request Form'!$C$8:$C$507, $B248), "A2", IF(COUNTIFS('Leave Request Form'!$G$8:$G$507, P241, 'Leave Request Form'!$C$8:$C$507, $B248), "R2", IF(COUNTIFS('Leave Request Form'!$P$8:$P$569, $B248, 'Leave Request Form'!$Q$8:$Q$569, "&lt;="&amp;P241, 'Leave Request Form'!$R$8:$R$569, "&gt;="&amp;P241)&gt;0, "A", IF(COUNTIFS('Leave Request Form'!$C$8:$C$507, $B248, 'Leave Request Form'!$D$8:$D$507, "&lt;="&amp;P241, 'Leave Request Form'!$E$8:$E$507, "&gt;="&amp;P241)&gt;0, "R", "")))))</f>
        <v/>
      </c>
      <c r="Q248" s="43" t="str">
        <f>IF(OR($B248="", Q241=""), "", IF(COUNTIFS('Leave Request Form'!$T$8:$T$507, Q241, 'Leave Request Form'!$C$8:$C$507, $B248), "A2", IF(COUNTIFS('Leave Request Form'!$G$8:$G$507, Q241, 'Leave Request Form'!$C$8:$C$507, $B248), "R2", IF(COUNTIFS('Leave Request Form'!$P$8:$P$569, $B248, 'Leave Request Form'!$Q$8:$Q$569, "&lt;="&amp;Q241, 'Leave Request Form'!$R$8:$R$569, "&gt;="&amp;Q241)&gt;0, "A", IF(COUNTIFS('Leave Request Form'!$C$8:$C$507, $B248, 'Leave Request Form'!$D$8:$D$507, "&lt;="&amp;Q241, 'Leave Request Form'!$E$8:$E$507, "&gt;="&amp;Q241)&gt;0, "R", "")))))</f>
        <v/>
      </c>
      <c r="R248" s="43" t="str">
        <f>IF(OR($B248="", R241=""), "", IF(COUNTIFS('Leave Request Form'!$T$8:$T$507, R241, 'Leave Request Form'!$C$8:$C$507, $B248), "A2", IF(COUNTIFS('Leave Request Form'!$G$8:$G$507, R241, 'Leave Request Form'!$C$8:$C$507, $B248), "R2", IF(COUNTIFS('Leave Request Form'!$P$8:$P$569, $B248, 'Leave Request Form'!$Q$8:$Q$569, "&lt;="&amp;R241, 'Leave Request Form'!$R$8:$R$569, "&gt;="&amp;R241)&gt;0, "A", IF(COUNTIFS('Leave Request Form'!$C$8:$C$507, $B248, 'Leave Request Form'!$D$8:$D$507, "&lt;="&amp;R241, 'Leave Request Form'!$E$8:$E$507, "&gt;="&amp;R241)&gt;0, "R", "")))))</f>
        <v/>
      </c>
      <c r="S248" s="43" t="str">
        <f>IF(OR($B248="", S241=""), "", IF(COUNTIFS('Leave Request Form'!$T$8:$T$507, S241, 'Leave Request Form'!$C$8:$C$507, $B248), "A2", IF(COUNTIFS('Leave Request Form'!$G$8:$G$507, S241, 'Leave Request Form'!$C$8:$C$507, $B248), "R2", IF(COUNTIFS('Leave Request Form'!$P$8:$P$569, $B248, 'Leave Request Form'!$Q$8:$Q$569, "&lt;="&amp;S241, 'Leave Request Form'!$R$8:$R$569, "&gt;="&amp;S241)&gt;0, "A", IF(COUNTIFS('Leave Request Form'!$C$8:$C$507, $B248, 'Leave Request Form'!$D$8:$D$507, "&lt;="&amp;S241, 'Leave Request Form'!$E$8:$E$507, "&gt;="&amp;S241)&gt;0, "R", "")))))</f>
        <v/>
      </c>
      <c r="T248" s="43" t="str">
        <f>IF(OR($B248="", T241=""), "", IF(COUNTIFS('Leave Request Form'!$T$8:$T$507, T241, 'Leave Request Form'!$C$8:$C$507, $B248), "A2", IF(COUNTIFS('Leave Request Form'!$G$8:$G$507, T241, 'Leave Request Form'!$C$8:$C$507, $B248), "R2", IF(COUNTIFS('Leave Request Form'!$P$8:$P$569, $B248, 'Leave Request Form'!$Q$8:$Q$569, "&lt;="&amp;T241, 'Leave Request Form'!$R$8:$R$569, "&gt;="&amp;T241)&gt;0, "A", IF(COUNTIFS('Leave Request Form'!$C$8:$C$507, $B248, 'Leave Request Form'!$D$8:$D$507, "&lt;="&amp;T241, 'Leave Request Form'!$E$8:$E$507, "&gt;="&amp;T241)&gt;0, "R", "")))))</f>
        <v/>
      </c>
      <c r="U248" s="43" t="str">
        <f>IF(OR($B248="", U241=""), "", IF(COUNTIFS('Leave Request Form'!$T$8:$T$507, U241, 'Leave Request Form'!$C$8:$C$507, $B248), "A2", IF(COUNTIFS('Leave Request Form'!$G$8:$G$507, U241, 'Leave Request Form'!$C$8:$C$507, $B248), "R2", IF(COUNTIFS('Leave Request Form'!$P$8:$P$569, $B248, 'Leave Request Form'!$Q$8:$Q$569, "&lt;="&amp;U241, 'Leave Request Form'!$R$8:$R$569, "&gt;="&amp;U241)&gt;0, "A", IF(COUNTIFS('Leave Request Form'!$C$8:$C$507, $B248, 'Leave Request Form'!$D$8:$D$507, "&lt;="&amp;U241, 'Leave Request Form'!$E$8:$E$507, "&gt;="&amp;U241)&gt;0, "R", "")))))</f>
        <v/>
      </c>
      <c r="V248" s="43" t="str">
        <f>IF(OR($B248="", V241=""), "", IF(COUNTIFS('Leave Request Form'!$T$8:$T$507, V241, 'Leave Request Form'!$C$8:$C$507, $B248), "A2", IF(COUNTIFS('Leave Request Form'!$G$8:$G$507, V241, 'Leave Request Form'!$C$8:$C$507, $B248), "R2", IF(COUNTIFS('Leave Request Form'!$P$8:$P$569, $B248, 'Leave Request Form'!$Q$8:$Q$569, "&lt;="&amp;V241, 'Leave Request Form'!$R$8:$R$569, "&gt;="&amp;V241)&gt;0, "A", IF(COUNTIFS('Leave Request Form'!$C$8:$C$507, $B248, 'Leave Request Form'!$D$8:$D$507, "&lt;="&amp;V241, 'Leave Request Form'!$E$8:$E$507, "&gt;="&amp;V241)&gt;0, "R", "")))))</f>
        <v/>
      </c>
      <c r="W248" s="43" t="str">
        <f>IF(OR($B248="", W241=""), "", IF(COUNTIFS('Leave Request Form'!$T$8:$T$507, W241, 'Leave Request Form'!$C$8:$C$507, $B248), "A2", IF(COUNTIFS('Leave Request Form'!$G$8:$G$507, W241, 'Leave Request Form'!$C$8:$C$507, $B248), "R2", IF(COUNTIFS('Leave Request Form'!$P$8:$P$569, $B248, 'Leave Request Form'!$Q$8:$Q$569, "&lt;="&amp;W241, 'Leave Request Form'!$R$8:$R$569, "&gt;="&amp;W241)&gt;0, "A", IF(COUNTIFS('Leave Request Form'!$C$8:$C$507, $B248, 'Leave Request Form'!$D$8:$D$507, "&lt;="&amp;W241, 'Leave Request Form'!$E$8:$E$507, "&gt;="&amp;W241)&gt;0, "R", "")))))</f>
        <v/>
      </c>
      <c r="X248" s="43" t="str">
        <f>IF(OR($B248="", X241=""), "", IF(COUNTIFS('Leave Request Form'!$T$8:$T$507, X241, 'Leave Request Form'!$C$8:$C$507, $B248), "A2", IF(COUNTIFS('Leave Request Form'!$G$8:$G$507, X241, 'Leave Request Form'!$C$8:$C$507, $B248), "R2", IF(COUNTIFS('Leave Request Form'!$P$8:$P$569, $B248, 'Leave Request Form'!$Q$8:$Q$569, "&lt;="&amp;X241, 'Leave Request Form'!$R$8:$R$569, "&gt;="&amp;X241)&gt;0, "A", IF(COUNTIFS('Leave Request Form'!$C$8:$C$507, $B248, 'Leave Request Form'!$D$8:$D$507, "&lt;="&amp;X241, 'Leave Request Form'!$E$8:$E$507, "&gt;="&amp;X241)&gt;0, "R", "")))))</f>
        <v/>
      </c>
      <c r="Y248" s="43" t="str">
        <f>IF(OR($B248="", Y241=""), "", IF(COUNTIFS('Leave Request Form'!$T$8:$T$507, Y241, 'Leave Request Form'!$C$8:$C$507, $B248), "A2", IF(COUNTIFS('Leave Request Form'!$G$8:$G$507, Y241, 'Leave Request Form'!$C$8:$C$507, $B248), "R2", IF(COUNTIFS('Leave Request Form'!$P$8:$P$569, $B248, 'Leave Request Form'!$Q$8:$Q$569, "&lt;="&amp;Y241, 'Leave Request Form'!$R$8:$R$569, "&gt;="&amp;Y241)&gt;0, "A", IF(COUNTIFS('Leave Request Form'!$C$8:$C$507, $B248, 'Leave Request Form'!$D$8:$D$507, "&lt;="&amp;Y241, 'Leave Request Form'!$E$8:$E$507, "&gt;="&amp;Y241)&gt;0, "R", "")))))</f>
        <v/>
      </c>
      <c r="Z248" s="43" t="str">
        <f>IF(OR($B248="", Z241=""), "", IF(COUNTIFS('Leave Request Form'!$T$8:$T$507, Z241, 'Leave Request Form'!$C$8:$C$507, $B248), "A2", IF(COUNTIFS('Leave Request Form'!$G$8:$G$507, Z241, 'Leave Request Form'!$C$8:$C$507, $B248), "R2", IF(COUNTIFS('Leave Request Form'!$P$8:$P$569, $B248, 'Leave Request Form'!$Q$8:$Q$569, "&lt;="&amp;Z241, 'Leave Request Form'!$R$8:$R$569, "&gt;="&amp;Z241)&gt;0, "A", IF(COUNTIFS('Leave Request Form'!$C$8:$C$507, $B248, 'Leave Request Form'!$D$8:$D$507, "&lt;="&amp;Z241, 'Leave Request Form'!$E$8:$E$507, "&gt;="&amp;Z241)&gt;0, "R", "")))))</f>
        <v/>
      </c>
      <c r="AA248" s="43" t="str">
        <f>IF(OR($B248="", AA241=""), "", IF(COUNTIFS('Leave Request Form'!$T$8:$T$507, AA241, 'Leave Request Form'!$C$8:$C$507, $B248), "A2", IF(COUNTIFS('Leave Request Form'!$G$8:$G$507, AA241, 'Leave Request Form'!$C$8:$C$507, $B248), "R2", IF(COUNTIFS('Leave Request Form'!$P$8:$P$569, $B248, 'Leave Request Form'!$Q$8:$Q$569, "&lt;="&amp;AA241, 'Leave Request Form'!$R$8:$R$569, "&gt;="&amp;AA241)&gt;0, "A", IF(COUNTIFS('Leave Request Form'!$C$8:$C$507, $B248, 'Leave Request Form'!$D$8:$D$507, "&lt;="&amp;AA241, 'Leave Request Form'!$E$8:$E$507, "&gt;="&amp;AA241)&gt;0, "R", "")))))</f>
        <v/>
      </c>
      <c r="AB248" s="43" t="str">
        <f>IF(OR($B248="", AB241=""), "", IF(COUNTIFS('Leave Request Form'!$T$8:$T$507, AB241, 'Leave Request Form'!$C$8:$C$507, $B248), "A2", IF(COUNTIFS('Leave Request Form'!$G$8:$G$507, AB241, 'Leave Request Form'!$C$8:$C$507, $B248), "R2", IF(COUNTIFS('Leave Request Form'!$P$8:$P$569, $B248, 'Leave Request Form'!$Q$8:$Q$569, "&lt;="&amp;AB241, 'Leave Request Form'!$R$8:$R$569, "&gt;="&amp;AB241)&gt;0, "A", IF(COUNTIFS('Leave Request Form'!$C$8:$C$507, $B248, 'Leave Request Form'!$D$8:$D$507, "&lt;="&amp;AB241, 'Leave Request Form'!$E$8:$E$507, "&gt;="&amp;AB241)&gt;0, "R", "")))))</f>
        <v/>
      </c>
      <c r="AC248" s="43" t="str">
        <f>IF(OR($B248="", AC241=""), "", IF(COUNTIFS('Leave Request Form'!$T$8:$T$507, AC241, 'Leave Request Form'!$C$8:$C$507, $B248), "A2", IF(COUNTIFS('Leave Request Form'!$G$8:$G$507, AC241, 'Leave Request Form'!$C$8:$C$507, $B248), "R2", IF(COUNTIFS('Leave Request Form'!$P$8:$P$569, $B248, 'Leave Request Form'!$Q$8:$Q$569, "&lt;="&amp;AC241, 'Leave Request Form'!$R$8:$R$569, "&gt;="&amp;AC241)&gt;0, "A", IF(COUNTIFS('Leave Request Form'!$C$8:$C$507, $B248, 'Leave Request Form'!$D$8:$D$507, "&lt;="&amp;AC241, 'Leave Request Form'!$E$8:$E$507, "&gt;="&amp;AC241)&gt;0, "R", "")))))</f>
        <v/>
      </c>
      <c r="AD248" s="43" t="str">
        <f>IF(OR($B248="", AD241=""), "", IF(COUNTIFS('Leave Request Form'!$T$8:$T$507, AD241, 'Leave Request Form'!$C$8:$C$507, $B248), "A2", IF(COUNTIFS('Leave Request Form'!$G$8:$G$507, AD241, 'Leave Request Form'!$C$8:$C$507, $B248), "R2", IF(COUNTIFS('Leave Request Form'!$P$8:$P$569, $B248, 'Leave Request Form'!$Q$8:$Q$569, "&lt;="&amp;AD241, 'Leave Request Form'!$R$8:$R$569, "&gt;="&amp;AD241)&gt;0, "A", IF(COUNTIFS('Leave Request Form'!$C$8:$C$507, $B248, 'Leave Request Form'!$D$8:$D$507, "&lt;="&amp;AD241, 'Leave Request Form'!$E$8:$E$507, "&gt;="&amp;AD241)&gt;0, "R", "")))))</f>
        <v/>
      </c>
      <c r="AE248" s="43" t="str">
        <f>IF(OR($B248="", AE241=""), "", IF(COUNTIFS('Leave Request Form'!$T$8:$T$507, AE241, 'Leave Request Form'!$C$8:$C$507, $B248), "A2", IF(COUNTIFS('Leave Request Form'!$G$8:$G$507, AE241, 'Leave Request Form'!$C$8:$C$507, $B248), "R2", IF(COUNTIFS('Leave Request Form'!$P$8:$P$569, $B248, 'Leave Request Form'!$Q$8:$Q$569, "&lt;="&amp;AE241, 'Leave Request Form'!$R$8:$R$569, "&gt;="&amp;AE241)&gt;0, "A", IF(COUNTIFS('Leave Request Form'!$C$8:$C$507, $B248, 'Leave Request Form'!$D$8:$D$507, "&lt;="&amp;AE241, 'Leave Request Form'!$E$8:$E$507, "&gt;="&amp;AE241)&gt;0, "R", "")))))</f>
        <v/>
      </c>
      <c r="AF248" s="43" t="str">
        <f>IF(OR($B248="", AF241=""), "", IF(COUNTIFS('Leave Request Form'!$T$8:$T$507, AF241, 'Leave Request Form'!$C$8:$C$507, $B248), "A2", IF(COUNTIFS('Leave Request Form'!$G$8:$G$507, AF241, 'Leave Request Form'!$C$8:$C$507, $B248), "R2", IF(COUNTIFS('Leave Request Form'!$P$8:$P$569, $B248, 'Leave Request Form'!$Q$8:$Q$569, "&lt;="&amp;AF241, 'Leave Request Form'!$R$8:$R$569, "&gt;="&amp;AF241)&gt;0, "A", IF(COUNTIFS('Leave Request Form'!$C$8:$C$507, $B248, 'Leave Request Form'!$D$8:$D$507, "&lt;="&amp;AF241, 'Leave Request Form'!$E$8:$E$507, "&gt;="&amp;AF241)&gt;0, "R", "")))))</f>
        <v/>
      </c>
      <c r="AG248" s="44" t="str">
        <f>IF(OR($B248="", AG241=""), "", IF(COUNTIFS('Leave Request Form'!$T$8:$T$507, AG241, 'Leave Request Form'!$C$8:$C$507, $B248), "A2", IF(COUNTIFS('Leave Request Form'!$G$8:$G$507, AG241, 'Leave Request Form'!$C$8:$C$507, $B248), "R2", IF(COUNTIFS('Leave Request Form'!$P$8:$P$569, $B248, 'Leave Request Form'!$Q$8:$Q$569, "&lt;="&amp;AG241, 'Leave Request Form'!$R$8:$R$569, "&gt;="&amp;AG241)&gt;0, "A", IF(COUNTIFS('Leave Request Form'!$C$8:$C$507, $B248, 'Leave Request Form'!$D$8:$D$507, "&lt;="&amp;AG241, 'Leave Request Form'!$E$8:$E$507, "&gt;="&amp;AG241)&gt;0, "R", "")))))</f>
        <v/>
      </c>
      <c r="AH248" s="75"/>
    </row>
    <row r="249" spans="1:34" x14ac:dyDescent="0.25">
      <c r="A249" s="75"/>
      <c r="B249" s="10" t="str">
        <f>IF('Intro &amp; Setup'!$BC$11="", "", 'Intro &amp; Setup'!$BC$11)</f>
        <v>Mark</v>
      </c>
      <c r="C249" s="42" t="str">
        <f>IF(OR($B249="", C241=""), "", IF(COUNTIFS('Leave Request Form'!$T$8:$T$507, C241, 'Leave Request Form'!$C$8:$C$507, $B249), "A2", IF(COUNTIFS('Leave Request Form'!$G$8:$G$507, C241, 'Leave Request Form'!$C$8:$C$507, $B249), "R2", IF(COUNTIFS('Leave Request Form'!$P$8:$P$569, $B249, 'Leave Request Form'!$Q$8:$Q$569, "&lt;="&amp;C241, 'Leave Request Form'!$R$8:$R$569, "&gt;="&amp;C241)&gt;0, "A", IF(COUNTIFS('Leave Request Form'!$C$8:$C$507, $B249, 'Leave Request Form'!$D$8:$D$507, "&lt;="&amp;C241, 'Leave Request Form'!$E$8:$E$507, "&gt;="&amp;C241)&gt;0, "R", "")))))</f>
        <v/>
      </c>
      <c r="D249" s="43" t="str">
        <f>IF(OR($B249="", D241=""), "", IF(COUNTIFS('Leave Request Form'!$T$8:$T$507, D241, 'Leave Request Form'!$C$8:$C$507, $B249), "A2", IF(COUNTIFS('Leave Request Form'!$G$8:$G$507, D241, 'Leave Request Form'!$C$8:$C$507, $B249), "R2", IF(COUNTIFS('Leave Request Form'!$P$8:$P$569, $B249, 'Leave Request Form'!$Q$8:$Q$569, "&lt;="&amp;D241, 'Leave Request Form'!$R$8:$R$569, "&gt;="&amp;D241)&gt;0, "A", IF(COUNTIFS('Leave Request Form'!$C$8:$C$507, $B249, 'Leave Request Form'!$D$8:$D$507, "&lt;="&amp;D241, 'Leave Request Form'!$E$8:$E$507, "&gt;="&amp;D241)&gt;0, "R", "")))))</f>
        <v/>
      </c>
      <c r="E249" s="43" t="str">
        <f>IF(OR($B249="", E241=""), "", IF(COUNTIFS('Leave Request Form'!$T$8:$T$507, E241, 'Leave Request Form'!$C$8:$C$507, $B249), "A2", IF(COUNTIFS('Leave Request Form'!$G$8:$G$507, E241, 'Leave Request Form'!$C$8:$C$507, $B249), "R2", IF(COUNTIFS('Leave Request Form'!$P$8:$P$569, $B249, 'Leave Request Form'!$Q$8:$Q$569, "&lt;="&amp;E241, 'Leave Request Form'!$R$8:$R$569, "&gt;="&amp;E241)&gt;0, "A", IF(COUNTIFS('Leave Request Form'!$C$8:$C$507, $B249, 'Leave Request Form'!$D$8:$D$507, "&lt;="&amp;E241, 'Leave Request Form'!$E$8:$E$507, "&gt;="&amp;E241)&gt;0, "R", "")))))</f>
        <v/>
      </c>
      <c r="F249" s="43" t="str">
        <f>IF(OR($B249="", F241=""), "", IF(COUNTIFS('Leave Request Form'!$T$8:$T$507, F241, 'Leave Request Form'!$C$8:$C$507, $B249), "A2", IF(COUNTIFS('Leave Request Form'!$G$8:$G$507, F241, 'Leave Request Form'!$C$8:$C$507, $B249), "R2", IF(COUNTIFS('Leave Request Form'!$P$8:$P$569, $B249, 'Leave Request Form'!$Q$8:$Q$569, "&lt;="&amp;F241, 'Leave Request Form'!$R$8:$R$569, "&gt;="&amp;F241)&gt;0, "A", IF(COUNTIFS('Leave Request Form'!$C$8:$C$507, $B249, 'Leave Request Form'!$D$8:$D$507, "&lt;="&amp;F241, 'Leave Request Form'!$E$8:$E$507, "&gt;="&amp;F241)&gt;0, "R", "")))))</f>
        <v/>
      </c>
      <c r="G249" s="43" t="str">
        <f>IF(OR($B249="", G241=""), "", IF(COUNTIFS('Leave Request Form'!$T$8:$T$507, G241, 'Leave Request Form'!$C$8:$C$507, $B249), "A2", IF(COUNTIFS('Leave Request Form'!$G$8:$G$507, G241, 'Leave Request Form'!$C$8:$C$507, $B249), "R2", IF(COUNTIFS('Leave Request Form'!$P$8:$P$569, $B249, 'Leave Request Form'!$Q$8:$Q$569, "&lt;="&amp;G241, 'Leave Request Form'!$R$8:$R$569, "&gt;="&amp;G241)&gt;0, "A", IF(COUNTIFS('Leave Request Form'!$C$8:$C$507, $B249, 'Leave Request Form'!$D$8:$D$507, "&lt;="&amp;G241, 'Leave Request Form'!$E$8:$E$507, "&gt;="&amp;G241)&gt;0, "R", "")))))</f>
        <v/>
      </c>
      <c r="H249" s="43" t="str">
        <f>IF(OR($B249="", H241=""), "", IF(COUNTIFS('Leave Request Form'!$T$8:$T$507, H241, 'Leave Request Form'!$C$8:$C$507, $B249), "A2", IF(COUNTIFS('Leave Request Form'!$G$8:$G$507, H241, 'Leave Request Form'!$C$8:$C$507, $B249), "R2", IF(COUNTIFS('Leave Request Form'!$P$8:$P$569, $B249, 'Leave Request Form'!$Q$8:$Q$569, "&lt;="&amp;H241, 'Leave Request Form'!$R$8:$R$569, "&gt;="&amp;H241)&gt;0, "A", IF(COUNTIFS('Leave Request Form'!$C$8:$C$507, $B249, 'Leave Request Form'!$D$8:$D$507, "&lt;="&amp;H241, 'Leave Request Form'!$E$8:$E$507, "&gt;="&amp;H241)&gt;0, "R", "")))))</f>
        <v/>
      </c>
      <c r="I249" s="43" t="str">
        <f>IF(OR($B249="", I241=""), "", IF(COUNTIFS('Leave Request Form'!$T$8:$T$507, I241, 'Leave Request Form'!$C$8:$C$507, $B249), "A2", IF(COUNTIFS('Leave Request Form'!$G$8:$G$507, I241, 'Leave Request Form'!$C$8:$C$507, $B249), "R2", IF(COUNTIFS('Leave Request Form'!$P$8:$P$569, $B249, 'Leave Request Form'!$Q$8:$Q$569, "&lt;="&amp;I241, 'Leave Request Form'!$R$8:$R$569, "&gt;="&amp;I241)&gt;0, "A", IF(COUNTIFS('Leave Request Form'!$C$8:$C$507, $B249, 'Leave Request Form'!$D$8:$D$507, "&lt;="&amp;I241, 'Leave Request Form'!$E$8:$E$507, "&gt;="&amp;I241)&gt;0, "R", "")))))</f>
        <v/>
      </c>
      <c r="J249" s="43" t="str">
        <f>IF(OR($B249="", J241=""), "", IF(COUNTIFS('Leave Request Form'!$T$8:$T$507, J241, 'Leave Request Form'!$C$8:$C$507, $B249), "A2", IF(COUNTIFS('Leave Request Form'!$G$8:$G$507, J241, 'Leave Request Form'!$C$8:$C$507, $B249), "R2", IF(COUNTIFS('Leave Request Form'!$P$8:$P$569, $B249, 'Leave Request Form'!$Q$8:$Q$569, "&lt;="&amp;J241, 'Leave Request Form'!$R$8:$R$569, "&gt;="&amp;J241)&gt;0, "A", IF(COUNTIFS('Leave Request Form'!$C$8:$C$507, $B249, 'Leave Request Form'!$D$8:$D$507, "&lt;="&amp;J241, 'Leave Request Form'!$E$8:$E$507, "&gt;="&amp;J241)&gt;0, "R", "")))))</f>
        <v/>
      </c>
      <c r="K249" s="43" t="str">
        <f>IF(OR($B249="", K241=""), "", IF(COUNTIFS('Leave Request Form'!$T$8:$T$507, K241, 'Leave Request Form'!$C$8:$C$507, $B249), "A2", IF(COUNTIFS('Leave Request Form'!$G$8:$G$507, K241, 'Leave Request Form'!$C$8:$C$507, $B249), "R2", IF(COUNTIFS('Leave Request Form'!$P$8:$P$569, $B249, 'Leave Request Form'!$Q$8:$Q$569, "&lt;="&amp;K241, 'Leave Request Form'!$R$8:$R$569, "&gt;="&amp;K241)&gt;0, "A", IF(COUNTIFS('Leave Request Form'!$C$8:$C$507, $B249, 'Leave Request Form'!$D$8:$D$507, "&lt;="&amp;K241, 'Leave Request Form'!$E$8:$E$507, "&gt;="&amp;K241)&gt;0, "R", "")))))</f>
        <v/>
      </c>
      <c r="L249" s="43" t="str">
        <f>IF(OR($B249="", L241=""), "", IF(COUNTIFS('Leave Request Form'!$T$8:$T$507, L241, 'Leave Request Form'!$C$8:$C$507, $B249), "A2", IF(COUNTIFS('Leave Request Form'!$G$8:$G$507, L241, 'Leave Request Form'!$C$8:$C$507, $B249), "R2", IF(COUNTIFS('Leave Request Form'!$P$8:$P$569, $B249, 'Leave Request Form'!$Q$8:$Q$569, "&lt;="&amp;L241, 'Leave Request Form'!$R$8:$R$569, "&gt;="&amp;L241)&gt;0, "A", IF(COUNTIFS('Leave Request Form'!$C$8:$C$507, $B249, 'Leave Request Form'!$D$8:$D$507, "&lt;="&amp;L241, 'Leave Request Form'!$E$8:$E$507, "&gt;="&amp;L241)&gt;0, "R", "")))))</f>
        <v/>
      </c>
      <c r="M249" s="43" t="str">
        <f>IF(OR($B249="", M241=""), "", IF(COUNTIFS('Leave Request Form'!$T$8:$T$507, M241, 'Leave Request Form'!$C$8:$C$507, $B249), "A2", IF(COUNTIFS('Leave Request Form'!$G$8:$G$507, M241, 'Leave Request Form'!$C$8:$C$507, $B249), "R2", IF(COUNTIFS('Leave Request Form'!$P$8:$P$569, $B249, 'Leave Request Form'!$Q$8:$Q$569, "&lt;="&amp;M241, 'Leave Request Form'!$R$8:$R$569, "&gt;="&amp;M241)&gt;0, "A", IF(COUNTIFS('Leave Request Form'!$C$8:$C$507, $B249, 'Leave Request Form'!$D$8:$D$507, "&lt;="&amp;M241, 'Leave Request Form'!$E$8:$E$507, "&gt;="&amp;M241)&gt;0, "R", "")))))</f>
        <v/>
      </c>
      <c r="N249" s="43" t="str">
        <f>IF(OR($B249="", N241=""), "", IF(COUNTIFS('Leave Request Form'!$T$8:$T$507, N241, 'Leave Request Form'!$C$8:$C$507, $B249), "A2", IF(COUNTIFS('Leave Request Form'!$G$8:$G$507, N241, 'Leave Request Form'!$C$8:$C$507, $B249), "R2", IF(COUNTIFS('Leave Request Form'!$P$8:$P$569, $B249, 'Leave Request Form'!$Q$8:$Q$569, "&lt;="&amp;N241, 'Leave Request Form'!$R$8:$R$569, "&gt;="&amp;N241)&gt;0, "A", IF(COUNTIFS('Leave Request Form'!$C$8:$C$507, $B249, 'Leave Request Form'!$D$8:$D$507, "&lt;="&amp;N241, 'Leave Request Form'!$E$8:$E$507, "&gt;="&amp;N241)&gt;0, "R", "")))))</f>
        <v/>
      </c>
      <c r="O249" s="43" t="str">
        <f>IF(OR($B249="", O241=""), "", IF(COUNTIFS('Leave Request Form'!$T$8:$T$507, O241, 'Leave Request Form'!$C$8:$C$507, $B249), "A2", IF(COUNTIFS('Leave Request Form'!$G$8:$G$507, O241, 'Leave Request Form'!$C$8:$C$507, $B249), "R2", IF(COUNTIFS('Leave Request Form'!$P$8:$P$569, $B249, 'Leave Request Form'!$Q$8:$Q$569, "&lt;="&amp;O241, 'Leave Request Form'!$R$8:$R$569, "&gt;="&amp;O241)&gt;0, "A", IF(COUNTIFS('Leave Request Form'!$C$8:$C$507, $B249, 'Leave Request Form'!$D$8:$D$507, "&lt;="&amp;O241, 'Leave Request Form'!$E$8:$E$507, "&gt;="&amp;O241)&gt;0, "R", "")))))</f>
        <v/>
      </c>
      <c r="P249" s="43" t="str">
        <f>IF(OR($B249="", P241=""), "", IF(COUNTIFS('Leave Request Form'!$T$8:$T$507, P241, 'Leave Request Form'!$C$8:$C$507, $B249), "A2", IF(COUNTIFS('Leave Request Form'!$G$8:$G$507, P241, 'Leave Request Form'!$C$8:$C$507, $B249), "R2", IF(COUNTIFS('Leave Request Form'!$P$8:$P$569, $B249, 'Leave Request Form'!$Q$8:$Q$569, "&lt;="&amp;P241, 'Leave Request Form'!$R$8:$R$569, "&gt;="&amp;P241)&gt;0, "A", IF(COUNTIFS('Leave Request Form'!$C$8:$C$507, $B249, 'Leave Request Form'!$D$8:$D$507, "&lt;="&amp;P241, 'Leave Request Form'!$E$8:$E$507, "&gt;="&amp;P241)&gt;0, "R", "")))))</f>
        <v/>
      </c>
      <c r="Q249" s="43" t="str">
        <f>IF(OR($B249="", Q241=""), "", IF(COUNTIFS('Leave Request Form'!$T$8:$T$507, Q241, 'Leave Request Form'!$C$8:$C$507, $B249), "A2", IF(COUNTIFS('Leave Request Form'!$G$8:$G$507, Q241, 'Leave Request Form'!$C$8:$C$507, $B249), "R2", IF(COUNTIFS('Leave Request Form'!$P$8:$P$569, $B249, 'Leave Request Form'!$Q$8:$Q$569, "&lt;="&amp;Q241, 'Leave Request Form'!$R$8:$R$569, "&gt;="&amp;Q241)&gt;0, "A", IF(COUNTIFS('Leave Request Form'!$C$8:$C$507, $B249, 'Leave Request Form'!$D$8:$D$507, "&lt;="&amp;Q241, 'Leave Request Form'!$E$8:$E$507, "&gt;="&amp;Q241)&gt;0, "R", "")))))</f>
        <v/>
      </c>
      <c r="R249" s="43" t="str">
        <f>IF(OR($B249="", R241=""), "", IF(COUNTIFS('Leave Request Form'!$T$8:$T$507, R241, 'Leave Request Form'!$C$8:$C$507, $B249), "A2", IF(COUNTIFS('Leave Request Form'!$G$8:$G$507, R241, 'Leave Request Form'!$C$8:$C$507, $B249), "R2", IF(COUNTIFS('Leave Request Form'!$P$8:$P$569, $B249, 'Leave Request Form'!$Q$8:$Q$569, "&lt;="&amp;R241, 'Leave Request Form'!$R$8:$R$569, "&gt;="&amp;R241)&gt;0, "A", IF(COUNTIFS('Leave Request Form'!$C$8:$C$507, $B249, 'Leave Request Form'!$D$8:$D$507, "&lt;="&amp;R241, 'Leave Request Form'!$E$8:$E$507, "&gt;="&amp;R241)&gt;0, "R", "")))))</f>
        <v/>
      </c>
      <c r="S249" s="43" t="str">
        <f>IF(OR($B249="", S241=""), "", IF(COUNTIFS('Leave Request Form'!$T$8:$T$507, S241, 'Leave Request Form'!$C$8:$C$507, $B249), "A2", IF(COUNTIFS('Leave Request Form'!$G$8:$G$507, S241, 'Leave Request Form'!$C$8:$C$507, $B249), "R2", IF(COUNTIFS('Leave Request Form'!$P$8:$P$569, $B249, 'Leave Request Form'!$Q$8:$Q$569, "&lt;="&amp;S241, 'Leave Request Form'!$R$8:$R$569, "&gt;="&amp;S241)&gt;0, "A", IF(COUNTIFS('Leave Request Form'!$C$8:$C$507, $B249, 'Leave Request Form'!$D$8:$D$507, "&lt;="&amp;S241, 'Leave Request Form'!$E$8:$E$507, "&gt;="&amp;S241)&gt;0, "R", "")))))</f>
        <v/>
      </c>
      <c r="T249" s="43" t="str">
        <f>IF(OR($B249="", T241=""), "", IF(COUNTIFS('Leave Request Form'!$T$8:$T$507, T241, 'Leave Request Form'!$C$8:$C$507, $B249), "A2", IF(COUNTIFS('Leave Request Form'!$G$8:$G$507, T241, 'Leave Request Form'!$C$8:$C$507, $B249), "R2", IF(COUNTIFS('Leave Request Form'!$P$8:$P$569, $B249, 'Leave Request Form'!$Q$8:$Q$569, "&lt;="&amp;T241, 'Leave Request Form'!$R$8:$R$569, "&gt;="&amp;T241)&gt;0, "A", IF(COUNTIFS('Leave Request Form'!$C$8:$C$507, $B249, 'Leave Request Form'!$D$8:$D$507, "&lt;="&amp;T241, 'Leave Request Form'!$E$8:$E$507, "&gt;="&amp;T241)&gt;0, "R", "")))))</f>
        <v/>
      </c>
      <c r="U249" s="43" t="str">
        <f>IF(OR($B249="", U241=""), "", IF(COUNTIFS('Leave Request Form'!$T$8:$T$507, U241, 'Leave Request Form'!$C$8:$C$507, $B249), "A2", IF(COUNTIFS('Leave Request Form'!$G$8:$G$507, U241, 'Leave Request Form'!$C$8:$C$507, $B249), "R2", IF(COUNTIFS('Leave Request Form'!$P$8:$P$569, $B249, 'Leave Request Form'!$Q$8:$Q$569, "&lt;="&amp;U241, 'Leave Request Form'!$R$8:$R$569, "&gt;="&amp;U241)&gt;0, "A", IF(COUNTIFS('Leave Request Form'!$C$8:$C$507, $B249, 'Leave Request Form'!$D$8:$D$507, "&lt;="&amp;U241, 'Leave Request Form'!$E$8:$E$507, "&gt;="&amp;U241)&gt;0, "R", "")))))</f>
        <v/>
      </c>
      <c r="V249" s="43" t="str">
        <f>IF(OR($B249="", V241=""), "", IF(COUNTIFS('Leave Request Form'!$T$8:$T$507, V241, 'Leave Request Form'!$C$8:$C$507, $B249), "A2", IF(COUNTIFS('Leave Request Form'!$G$8:$G$507, V241, 'Leave Request Form'!$C$8:$C$507, $B249), "R2", IF(COUNTIFS('Leave Request Form'!$P$8:$P$569, $B249, 'Leave Request Form'!$Q$8:$Q$569, "&lt;="&amp;V241, 'Leave Request Form'!$R$8:$R$569, "&gt;="&amp;V241)&gt;0, "A", IF(COUNTIFS('Leave Request Form'!$C$8:$C$507, $B249, 'Leave Request Form'!$D$8:$D$507, "&lt;="&amp;V241, 'Leave Request Form'!$E$8:$E$507, "&gt;="&amp;V241)&gt;0, "R", "")))))</f>
        <v/>
      </c>
      <c r="W249" s="43" t="str">
        <f>IF(OR($B249="", W241=""), "", IF(COUNTIFS('Leave Request Form'!$T$8:$T$507, W241, 'Leave Request Form'!$C$8:$C$507, $B249), "A2", IF(COUNTIFS('Leave Request Form'!$G$8:$G$507, W241, 'Leave Request Form'!$C$8:$C$507, $B249), "R2", IF(COUNTIFS('Leave Request Form'!$P$8:$P$569, $B249, 'Leave Request Form'!$Q$8:$Q$569, "&lt;="&amp;W241, 'Leave Request Form'!$R$8:$R$569, "&gt;="&amp;W241)&gt;0, "A", IF(COUNTIFS('Leave Request Form'!$C$8:$C$507, $B249, 'Leave Request Form'!$D$8:$D$507, "&lt;="&amp;W241, 'Leave Request Form'!$E$8:$E$507, "&gt;="&amp;W241)&gt;0, "R", "")))))</f>
        <v/>
      </c>
      <c r="X249" s="43" t="str">
        <f>IF(OR($B249="", X241=""), "", IF(COUNTIFS('Leave Request Form'!$T$8:$T$507, X241, 'Leave Request Form'!$C$8:$C$507, $B249), "A2", IF(COUNTIFS('Leave Request Form'!$G$8:$G$507, X241, 'Leave Request Form'!$C$8:$C$507, $B249), "R2", IF(COUNTIFS('Leave Request Form'!$P$8:$P$569, $B249, 'Leave Request Form'!$Q$8:$Q$569, "&lt;="&amp;X241, 'Leave Request Form'!$R$8:$R$569, "&gt;="&amp;X241)&gt;0, "A", IF(COUNTIFS('Leave Request Form'!$C$8:$C$507, $B249, 'Leave Request Form'!$D$8:$D$507, "&lt;="&amp;X241, 'Leave Request Form'!$E$8:$E$507, "&gt;="&amp;X241)&gt;0, "R", "")))))</f>
        <v/>
      </c>
      <c r="Y249" s="43" t="str">
        <f>IF(OR($B249="", Y241=""), "", IF(COUNTIFS('Leave Request Form'!$T$8:$T$507, Y241, 'Leave Request Form'!$C$8:$C$507, $B249), "A2", IF(COUNTIFS('Leave Request Form'!$G$8:$G$507, Y241, 'Leave Request Form'!$C$8:$C$507, $B249), "R2", IF(COUNTIFS('Leave Request Form'!$P$8:$P$569, $B249, 'Leave Request Form'!$Q$8:$Q$569, "&lt;="&amp;Y241, 'Leave Request Form'!$R$8:$R$569, "&gt;="&amp;Y241)&gt;0, "A", IF(COUNTIFS('Leave Request Form'!$C$8:$C$507, $B249, 'Leave Request Form'!$D$8:$D$507, "&lt;="&amp;Y241, 'Leave Request Form'!$E$8:$E$507, "&gt;="&amp;Y241)&gt;0, "R", "")))))</f>
        <v/>
      </c>
      <c r="Z249" s="43" t="str">
        <f>IF(OR($B249="", Z241=""), "", IF(COUNTIFS('Leave Request Form'!$T$8:$T$507, Z241, 'Leave Request Form'!$C$8:$C$507, $B249), "A2", IF(COUNTIFS('Leave Request Form'!$G$8:$G$507, Z241, 'Leave Request Form'!$C$8:$C$507, $B249), "R2", IF(COUNTIFS('Leave Request Form'!$P$8:$P$569, $B249, 'Leave Request Form'!$Q$8:$Q$569, "&lt;="&amp;Z241, 'Leave Request Form'!$R$8:$R$569, "&gt;="&amp;Z241)&gt;0, "A", IF(COUNTIFS('Leave Request Form'!$C$8:$C$507, $B249, 'Leave Request Form'!$D$8:$D$507, "&lt;="&amp;Z241, 'Leave Request Form'!$E$8:$E$507, "&gt;="&amp;Z241)&gt;0, "R", "")))))</f>
        <v/>
      </c>
      <c r="AA249" s="43" t="str">
        <f>IF(OR($B249="", AA241=""), "", IF(COUNTIFS('Leave Request Form'!$T$8:$T$507, AA241, 'Leave Request Form'!$C$8:$C$507, $B249), "A2", IF(COUNTIFS('Leave Request Form'!$G$8:$G$507, AA241, 'Leave Request Form'!$C$8:$C$507, $B249), "R2", IF(COUNTIFS('Leave Request Form'!$P$8:$P$569, $B249, 'Leave Request Form'!$Q$8:$Q$569, "&lt;="&amp;AA241, 'Leave Request Form'!$R$8:$R$569, "&gt;="&amp;AA241)&gt;0, "A", IF(COUNTIFS('Leave Request Form'!$C$8:$C$507, $B249, 'Leave Request Form'!$D$8:$D$507, "&lt;="&amp;AA241, 'Leave Request Form'!$E$8:$E$507, "&gt;="&amp;AA241)&gt;0, "R", "")))))</f>
        <v/>
      </c>
      <c r="AB249" s="43" t="str">
        <f>IF(OR($B249="", AB241=""), "", IF(COUNTIFS('Leave Request Form'!$T$8:$T$507, AB241, 'Leave Request Form'!$C$8:$C$507, $B249), "A2", IF(COUNTIFS('Leave Request Form'!$G$8:$G$507, AB241, 'Leave Request Form'!$C$8:$C$507, $B249), "R2", IF(COUNTIFS('Leave Request Form'!$P$8:$P$569, $B249, 'Leave Request Form'!$Q$8:$Q$569, "&lt;="&amp;AB241, 'Leave Request Form'!$R$8:$R$569, "&gt;="&amp;AB241)&gt;0, "A", IF(COUNTIFS('Leave Request Form'!$C$8:$C$507, $B249, 'Leave Request Form'!$D$8:$D$507, "&lt;="&amp;AB241, 'Leave Request Form'!$E$8:$E$507, "&gt;="&amp;AB241)&gt;0, "R", "")))))</f>
        <v/>
      </c>
      <c r="AC249" s="43" t="str">
        <f>IF(OR($B249="", AC241=""), "", IF(COUNTIFS('Leave Request Form'!$T$8:$T$507, AC241, 'Leave Request Form'!$C$8:$C$507, $B249), "A2", IF(COUNTIFS('Leave Request Form'!$G$8:$G$507, AC241, 'Leave Request Form'!$C$8:$C$507, $B249), "R2", IF(COUNTIFS('Leave Request Form'!$P$8:$P$569, $B249, 'Leave Request Form'!$Q$8:$Q$569, "&lt;="&amp;AC241, 'Leave Request Form'!$R$8:$R$569, "&gt;="&amp;AC241)&gt;0, "A", IF(COUNTIFS('Leave Request Form'!$C$8:$C$507, $B249, 'Leave Request Form'!$D$8:$D$507, "&lt;="&amp;AC241, 'Leave Request Form'!$E$8:$E$507, "&gt;="&amp;AC241)&gt;0, "R", "")))))</f>
        <v/>
      </c>
      <c r="AD249" s="43" t="str">
        <f>IF(OR($B249="", AD241=""), "", IF(COUNTIFS('Leave Request Form'!$T$8:$T$507, AD241, 'Leave Request Form'!$C$8:$C$507, $B249), "A2", IF(COUNTIFS('Leave Request Form'!$G$8:$G$507, AD241, 'Leave Request Form'!$C$8:$C$507, $B249), "R2", IF(COUNTIFS('Leave Request Form'!$P$8:$P$569, $B249, 'Leave Request Form'!$Q$8:$Q$569, "&lt;="&amp;AD241, 'Leave Request Form'!$R$8:$R$569, "&gt;="&amp;AD241)&gt;0, "A", IF(COUNTIFS('Leave Request Form'!$C$8:$C$507, $B249, 'Leave Request Form'!$D$8:$D$507, "&lt;="&amp;AD241, 'Leave Request Form'!$E$8:$E$507, "&gt;="&amp;AD241)&gt;0, "R", "")))))</f>
        <v/>
      </c>
      <c r="AE249" s="43" t="str">
        <f>IF(OR($B249="", AE241=""), "", IF(COUNTIFS('Leave Request Form'!$T$8:$T$507, AE241, 'Leave Request Form'!$C$8:$C$507, $B249), "A2", IF(COUNTIFS('Leave Request Form'!$G$8:$G$507, AE241, 'Leave Request Form'!$C$8:$C$507, $B249), "R2", IF(COUNTIFS('Leave Request Form'!$P$8:$P$569, $B249, 'Leave Request Form'!$Q$8:$Q$569, "&lt;="&amp;AE241, 'Leave Request Form'!$R$8:$R$569, "&gt;="&amp;AE241)&gt;0, "A", IF(COUNTIFS('Leave Request Form'!$C$8:$C$507, $B249, 'Leave Request Form'!$D$8:$D$507, "&lt;="&amp;AE241, 'Leave Request Form'!$E$8:$E$507, "&gt;="&amp;AE241)&gt;0, "R", "")))))</f>
        <v/>
      </c>
      <c r="AF249" s="43" t="str">
        <f>IF(OR($B249="", AF241=""), "", IF(COUNTIFS('Leave Request Form'!$T$8:$T$507, AF241, 'Leave Request Form'!$C$8:$C$507, $B249), "A2", IF(COUNTIFS('Leave Request Form'!$G$8:$G$507, AF241, 'Leave Request Form'!$C$8:$C$507, $B249), "R2", IF(COUNTIFS('Leave Request Form'!$P$8:$P$569, $B249, 'Leave Request Form'!$Q$8:$Q$569, "&lt;="&amp;AF241, 'Leave Request Form'!$R$8:$R$569, "&gt;="&amp;AF241)&gt;0, "A", IF(COUNTIFS('Leave Request Form'!$C$8:$C$507, $B249, 'Leave Request Form'!$D$8:$D$507, "&lt;="&amp;AF241, 'Leave Request Form'!$E$8:$E$507, "&gt;="&amp;AF241)&gt;0, "R", "")))))</f>
        <v/>
      </c>
      <c r="AG249" s="44" t="str">
        <f>IF(OR($B249="", AG241=""), "", IF(COUNTIFS('Leave Request Form'!$T$8:$T$507, AG241, 'Leave Request Form'!$C$8:$C$507, $B249), "A2", IF(COUNTIFS('Leave Request Form'!$G$8:$G$507, AG241, 'Leave Request Form'!$C$8:$C$507, $B249), "R2", IF(COUNTIFS('Leave Request Form'!$P$8:$P$569, $B249, 'Leave Request Form'!$Q$8:$Q$569, "&lt;="&amp;AG241, 'Leave Request Form'!$R$8:$R$569, "&gt;="&amp;AG241)&gt;0, "A", IF(COUNTIFS('Leave Request Form'!$C$8:$C$507, $B249, 'Leave Request Form'!$D$8:$D$507, "&lt;="&amp;AG241, 'Leave Request Form'!$E$8:$E$507, "&gt;="&amp;AG241)&gt;0, "R", "")))))</f>
        <v/>
      </c>
      <c r="AH249" s="75"/>
    </row>
    <row r="250" spans="1:34" x14ac:dyDescent="0.25">
      <c r="A250" s="75"/>
      <c r="B250" s="10" t="str">
        <f>IF('Intro &amp; Setup'!$BC$12="", "", 'Intro &amp; Setup'!$BC$12)</f>
        <v>Andrew</v>
      </c>
      <c r="C250" s="42" t="str">
        <f>IF(OR($B250="", C241=""), "", IF(COUNTIFS('Leave Request Form'!$T$8:$T$507, C241, 'Leave Request Form'!$C$8:$C$507, $B250), "A2", IF(COUNTIFS('Leave Request Form'!$G$8:$G$507, C241, 'Leave Request Form'!$C$8:$C$507, $B250), "R2", IF(COUNTIFS('Leave Request Form'!$P$8:$P$569, $B250, 'Leave Request Form'!$Q$8:$Q$569, "&lt;="&amp;C241, 'Leave Request Form'!$R$8:$R$569, "&gt;="&amp;C241)&gt;0, "A", IF(COUNTIFS('Leave Request Form'!$C$8:$C$507, $B250, 'Leave Request Form'!$D$8:$D$507, "&lt;="&amp;C241, 'Leave Request Form'!$E$8:$E$507, "&gt;="&amp;C241)&gt;0, "R", "")))))</f>
        <v/>
      </c>
      <c r="D250" s="43" t="str">
        <f>IF(OR($B250="", D241=""), "", IF(COUNTIFS('Leave Request Form'!$T$8:$T$507, D241, 'Leave Request Form'!$C$8:$C$507, $B250), "A2", IF(COUNTIFS('Leave Request Form'!$G$8:$G$507, D241, 'Leave Request Form'!$C$8:$C$507, $B250), "R2", IF(COUNTIFS('Leave Request Form'!$P$8:$P$569, $B250, 'Leave Request Form'!$Q$8:$Q$569, "&lt;="&amp;D241, 'Leave Request Form'!$R$8:$R$569, "&gt;="&amp;D241)&gt;0, "A", IF(COUNTIFS('Leave Request Form'!$C$8:$C$507, $B250, 'Leave Request Form'!$D$8:$D$507, "&lt;="&amp;D241, 'Leave Request Form'!$E$8:$E$507, "&gt;="&amp;D241)&gt;0, "R", "")))))</f>
        <v/>
      </c>
      <c r="E250" s="43" t="str">
        <f>IF(OR($B250="", E241=""), "", IF(COUNTIFS('Leave Request Form'!$T$8:$T$507, E241, 'Leave Request Form'!$C$8:$C$507, $B250), "A2", IF(COUNTIFS('Leave Request Form'!$G$8:$G$507, E241, 'Leave Request Form'!$C$8:$C$507, $B250), "R2", IF(COUNTIFS('Leave Request Form'!$P$8:$P$569, $B250, 'Leave Request Form'!$Q$8:$Q$569, "&lt;="&amp;E241, 'Leave Request Form'!$R$8:$R$569, "&gt;="&amp;E241)&gt;0, "A", IF(COUNTIFS('Leave Request Form'!$C$8:$C$507, $B250, 'Leave Request Form'!$D$8:$D$507, "&lt;="&amp;E241, 'Leave Request Form'!$E$8:$E$507, "&gt;="&amp;E241)&gt;0, "R", "")))))</f>
        <v/>
      </c>
      <c r="F250" s="43" t="str">
        <f>IF(OR($B250="", F241=""), "", IF(COUNTIFS('Leave Request Form'!$T$8:$T$507, F241, 'Leave Request Form'!$C$8:$C$507, $B250), "A2", IF(COUNTIFS('Leave Request Form'!$G$8:$G$507, F241, 'Leave Request Form'!$C$8:$C$507, $B250), "R2", IF(COUNTIFS('Leave Request Form'!$P$8:$P$569, $B250, 'Leave Request Form'!$Q$8:$Q$569, "&lt;="&amp;F241, 'Leave Request Form'!$R$8:$R$569, "&gt;="&amp;F241)&gt;0, "A", IF(COUNTIFS('Leave Request Form'!$C$8:$C$507, $B250, 'Leave Request Form'!$D$8:$D$507, "&lt;="&amp;F241, 'Leave Request Form'!$E$8:$E$507, "&gt;="&amp;F241)&gt;0, "R", "")))))</f>
        <v/>
      </c>
      <c r="G250" s="43" t="str">
        <f>IF(OR($B250="", G241=""), "", IF(COUNTIFS('Leave Request Form'!$T$8:$T$507, G241, 'Leave Request Form'!$C$8:$C$507, $B250), "A2", IF(COUNTIFS('Leave Request Form'!$G$8:$G$507, G241, 'Leave Request Form'!$C$8:$C$507, $B250), "R2", IF(COUNTIFS('Leave Request Form'!$P$8:$P$569, $B250, 'Leave Request Form'!$Q$8:$Q$569, "&lt;="&amp;G241, 'Leave Request Form'!$R$8:$R$569, "&gt;="&amp;G241)&gt;0, "A", IF(COUNTIFS('Leave Request Form'!$C$8:$C$507, $B250, 'Leave Request Form'!$D$8:$D$507, "&lt;="&amp;G241, 'Leave Request Form'!$E$8:$E$507, "&gt;="&amp;G241)&gt;0, "R", "")))))</f>
        <v/>
      </c>
      <c r="H250" s="43" t="str">
        <f>IF(OR($B250="", H241=""), "", IF(COUNTIFS('Leave Request Form'!$T$8:$T$507, H241, 'Leave Request Form'!$C$8:$C$507, $B250), "A2", IF(COUNTIFS('Leave Request Form'!$G$8:$G$507, H241, 'Leave Request Form'!$C$8:$C$507, $B250), "R2", IF(COUNTIFS('Leave Request Form'!$P$8:$P$569, $B250, 'Leave Request Form'!$Q$8:$Q$569, "&lt;="&amp;H241, 'Leave Request Form'!$R$8:$R$569, "&gt;="&amp;H241)&gt;0, "A", IF(COUNTIFS('Leave Request Form'!$C$8:$C$507, $B250, 'Leave Request Form'!$D$8:$D$507, "&lt;="&amp;H241, 'Leave Request Form'!$E$8:$E$507, "&gt;="&amp;H241)&gt;0, "R", "")))))</f>
        <v/>
      </c>
      <c r="I250" s="43" t="str">
        <f>IF(OR($B250="", I241=""), "", IF(COUNTIFS('Leave Request Form'!$T$8:$T$507, I241, 'Leave Request Form'!$C$8:$C$507, $B250), "A2", IF(COUNTIFS('Leave Request Form'!$G$8:$G$507, I241, 'Leave Request Form'!$C$8:$C$507, $B250), "R2", IF(COUNTIFS('Leave Request Form'!$P$8:$P$569, $B250, 'Leave Request Form'!$Q$8:$Q$569, "&lt;="&amp;I241, 'Leave Request Form'!$R$8:$R$569, "&gt;="&amp;I241)&gt;0, "A", IF(COUNTIFS('Leave Request Form'!$C$8:$C$507, $B250, 'Leave Request Form'!$D$8:$D$507, "&lt;="&amp;I241, 'Leave Request Form'!$E$8:$E$507, "&gt;="&amp;I241)&gt;0, "R", "")))))</f>
        <v/>
      </c>
      <c r="J250" s="43" t="str">
        <f>IF(OR($B250="", J241=""), "", IF(COUNTIFS('Leave Request Form'!$T$8:$T$507, J241, 'Leave Request Form'!$C$8:$C$507, $B250), "A2", IF(COUNTIFS('Leave Request Form'!$G$8:$G$507, J241, 'Leave Request Form'!$C$8:$C$507, $B250), "R2", IF(COUNTIFS('Leave Request Form'!$P$8:$P$569, $B250, 'Leave Request Form'!$Q$8:$Q$569, "&lt;="&amp;J241, 'Leave Request Form'!$R$8:$R$569, "&gt;="&amp;J241)&gt;0, "A", IF(COUNTIFS('Leave Request Form'!$C$8:$C$507, $B250, 'Leave Request Form'!$D$8:$D$507, "&lt;="&amp;J241, 'Leave Request Form'!$E$8:$E$507, "&gt;="&amp;J241)&gt;0, "R", "")))))</f>
        <v/>
      </c>
      <c r="K250" s="43" t="str">
        <f>IF(OR($B250="", K241=""), "", IF(COUNTIFS('Leave Request Form'!$T$8:$T$507, K241, 'Leave Request Form'!$C$8:$C$507, $B250), "A2", IF(COUNTIFS('Leave Request Form'!$G$8:$G$507, K241, 'Leave Request Form'!$C$8:$C$507, $B250), "R2", IF(COUNTIFS('Leave Request Form'!$P$8:$P$569, $B250, 'Leave Request Form'!$Q$8:$Q$569, "&lt;="&amp;K241, 'Leave Request Form'!$R$8:$R$569, "&gt;="&amp;K241)&gt;0, "A", IF(COUNTIFS('Leave Request Form'!$C$8:$C$507, $B250, 'Leave Request Form'!$D$8:$D$507, "&lt;="&amp;K241, 'Leave Request Form'!$E$8:$E$507, "&gt;="&amp;K241)&gt;0, "R", "")))))</f>
        <v/>
      </c>
      <c r="L250" s="43" t="str">
        <f>IF(OR($B250="", L241=""), "", IF(COUNTIFS('Leave Request Form'!$T$8:$T$507, L241, 'Leave Request Form'!$C$8:$C$507, $B250), "A2", IF(COUNTIFS('Leave Request Form'!$G$8:$G$507, L241, 'Leave Request Form'!$C$8:$C$507, $B250), "R2", IF(COUNTIFS('Leave Request Form'!$P$8:$P$569, $B250, 'Leave Request Form'!$Q$8:$Q$569, "&lt;="&amp;L241, 'Leave Request Form'!$R$8:$R$569, "&gt;="&amp;L241)&gt;0, "A", IF(COUNTIFS('Leave Request Form'!$C$8:$C$507, $B250, 'Leave Request Form'!$D$8:$D$507, "&lt;="&amp;L241, 'Leave Request Form'!$E$8:$E$507, "&gt;="&amp;L241)&gt;0, "R", "")))))</f>
        <v/>
      </c>
      <c r="M250" s="43" t="str">
        <f>IF(OR($B250="", M241=""), "", IF(COUNTIFS('Leave Request Form'!$T$8:$T$507, M241, 'Leave Request Form'!$C$8:$C$507, $B250), "A2", IF(COUNTIFS('Leave Request Form'!$G$8:$G$507, M241, 'Leave Request Form'!$C$8:$C$507, $B250), "R2", IF(COUNTIFS('Leave Request Form'!$P$8:$P$569, $B250, 'Leave Request Form'!$Q$8:$Q$569, "&lt;="&amp;M241, 'Leave Request Form'!$R$8:$R$569, "&gt;="&amp;M241)&gt;0, "A", IF(COUNTIFS('Leave Request Form'!$C$8:$C$507, $B250, 'Leave Request Form'!$D$8:$D$507, "&lt;="&amp;M241, 'Leave Request Form'!$E$8:$E$507, "&gt;="&amp;M241)&gt;0, "R", "")))))</f>
        <v/>
      </c>
      <c r="N250" s="43" t="str">
        <f>IF(OR($B250="", N241=""), "", IF(COUNTIFS('Leave Request Form'!$T$8:$T$507, N241, 'Leave Request Form'!$C$8:$C$507, $B250), "A2", IF(COUNTIFS('Leave Request Form'!$G$8:$G$507, N241, 'Leave Request Form'!$C$8:$C$507, $B250), "R2", IF(COUNTIFS('Leave Request Form'!$P$8:$P$569, $B250, 'Leave Request Form'!$Q$8:$Q$569, "&lt;="&amp;N241, 'Leave Request Form'!$R$8:$R$569, "&gt;="&amp;N241)&gt;0, "A", IF(COUNTIFS('Leave Request Form'!$C$8:$C$507, $B250, 'Leave Request Form'!$D$8:$D$507, "&lt;="&amp;N241, 'Leave Request Form'!$E$8:$E$507, "&gt;="&amp;N241)&gt;0, "R", "")))))</f>
        <v/>
      </c>
      <c r="O250" s="43" t="str">
        <f>IF(OR($B250="", O241=""), "", IF(COUNTIFS('Leave Request Form'!$T$8:$T$507, O241, 'Leave Request Form'!$C$8:$C$507, $B250), "A2", IF(COUNTIFS('Leave Request Form'!$G$8:$G$507, O241, 'Leave Request Form'!$C$8:$C$507, $B250), "R2", IF(COUNTIFS('Leave Request Form'!$P$8:$P$569, $B250, 'Leave Request Form'!$Q$8:$Q$569, "&lt;="&amp;O241, 'Leave Request Form'!$R$8:$R$569, "&gt;="&amp;O241)&gt;0, "A", IF(COUNTIFS('Leave Request Form'!$C$8:$C$507, $B250, 'Leave Request Form'!$D$8:$D$507, "&lt;="&amp;O241, 'Leave Request Form'!$E$8:$E$507, "&gt;="&amp;O241)&gt;0, "R", "")))))</f>
        <v/>
      </c>
      <c r="P250" s="43" t="str">
        <f>IF(OR($B250="", P241=""), "", IF(COUNTIFS('Leave Request Form'!$T$8:$T$507, P241, 'Leave Request Form'!$C$8:$C$507, $B250), "A2", IF(COUNTIFS('Leave Request Form'!$G$8:$G$507, P241, 'Leave Request Form'!$C$8:$C$507, $B250), "R2", IF(COUNTIFS('Leave Request Form'!$P$8:$P$569, $B250, 'Leave Request Form'!$Q$8:$Q$569, "&lt;="&amp;P241, 'Leave Request Form'!$R$8:$R$569, "&gt;="&amp;P241)&gt;0, "A", IF(COUNTIFS('Leave Request Form'!$C$8:$C$507, $B250, 'Leave Request Form'!$D$8:$D$507, "&lt;="&amp;P241, 'Leave Request Form'!$E$8:$E$507, "&gt;="&amp;P241)&gt;0, "R", "")))))</f>
        <v/>
      </c>
      <c r="Q250" s="43" t="str">
        <f>IF(OR($B250="", Q241=""), "", IF(COUNTIFS('Leave Request Form'!$T$8:$T$507, Q241, 'Leave Request Form'!$C$8:$C$507, $B250), "A2", IF(COUNTIFS('Leave Request Form'!$G$8:$G$507, Q241, 'Leave Request Form'!$C$8:$C$507, $B250), "R2", IF(COUNTIFS('Leave Request Form'!$P$8:$P$569, $B250, 'Leave Request Form'!$Q$8:$Q$569, "&lt;="&amp;Q241, 'Leave Request Form'!$R$8:$R$569, "&gt;="&amp;Q241)&gt;0, "A", IF(COUNTIFS('Leave Request Form'!$C$8:$C$507, $B250, 'Leave Request Form'!$D$8:$D$507, "&lt;="&amp;Q241, 'Leave Request Form'!$E$8:$E$507, "&gt;="&amp;Q241)&gt;0, "R", "")))))</f>
        <v/>
      </c>
      <c r="R250" s="43" t="str">
        <f>IF(OR($B250="", R241=""), "", IF(COUNTIFS('Leave Request Form'!$T$8:$T$507, R241, 'Leave Request Form'!$C$8:$C$507, $B250), "A2", IF(COUNTIFS('Leave Request Form'!$G$8:$G$507, R241, 'Leave Request Form'!$C$8:$C$507, $B250), "R2", IF(COUNTIFS('Leave Request Form'!$P$8:$P$569, $B250, 'Leave Request Form'!$Q$8:$Q$569, "&lt;="&amp;R241, 'Leave Request Form'!$R$8:$R$569, "&gt;="&amp;R241)&gt;0, "A", IF(COUNTIFS('Leave Request Form'!$C$8:$C$507, $B250, 'Leave Request Form'!$D$8:$D$507, "&lt;="&amp;R241, 'Leave Request Form'!$E$8:$E$507, "&gt;="&amp;R241)&gt;0, "R", "")))))</f>
        <v/>
      </c>
      <c r="S250" s="43" t="str">
        <f>IF(OR($B250="", S241=""), "", IF(COUNTIFS('Leave Request Form'!$T$8:$T$507, S241, 'Leave Request Form'!$C$8:$C$507, $B250), "A2", IF(COUNTIFS('Leave Request Form'!$G$8:$G$507, S241, 'Leave Request Form'!$C$8:$C$507, $B250), "R2", IF(COUNTIFS('Leave Request Form'!$P$8:$P$569, $B250, 'Leave Request Form'!$Q$8:$Q$569, "&lt;="&amp;S241, 'Leave Request Form'!$R$8:$R$569, "&gt;="&amp;S241)&gt;0, "A", IF(COUNTIFS('Leave Request Form'!$C$8:$C$507, $B250, 'Leave Request Form'!$D$8:$D$507, "&lt;="&amp;S241, 'Leave Request Form'!$E$8:$E$507, "&gt;="&amp;S241)&gt;0, "R", "")))))</f>
        <v/>
      </c>
      <c r="T250" s="43" t="str">
        <f>IF(OR($B250="", T241=""), "", IF(COUNTIFS('Leave Request Form'!$T$8:$T$507, T241, 'Leave Request Form'!$C$8:$C$507, $B250), "A2", IF(COUNTIFS('Leave Request Form'!$G$8:$G$507, T241, 'Leave Request Form'!$C$8:$C$507, $B250), "R2", IF(COUNTIFS('Leave Request Form'!$P$8:$P$569, $B250, 'Leave Request Form'!$Q$8:$Q$569, "&lt;="&amp;T241, 'Leave Request Form'!$R$8:$R$569, "&gt;="&amp;T241)&gt;0, "A", IF(COUNTIFS('Leave Request Form'!$C$8:$C$507, $B250, 'Leave Request Form'!$D$8:$D$507, "&lt;="&amp;T241, 'Leave Request Form'!$E$8:$E$507, "&gt;="&amp;T241)&gt;0, "R", "")))))</f>
        <v/>
      </c>
      <c r="U250" s="43" t="str">
        <f>IF(OR($B250="", U241=""), "", IF(COUNTIFS('Leave Request Form'!$T$8:$T$507, U241, 'Leave Request Form'!$C$8:$C$507, $B250), "A2", IF(COUNTIFS('Leave Request Form'!$G$8:$G$507, U241, 'Leave Request Form'!$C$8:$C$507, $B250), "R2", IF(COUNTIFS('Leave Request Form'!$P$8:$P$569, $B250, 'Leave Request Form'!$Q$8:$Q$569, "&lt;="&amp;U241, 'Leave Request Form'!$R$8:$R$569, "&gt;="&amp;U241)&gt;0, "A", IF(COUNTIFS('Leave Request Form'!$C$8:$C$507, $B250, 'Leave Request Form'!$D$8:$D$507, "&lt;="&amp;U241, 'Leave Request Form'!$E$8:$E$507, "&gt;="&amp;U241)&gt;0, "R", "")))))</f>
        <v/>
      </c>
      <c r="V250" s="43" t="str">
        <f>IF(OR($B250="", V241=""), "", IF(COUNTIFS('Leave Request Form'!$T$8:$T$507, V241, 'Leave Request Form'!$C$8:$C$507, $B250), "A2", IF(COUNTIFS('Leave Request Form'!$G$8:$G$507, V241, 'Leave Request Form'!$C$8:$C$507, $B250), "R2", IF(COUNTIFS('Leave Request Form'!$P$8:$P$569, $B250, 'Leave Request Form'!$Q$8:$Q$569, "&lt;="&amp;V241, 'Leave Request Form'!$R$8:$R$569, "&gt;="&amp;V241)&gt;0, "A", IF(COUNTIFS('Leave Request Form'!$C$8:$C$507, $B250, 'Leave Request Form'!$D$8:$D$507, "&lt;="&amp;V241, 'Leave Request Form'!$E$8:$E$507, "&gt;="&amp;V241)&gt;0, "R", "")))))</f>
        <v/>
      </c>
      <c r="W250" s="43" t="str">
        <f>IF(OR($B250="", W241=""), "", IF(COUNTIFS('Leave Request Form'!$T$8:$T$507, W241, 'Leave Request Form'!$C$8:$C$507, $B250), "A2", IF(COUNTIFS('Leave Request Form'!$G$8:$G$507, W241, 'Leave Request Form'!$C$8:$C$507, $B250), "R2", IF(COUNTIFS('Leave Request Form'!$P$8:$P$569, $B250, 'Leave Request Form'!$Q$8:$Q$569, "&lt;="&amp;W241, 'Leave Request Form'!$R$8:$R$569, "&gt;="&amp;W241)&gt;0, "A", IF(COUNTIFS('Leave Request Form'!$C$8:$C$507, $B250, 'Leave Request Form'!$D$8:$D$507, "&lt;="&amp;W241, 'Leave Request Form'!$E$8:$E$507, "&gt;="&amp;W241)&gt;0, "R", "")))))</f>
        <v/>
      </c>
      <c r="X250" s="43" t="str">
        <f>IF(OR($B250="", X241=""), "", IF(COUNTIFS('Leave Request Form'!$T$8:$T$507, X241, 'Leave Request Form'!$C$8:$C$507, $B250), "A2", IF(COUNTIFS('Leave Request Form'!$G$8:$G$507, X241, 'Leave Request Form'!$C$8:$C$507, $B250), "R2", IF(COUNTIFS('Leave Request Form'!$P$8:$P$569, $B250, 'Leave Request Form'!$Q$8:$Q$569, "&lt;="&amp;X241, 'Leave Request Form'!$R$8:$R$569, "&gt;="&amp;X241)&gt;0, "A", IF(COUNTIFS('Leave Request Form'!$C$8:$C$507, $B250, 'Leave Request Form'!$D$8:$D$507, "&lt;="&amp;X241, 'Leave Request Form'!$E$8:$E$507, "&gt;="&amp;X241)&gt;0, "R", "")))))</f>
        <v/>
      </c>
      <c r="Y250" s="43" t="str">
        <f>IF(OR($B250="", Y241=""), "", IF(COUNTIFS('Leave Request Form'!$T$8:$T$507, Y241, 'Leave Request Form'!$C$8:$C$507, $B250), "A2", IF(COUNTIFS('Leave Request Form'!$G$8:$G$507, Y241, 'Leave Request Form'!$C$8:$C$507, $B250), "R2", IF(COUNTIFS('Leave Request Form'!$P$8:$P$569, $B250, 'Leave Request Form'!$Q$8:$Q$569, "&lt;="&amp;Y241, 'Leave Request Form'!$R$8:$R$569, "&gt;="&amp;Y241)&gt;0, "A", IF(COUNTIFS('Leave Request Form'!$C$8:$C$507, $B250, 'Leave Request Form'!$D$8:$D$507, "&lt;="&amp;Y241, 'Leave Request Form'!$E$8:$E$507, "&gt;="&amp;Y241)&gt;0, "R", "")))))</f>
        <v/>
      </c>
      <c r="Z250" s="43" t="str">
        <f>IF(OR($B250="", Z241=""), "", IF(COUNTIFS('Leave Request Form'!$T$8:$T$507, Z241, 'Leave Request Form'!$C$8:$C$507, $B250), "A2", IF(COUNTIFS('Leave Request Form'!$G$8:$G$507, Z241, 'Leave Request Form'!$C$8:$C$507, $B250), "R2", IF(COUNTIFS('Leave Request Form'!$P$8:$P$569, $B250, 'Leave Request Form'!$Q$8:$Q$569, "&lt;="&amp;Z241, 'Leave Request Form'!$R$8:$R$569, "&gt;="&amp;Z241)&gt;0, "A", IF(COUNTIFS('Leave Request Form'!$C$8:$C$507, $B250, 'Leave Request Form'!$D$8:$D$507, "&lt;="&amp;Z241, 'Leave Request Form'!$E$8:$E$507, "&gt;="&amp;Z241)&gt;0, "R", "")))))</f>
        <v/>
      </c>
      <c r="AA250" s="43" t="str">
        <f>IF(OR($B250="", AA241=""), "", IF(COUNTIFS('Leave Request Form'!$T$8:$T$507, AA241, 'Leave Request Form'!$C$8:$C$507, $B250), "A2", IF(COUNTIFS('Leave Request Form'!$G$8:$G$507, AA241, 'Leave Request Form'!$C$8:$C$507, $B250), "R2", IF(COUNTIFS('Leave Request Form'!$P$8:$P$569, $B250, 'Leave Request Form'!$Q$8:$Q$569, "&lt;="&amp;AA241, 'Leave Request Form'!$R$8:$R$569, "&gt;="&amp;AA241)&gt;0, "A", IF(COUNTIFS('Leave Request Form'!$C$8:$C$507, $B250, 'Leave Request Form'!$D$8:$D$507, "&lt;="&amp;AA241, 'Leave Request Form'!$E$8:$E$507, "&gt;="&amp;AA241)&gt;0, "R", "")))))</f>
        <v/>
      </c>
      <c r="AB250" s="43" t="str">
        <f>IF(OR($B250="", AB241=""), "", IF(COUNTIFS('Leave Request Form'!$T$8:$T$507, AB241, 'Leave Request Form'!$C$8:$C$507, $B250), "A2", IF(COUNTIFS('Leave Request Form'!$G$8:$G$507, AB241, 'Leave Request Form'!$C$8:$C$507, $B250), "R2", IF(COUNTIFS('Leave Request Form'!$P$8:$P$569, $B250, 'Leave Request Form'!$Q$8:$Q$569, "&lt;="&amp;AB241, 'Leave Request Form'!$R$8:$R$569, "&gt;="&amp;AB241)&gt;0, "A", IF(COUNTIFS('Leave Request Form'!$C$8:$C$507, $B250, 'Leave Request Form'!$D$8:$D$507, "&lt;="&amp;AB241, 'Leave Request Form'!$E$8:$E$507, "&gt;="&amp;AB241)&gt;0, "R", "")))))</f>
        <v/>
      </c>
      <c r="AC250" s="43" t="str">
        <f>IF(OR($B250="", AC241=""), "", IF(COUNTIFS('Leave Request Form'!$T$8:$T$507, AC241, 'Leave Request Form'!$C$8:$C$507, $B250), "A2", IF(COUNTIFS('Leave Request Form'!$G$8:$G$507, AC241, 'Leave Request Form'!$C$8:$C$507, $B250), "R2", IF(COUNTIFS('Leave Request Form'!$P$8:$P$569, $B250, 'Leave Request Form'!$Q$8:$Q$569, "&lt;="&amp;AC241, 'Leave Request Form'!$R$8:$R$569, "&gt;="&amp;AC241)&gt;0, "A", IF(COUNTIFS('Leave Request Form'!$C$8:$C$507, $B250, 'Leave Request Form'!$D$8:$D$507, "&lt;="&amp;AC241, 'Leave Request Form'!$E$8:$E$507, "&gt;="&amp;AC241)&gt;0, "R", "")))))</f>
        <v/>
      </c>
      <c r="AD250" s="43" t="str">
        <f>IF(OR($B250="", AD241=""), "", IF(COUNTIFS('Leave Request Form'!$T$8:$T$507, AD241, 'Leave Request Form'!$C$8:$C$507, $B250), "A2", IF(COUNTIFS('Leave Request Form'!$G$8:$G$507, AD241, 'Leave Request Form'!$C$8:$C$507, $B250), "R2", IF(COUNTIFS('Leave Request Form'!$P$8:$P$569, $B250, 'Leave Request Form'!$Q$8:$Q$569, "&lt;="&amp;AD241, 'Leave Request Form'!$R$8:$R$569, "&gt;="&amp;AD241)&gt;0, "A", IF(COUNTIFS('Leave Request Form'!$C$8:$C$507, $B250, 'Leave Request Form'!$D$8:$D$507, "&lt;="&amp;AD241, 'Leave Request Form'!$E$8:$E$507, "&gt;="&amp;AD241)&gt;0, "R", "")))))</f>
        <v/>
      </c>
      <c r="AE250" s="43" t="str">
        <f>IF(OR($B250="", AE241=""), "", IF(COUNTIFS('Leave Request Form'!$T$8:$T$507, AE241, 'Leave Request Form'!$C$8:$C$507, $B250), "A2", IF(COUNTIFS('Leave Request Form'!$G$8:$G$507, AE241, 'Leave Request Form'!$C$8:$C$507, $B250), "R2", IF(COUNTIFS('Leave Request Form'!$P$8:$P$569, $B250, 'Leave Request Form'!$Q$8:$Q$569, "&lt;="&amp;AE241, 'Leave Request Form'!$R$8:$R$569, "&gt;="&amp;AE241)&gt;0, "A", IF(COUNTIFS('Leave Request Form'!$C$8:$C$507, $B250, 'Leave Request Form'!$D$8:$D$507, "&lt;="&amp;AE241, 'Leave Request Form'!$E$8:$E$507, "&gt;="&amp;AE241)&gt;0, "R", "")))))</f>
        <v/>
      </c>
      <c r="AF250" s="43" t="str">
        <f>IF(OR($B250="", AF241=""), "", IF(COUNTIFS('Leave Request Form'!$T$8:$T$507, AF241, 'Leave Request Form'!$C$8:$C$507, $B250), "A2", IF(COUNTIFS('Leave Request Form'!$G$8:$G$507, AF241, 'Leave Request Form'!$C$8:$C$507, $B250), "R2", IF(COUNTIFS('Leave Request Form'!$P$8:$P$569, $B250, 'Leave Request Form'!$Q$8:$Q$569, "&lt;="&amp;AF241, 'Leave Request Form'!$R$8:$R$569, "&gt;="&amp;AF241)&gt;0, "A", IF(COUNTIFS('Leave Request Form'!$C$8:$C$507, $B250, 'Leave Request Form'!$D$8:$D$507, "&lt;="&amp;AF241, 'Leave Request Form'!$E$8:$E$507, "&gt;="&amp;AF241)&gt;0, "R", "")))))</f>
        <v/>
      </c>
      <c r="AG250" s="44" t="str">
        <f>IF(OR($B250="", AG241=""), "", IF(COUNTIFS('Leave Request Form'!$T$8:$T$507, AG241, 'Leave Request Form'!$C$8:$C$507, $B250), "A2", IF(COUNTIFS('Leave Request Form'!$G$8:$G$507, AG241, 'Leave Request Form'!$C$8:$C$507, $B250), "R2", IF(COUNTIFS('Leave Request Form'!$P$8:$P$569, $B250, 'Leave Request Form'!$Q$8:$Q$569, "&lt;="&amp;AG241, 'Leave Request Form'!$R$8:$R$569, "&gt;="&amp;AG241)&gt;0, "A", IF(COUNTIFS('Leave Request Form'!$C$8:$C$507, $B250, 'Leave Request Form'!$D$8:$D$507, "&lt;="&amp;AG241, 'Leave Request Form'!$E$8:$E$507, "&gt;="&amp;AG241)&gt;0, "R", "")))))</f>
        <v/>
      </c>
      <c r="AH250" s="75"/>
    </row>
    <row r="251" spans="1:34" x14ac:dyDescent="0.25">
      <c r="A251" s="75"/>
      <c r="B251" s="10" t="str">
        <f>IF('Intro &amp; Setup'!$BC$13="", "", 'Intro &amp; Setup'!$BC$13)</f>
        <v>Colleen</v>
      </c>
      <c r="C251" s="42" t="str">
        <f>IF(OR($B251="", C241=""), "", IF(COUNTIFS('Leave Request Form'!$T$8:$T$507, C241, 'Leave Request Form'!$C$8:$C$507, $B251), "A2", IF(COUNTIFS('Leave Request Form'!$G$8:$G$507, C241, 'Leave Request Form'!$C$8:$C$507, $B251), "R2", IF(COUNTIFS('Leave Request Form'!$P$8:$P$569, $B251, 'Leave Request Form'!$Q$8:$Q$569, "&lt;="&amp;C241, 'Leave Request Form'!$R$8:$R$569, "&gt;="&amp;C241)&gt;0, "A", IF(COUNTIFS('Leave Request Form'!$C$8:$C$507, $B251, 'Leave Request Form'!$D$8:$D$507, "&lt;="&amp;C241, 'Leave Request Form'!$E$8:$E$507, "&gt;="&amp;C241)&gt;0, "R", "")))))</f>
        <v/>
      </c>
      <c r="D251" s="43" t="str">
        <f>IF(OR($B251="", D241=""), "", IF(COUNTIFS('Leave Request Form'!$T$8:$T$507, D241, 'Leave Request Form'!$C$8:$C$507, $B251), "A2", IF(COUNTIFS('Leave Request Form'!$G$8:$G$507, D241, 'Leave Request Form'!$C$8:$C$507, $B251), "R2", IF(COUNTIFS('Leave Request Form'!$P$8:$P$569, $B251, 'Leave Request Form'!$Q$8:$Q$569, "&lt;="&amp;D241, 'Leave Request Form'!$R$8:$R$569, "&gt;="&amp;D241)&gt;0, "A", IF(COUNTIFS('Leave Request Form'!$C$8:$C$507, $B251, 'Leave Request Form'!$D$8:$D$507, "&lt;="&amp;D241, 'Leave Request Form'!$E$8:$E$507, "&gt;="&amp;D241)&gt;0, "R", "")))))</f>
        <v/>
      </c>
      <c r="E251" s="43" t="str">
        <f>IF(OR($B251="", E241=""), "", IF(COUNTIFS('Leave Request Form'!$T$8:$T$507, E241, 'Leave Request Form'!$C$8:$C$507, $B251), "A2", IF(COUNTIFS('Leave Request Form'!$G$8:$G$507, E241, 'Leave Request Form'!$C$8:$C$507, $B251), "R2", IF(COUNTIFS('Leave Request Form'!$P$8:$P$569, $B251, 'Leave Request Form'!$Q$8:$Q$569, "&lt;="&amp;E241, 'Leave Request Form'!$R$8:$R$569, "&gt;="&amp;E241)&gt;0, "A", IF(COUNTIFS('Leave Request Form'!$C$8:$C$507, $B251, 'Leave Request Form'!$D$8:$D$507, "&lt;="&amp;E241, 'Leave Request Form'!$E$8:$E$507, "&gt;="&amp;E241)&gt;0, "R", "")))))</f>
        <v/>
      </c>
      <c r="F251" s="43" t="str">
        <f>IF(OR($B251="", F241=""), "", IF(COUNTIFS('Leave Request Form'!$T$8:$T$507, F241, 'Leave Request Form'!$C$8:$C$507, $B251), "A2", IF(COUNTIFS('Leave Request Form'!$G$8:$G$507, F241, 'Leave Request Form'!$C$8:$C$507, $B251), "R2", IF(COUNTIFS('Leave Request Form'!$P$8:$P$569, $B251, 'Leave Request Form'!$Q$8:$Q$569, "&lt;="&amp;F241, 'Leave Request Form'!$R$8:$R$569, "&gt;="&amp;F241)&gt;0, "A", IF(COUNTIFS('Leave Request Form'!$C$8:$C$507, $B251, 'Leave Request Form'!$D$8:$D$507, "&lt;="&amp;F241, 'Leave Request Form'!$E$8:$E$507, "&gt;="&amp;F241)&gt;0, "R", "")))))</f>
        <v/>
      </c>
      <c r="G251" s="43" t="str">
        <f>IF(OR($B251="", G241=""), "", IF(COUNTIFS('Leave Request Form'!$T$8:$T$507, G241, 'Leave Request Form'!$C$8:$C$507, $B251), "A2", IF(COUNTIFS('Leave Request Form'!$G$8:$G$507, G241, 'Leave Request Form'!$C$8:$C$507, $B251), "R2", IF(COUNTIFS('Leave Request Form'!$P$8:$P$569, $B251, 'Leave Request Form'!$Q$8:$Q$569, "&lt;="&amp;G241, 'Leave Request Form'!$R$8:$R$569, "&gt;="&amp;G241)&gt;0, "A", IF(COUNTIFS('Leave Request Form'!$C$8:$C$507, $B251, 'Leave Request Form'!$D$8:$D$507, "&lt;="&amp;G241, 'Leave Request Form'!$E$8:$E$507, "&gt;="&amp;G241)&gt;0, "R", "")))))</f>
        <v/>
      </c>
      <c r="H251" s="43" t="str">
        <f>IF(OR($B251="", H241=""), "", IF(COUNTIFS('Leave Request Form'!$T$8:$T$507, H241, 'Leave Request Form'!$C$8:$C$507, $B251), "A2", IF(COUNTIFS('Leave Request Form'!$G$8:$G$507, H241, 'Leave Request Form'!$C$8:$C$507, $B251), "R2", IF(COUNTIFS('Leave Request Form'!$P$8:$P$569, $B251, 'Leave Request Form'!$Q$8:$Q$569, "&lt;="&amp;H241, 'Leave Request Form'!$R$8:$R$569, "&gt;="&amp;H241)&gt;0, "A", IF(COUNTIFS('Leave Request Form'!$C$8:$C$507, $B251, 'Leave Request Form'!$D$8:$D$507, "&lt;="&amp;H241, 'Leave Request Form'!$E$8:$E$507, "&gt;="&amp;H241)&gt;0, "R", "")))))</f>
        <v/>
      </c>
      <c r="I251" s="43" t="str">
        <f>IF(OR($B251="", I241=""), "", IF(COUNTIFS('Leave Request Form'!$T$8:$T$507, I241, 'Leave Request Form'!$C$8:$C$507, $B251), "A2", IF(COUNTIFS('Leave Request Form'!$G$8:$G$507, I241, 'Leave Request Form'!$C$8:$C$507, $B251), "R2", IF(COUNTIFS('Leave Request Form'!$P$8:$P$569, $B251, 'Leave Request Form'!$Q$8:$Q$569, "&lt;="&amp;I241, 'Leave Request Form'!$R$8:$R$569, "&gt;="&amp;I241)&gt;0, "A", IF(COUNTIFS('Leave Request Form'!$C$8:$C$507, $B251, 'Leave Request Form'!$D$8:$D$507, "&lt;="&amp;I241, 'Leave Request Form'!$E$8:$E$507, "&gt;="&amp;I241)&gt;0, "R", "")))))</f>
        <v/>
      </c>
      <c r="J251" s="43" t="str">
        <f>IF(OR($B251="", J241=""), "", IF(COUNTIFS('Leave Request Form'!$T$8:$T$507, J241, 'Leave Request Form'!$C$8:$C$507, $B251), "A2", IF(COUNTIFS('Leave Request Form'!$G$8:$G$507, J241, 'Leave Request Form'!$C$8:$C$507, $B251), "R2", IF(COUNTIFS('Leave Request Form'!$P$8:$P$569, $B251, 'Leave Request Form'!$Q$8:$Q$569, "&lt;="&amp;J241, 'Leave Request Form'!$R$8:$R$569, "&gt;="&amp;J241)&gt;0, "A", IF(COUNTIFS('Leave Request Form'!$C$8:$C$507, $B251, 'Leave Request Form'!$D$8:$D$507, "&lt;="&amp;J241, 'Leave Request Form'!$E$8:$E$507, "&gt;="&amp;J241)&gt;0, "R", "")))))</f>
        <v/>
      </c>
      <c r="K251" s="43" t="str">
        <f>IF(OR($B251="", K241=""), "", IF(COUNTIFS('Leave Request Form'!$T$8:$T$507, K241, 'Leave Request Form'!$C$8:$C$507, $B251), "A2", IF(COUNTIFS('Leave Request Form'!$G$8:$G$507, K241, 'Leave Request Form'!$C$8:$C$507, $B251), "R2", IF(COUNTIFS('Leave Request Form'!$P$8:$P$569, $B251, 'Leave Request Form'!$Q$8:$Q$569, "&lt;="&amp;K241, 'Leave Request Form'!$R$8:$R$569, "&gt;="&amp;K241)&gt;0, "A", IF(COUNTIFS('Leave Request Form'!$C$8:$C$507, $B251, 'Leave Request Form'!$D$8:$D$507, "&lt;="&amp;K241, 'Leave Request Form'!$E$8:$E$507, "&gt;="&amp;K241)&gt;0, "R", "")))))</f>
        <v/>
      </c>
      <c r="L251" s="43" t="str">
        <f>IF(OR($B251="", L241=""), "", IF(COUNTIFS('Leave Request Form'!$T$8:$T$507, L241, 'Leave Request Form'!$C$8:$C$507, $B251), "A2", IF(COUNTIFS('Leave Request Form'!$G$8:$G$507, L241, 'Leave Request Form'!$C$8:$C$507, $B251), "R2", IF(COUNTIFS('Leave Request Form'!$P$8:$P$569, $B251, 'Leave Request Form'!$Q$8:$Q$569, "&lt;="&amp;L241, 'Leave Request Form'!$R$8:$R$569, "&gt;="&amp;L241)&gt;0, "A", IF(COUNTIFS('Leave Request Form'!$C$8:$C$507, $B251, 'Leave Request Form'!$D$8:$D$507, "&lt;="&amp;L241, 'Leave Request Form'!$E$8:$E$507, "&gt;="&amp;L241)&gt;0, "R", "")))))</f>
        <v/>
      </c>
      <c r="M251" s="43" t="str">
        <f>IF(OR($B251="", M241=""), "", IF(COUNTIFS('Leave Request Form'!$T$8:$T$507, M241, 'Leave Request Form'!$C$8:$C$507, $B251), "A2", IF(COUNTIFS('Leave Request Form'!$G$8:$G$507, M241, 'Leave Request Form'!$C$8:$C$507, $B251), "R2", IF(COUNTIFS('Leave Request Form'!$P$8:$P$569, $B251, 'Leave Request Form'!$Q$8:$Q$569, "&lt;="&amp;M241, 'Leave Request Form'!$R$8:$R$569, "&gt;="&amp;M241)&gt;0, "A", IF(COUNTIFS('Leave Request Form'!$C$8:$C$507, $B251, 'Leave Request Form'!$D$8:$D$507, "&lt;="&amp;M241, 'Leave Request Form'!$E$8:$E$507, "&gt;="&amp;M241)&gt;0, "R", "")))))</f>
        <v/>
      </c>
      <c r="N251" s="43" t="str">
        <f>IF(OR($B251="", N241=""), "", IF(COUNTIFS('Leave Request Form'!$T$8:$T$507, N241, 'Leave Request Form'!$C$8:$C$507, $B251), "A2", IF(COUNTIFS('Leave Request Form'!$G$8:$G$507, N241, 'Leave Request Form'!$C$8:$C$507, $B251), "R2", IF(COUNTIFS('Leave Request Form'!$P$8:$P$569, $B251, 'Leave Request Form'!$Q$8:$Q$569, "&lt;="&amp;N241, 'Leave Request Form'!$R$8:$R$569, "&gt;="&amp;N241)&gt;0, "A", IF(COUNTIFS('Leave Request Form'!$C$8:$C$507, $B251, 'Leave Request Form'!$D$8:$D$507, "&lt;="&amp;N241, 'Leave Request Form'!$E$8:$E$507, "&gt;="&amp;N241)&gt;0, "R", "")))))</f>
        <v/>
      </c>
      <c r="O251" s="43" t="str">
        <f>IF(OR($B251="", O241=""), "", IF(COUNTIFS('Leave Request Form'!$T$8:$T$507, O241, 'Leave Request Form'!$C$8:$C$507, $B251), "A2", IF(COUNTIFS('Leave Request Form'!$G$8:$G$507, O241, 'Leave Request Form'!$C$8:$C$507, $B251), "R2", IF(COUNTIFS('Leave Request Form'!$P$8:$P$569, $B251, 'Leave Request Form'!$Q$8:$Q$569, "&lt;="&amp;O241, 'Leave Request Form'!$R$8:$R$569, "&gt;="&amp;O241)&gt;0, "A", IF(COUNTIFS('Leave Request Form'!$C$8:$C$507, $B251, 'Leave Request Form'!$D$8:$D$507, "&lt;="&amp;O241, 'Leave Request Form'!$E$8:$E$507, "&gt;="&amp;O241)&gt;0, "R", "")))))</f>
        <v/>
      </c>
      <c r="P251" s="43" t="str">
        <f>IF(OR($B251="", P241=""), "", IF(COUNTIFS('Leave Request Form'!$T$8:$T$507, P241, 'Leave Request Form'!$C$8:$C$507, $B251), "A2", IF(COUNTIFS('Leave Request Form'!$G$8:$G$507, P241, 'Leave Request Form'!$C$8:$C$507, $B251), "R2", IF(COUNTIFS('Leave Request Form'!$P$8:$P$569, $B251, 'Leave Request Form'!$Q$8:$Q$569, "&lt;="&amp;P241, 'Leave Request Form'!$R$8:$R$569, "&gt;="&amp;P241)&gt;0, "A", IF(COUNTIFS('Leave Request Form'!$C$8:$C$507, $B251, 'Leave Request Form'!$D$8:$D$507, "&lt;="&amp;P241, 'Leave Request Form'!$E$8:$E$507, "&gt;="&amp;P241)&gt;0, "R", "")))))</f>
        <v/>
      </c>
      <c r="Q251" s="43" t="str">
        <f>IF(OR($B251="", Q241=""), "", IF(COUNTIFS('Leave Request Form'!$T$8:$T$507, Q241, 'Leave Request Form'!$C$8:$C$507, $B251), "A2", IF(COUNTIFS('Leave Request Form'!$G$8:$G$507, Q241, 'Leave Request Form'!$C$8:$C$507, $B251), "R2", IF(COUNTIFS('Leave Request Form'!$P$8:$P$569, $B251, 'Leave Request Form'!$Q$8:$Q$569, "&lt;="&amp;Q241, 'Leave Request Form'!$R$8:$R$569, "&gt;="&amp;Q241)&gt;0, "A", IF(COUNTIFS('Leave Request Form'!$C$8:$C$507, $B251, 'Leave Request Form'!$D$8:$D$507, "&lt;="&amp;Q241, 'Leave Request Form'!$E$8:$E$507, "&gt;="&amp;Q241)&gt;0, "R", "")))))</f>
        <v/>
      </c>
      <c r="R251" s="43" t="str">
        <f>IF(OR($B251="", R241=""), "", IF(COUNTIFS('Leave Request Form'!$T$8:$T$507, R241, 'Leave Request Form'!$C$8:$C$507, $B251), "A2", IF(COUNTIFS('Leave Request Form'!$G$8:$G$507, R241, 'Leave Request Form'!$C$8:$C$507, $B251), "R2", IF(COUNTIFS('Leave Request Form'!$P$8:$P$569, $B251, 'Leave Request Form'!$Q$8:$Q$569, "&lt;="&amp;R241, 'Leave Request Form'!$R$8:$R$569, "&gt;="&amp;R241)&gt;0, "A", IF(COUNTIFS('Leave Request Form'!$C$8:$C$507, $B251, 'Leave Request Form'!$D$8:$D$507, "&lt;="&amp;R241, 'Leave Request Form'!$E$8:$E$507, "&gt;="&amp;R241)&gt;0, "R", "")))))</f>
        <v/>
      </c>
      <c r="S251" s="43" t="str">
        <f>IF(OR($B251="", S241=""), "", IF(COUNTIFS('Leave Request Form'!$T$8:$T$507, S241, 'Leave Request Form'!$C$8:$C$507, $B251), "A2", IF(COUNTIFS('Leave Request Form'!$G$8:$G$507, S241, 'Leave Request Form'!$C$8:$C$507, $B251), "R2", IF(COUNTIFS('Leave Request Form'!$P$8:$P$569, $B251, 'Leave Request Form'!$Q$8:$Q$569, "&lt;="&amp;S241, 'Leave Request Form'!$R$8:$R$569, "&gt;="&amp;S241)&gt;0, "A", IF(COUNTIFS('Leave Request Form'!$C$8:$C$507, $B251, 'Leave Request Form'!$D$8:$D$507, "&lt;="&amp;S241, 'Leave Request Form'!$E$8:$E$507, "&gt;="&amp;S241)&gt;0, "R", "")))))</f>
        <v/>
      </c>
      <c r="T251" s="43" t="str">
        <f>IF(OR($B251="", T241=""), "", IF(COUNTIFS('Leave Request Form'!$T$8:$T$507, T241, 'Leave Request Form'!$C$8:$C$507, $B251), "A2", IF(COUNTIFS('Leave Request Form'!$G$8:$G$507, T241, 'Leave Request Form'!$C$8:$C$507, $B251), "R2", IF(COUNTIFS('Leave Request Form'!$P$8:$P$569, $B251, 'Leave Request Form'!$Q$8:$Q$569, "&lt;="&amp;T241, 'Leave Request Form'!$R$8:$R$569, "&gt;="&amp;T241)&gt;0, "A", IF(COUNTIFS('Leave Request Form'!$C$8:$C$507, $B251, 'Leave Request Form'!$D$8:$D$507, "&lt;="&amp;T241, 'Leave Request Form'!$E$8:$E$507, "&gt;="&amp;T241)&gt;0, "R", "")))))</f>
        <v/>
      </c>
      <c r="U251" s="43" t="str">
        <f>IF(OR($B251="", U241=""), "", IF(COUNTIFS('Leave Request Form'!$T$8:$T$507, U241, 'Leave Request Form'!$C$8:$C$507, $B251), "A2", IF(COUNTIFS('Leave Request Form'!$G$8:$G$507, U241, 'Leave Request Form'!$C$8:$C$507, $B251), "R2", IF(COUNTIFS('Leave Request Form'!$P$8:$P$569, $B251, 'Leave Request Form'!$Q$8:$Q$569, "&lt;="&amp;U241, 'Leave Request Form'!$R$8:$R$569, "&gt;="&amp;U241)&gt;0, "A", IF(COUNTIFS('Leave Request Form'!$C$8:$C$507, $B251, 'Leave Request Form'!$D$8:$D$507, "&lt;="&amp;U241, 'Leave Request Form'!$E$8:$E$507, "&gt;="&amp;U241)&gt;0, "R", "")))))</f>
        <v/>
      </c>
      <c r="V251" s="43" t="str">
        <f>IF(OR($B251="", V241=""), "", IF(COUNTIFS('Leave Request Form'!$T$8:$T$507, V241, 'Leave Request Form'!$C$8:$C$507, $B251), "A2", IF(COUNTIFS('Leave Request Form'!$G$8:$G$507, V241, 'Leave Request Form'!$C$8:$C$507, $B251), "R2", IF(COUNTIFS('Leave Request Form'!$P$8:$P$569, $B251, 'Leave Request Form'!$Q$8:$Q$569, "&lt;="&amp;V241, 'Leave Request Form'!$R$8:$R$569, "&gt;="&amp;V241)&gt;0, "A", IF(COUNTIFS('Leave Request Form'!$C$8:$C$507, $B251, 'Leave Request Form'!$D$8:$D$507, "&lt;="&amp;V241, 'Leave Request Form'!$E$8:$E$507, "&gt;="&amp;V241)&gt;0, "R", "")))))</f>
        <v/>
      </c>
      <c r="W251" s="43" t="str">
        <f>IF(OR($B251="", W241=""), "", IF(COUNTIFS('Leave Request Form'!$T$8:$T$507, W241, 'Leave Request Form'!$C$8:$C$507, $B251), "A2", IF(COUNTIFS('Leave Request Form'!$G$8:$G$507, W241, 'Leave Request Form'!$C$8:$C$507, $B251), "R2", IF(COUNTIFS('Leave Request Form'!$P$8:$P$569, $B251, 'Leave Request Form'!$Q$8:$Q$569, "&lt;="&amp;W241, 'Leave Request Form'!$R$8:$R$569, "&gt;="&amp;W241)&gt;0, "A", IF(COUNTIFS('Leave Request Form'!$C$8:$C$507, $B251, 'Leave Request Form'!$D$8:$D$507, "&lt;="&amp;W241, 'Leave Request Form'!$E$8:$E$507, "&gt;="&amp;W241)&gt;0, "R", "")))))</f>
        <v/>
      </c>
      <c r="X251" s="43" t="str">
        <f>IF(OR($B251="", X241=""), "", IF(COUNTIFS('Leave Request Form'!$T$8:$T$507, X241, 'Leave Request Form'!$C$8:$C$507, $B251), "A2", IF(COUNTIFS('Leave Request Form'!$G$8:$G$507, X241, 'Leave Request Form'!$C$8:$C$507, $B251), "R2", IF(COUNTIFS('Leave Request Form'!$P$8:$P$569, $B251, 'Leave Request Form'!$Q$8:$Q$569, "&lt;="&amp;X241, 'Leave Request Form'!$R$8:$R$569, "&gt;="&amp;X241)&gt;0, "A", IF(COUNTIFS('Leave Request Form'!$C$8:$C$507, $B251, 'Leave Request Form'!$D$8:$D$507, "&lt;="&amp;X241, 'Leave Request Form'!$E$8:$E$507, "&gt;="&amp;X241)&gt;0, "R", "")))))</f>
        <v/>
      </c>
      <c r="Y251" s="43" t="str">
        <f>IF(OR($B251="", Y241=""), "", IF(COUNTIFS('Leave Request Form'!$T$8:$T$507, Y241, 'Leave Request Form'!$C$8:$C$507, $B251), "A2", IF(COUNTIFS('Leave Request Form'!$G$8:$G$507, Y241, 'Leave Request Form'!$C$8:$C$507, $B251), "R2", IF(COUNTIFS('Leave Request Form'!$P$8:$P$569, $B251, 'Leave Request Form'!$Q$8:$Q$569, "&lt;="&amp;Y241, 'Leave Request Form'!$R$8:$R$569, "&gt;="&amp;Y241)&gt;0, "A", IF(COUNTIFS('Leave Request Form'!$C$8:$C$507, $B251, 'Leave Request Form'!$D$8:$D$507, "&lt;="&amp;Y241, 'Leave Request Form'!$E$8:$E$507, "&gt;="&amp;Y241)&gt;0, "R", "")))))</f>
        <v/>
      </c>
      <c r="Z251" s="43" t="str">
        <f>IF(OR($B251="", Z241=""), "", IF(COUNTIFS('Leave Request Form'!$T$8:$T$507, Z241, 'Leave Request Form'!$C$8:$C$507, $B251), "A2", IF(COUNTIFS('Leave Request Form'!$G$8:$G$507, Z241, 'Leave Request Form'!$C$8:$C$507, $B251), "R2", IF(COUNTIFS('Leave Request Form'!$P$8:$P$569, $B251, 'Leave Request Form'!$Q$8:$Q$569, "&lt;="&amp;Z241, 'Leave Request Form'!$R$8:$R$569, "&gt;="&amp;Z241)&gt;0, "A", IF(COUNTIFS('Leave Request Form'!$C$8:$C$507, $B251, 'Leave Request Form'!$D$8:$D$507, "&lt;="&amp;Z241, 'Leave Request Form'!$E$8:$E$507, "&gt;="&amp;Z241)&gt;0, "R", "")))))</f>
        <v/>
      </c>
      <c r="AA251" s="43" t="str">
        <f>IF(OR($B251="", AA241=""), "", IF(COUNTIFS('Leave Request Form'!$T$8:$T$507, AA241, 'Leave Request Form'!$C$8:$C$507, $B251), "A2", IF(COUNTIFS('Leave Request Form'!$G$8:$G$507, AA241, 'Leave Request Form'!$C$8:$C$507, $B251), "R2", IF(COUNTIFS('Leave Request Form'!$P$8:$P$569, $B251, 'Leave Request Form'!$Q$8:$Q$569, "&lt;="&amp;AA241, 'Leave Request Form'!$R$8:$R$569, "&gt;="&amp;AA241)&gt;0, "A", IF(COUNTIFS('Leave Request Form'!$C$8:$C$507, $B251, 'Leave Request Form'!$D$8:$D$507, "&lt;="&amp;AA241, 'Leave Request Form'!$E$8:$E$507, "&gt;="&amp;AA241)&gt;0, "R", "")))))</f>
        <v/>
      </c>
      <c r="AB251" s="43" t="str">
        <f>IF(OR($B251="", AB241=""), "", IF(COUNTIFS('Leave Request Form'!$T$8:$T$507, AB241, 'Leave Request Form'!$C$8:$C$507, $B251), "A2", IF(COUNTIFS('Leave Request Form'!$G$8:$G$507, AB241, 'Leave Request Form'!$C$8:$C$507, $B251), "R2", IF(COUNTIFS('Leave Request Form'!$P$8:$P$569, $B251, 'Leave Request Form'!$Q$8:$Q$569, "&lt;="&amp;AB241, 'Leave Request Form'!$R$8:$R$569, "&gt;="&amp;AB241)&gt;0, "A", IF(COUNTIFS('Leave Request Form'!$C$8:$C$507, $B251, 'Leave Request Form'!$D$8:$D$507, "&lt;="&amp;AB241, 'Leave Request Form'!$E$8:$E$507, "&gt;="&amp;AB241)&gt;0, "R", "")))))</f>
        <v/>
      </c>
      <c r="AC251" s="43" t="str">
        <f>IF(OR($B251="", AC241=""), "", IF(COUNTIFS('Leave Request Form'!$T$8:$T$507, AC241, 'Leave Request Form'!$C$8:$C$507, $B251), "A2", IF(COUNTIFS('Leave Request Form'!$G$8:$G$507, AC241, 'Leave Request Form'!$C$8:$C$507, $B251), "R2", IF(COUNTIFS('Leave Request Form'!$P$8:$P$569, $B251, 'Leave Request Form'!$Q$8:$Q$569, "&lt;="&amp;AC241, 'Leave Request Form'!$R$8:$R$569, "&gt;="&amp;AC241)&gt;0, "A", IF(COUNTIFS('Leave Request Form'!$C$8:$C$507, $B251, 'Leave Request Form'!$D$8:$D$507, "&lt;="&amp;AC241, 'Leave Request Form'!$E$8:$E$507, "&gt;="&amp;AC241)&gt;0, "R", "")))))</f>
        <v/>
      </c>
      <c r="AD251" s="43" t="str">
        <f>IF(OR($B251="", AD241=""), "", IF(COUNTIFS('Leave Request Form'!$T$8:$T$507, AD241, 'Leave Request Form'!$C$8:$C$507, $B251), "A2", IF(COUNTIFS('Leave Request Form'!$G$8:$G$507, AD241, 'Leave Request Form'!$C$8:$C$507, $B251), "R2", IF(COUNTIFS('Leave Request Form'!$P$8:$P$569, $B251, 'Leave Request Form'!$Q$8:$Q$569, "&lt;="&amp;AD241, 'Leave Request Form'!$R$8:$R$569, "&gt;="&amp;AD241)&gt;0, "A", IF(COUNTIFS('Leave Request Form'!$C$8:$C$507, $B251, 'Leave Request Form'!$D$8:$D$507, "&lt;="&amp;AD241, 'Leave Request Form'!$E$8:$E$507, "&gt;="&amp;AD241)&gt;0, "R", "")))))</f>
        <v/>
      </c>
      <c r="AE251" s="43" t="str">
        <f>IF(OR($B251="", AE241=""), "", IF(COUNTIFS('Leave Request Form'!$T$8:$T$507, AE241, 'Leave Request Form'!$C$8:$C$507, $B251), "A2", IF(COUNTIFS('Leave Request Form'!$G$8:$G$507, AE241, 'Leave Request Form'!$C$8:$C$507, $B251), "R2", IF(COUNTIFS('Leave Request Form'!$P$8:$P$569, $B251, 'Leave Request Form'!$Q$8:$Q$569, "&lt;="&amp;AE241, 'Leave Request Form'!$R$8:$R$569, "&gt;="&amp;AE241)&gt;0, "A", IF(COUNTIFS('Leave Request Form'!$C$8:$C$507, $B251, 'Leave Request Form'!$D$8:$D$507, "&lt;="&amp;AE241, 'Leave Request Form'!$E$8:$E$507, "&gt;="&amp;AE241)&gt;0, "R", "")))))</f>
        <v/>
      </c>
      <c r="AF251" s="43" t="str">
        <f>IF(OR($B251="", AF241=""), "", IF(COUNTIFS('Leave Request Form'!$T$8:$T$507, AF241, 'Leave Request Form'!$C$8:$C$507, $B251), "A2", IF(COUNTIFS('Leave Request Form'!$G$8:$G$507, AF241, 'Leave Request Form'!$C$8:$C$507, $B251), "R2", IF(COUNTIFS('Leave Request Form'!$P$8:$P$569, $B251, 'Leave Request Form'!$Q$8:$Q$569, "&lt;="&amp;AF241, 'Leave Request Form'!$R$8:$R$569, "&gt;="&amp;AF241)&gt;0, "A", IF(COUNTIFS('Leave Request Form'!$C$8:$C$507, $B251, 'Leave Request Form'!$D$8:$D$507, "&lt;="&amp;AF241, 'Leave Request Form'!$E$8:$E$507, "&gt;="&amp;AF241)&gt;0, "R", "")))))</f>
        <v/>
      </c>
      <c r="AG251" s="44" t="str">
        <f>IF(OR($B251="", AG241=""), "", IF(COUNTIFS('Leave Request Form'!$T$8:$T$507, AG241, 'Leave Request Form'!$C$8:$C$507, $B251), "A2", IF(COUNTIFS('Leave Request Form'!$G$8:$G$507, AG241, 'Leave Request Form'!$C$8:$C$507, $B251), "R2", IF(COUNTIFS('Leave Request Form'!$P$8:$P$569, $B251, 'Leave Request Form'!$Q$8:$Q$569, "&lt;="&amp;AG241, 'Leave Request Form'!$R$8:$R$569, "&gt;="&amp;AG241)&gt;0, "A", IF(COUNTIFS('Leave Request Form'!$C$8:$C$507, $B251, 'Leave Request Form'!$D$8:$D$507, "&lt;="&amp;AG241, 'Leave Request Form'!$E$8:$E$507, "&gt;="&amp;AG241)&gt;0, "R", "")))))</f>
        <v/>
      </c>
      <c r="AH251" s="75"/>
    </row>
    <row r="252" spans="1:34" x14ac:dyDescent="0.25">
      <c r="A252" s="75"/>
      <c r="B252" s="10" t="str">
        <f>IF('Intro &amp; Setup'!$BC$14="", "", 'Intro &amp; Setup'!$BC$14)</f>
        <v>Claire</v>
      </c>
      <c r="C252" s="42" t="str">
        <f>IF(OR($B252="", C241=""), "", IF(COUNTIFS('Leave Request Form'!$T$8:$T$507, C241, 'Leave Request Form'!$C$8:$C$507, $B252), "A2", IF(COUNTIFS('Leave Request Form'!$G$8:$G$507, C241, 'Leave Request Form'!$C$8:$C$507, $B252), "R2", IF(COUNTIFS('Leave Request Form'!$P$8:$P$569, $B252, 'Leave Request Form'!$Q$8:$Q$569, "&lt;="&amp;C241, 'Leave Request Form'!$R$8:$R$569, "&gt;="&amp;C241)&gt;0, "A", IF(COUNTIFS('Leave Request Form'!$C$8:$C$507, $B252, 'Leave Request Form'!$D$8:$D$507, "&lt;="&amp;C241, 'Leave Request Form'!$E$8:$E$507, "&gt;="&amp;C241)&gt;0, "R", "")))))</f>
        <v/>
      </c>
      <c r="D252" s="43" t="str">
        <f>IF(OR($B252="", D241=""), "", IF(COUNTIFS('Leave Request Form'!$T$8:$T$507, D241, 'Leave Request Form'!$C$8:$C$507, $B252), "A2", IF(COUNTIFS('Leave Request Form'!$G$8:$G$507, D241, 'Leave Request Form'!$C$8:$C$507, $B252), "R2", IF(COUNTIFS('Leave Request Form'!$P$8:$P$569, $B252, 'Leave Request Form'!$Q$8:$Q$569, "&lt;="&amp;D241, 'Leave Request Form'!$R$8:$R$569, "&gt;="&amp;D241)&gt;0, "A", IF(COUNTIFS('Leave Request Form'!$C$8:$C$507, $B252, 'Leave Request Form'!$D$8:$D$507, "&lt;="&amp;D241, 'Leave Request Form'!$E$8:$E$507, "&gt;="&amp;D241)&gt;0, "R", "")))))</f>
        <v/>
      </c>
      <c r="E252" s="43" t="str">
        <f>IF(OR($B252="", E241=""), "", IF(COUNTIFS('Leave Request Form'!$T$8:$T$507, E241, 'Leave Request Form'!$C$8:$C$507, $B252), "A2", IF(COUNTIFS('Leave Request Form'!$G$8:$G$507, E241, 'Leave Request Form'!$C$8:$C$507, $B252), "R2", IF(COUNTIFS('Leave Request Form'!$P$8:$P$569, $B252, 'Leave Request Form'!$Q$8:$Q$569, "&lt;="&amp;E241, 'Leave Request Form'!$R$8:$R$569, "&gt;="&amp;E241)&gt;0, "A", IF(COUNTIFS('Leave Request Form'!$C$8:$C$507, $B252, 'Leave Request Form'!$D$8:$D$507, "&lt;="&amp;E241, 'Leave Request Form'!$E$8:$E$507, "&gt;="&amp;E241)&gt;0, "R", "")))))</f>
        <v/>
      </c>
      <c r="F252" s="43" t="str">
        <f>IF(OR($B252="", F241=""), "", IF(COUNTIFS('Leave Request Form'!$T$8:$T$507, F241, 'Leave Request Form'!$C$8:$C$507, $B252), "A2", IF(COUNTIFS('Leave Request Form'!$G$8:$G$507, F241, 'Leave Request Form'!$C$8:$C$507, $B252), "R2", IF(COUNTIFS('Leave Request Form'!$P$8:$P$569, $B252, 'Leave Request Form'!$Q$8:$Q$569, "&lt;="&amp;F241, 'Leave Request Form'!$R$8:$R$569, "&gt;="&amp;F241)&gt;0, "A", IF(COUNTIFS('Leave Request Form'!$C$8:$C$507, $B252, 'Leave Request Form'!$D$8:$D$507, "&lt;="&amp;F241, 'Leave Request Form'!$E$8:$E$507, "&gt;="&amp;F241)&gt;0, "R", "")))))</f>
        <v/>
      </c>
      <c r="G252" s="43" t="str">
        <f>IF(OR($B252="", G241=""), "", IF(COUNTIFS('Leave Request Form'!$T$8:$T$507, G241, 'Leave Request Form'!$C$8:$C$507, $B252), "A2", IF(COUNTIFS('Leave Request Form'!$G$8:$G$507, G241, 'Leave Request Form'!$C$8:$C$507, $B252), "R2", IF(COUNTIFS('Leave Request Form'!$P$8:$P$569, $B252, 'Leave Request Form'!$Q$8:$Q$569, "&lt;="&amp;G241, 'Leave Request Form'!$R$8:$R$569, "&gt;="&amp;G241)&gt;0, "A", IF(COUNTIFS('Leave Request Form'!$C$8:$C$507, $B252, 'Leave Request Form'!$D$8:$D$507, "&lt;="&amp;G241, 'Leave Request Form'!$E$8:$E$507, "&gt;="&amp;G241)&gt;0, "R", "")))))</f>
        <v/>
      </c>
      <c r="H252" s="43" t="str">
        <f>IF(OR($B252="", H241=""), "", IF(COUNTIFS('Leave Request Form'!$T$8:$T$507, H241, 'Leave Request Form'!$C$8:$C$507, $B252), "A2", IF(COUNTIFS('Leave Request Form'!$G$8:$G$507, H241, 'Leave Request Form'!$C$8:$C$507, $B252), "R2", IF(COUNTIFS('Leave Request Form'!$P$8:$P$569, $B252, 'Leave Request Form'!$Q$8:$Q$569, "&lt;="&amp;H241, 'Leave Request Form'!$R$8:$R$569, "&gt;="&amp;H241)&gt;0, "A", IF(COUNTIFS('Leave Request Form'!$C$8:$C$507, $B252, 'Leave Request Form'!$D$8:$D$507, "&lt;="&amp;H241, 'Leave Request Form'!$E$8:$E$507, "&gt;="&amp;H241)&gt;0, "R", "")))))</f>
        <v/>
      </c>
      <c r="I252" s="43" t="str">
        <f>IF(OR($B252="", I241=""), "", IF(COUNTIFS('Leave Request Form'!$T$8:$T$507, I241, 'Leave Request Form'!$C$8:$C$507, $B252), "A2", IF(COUNTIFS('Leave Request Form'!$G$8:$G$507, I241, 'Leave Request Form'!$C$8:$C$507, $B252), "R2", IF(COUNTIFS('Leave Request Form'!$P$8:$P$569, $B252, 'Leave Request Form'!$Q$8:$Q$569, "&lt;="&amp;I241, 'Leave Request Form'!$R$8:$R$569, "&gt;="&amp;I241)&gt;0, "A", IF(COUNTIFS('Leave Request Form'!$C$8:$C$507, $B252, 'Leave Request Form'!$D$8:$D$507, "&lt;="&amp;I241, 'Leave Request Form'!$E$8:$E$507, "&gt;="&amp;I241)&gt;0, "R", "")))))</f>
        <v/>
      </c>
      <c r="J252" s="43" t="str">
        <f>IF(OR($B252="", J241=""), "", IF(COUNTIFS('Leave Request Form'!$T$8:$T$507, J241, 'Leave Request Form'!$C$8:$C$507, $B252), "A2", IF(COUNTIFS('Leave Request Form'!$G$8:$G$507, J241, 'Leave Request Form'!$C$8:$C$507, $B252), "R2", IF(COUNTIFS('Leave Request Form'!$P$8:$P$569, $B252, 'Leave Request Form'!$Q$8:$Q$569, "&lt;="&amp;J241, 'Leave Request Form'!$R$8:$R$569, "&gt;="&amp;J241)&gt;0, "A", IF(COUNTIFS('Leave Request Form'!$C$8:$C$507, $B252, 'Leave Request Form'!$D$8:$D$507, "&lt;="&amp;J241, 'Leave Request Form'!$E$8:$E$507, "&gt;="&amp;J241)&gt;0, "R", "")))))</f>
        <v/>
      </c>
      <c r="K252" s="43" t="str">
        <f>IF(OR($B252="", K241=""), "", IF(COUNTIFS('Leave Request Form'!$T$8:$T$507, K241, 'Leave Request Form'!$C$8:$C$507, $B252), "A2", IF(COUNTIFS('Leave Request Form'!$G$8:$G$507, K241, 'Leave Request Form'!$C$8:$C$507, $B252), "R2", IF(COUNTIFS('Leave Request Form'!$P$8:$P$569, $B252, 'Leave Request Form'!$Q$8:$Q$569, "&lt;="&amp;K241, 'Leave Request Form'!$R$8:$R$569, "&gt;="&amp;K241)&gt;0, "A", IF(COUNTIFS('Leave Request Form'!$C$8:$C$507, $B252, 'Leave Request Form'!$D$8:$D$507, "&lt;="&amp;K241, 'Leave Request Form'!$E$8:$E$507, "&gt;="&amp;K241)&gt;0, "R", "")))))</f>
        <v/>
      </c>
      <c r="L252" s="43" t="str">
        <f>IF(OR($B252="", L241=""), "", IF(COUNTIFS('Leave Request Form'!$T$8:$T$507, L241, 'Leave Request Form'!$C$8:$C$507, $B252), "A2", IF(COUNTIFS('Leave Request Form'!$G$8:$G$507, L241, 'Leave Request Form'!$C$8:$C$507, $B252), "R2", IF(COUNTIFS('Leave Request Form'!$P$8:$P$569, $B252, 'Leave Request Form'!$Q$8:$Q$569, "&lt;="&amp;L241, 'Leave Request Form'!$R$8:$R$569, "&gt;="&amp;L241)&gt;0, "A", IF(COUNTIFS('Leave Request Form'!$C$8:$C$507, $B252, 'Leave Request Form'!$D$8:$D$507, "&lt;="&amp;L241, 'Leave Request Form'!$E$8:$E$507, "&gt;="&amp;L241)&gt;0, "R", "")))))</f>
        <v/>
      </c>
      <c r="M252" s="43" t="str">
        <f>IF(OR($B252="", M241=""), "", IF(COUNTIFS('Leave Request Form'!$T$8:$T$507, M241, 'Leave Request Form'!$C$8:$C$507, $B252), "A2", IF(COUNTIFS('Leave Request Form'!$G$8:$G$507, M241, 'Leave Request Form'!$C$8:$C$507, $B252), "R2", IF(COUNTIFS('Leave Request Form'!$P$8:$P$569, $B252, 'Leave Request Form'!$Q$8:$Q$569, "&lt;="&amp;M241, 'Leave Request Form'!$R$8:$R$569, "&gt;="&amp;M241)&gt;0, "A", IF(COUNTIFS('Leave Request Form'!$C$8:$C$507, $B252, 'Leave Request Form'!$D$8:$D$507, "&lt;="&amp;M241, 'Leave Request Form'!$E$8:$E$507, "&gt;="&amp;M241)&gt;0, "R", "")))))</f>
        <v/>
      </c>
      <c r="N252" s="43" t="str">
        <f>IF(OR($B252="", N241=""), "", IF(COUNTIFS('Leave Request Form'!$T$8:$T$507, N241, 'Leave Request Form'!$C$8:$C$507, $B252), "A2", IF(COUNTIFS('Leave Request Form'!$G$8:$G$507, N241, 'Leave Request Form'!$C$8:$C$507, $B252), "R2", IF(COUNTIFS('Leave Request Form'!$P$8:$P$569, $B252, 'Leave Request Form'!$Q$8:$Q$569, "&lt;="&amp;N241, 'Leave Request Form'!$R$8:$R$569, "&gt;="&amp;N241)&gt;0, "A", IF(COUNTIFS('Leave Request Form'!$C$8:$C$507, $B252, 'Leave Request Form'!$D$8:$D$507, "&lt;="&amp;N241, 'Leave Request Form'!$E$8:$E$507, "&gt;="&amp;N241)&gt;0, "R", "")))))</f>
        <v/>
      </c>
      <c r="O252" s="43" t="str">
        <f>IF(OR($B252="", O241=""), "", IF(COUNTIFS('Leave Request Form'!$T$8:$T$507, O241, 'Leave Request Form'!$C$8:$C$507, $B252), "A2", IF(COUNTIFS('Leave Request Form'!$G$8:$G$507, O241, 'Leave Request Form'!$C$8:$C$507, $B252), "R2", IF(COUNTIFS('Leave Request Form'!$P$8:$P$569, $B252, 'Leave Request Form'!$Q$8:$Q$569, "&lt;="&amp;O241, 'Leave Request Form'!$R$8:$R$569, "&gt;="&amp;O241)&gt;0, "A", IF(COUNTIFS('Leave Request Form'!$C$8:$C$507, $B252, 'Leave Request Form'!$D$8:$D$507, "&lt;="&amp;O241, 'Leave Request Form'!$E$8:$E$507, "&gt;="&amp;O241)&gt;0, "R", "")))))</f>
        <v/>
      </c>
      <c r="P252" s="43" t="str">
        <f>IF(OR($B252="", P241=""), "", IF(COUNTIFS('Leave Request Form'!$T$8:$T$507, P241, 'Leave Request Form'!$C$8:$C$507, $B252), "A2", IF(COUNTIFS('Leave Request Form'!$G$8:$G$507, P241, 'Leave Request Form'!$C$8:$C$507, $B252), "R2", IF(COUNTIFS('Leave Request Form'!$P$8:$P$569, $B252, 'Leave Request Form'!$Q$8:$Q$569, "&lt;="&amp;P241, 'Leave Request Form'!$R$8:$R$569, "&gt;="&amp;P241)&gt;0, "A", IF(COUNTIFS('Leave Request Form'!$C$8:$C$507, $B252, 'Leave Request Form'!$D$8:$D$507, "&lt;="&amp;P241, 'Leave Request Form'!$E$8:$E$507, "&gt;="&amp;P241)&gt;0, "R", "")))))</f>
        <v/>
      </c>
      <c r="Q252" s="43" t="str">
        <f>IF(OR($B252="", Q241=""), "", IF(COUNTIFS('Leave Request Form'!$T$8:$T$507, Q241, 'Leave Request Form'!$C$8:$C$507, $B252), "A2", IF(COUNTIFS('Leave Request Form'!$G$8:$G$507, Q241, 'Leave Request Form'!$C$8:$C$507, $B252), "R2", IF(COUNTIFS('Leave Request Form'!$P$8:$P$569, $B252, 'Leave Request Form'!$Q$8:$Q$569, "&lt;="&amp;Q241, 'Leave Request Form'!$R$8:$R$569, "&gt;="&amp;Q241)&gt;0, "A", IF(COUNTIFS('Leave Request Form'!$C$8:$C$507, $B252, 'Leave Request Form'!$D$8:$D$507, "&lt;="&amp;Q241, 'Leave Request Form'!$E$8:$E$507, "&gt;="&amp;Q241)&gt;0, "R", "")))))</f>
        <v/>
      </c>
      <c r="R252" s="43" t="str">
        <f>IF(OR($B252="", R241=""), "", IF(COUNTIFS('Leave Request Form'!$T$8:$T$507, R241, 'Leave Request Form'!$C$8:$C$507, $B252), "A2", IF(COUNTIFS('Leave Request Form'!$G$8:$G$507, R241, 'Leave Request Form'!$C$8:$C$507, $B252), "R2", IF(COUNTIFS('Leave Request Form'!$P$8:$P$569, $B252, 'Leave Request Form'!$Q$8:$Q$569, "&lt;="&amp;R241, 'Leave Request Form'!$R$8:$R$569, "&gt;="&amp;R241)&gt;0, "A", IF(COUNTIFS('Leave Request Form'!$C$8:$C$507, $B252, 'Leave Request Form'!$D$8:$D$507, "&lt;="&amp;R241, 'Leave Request Form'!$E$8:$E$507, "&gt;="&amp;R241)&gt;0, "R", "")))))</f>
        <v/>
      </c>
      <c r="S252" s="43" t="str">
        <f>IF(OR($B252="", S241=""), "", IF(COUNTIFS('Leave Request Form'!$T$8:$T$507, S241, 'Leave Request Form'!$C$8:$C$507, $B252), "A2", IF(COUNTIFS('Leave Request Form'!$G$8:$G$507, S241, 'Leave Request Form'!$C$8:$C$507, $B252), "R2", IF(COUNTIFS('Leave Request Form'!$P$8:$P$569, $B252, 'Leave Request Form'!$Q$8:$Q$569, "&lt;="&amp;S241, 'Leave Request Form'!$R$8:$R$569, "&gt;="&amp;S241)&gt;0, "A", IF(COUNTIFS('Leave Request Form'!$C$8:$C$507, $B252, 'Leave Request Form'!$D$8:$D$507, "&lt;="&amp;S241, 'Leave Request Form'!$E$8:$E$507, "&gt;="&amp;S241)&gt;0, "R", "")))))</f>
        <v/>
      </c>
      <c r="T252" s="43" t="str">
        <f>IF(OR($B252="", T241=""), "", IF(COUNTIFS('Leave Request Form'!$T$8:$T$507, T241, 'Leave Request Form'!$C$8:$C$507, $B252), "A2", IF(COUNTIFS('Leave Request Form'!$G$8:$G$507, T241, 'Leave Request Form'!$C$8:$C$507, $B252), "R2", IF(COUNTIFS('Leave Request Form'!$P$8:$P$569, $B252, 'Leave Request Form'!$Q$8:$Q$569, "&lt;="&amp;T241, 'Leave Request Form'!$R$8:$R$569, "&gt;="&amp;T241)&gt;0, "A", IF(COUNTIFS('Leave Request Form'!$C$8:$C$507, $B252, 'Leave Request Form'!$D$8:$D$507, "&lt;="&amp;T241, 'Leave Request Form'!$E$8:$E$507, "&gt;="&amp;T241)&gt;0, "R", "")))))</f>
        <v/>
      </c>
      <c r="U252" s="43" t="str">
        <f>IF(OR($B252="", U241=""), "", IF(COUNTIFS('Leave Request Form'!$T$8:$T$507, U241, 'Leave Request Form'!$C$8:$C$507, $B252), "A2", IF(COUNTIFS('Leave Request Form'!$G$8:$G$507, U241, 'Leave Request Form'!$C$8:$C$507, $B252), "R2", IF(COUNTIFS('Leave Request Form'!$P$8:$P$569, $B252, 'Leave Request Form'!$Q$8:$Q$569, "&lt;="&amp;U241, 'Leave Request Form'!$R$8:$R$569, "&gt;="&amp;U241)&gt;0, "A", IF(COUNTIFS('Leave Request Form'!$C$8:$C$507, $B252, 'Leave Request Form'!$D$8:$D$507, "&lt;="&amp;U241, 'Leave Request Form'!$E$8:$E$507, "&gt;="&amp;U241)&gt;0, "R", "")))))</f>
        <v/>
      </c>
      <c r="V252" s="43" t="str">
        <f>IF(OR($B252="", V241=""), "", IF(COUNTIFS('Leave Request Form'!$T$8:$T$507, V241, 'Leave Request Form'!$C$8:$C$507, $B252), "A2", IF(COUNTIFS('Leave Request Form'!$G$8:$G$507, V241, 'Leave Request Form'!$C$8:$C$507, $B252), "R2", IF(COUNTIFS('Leave Request Form'!$P$8:$P$569, $B252, 'Leave Request Form'!$Q$8:$Q$569, "&lt;="&amp;V241, 'Leave Request Form'!$R$8:$R$569, "&gt;="&amp;V241)&gt;0, "A", IF(COUNTIFS('Leave Request Form'!$C$8:$C$507, $B252, 'Leave Request Form'!$D$8:$D$507, "&lt;="&amp;V241, 'Leave Request Form'!$E$8:$E$507, "&gt;="&amp;V241)&gt;0, "R", "")))))</f>
        <v/>
      </c>
      <c r="W252" s="43" t="str">
        <f>IF(OR($B252="", W241=""), "", IF(COUNTIFS('Leave Request Form'!$T$8:$T$507, W241, 'Leave Request Form'!$C$8:$C$507, $B252), "A2", IF(COUNTIFS('Leave Request Form'!$G$8:$G$507, W241, 'Leave Request Form'!$C$8:$C$507, $B252), "R2", IF(COUNTIFS('Leave Request Form'!$P$8:$P$569, $B252, 'Leave Request Form'!$Q$8:$Q$569, "&lt;="&amp;W241, 'Leave Request Form'!$R$8:$R$569, "&gt;="&amp;W241)&gt;0, "A", IF(COUNTIFS('Leave Request Form'!$C$8:$C$507, $B252, 'Leave Request Form'!$D$8:$D$507, "&lt;="&amp;W241, 'Leave Request Form'!$E$8:$E$507, "&gt;="&amp;W241)&gt;0, "R", "")))))</f>
        <v/>
      </c>
      <c r="X252" s="43" t="str">
        <f>IF(OR($B252="", X241=""), "", IF(COUNTIFS('Leave Request Form'!$T$8:$T$507, X241, 'Leave Request Form'!$C$8:$C$507, $B252), "A2", IF(COUNTIFS('Leave Request Form'!$G$8:$G$507, X241, 'Leave Request Form'!$C$8:$C$507, $B252), "R2", IF(COUNTIFS('Leave Request Form'!$P$8:$P$569, $B252, 'Leave Request Form'!$Q$8:$Q$569, "&lt;="&amp;X241, 'Leave Request Form'!$R$8:$R$569, "&gt;="&amp;X241)&gt;0, "A", IF(COUNTIFS('Leave Request Form'!$C$8:$C$507, $B252, 'Leave Request Form'!$D$8:$D$507, "&lt;="&amp;X241, 'Leave Request Form'!$E$8:$E$507, "&gt;="&amp;X241)&gt;0, "R", "")))))</f>
        <v/>
      </c>
      <c r="Y252" s="43" t="str">
        <f>IF(OR($B252="", Y241=""), "", IF(COUNTIFS('Leave Request Form'!$T$8:$T$507, Y241, 'Leave Request Form'!$C$8:$C$507, $B252), "A2", IF(COUNTIFS('Leave Request Form'!$G$8:$G$507, Y241, 'Leave Request Form'!$C$8:$C$507, $B252), "R2", IF(COUNTIFS('Leave Request Form'!$P$8:$P$569, $B252, 'Leave Request Form'!$Q$8:$Q$569, "&lt;="&amp;Y241, 'Leave Request Form'!$R$8:$R$569, "&gt;="&amp;Y241)&gt;0, "A", IF(COUNTIFS('Leave Request Form'!$C$8:$C$507, $B252, 'Leave Request Form'!$D$8:$D$507, "&lt;="&amp;Y241, 'Leave Request Form'!$E$8:$E$507, "&gt;="&amp;Y241)&gt;0, "R", "")))))</f>
        <v/>
      </c>
      <c r="Z252" s="43" t="str">
        <f>IF(OR($B252="", Z241=""), "", IF(COUNTIFS('Leave Request Form'!$T$8:$T$507, Z241, 'Leave Request Form'!$C$8:$C$507, $B252), "A2", IF(COUNTIFS('Leave Request Form'!$G$8:$G$507, Z241, 'Leave Request Form'!$C$8:$C$507, $B252), "R2", IF(COUNTIFS('Leave Request Form'!$P$8:$P$569, $B252, 'Leave Request Form'!$Q$8:$Q$569, "&lt;="&amp;Z241, 'Leave Request Form'!$R$8:$R$569, "&gt;="&amp;Z241)&gt;0, "A", IF(COUNTIFS('Leave Request Form'!$C$8:$C$507, $B252, 'Leave Request Form'!$D$8:$D$507, "&lt;="&amp;Z241, 'Leave Request Form'!$E$8:$E$507, "&gt;="&amp;Z241)&gt;0, "R", "")))))</f>
        <v/>
      </c>
      <c r="AA252" s="43" t="str">
        <f>IF(OR($B252="", AA241=""), "", IF(COUNTIFS('Leave Request Form'!$T$8:$T$507, AA241, 'Leave Request Form'!$C$8:$C$507, $B252), "A2", IF(COUNTIFS('Leave Request Form'!$G$8:$G$507, AA241, 'Leave Request Form'!$C$8:$C$507, $B252), "R2", IF(COUNTIFS('Leave Request Form'!$P$8:$P$569, $B252, 'Leave Request Form'!$Q$8:$Q$569, "&lt;="&amp;AA241, 'Leave Request Form'!$R$8:$R$569, "&gt;="&amp;AA241)&gt;0, "A", IF(COUNTIFS('Leave Request Form'!$C$8:$C$507, $B252, 'Leave Request Form'!$D$8:$D$507, "&lt;="&amp;AA241, 'Leave Request Form'!$E$8:$E$507, "&gt;="&amp;AA241)&gt;0, "R", "")))))</f>
        <v/>
      </c>
      <c r="AB252" s="43" t="str">
        <f>IF(OR($B252="", AB241=""), "", IF(COUNTIFS('Leave Request Form'!$T$8:$T$507, AB241, 'Leave Request Form'!$C$8:$C$507, $B252), "A2", IF(COUNTIFS('Leave Request Form'!$G$8:$G$507, AB241, 'Leave Request Form'!$C$8:$C$507, $B252), "R2", IF(COUNTIFS('Leave Request Form'!$P$8:$P$569, $B252, 'Leave Request Form'!$Q$8:$Q$569, "&lt;="&amp;AB241, 'Leave Request Form'!$R$8:$R$569, "&gt;="&amp;AB241)&gt;0, "A", IF(COUNTIFS('Leave Request Form'!$C$8:$C$507, $B252, 'Leave Request Form'!$D$8:$D$507, "&lt;="&amp;AB241, 'Leave Request Form'!$E$8:$E$507, "&gt;="&amp;AB241)&gt;0, "R", "")))))</f>
        <v/>
      </c>
      <c r="AC252" s="43" t="str">
        <f>IF(OR($B252="", AC241=""), "", IF(COUNTIFS('Leave Request Form'!$T$8:$T$507, AC241, 'Leave Request Form'!$C$8:$C$507, $B252), "A2", IF(COUNTIFS('Leave Request Form'!$G$8:$G$507, AC241, 'Leave Request Form'!$C$8:$C$507, $B252), "R2", IF(COUNTIFS('Leave Request Form'!$P$8:$P$569, $B252, 'Leave Request Form'!$Q$8:$Q$569, "&lt;="&amp;AC241, 'Leave Request Form'!$R$8:$R$569, "&gt;="&amp;AC241)&gt;0, "A", IF(COUNTIFS('Leave Request Form'!$C$8:$C$507, $B252, 'Leave Request Form'!$D$8:$D$507, "&lt;="&amp;AC241, 'Leave Request Form'!$E$8:$E$507, "&gt;="&amp;AC241)&gt;0, "R", "")))))</f>
        <v/>
      </c>
      <c r="AD252" s="43" t="str">
        <f>IF(OR($B252="", AD241=""), "", IF(COUNTIFS('Leave Request Form'!$T$8:$T$507, AD241, 'Leave Request Form'!$C$8:$C$507, $B252), "A2", IF(COUNTIFS('Leave Request Form'!$G$8:$G$507, AD241, 'Leave Request Form'!$C$8:$C$507, $B252), "R2", IF(COUNTIFS('Leave Request Form'!$P$8:$P$569, $B252, 'Leave Request Form'!$Q$8:$Q$569, "&lt;="&amp;AD241, 'Leave Request Form'!$R$8:$R$569, "&gt;="&amp;AD241)&gt;0, "A", IF(COUNTIFS('Leave Request Form'!$C$8:$C$507, $B252, 'Leave Request Form'!$D$8:$D$507, "&lt;="&amp;AD241, 'Leave Request Form'!$E$8:$E$507, "&gt;="&amp;AD241)&gt;0, "R", "")))))</f>
        <v/>
      </c>
      <c r="AE252" s="43" t="str">
        <f>IF(OR($B252="", AE241=""), "", IF(COUNTIFS('Leave Request Form'!$T$8:$T$507, AE241, 'Leave Request Form'!$C$8:$C$507, $B252), "A2", IF(COUNTIFS('Leave Request Form'!$G$8:$G$507, AE241, 'Leave Request Form'!$C$8:$C$507, $B252), "R2", IF(COUNTIFS('Leave Request Form'!$P$8:$P$569, $B252, 'Leave Request Form'!$Q$8:$Q$569, "&lt;="&amp;AE241, 'Leave Request Form'!$R$8:$R$569, "&gt;="&amp;AE241)&gt;0, "A", IF(COUNTIFS('Leave Request Form'!$C$8:$C$507, $B252, 'Leave Request Form'!$D$8:$D$507, "&lt;="&amp;AE241, 'Leave Request Form'!$E$8:$E$507, "&gt;="&amp;AE241)&gt;0, "R", "")))))</f>
        <v/>
      </c>
      <c r="AF252" s="43" t="str">
        <f>IF(OR($B252="", AF241=""), "", IF(COUNTIFS('Leave Request Form'!$T$8:$T$507, AF241, 'Leave Request Form'!$C$8:$C$507, $B252), "A2", IF(COUNTIFS('Leave Request Form'!$G$8:$G$507, AF241, 'Leave Request Form'!$C$8:$C$507, $B252), "R2", IF(COUNTIFS('Leave Request Form'!$P$8:$P$569, $B252, 'Leave Request Form'!$Q$8:$Q$569, "&lt;="&amp;AF241, 'Leave Request Form'!$R$8:$R$569, "&gt;="&amp;AF241)&gt;0, "A", IF(COUNTIFS('Leave Request Form'!$C$8:$C$507, $B252, 'Leave Request Form'!$D$8:$D$507, "&lt;="&amp;AF241, 'Leave Request Form'!$E$8:$E$507, "&gt;="&amp;AF241)&gt;0, "R", "")))))</f>
        <v/>
      </c>
      <c r="AG252" s="44" t="str">
        <f>IF(OR($B252="", AG241=""), "", IF(COUNTIFS('Leave Request Form'!$T$8:$T$507, AG241, 'Leave Request Form'!$C$8:$C$507, $B252), "A2", IF(COUNTIFS('Leave Request Form'!$G$8:$G$507, AG241, 'Leave Request Form'!$C$8:$C$507, $B252), "R2", IF(COUNTIFS('Leave Request Form'!$P$8:$P$569, $B252, 'Leave Request Form'!$Q$8:$Q$569, "&lt;="&amp;AG241, 'Leave Request Form'!$R$8:$R$569, "&gt;="&amp;AG241)&gt;0, "A", IF(COUNTIFS('Leave Request Form'!$C$8:$C$507, $B252, 'Leave Request Form'!$D$8:$D$507, "&lt;="&amp;AG241, 'Leave Request Form'!$E$8:$E$507, "&gt;="&amp;AG241)&gt;0, "R", "")))))</f>
        <v/>
      </c>
      <c r="AH252" s="75"/>
    </row>
    <row r="253" spans="1:34" x14ac:dyDescent="0.25">
      <c r="A253" s="75"/>
      <c r="B253" s="10" t="str">
        <f>IF('Intro &amp; Setup'!$BC$15="", "", 'Intro &amp; Setup'!$BC$15)</f>
        <v/>
      </c>
      <c r="C253" s="42" t="str">
        <f>IF(OR($B253="", C241=""), "", IF(COUNTIFS('Leave Request Form'!$T$8:$T$507, C241, 'Leave Request Form'!$C$8:$C$507, $B253), "A2", IF(COUNTIFS('Leave Request Form'!$G$8:$G$507, C241, 'Leave Request Form'!$C$8:$C$507, $B253), "R2", IF(COUNTIFS('Leave Request Form'!$P$8:$P$569, $B253, 'Leave Request Form'!$Q$8:$Q$569, "&lt;="&amp;C241, 'Leave Request Form'!$R$8:$R$569, "&gt;="&amp;C241)&gt;0, "A", IF(COUNTIFS('Leave Request Form'!$C$8:$C$507, $B253, 'Leave Request Form'!$D$8:$D$507, "&lt;="&amp;C241, 'Leave Request Form'!$E$8:$E$507, "&gt;="&amp;C241)&gt;0, "R", "")))))</f>
        <v/>
      </c>
      <c r="D253" s="43" t="str">
        <f>IF(OR($B253="", D241=""), "", IF(COUNTIFS('Leave Request Form'!$T$8:$T$507, D241, 'Leave Request Form'!$C$8:$C$507, $B253), "A2", IF(COUNTIFS('Leave Request Form'!$G$8:$G$507, D241, 'Leave Request Form'!$C$8:$C$507, $B253), "R2", IF(COUNTIFS('Leave Request Form'!$P$8:$P$569, $B253, 'Leave Request Form'!$Q$8:$Q$569, "&lt;="&amp;D241, 'Leave Request Form'!$R$8:$R$569, "&gt;="&amp;D241)&gt;0, "A", IF(COUNTIFS('Leave Request Form'!$C$8:$C$507, $B253, 'Leave Request Form'!$D$8:$D$507, "&lt;="&amp;D241, 'Leave Request Form'!$E$8:$E$507, "&gt;="&amp;D241)&gt;0, "R", "")))))</f>
        <v/>
      </c>
      <c r="E253" s="43" t="str">
        <f>IF(OR($B253="", E241=""), "", IF(COUNTIFS('Leave Request Form'!$T$8:$T$507, E241, 'Leave Request Form'!$C$8:$C$507, $B253), "A2", IF(COUNTIFS('Leave Request Form'!$G$8:$G$507, E241, 'Leave Request Form'!$C$8:$C$507, $B253), "R2", IF(COUNTIFS('Leave Request Form'!$P$8:$P$569, $B253, 'Leave Request Form'!$Q$8:$Q$569, "&lt;="&amp;E241, 'Leave Request Form'!$R$8:$R$569, "&gt;="&amp;E241)&gt;0, "A", IF(COUNTIFS('Leave Request Form'!$C$8:$C$507, $B253, 'Leave Request Form'!$D$8:$D$507, "&lt;="&amp;E241, 'Leave Request Form'!$E$8:$E$507, "&gt;="&amp;E241)&gt;0, "R", "")))))</f>
        <v/>
      </c>
      <c r="F253" s="43" t="str">
        <f>IF(OR($B253="", F241=""), "", IF(COUNTIFS('Leave Request Form'!$T$8:$T$507, F241, 'Leave Request Form'!$C$8:$C$507, $B253), "A2", IF(COUNTIFS('Leave Request Form'!$G$8:$G$507, F241, 'Leave Request Form'!$C$8:$C$507, $B253), "R2", IF(COUNTIFS('Leave Request Form'!$P$8:$P$569, $B253, 'Leave Request Form'!$Q$8:$Q$569, "&lt;="&amp;F241, 'Leave Request Form'!$R$8:$R$569, "&gt;="&amp;F241)&gt;0, "A", IF(COUNTIFS('Leave Request Form'!$C$8:$C$507, $B253, 'Leave Request Form'!$D$8:$D$507, "&lt;="&amp;F241, 'Leave Request Form'!$E$8:$E$507, "&gt;="&amp;F241)&gt;0, "R", "")))))</f>
        <v/>
      </c>
      <c r="G253" s="43" t="str">
        <f>IF(OR($B253="", G241=""), "", IF(COUNTIFS('Leave Request Form'!$T$8:$T$507, G241, 'Leave Request Form'!$C$8:$C$507, $B253), "A2", IF(COUNTIFS('Leave Request Form'!$G$8:$G$507, G241, 'Leave Request Form'!$C$8:$C$507, $B253), "R2", IF(COUNTIFS('Leave Request Form'!$P$8:$P$569, $B253, 'Leave Request Form'!$Q$8:$Q$569, "&lt;="&amp;G241, 'Leave Request Form'!$R$8:$R$569, "&gt;="&amp;G241)&gt;0, "A", IF(COUNTIFS('Leave Request Form'!$C$8:$C$507, $B253, 'Leave Request Form'!$D$8:$D$507, "&lt;="&amp;G241, 'Leave Request Form'!$E$8:$E$507, "&gt;="&amp;G241)&gt;0, "R", "")))))</f>
        <v/>
      </c>
      <c r="H253" s="43" t="str">
        <f>IF(OR($B253="", H241=""), "", IF(COUNTIFS('Leave Request Form'!$T$8:$T$507, H241, 'Leave Request Form'!$C$8:$C$507, $B253), "A2", IF(COUNTIFS('Leave Request Form'!$G$8:$G$507, H241, 'Leave Request Form'!$C$8:$C$507, $B253), "R2", IF(COUNTIFS('Leave Request Form'!$P$8:$P$569, $B253, 'Leave Request Form'!$Q$8:$Q$569, "&lt;="&amp;H241, 'Leave Request Form'!$R$8:$R$569, "&gt;="&amp;H241)&gt;0, "A", IF(COUNTIFS('Leave Request Form'!$C$8:$C$507, $B253, 'Leave Request Form'!$D$8:$D$507, "&lt;="&amp;H241, 'Leave Request Form'!$E$8:$E$507, "&gt;="&amp;H241)&gt;0, "R", "")))))</f>
        <v/>
      </c>
      <c r="I253" s="43" t="str">
        <f>IF(OR($B253="", I241=""), "", IF(COUNTIFS('Leave Request Form'!$T$8:$T$507, I241, 'Leave Request Form'!$C$8:$C$507, $B253), "A2", IF(COUNTIFS('Leave Request Form'!$G$8:$G$507, I241, 'Leave Request Form'!$C$8:$C$507, $B253), "R2", IF(COUNTIFS('Leave Request Form'!$P$8:$P$569, $B253, 'Leave Request Form'!$Q$8:$Q$569, "&lt;="&amp;I241, 'Leave Request Form'!$R$8:$R$569, "&gt;="&amp;I241)&gt;0, "A", IF(COUNTIFS('Leave Request Form'!$C$8:$C$507, $B253, 'Leave Request Form'!$D$8:$D$507, "&lt;="&amp;I241, 'Leave Request Form'!$E$8:$E$507, "&gt;="&amp;I241)&gt;0, "R", "")))))</f>
        <v/>
      </c>
      <c r="J253" s="43" t="str">
        <f>IF(OR($B253="", J241=""), "", IF(COUNTIFS('Leave Request Form'!$T$8:$T$507, J241, 'Leave Request Form'!$C$8:$C$507, $B253), "A2", IF(COUNTIFS('Leave Request Form'!$G$8:$G$507, J241, 'Leave Request Form'!$C$8:$C$507, $B253), "R2", IF(COUNTIFS('Leave Request Form'!$P$8:$P$569, $B253, 'Leave Request Form'!$Q$8:$Q$569, "&lt;="&amp;J241, 'Leave Request Form'!$R$8:$R$569, "&gt;="&amp;J241)&gt;0, "A", IF(COUNTIFS('Leave Request Form'!$C$8:$C$507, $B253, 'Leave Request Form'!$D$8:$D$507, "&lt;="&amp;J241, 'Leave Request Form'!$E$8:$E$507, "&gt;="&amp;J241)&gt;0, "R", "")))))</f>
        <v/>
      </c>
      <c r="K253" s="43" t="str">
        <f>IF(OR($B253="", K241=""), "", IF(COUNTIFS('Leave Request Form'!$T$8:$T$507, K241, 'Leave Request Form'!$C$8:$C$507, $B253), "A2", IF(COUNTIFS('Leave Request Form'!$G$8:$G$507, K241, 'Leave Request Form'!$C$8:$C$507, $B253), "R2", IF(COUNTIFS('Leave Request Form'!$P$8:$P$569, $B253, 'Leave Request Form'!$Q$8:$Q$569, "&lt;="&amp;K241, 'Leave Request Form'!$R$8:$R$569, "&gt;="&amp;K241)&gt;0, "A", IF(COUNTIFS('Leave Request Form'!$C$8:$C$507, $B253, 'Leave Request Form'!$D$8:$D$507, "&lt;="&amp;K241, 'Leave Request Form'!$E$8:$E$507, "&gt;="&amp;K241)&gt;0, "R", "")))))</f>
        <v/>
      </c>
      <c r="L253" s="43" t="str">
        <f>IF(OR($B253="", L241=""), "", IF(COUNTIFS('Leave Request Form'!$T$8:$T$507, L241, 'Leave Request Form'!$C$8:$C$507, $B253), "A2", IF(COUNTIFS('Leave Request Form'!$G$8:$G$507, L241, 'Leave Request Form'!$C$8:$C$507, $B253), "R2", IF(COUNTIFS('Leave Request Form'!$P$8:$P$569, $B253, 'Leave Request Form'!$Q$8:$Q$569, "&lt;="&amp;L241, 'Leave Request Form'!$R$8:$R$569, "&gt;="&amp;L241)&gt;0, "A", IF(COUNTIFS('Leave Request Form'!$C$8:$C$507, $B253, 'Leave Request Form'!$D$8:$D$507, "&lt;="&amp;L241, 'Leave Request Form'!$E$8:$E$507, "&gt;="&amp;L241)&gt;0, "R", "")))))</f>
        <v/>
      </c>
      <c r="M253" s="43" t="str">
        <f>IF(OR($B253="", M241=""), "", IF(COUNTIFS('Leave Request Form'!$T$8:$T$507, M241, 'Leave Request Form'!$C$8:$C$507, $B253), "A2", IF(COUNTIFS('Leave Request Form'!$G$8:$G$507, M241, 'Leave Request Form'!$C$8:$C$507, $B253), "R2", IF(COUNTIFS('Leave Request Form'!$P$8:$P$569, $B253, 'Leave Request Form'!$Q$8:$Q$569, "&lt;="&amp;M241, 'Leave Request Form'!$R$8:$R$569, "&gt;="&amp;M241)&gt;0, "A", IF(COUNTIFS('Leave Request Form'!$C$8:$C$507, $B253, 'Leave Request Form'!$D$8:$D$507, "&lt;="&amp;M241, 'Leave Request Form'!$E$8:$E$507, "&gt;="&amp;M241)&gt;0, "R", "")))))</f>
        <v/>
      </c>
      <c r="N253" s="43" t="str">
        <f>IF(OR($B253="", N241=""), "", IF(COUNTIFS('Leave Request Form'!$T$8:$T$507, N241, 'Leave Request Form'!$C$8:$C$507, $B253), "A2", IF(COUNTIFS('Leave Request Form'!$G$8:$G$507, N241, 'Leave Request Form'!$C$8:$C$507, $B253), "R2", IF(COUNTIFS('Leave Request Form'!$P$8:$P$569, $B253, 'Leave Request Form'!$Q$8:$Q$569, "&lt;="&amp;N241, 'Leave Request Form'!$R$8:$R$569, "&gt;="&amp;N241)&gt;0, "A", IF(COUNTIFS('Leave Request Form'!$C$8:$C$507, $B253, 'Leave Request Form'!$D$8:$D$507, "&lt;="&amp;N241, 'Leave Request Form'!$E$8:$E$507, "&gt;="&amp;N241)&gt;0, "R", "")))))</f>
        <v/>
      </c>
      <c r="O253" s="43" t="str">
        <f>IF(OR($B253="", O241=""), "", IF(COUNTIFS('Leave Request Form'!$T$8:$T$507, O241, 'Leave Request Form'!$C$8:$C$507, $B253), "A2", IF(COUNTIFS('Leave Request Form'!$G$8:$G$507, O241, 'Leave Request Form'!$C$8:$C$507, $B253), "R2", IF(COUNTIFS('Leave Request Form'!$P$8:$P$569, $B253, 'Leave Request Form'!$Q$8:$Q$569, "&lt;="&amp;O241, 'Leave Request Form'!$R$8:$R$569, "&gt;="&amp;O241)&gt;0, "A", IF(COUNTIFS('Leave Request Form'!$C$8:$C$507, $B253, 'Leave Request Form'!$D$8:$D$507, "&lt;="&amp;O241, 'Leave Request Form'!$E$8:$E$507, "&gt;="&amp;O241)&gt;0, "R", "")))))</f>
        <v/>
      </c>
      <c r="P253" s="43" t="str">
        <f>IF(OR($B253="", P241=""), "", IF(COUNTIFS('Leave Request Form'!$T$8:$T$507, P241, 'Leave Request Form'!$C$8:$C$507, $B253), "A2", IF(COUNTIFS('Leave Request Form'!$G$8:$G$507, P241, 'Leave Request Form'!$C$8:$C$507, $B253), "R2", IF(COUNTIFS('Leave Request Form'!$P$8:$P$569, $B253, 'Leave Request Form'!$Q$8:$Q$569, "&lt;="&amp;P241, 'Leave Request Form'!$R$8:$R$569, "&gt;="&amp;P241)&gt;0, "A", IF(COUNTIFS('Leave Request Form'!$C$8:$C$507, $B253, 'Leave Request Form'!$D$8:$D$507, "&lt;="&amp;P241, 'Leave Request Form'!$E$8:$E$507, "&gt;="&amp;P241)&gt;0, "R", "")))))</f>
        <v/>
      </c>
      <c r="Q253" s="43" t="str">
        <f>IF(OR($B253="", Q241=""), "", IF(COUNTIFS('Leave Request Form'!$T$8:$T$507, Q241, 'Leave Request Form'!$C$8:$C$507, $B253), "A2", IF(COUNTIFS('Leave Request Form'!$G$8:$G$507, Q241, 'Leave Request Form'!$C$8:$C$507, $B253), "R2", IF(COUNTIFS('Leave Request Form'!$P$8:$P$569, $B253, 'Leave Request Form'!$Q$8:$Q$569, "&lt;="&amp;Q241, 'Leave Request Form'!$R$8:$R$569, "&gt;="&amp;Q241)&gt;0, "A", IF(COUNTIFS('Leave Request Form'!$C$8:$C$507, $B253, 'Leave Request Form'!$D$8:$D$507, "&lt;="&amp;Q241, 'Leave Request Form'!$E$8:$E$507, "&gt;="&amp;Q241)&gt;0, "R", "")))))</f>
        <v/>
      </c>
      <c r="R253" s="43" t="str">
        <f>IF(OR($B253="", R241=""), "", IF(COUNTIFS('Leave Request Form'!$T$8:$T$507, R241, 'Leave Request Form'!$C$8:$C$507, $B253), "A2", IF(COUNTIFS('Leave Request Form'!$G$8:$G$507, R241, 'Leave Request Form'!$C$8:$C$507, $B253), "R2", IF(COUNTIFS('Leave Request Form'!$P$8:$P$569, $B253, 'Leave Request Form'!$Q$8:$Q$569, "&lt;="&amp;R241, 'Leave Request Form'!$R$8:$R$569, "&gt;="&amp;R241)&gt;0, "A", IF(COUNTIFS('Leave Request Form'!$C$8:$C$507, $B253, 'Leave Request Form'!$D$8:$D$507, "&lt;="&amp;R241, 'Leave Request Form'!$E$8:$E$507, "&gt;="&amp;R241)&gt;0, "R", "")))))</f>
        <v/>
      </c>
      <c r="S253" s="43" t="str">
        <f>IF(OR($B253="", S241=""), "", IF(COUNTIFS('Leave Request Form'!$T$8:$T$507, S241, 'Leave Request Form'!$C$8:$C$507, $B253), "A2", IF(COUNTIFS('Leave Request Form'!$G$8:$G$507, S241, 'Leave Request Form'!$C$8:$C$507, $B253), "R2", IF(COUNTIFS('Leave Request Form'!$P$8:$P$569, $B253, 'Leave Request Form'!$Q$8:$Q$569, "&lt;="&amp;S241, 'Leave Request Form'!$R$8:$R$569, "&gt;="&amp;S241)&gt;0, "A", IF(COUNTIFS('Leave Request Form'!$C$8:$C$507, $B253, 'Leave Request Form'!$D$8:$D$507, "&lt;="&amp;S241, 'Leave Request Form'!$E$8:$E$507, "&gt;="&amp;S241)&gt;0, "R", "")))))</f>
        <v/>
      </c>
      <c r="T253" s="43" t="str">
        <f>IF(OR($B253="", T241=""), "", IF(COUNTIFS('Leave Request Form'!$T$8:$T$507, T241, 'Leave Request Form'!$C$8:$C$507, $B253), "A2", IF(COUNTIFS('Leave Request Form'!$G$8:$G$507, T241, 'Leave Request Form'!$C$8:$C$507, $B253), "R2", IF(COUNTIFS('Leave Request Form'!$P$8:$P$569, $B253, 'Leave Request Form'!$Q$8:$Q$569, "&lt;="&amp;T241, 'Leave Request Form'!$R$8:$R$569, "&gt;="&amp;T241)&gt;0, "A", IF(COUNTIFS('Leave Request Form'!$C$8:$C$507, $B253, 'Leave Request Form'!$D$8:$D$507, "&lt;="&amp;T241, 'Leave Request Form'!$E$8:$E$507, "&gt;="&amp;T241)&gt;0, "R", "")))))</f>
        <v/>
      </c>
      <c r="U253" s="43" t="str">
        <f>IF(OR($B253="", U241=""), "", IF(COUNTIFS('Leave Request Form'!$T$8:$T$507, U241, 'Leave Request Form'!$C$8:$C$507, $B253), "A2", IF(COUNTIFS('Leave Request Form'!$G$8:$G$507, U241, 'Leave Request Form'!$C$8:$C$507, $B253), "R2", IF(COUNTIFS('Leave Request Form'!$P$8:$P$569, $B253, 'Leave Request Form'!$Q$8:$Q$569, "&lt;="&amp;U241, 'Leave Request Form'!$R$8:$R$569, "&gt;="&amp;U241)&gt;0, "A", IF(COUNTIFS('Leave Request Form'!$C$8:$C$507, $B253, 'Leave Request Form'!$D$8:$D$507, "&lt;="&amp;U241, 'Leave Request Form'!$E$8:$E$507, "&gt;="&amp;U241)&gt;0, "R", "")))))</f>
        <v/>
      </c>
      <c r="V253" s="43" t="str">
        <f>IF(OR($B253="", V241=""), "", IF(COUNTIFS('Leave Request Form'!$T$8:$T$507, V241, 'Leave Request Form'!$C$8:$C$507, $B253), "A2", IF(COUNTIFS('Leave Request Form'!$G$8:$G$507, V241, 'Leave Request Form'!$C$8:$C$507, $B253), "R2", IF(COUNTIFS('Leave Request Form'!$P$8:$P$569, $B253, 'Leave Request Form'!$Q$8:$Q$569, "&lt;="&amp;V241, 'Leave Request Form'!$R$8:$R$569, "&gt;="&amp;V241)&gt;0, "A", IF(COUNTIFS('Leave Request Form'!$C$8:$C$507, $B253, 'Leave Request Form'!$D$8:$D$507, "&lt;="&amp;V241, 'Leave Request Form'!$E$8:$E$507, "&gt;="&amp;V241)&gt;0, "R", "")))))</f>
        <v/>
      </c>
      <c r="W253" s="43" t="str">
        <f>IF(OR($B253="", W241=""), "", IF(COUNTIFS('Leave Request Form'!$T$8:$T$507, W241, 'Leave Request Form'!$C$8:$C$507, $B253), "A2", IF(COUNTIFS('Leave Request Form'!$G$8:$G$507, W241, 'Leave Request Form'!$C$8:$C$507, $B253), "R2", IF(COUNTIFS('Leave Request Form'!$P$8:$P$569, $B253, 'Leave Request Form'!$Q$8:$Q$569, "&lt;="&amp;W241, 'Leave Request Form'!$R$8:$R$569, "&gt;="&amp;W241)&gt;0, "A", IF(COUNTIFS('Leave Request Form'!$C$8:$C$507, $B253, 'Leave Request Form'!$D$8:$D$507, "&lt;="&amp;W241, 'Leave Request Form'!$E$8:$E$507, "&gt;="&amp;W241)&gt;0, "R", "")))))</f>
        <v/>
      </c>
      <c r="X253" s="43" t="str">
        <f>IF(OR($B253="", X241=""), "", IF(COUNTIFS('Leave Request Form'!$T$8:$T$507, X241, 'Leave Request Form'!$C$8:$C$507, $B253), "A2", IF(COUNTIFS('Leave Request Form'!$G$8:$G$507, X241, 'Leave Request Form'!$C$8:$C$507, $B253), "R2", IF(COUNTIFS('Leave Request Form'!$P$8:$P$569, $B253, 'Leave Request Form'!$Q$8:$Q$569, "&lt;="&amp;X241, 'Leave Request Form'!$R$8:$R$569, "&gt;="&amp;X241)&gt;0, "A", IF(COUNTIFS('Leave Request Form'!$C$8:$C$507, $B253, 'Leave Request Form'!$D$8:$D$507, "&lt;="&amp;X241, 'Leave Request Form'!$E$8:$E$507, "&gt;="&amp;X241)&gt;0, "R", "")))))</f>
        <v/>
      </c>
      <c r="Y253" s="43" t="str">
        <f>IF(OR($B253="", Y241=""), "", IF(COUNTIFS('Leave Request Form'!$T$8:$T$507, Y241, 'Leave Request Form'!$C$8:$C$507, $B253), "A2", IF(COUNTIFS('Leave Request Form'!$G$8:$G$507, Y241, 'Leave Request Form'!$C$8:$C$507, $B253), "R2", IF(COUNTIFS('Leave Request Form'!$P$8:$P$569, $B253, 'Leave Request Form'!$Q$8:$Q$569, "&lt;="&amp;Y241, 'Leave Request Form'!$R$8:$R$569, "&gt;="&amp;Y241)&gt;0, "A", IF(COUNTIFS('Leave Request Form'!$C$8:$C$507, $B253, 'Leave Request Form'!$D$8:$D$507, "&lt;="&amp;Y241, 'Leave Request Form'!$E$8:$E$507, "&gt;="&amp;Y241)&gt;0, "R", "")))))</f>
        <v/>
      </c>
      <c r="Z253" s="43" t="str">
        <f>IF(OR($B253="", Z241=""), "", IF(COUNTIFS('Leave Request Form'!$T$8:$T$507, Z241, 'Leave Request Form'!$C$8:$C$507, $B253), "A2", IF(COUNTIFS('Leave Request Form'!$G$8:$G$507, Z241, 'Leave Request Form'!$C$8:$C$507, $B253), "R2", IF(COUNTIFS('Leave Request Form'!$P$8:$P$569, $B253, 'Leave Request Form'!$Q$8:$Q$569, "&lt;="&amp;Z241, 'Leave Request Form'!$R$8:$R$569, "&gt;="&amp;Z241)&gt;0, "A", IF(COUNTIFS('Leave Request Form'!$C$8:$C$507, $B253, 'Leave Request Form'!$D$8:$D$507, "&lt;="&amp;Z241, 'Leave Request Form'!$E$8:$E$507, "&gt;="&amp;Z241)&gt;0, "R", "")))))</f>
        <v/>
      </c>
      <c r="AA253" s="43" t="str">
        <f>IF(OR($B253="", AA241=""), "", IF(COUNTIFS('Leave Request Form'!$T$8:$T$507, AA241, 'Leave Request Form'!$C$8:$C$507, $B253), "A2", IF(COUNTIFS('Leave Request Form'!$G$8:$G$507, AA241, 'Leave Request Form'!$C$8:$C$507, $B253), "R2", IF(COUNTIFS('Leave Request Form'!$P$8:$P$569, $B253, 'Leave Request Form'!$Q$8:$Q$569, "&lt;="&amp;AA241, 'Leave Request Form'!$R$8:$R$569, "&gt;="&amp;AA241)&gt;0, "A", IF(COUNTIFS('Leave Request Form'!$C$8:$C$507, $B253, 'Leave Request Form'!$D$8:$D$507, "&lt;="&amp;AA241, 'Leave Request Form'!$E$8:$E$507, "&gt;="&amp;AA241)&gt;0, "R", "")))))</f>
        <v/>
      </c>
      <c r="AB253" s="43" t="str">
        <f>IF(OR($B253="", AB241=""), "", IF(COUNTIFS('Leave Request Form'!$T$8:$T$507, AB241, 'Leave Request Form'!$C$8:$C$507, $B253), "A2", IF(COUNTIFS('Leave Request Form'!$G$8:$G$507, AB241, 'Leave Request Form'!$C$8:$C$507, $B253), "R2", IF(COUNTIFS('Leave Request Form'!$P$8:$P$569, $B253, 'Leave Request Form'!$Q$8:$Q$569, "&lt;="&amp;AB241, 'Leave Request Form'!$R$8:$R$569, "&gt;="&amp;AB241)&gt;0, "A", IF(COUNTIFS('Leave Request Form'!$C$8:$C$507, $B253, 'Leave Request Form'!$D$8:$D$507, "&lt;="&amp;AB241, 'Leave Request Form'!$E$8:$E$507, "&gt;="&amp;AB241)&gt;0, "R", "")))))</f>
        <v/>
      </c>
      <c r="AC253" s="43" t="str">
        <f>IF(OR($B253="", AC241=""), "", IF(COUNTIFS('Leave Request Form'!$T$8:$T$507, AC241, 'Leave Request Form'!$C$8:$C$507, $B253), "A2", IF(COUNTIFS('Leave Request Form'!$G$8:$G$507, AC241, 'Leave Request Form'!$C$8:$C$507, $B253), "R2", IF(COUNTIFS('Leave Request Form'!$P$8:$P$569, $B253, 'Leave Request Form'!$Q$8:$Q$569, "&lt;="&amp;AC241, 'Leave Request Form'!$R$8:$R$569, "&gt;="&amp;AC241)&gt;0, "A", IF(COUNTIFS('Leave Request Form'!$C$8:$C$507, $B253, 'Leave Request Form'!$D$8:$D$507, "&lt;="&amp;AC241, 'Leave Request Form'!$E$8:$E$507, "&gt;="&amp;AC241)&gt;0, "R", "")))))</f>
        <v/>
      </c>
      <c r="AD253" s="43" t="str">
        <f>IF(OR($B253="", AD241=""), "", IF(COUNTIFS('Leave Request Form'!$T$8:$T$507, AD241, 'Leave Request Form'!$C$8:$C$507, $B253), "A2", IF(COUNTIFS('Leave Request Form'!$G$8:$G$507, AD241, 'Leave Request Form'!$C$8:$C$507, $B253), "R2", IF(COUNTIFS('Leave Request Form'!$P$8:$P$569, $B253, 'Leave Request Form'!$Q$8:$Q$569, "&lt;="&amp;AD241, 'Leave Request Form'!$R$8:$R$569, "&gt;="&amp;AD241)&gt;0, "A", IF(COUNTIFS('Leave Request Form'!$C$8:$C$507, $B253, 'Leave Request Form'!$D$8:$D$507, "&lt;="&amp;AD241, 'Leave Request Form'!$E$8:$E$507, "&gt;="&amp;AD241)&gt;0, "R", "")))))</f>
        <v/>
      </c>
      <c r="AE253" s="43" t="str">
        <f>IF(OR($B253="", AE241=""), "", IF(COUNTIFS('Leave Request Form'!$T$8:$T$507, AE241, 'Leave Request Form'!$C$8:$C$507, $B253), "A2", IF(COUNTIFS('Leave Request Form'!$G$8:$G$507, AE241, 'Leave Request Form'!$C$8:$C$507, $B253), "R2", IF(COUNTIFS('Leave Request Form'!$P$8:$P$569, $B253, 'Leave Request Form'!$Q$8:$Q$569, "&lt;="&amp;AE241, 'Leave Request Form'!$R$8:$R$569, "&gt;="&amp;AE241)&gt;0, "A", IF(COUNTIFS('Leave Request Form'!$C$8:$C$507, $B253, 'Leave Request Form'!$D$8:$D$507, "&lt;="&amp;AE241, 'Leave Request Form'!$E$8:$E$507, "&gt;="&amp;AE241)&gt;0, "R", "")))))</f>
        <v/>
      </c>
      <c r="AF253" s="43" t="str">
        <f>IF(OR($B253="", AF241=""), "", IF(COUNTIFS('Leave Request Form'!$T$8:$T$507, AF241, 'Leave Request Form'!$C$8:$C$507, $B253), "A2", IF(COUNTIFS('Leave Request Form'!$G$8:$G$507, AF241, 'Leave Request Form'!$C$8:$C$507, $B253), "R2", IF(COUNTIFS('Leave Request Form'!$P$8:$P$569, $B253, 'Leave Request Form'!$Q$8:$Q$569, "&lt;="&amp;AF241, 'Leave Request Form'!$R$8:$R$569, "&gt;="&amp;AF241)&gt;0, "A", IF(COUNTIFS('Leave Request Form'!$C$8:$C$507, $B253, 'Leave Request Form'!$D$8:$D$507, "&lt;="&amp;AF241, 'Leave Request Form'!$E$8:$E$507, "&gt;="&amp;AF241)&gt;0, "R", "")))))</f>
        <v/>
      </c>
      <c r="AG253" s="44" t="str">
        <f>IF(OR($B253="", AG241=""), "", IF(COUNTIFS('Leave Request Form'!$T$8:$T$507, AG241, 'Leave Request Form'!$C$8:$C$507, $B253), "A2", IF(COUNTIFS('Leave Request Form'!$G$8:$G$507, AG241, 'Leave Request Form'!$C$8:$C$507, $B253), "R2", IF(COUNTIFS('Leave Request Form'!$P$8:$P$569, $B253, 'Leave Request Form'!$Q$8:$Q$569, "&lt;="&amp;AG241, 'Leave Request Form'!$R$8:$R$569, "&gt;="&amp;AG241)&gt;0, "A", IF(COUNTIFS('Leave Request Form'!$C$8:$C$507, $B253, 'Leave Request Form'!$D$8:$D$507, "&lt;="&amp;AG241, 'Leave Request Form'!$E$8:$E$507, "&gt;="&amp;AG241)&gt;0, "R", "")))))</f>
        <v/>
      </c>
      <c r="AH253" s="75"/>
    </row>
    <row r="254" spans="1:34" x14ac:dyDescent="0.25">
      <c r="A254" s="75"/>
      <c r="B254" s="10" t="str">
        <f>IF('Intro &amp; Setup'!$BC$16="", "", 'Intro &amp; Setup'!$BC$16)</f>
        <v/>
      </c>
      <c r="C254" s="42" t="str">
        <f>IF(OR($B254="", C241=""), "", IF(COUNTIFS('Leave Request Form'!$T$8:$T$507, C241, 'Leave Request Form'!$C$8:$C$507, $B254), "A2", IF(COUNTIFS('Leave Request Form'!$G$8:$G$507, C241, 'Leave Request Form'!$C$8:$C$507, $B254), "R2", IF(COUNTIFS('Leave Request Form'!$P$8:$P$569, $B254, 'Leave Request Form'!$Q$8:$Q$569, "&lt;="&amp;C241, 'Leave Request Form'!$R$8:$R$569, "&gt;="&amp;C241)&gt;0, "A", IF(COUNTIFS('Leave Request Form'!$C$8:$C$507, $B254, 'Leave Request Form'!$D$8:$D$507, "&lt;="&amp;C241, 'Leave Request Form'!$E$8:$E$507, "&gt;="&amp;C241)&gt;0, "R", "")))))</f>
        <v/>
      </c>
      <c r="D254" s="43" t="str">
        <f>IF(OR($B254="", D241=""), "", IF(COUNTIFS('Leave Request Form'!$T$8:$T$507, D241, 'Leave Request Form'!$C$8:$C$507, $B254), "A2", IF(COUNTIFS('Leave Request Form'!$G$8:$G$507, D241, 'Leave Request Form'!$C$8:$C$507, $B254), "R2", IF(COUNTIFS('Leave Request Form'!$P$8:$P$569, $B254, 'Leave Request Form'!$Q$8:$Q$569, "&lt;="&amp;D241, 'Leave Request Form'!$R$8:$R$569, "&gt;="&amp;D241)&gt;0, "A", IF(COUNTIFS('Leave Request Form'!$C$8:$C$507, $B254, 'Leave Request Form'!$D$8:$D$507, "&lt;="&amp;D241, 'Leave Request Form'!$E$8:$E$507, "&gt;="&amp;D241)&gt;0, "R", "")))))</f>
        <v/>
      </c>
      <c r="E254" s="43" t="str">
        <f>IF(OR($B254="", E241=""), "", IF(COUNTIFS('Leave Request Form'!$T$8:$T$507, E241, 'Leave Request Form'!$C$8:$C$507, $B254), "A2", IF(COUNTIFS('Leave Request Form'!$G$8:$G$507, E241, 'Leave Request Form'!$C$8:$C$507, $B254), "R2", IF(COUNTIFS('Leave Request Form'!$P$8:$P$569, $B254, 'Leave Request Form'!$Q$8:$Q$569, "&lt;="&amp;E241, 'Leave Request Form'!$R$8:$R$569, "&gt;="&amp;E241)&gt;0, "A", IF(COUNTIFS('Leave Request Form'!$C$8:$C$507, $B254, 'Leave Request Form'!$D$8:$D$507, "&lt;="&amp;E241, 'Leave Request Form'!$E$8:$E$507, "&gt;="&amp;E241)&gt;0, "R", "")))))</f>
        <v/>
      </c>
      <c r="F254" s="43" t="str">
        <f>IF(OR($B254="", F241=""), "", IF(COUNTIFS('Leave Request Form'!$T$8:$T$507, F241, 'Leave Request Form'!$C$8:$C$507, $B254), "A2", IF(COUNTIFS('Leave Request Form'!$G$8:$G$507, F241, 'Leave Request Form'!$C$8:$C$507, $B254), "R2", IF(COUNTIFS('Leave Request Form'!$P$8:$P$569, $B254, 'Leave Request Form'!$Q$8:$Q$569, "&lt;="&amp;F241, 'Leave Request Form'!$R$8:$R$569, "&gt;="&amp;F241)&gt;0, "A", IF(COUNTIFS('Leave Request Form'!$C$8:$C$507, $B254, 'Leave Request Form'!$D$8:$D$507, "&lt;="&amp;F241, 'Leave Request Form'!$E$8:$E$507, "&gt;="&amp;F241)&gt;0, "R", "")))))</f>
        <v/>
      </c>
      <c r="G254" s="43" t="str">
        <f>IF(OR($B254="", G241=""), "", IF(COUNTIFS('Leave Request Form'!$T$8:$T$507, G241, 'Leave Request Form'!$C$8:$C$507, $B254), "A2", IF(COUNTIFS('Leave Request Form'!$G$8:$G$507, G241, 'Leave Request Form'!$C$8:$C$507, $B254), "R2", IF(COUNTIFS('Leave Request Form'!$P$8:$P$569, $B254, 'Leave Request Form'!$Q$8:$Q$569, "&lt;="&amp;G241, 'Leave Request Form'!$R$8:$R$569, "&gt;="&amp;G241)&gt;0, "A", IF(COUNTIFS('Leave Request Form'!$C$8:$C$507, $B254, 'Leave Request Form'!$D$8:$D$507, "&lt;="&amp;G241, 'Leave Request Form'!$E$8:$E$507, "&gt;="&amp;G241)&gt;0, "R", "")))))</f>
        <v/>
      </c>
      <c r="H254" s="43" t="str">
        <f>IF(OR($B254="", H241=""), "", IF(COUNTIFS('Leave Request Form'!$T$8:$T$507, H241, 'Leave Request Form'!$C$8:$C$507, $B254), "A2", IF(COUNTIFS('Leave Request Form'!$G$8:$G$507, H241, 'Leave Request Form'!$C$8:$C$507, $B254), "R2", IF(COUNTIFS('Leave Request Form'!$P$8:$P$569, $B254, 'Leave Request Form'!$Q$8:$Q$569, "&lt;="&amp;H241, 'Leave Request Form'!$R$8:$R$569, "&gt;="&amp;H241)&gt;0, "A", IF(COUNTIFS('Leave Request Form'!$C$8:$C$507, $B254, 'Leave Request Form'!$D$8:$D$507, "&lt;="&amp;H241, 'Leave Request Form'!$E$8:$E$507, "&gt;="&amp;H241)&gt;0, "R", "")))))</f>
        <v/>
      </c>
      <c r="I254" s="43" t="str">
        <f>IF(OR($B254="", I241=""), "", IF(COUNTIFS('Leave Request Form'!$T$8:$T$507, I241, 'Leave Request Form'!$C$8:$C$507, $B254), "A2", IF(COUNTIFS('Leave Request Form'!$G$8:$G$507, I241, 'Leave Request Form'!$C$8:$C$507, $B254), "R2", IF(COUNTIFS('Leave Request Form'!$P$8:$P$569, $B254, 'Leave Request Form'!$Q$8:$Q$569, "&lt;="&amp;I241, 'Leave Request Form'!$R$8:$R$569, "&gt;="&amp;I241)&gt;0, "A", IF(COUNTIFS('Leave Request Form'!$C$8:$C$507, $B254, 'Leave Request Form'!$D$8:$D$507, "&lt;="&amp;I241, 'Leave Request Form'!$E$8:$E$507, "&gt;="&amp;I241)&gt;0, "R", "")))))</f>
        <v/>
      </c>
      <c r="J254" s="43" t="str">
        <f>IF(OR($B254="", J241=""), "", IF(COUNTIFS('Leave Request Form'!$T$8:$T$507, J241, 'Leave Request Form'!$C$8:$C$507, $B254), "A2", IF(COUNTIFS('Leave Request Form'!$G$8:$G$507, J241, 'Leave Request Form'!$C$8:$C$507, $B254), "R2", IF(COUNTIFS('Leave Request Form'!$P$8:$P$569, $B254, 'Leave Request Form'!$Q$8:$Q$569, "&lt;="&amp;J241, 'Leave Request Form'!$R$8:$R$569, "&gt;="&amp;J241)&gt;0, "A", IF(COUNTIFS('Leave Request Form'!$C$8:$C$507, $B254, 'Leave Request Form'!$D$8:$D$507, "&lt;="&amp;J241, 'Leave Request Form'!$E$8:$E$507, "&gt;="&amp;J241)&gt;0, "R", "")))))</f>
        <v/>
      </c>
      <c r="K254" s="43" t="str">
        <f>IF(OR($B254="", K241=""), "", IF(COUNTIFS('Leave Request Form'!$T$8:$T$507, K241, 'Leave Request Form'!$C$8:$C$507, $B254), "A2", IF(COUNTIFS('Leave Request Form'!$G$8:$G$507, K241, 'Leave Request Form'!$C$8:$C$507, $B254), "R2", IF(COUNTIFS('Leave Request Form'!$P$8:$P$569, $B254, 'Leave Request Form'!$Q$8:$Q$569, "&lt;="&amp;K241, 'Leave Request Form'!$R$8:$R$569, "&gt;="&amp;K241)&gt;0, "A", IF(COUNTIFS('Leave Request Form'!$C$8:$C$507, $B254, 'Leave Request Form'!$D$8:$D$507, "&lt;="&amp;K241, 'Leave Request Form'!$E$8:$E$507, "&gt;="&amp;K241)&gt;0, "R", "")))))</f>
        <v/>
      </c>
      <c r="L254" s="43" t="str">
        <f>IF(OR($B254="", L241=""), "", IF(COUNTIFS('Leave Request Form'!$T$8:$T$507, L241, 'Leave Request Form'!$C$8:$C$507, $B254), "A2", IF(COUNTIFS('Leave Request Form'!$G$8:$G$507, L241, 'Leave Request Form'!$C$8:$C$507, $B254), "R2", IF(COUNTIFS('Leave Request Form'!$P$8:$P$569, $B254, 'Leave Request Form'!$Q$8:$Q$569, "&lt;="&amp;L241, 'Leave Request Form'!$R$8:$R$569, "&gt;="&amp;L241)&gt;0, "A", IF(COUNTIFS('Leave Request Form'!$C$8:$C$507, $B254, 'Leave Request Form'!$D$8:$D$507, "&lt;="&amp;L241, 'Leave Request Form'!$E$8:$E$507, "&gt;="&amp;L241)&gt;0, "R", "")))))</f>
        <v/>
      </c>
      <c r="M254" s="43" t="str">
        <f>IF(OR($B254="", M241=""), "", IF(COUNTIFS('Leave Request Form'!$T$8:$T$507, M241, 'Leave Request Form'!$C$8:$C$507, $B254), "A2", IF(COUNTIFS('Leave Request Form'!$G$8:$G$507, M241, 'Leave Request Form'!$C$8:$C$507, $B254), "R2", IF(COUNTIFS('Leave Request Form'!$P$8:$P$569, $B254, 'Leave Request Form'!$Q$8:$Q$569, "&lt;="&amp;M241, 'Leave Request Form'!$R$8:$R$569, "&gt;="&amp;M241)&gt;0, "A", IF(COUNTIFS('Leave Request Form'!$C$8:$C$507, $B254, 'Leave Request Form'!$D$8:$D$507, "&lt;="&amp;M241, 'Leave Request Form'!$E$8:$E$507, "&gt;="&amp;M241)&gt;0, "R", "")))))</f>
        <v/>
      </c>
      <c r="N254" s="43" t="str">
        <f>IF(OR($B254="", N241=""), "", IF(COUNTIFS('Leave Request Form'!$T$8:$T$507, N241, 'Leave Request Form'!$C$8:$C$507, $B254), "A2", IF(COUNTIFS('Leave Request Form'!$G$8:$G$507, N241, 'Leave Request Form'!$C$8:$C$507, $B254), "R2", IF(COUNTIFS('Leave Request Form'!$P$8:$P$569, $B254, 'Leave Request Form'!$Q$8:$Q$569, "&lt;="&amp;N241, 'Leave Request Form'!$R$8:$R$569, "&gt;="&amp;N241)&gt;0, "A", IF(COUNTIFS('Leave Request Form'!$C$8:$C$507, $B254, 'Leave Request Form'!$D$8:$D$507, "&lt;="&amp;N241, 'Leave Request Form'!$E$8:$E$507, "&gt;="&amp;N241)&gt;0, "R", "")))))</f>
        <v/>
      </c>
      <c r="O254" s="43" t="str">
        <f>IF(OR($B254="", O241=""), "", IF(COUNTIFS('Leave Request Form'!$T$8:$T$507, O241, 'Leave Request Form'!$C$8:$C$507, $B254), "A2", IF(COUNTIFS('Leave Request Form'!$G$8:$G$507, O241, 'Leave Request Form'!$C$8:$C$507, $B254), "R2", IF(COUNTIFS('Leave Request Form'!$P$8:$P$569, $B254, 'Leave Request Form'!$Q$8:$Q$569, "&lt;="&amp;O241, 'Leave Request Form'!$R$8:$R$569, "&gt;="&amp;O241)&gt;0, "A", IF(COUNTIFS('Leave Request Form'!$C$8:$C$507, $B254, 'Leave Request Form'!$D$8:$D$507, "&lt;="&amp;O241, 'Leave Request Form'!$E$8:$E$507, "&gt;="&amp;O241)&gt;0, "R", "")))))</f>
        <v/>
      </c>
      <c r="P254" s="43" t="str">
        <f>IF(OR($B254="", P241=""), "", IF(COUNTIFS('Leave Request Form'!$T$8:$T$507, P241, 'Leave Request Form'!$C$8:$C$507, $B254), "A2", IF(COUNTIFS('Leave Request Form'!$G$8:$G$507, P241, 'Leave Request Form'!$C$8:$C$507, $B254), "R2", IF(COUNTIFS('Leave Request Form'!$P$8:$P$569, $B254, 'Leave Request Form'!$Q$8:$Q$569, "&lt;="&amp;P241, 'Leave Request Form'!$R$8:$R$569, "&gt;="&amp;P241)&gt;0, "A", IF(COUNTIFS('Leave Request Form'!$C$8:$C$507, $B254, 'Leave Request Form'!$D$8:$D$507, "&lt;="&amp;P241, 'Leave Request Form'!$E$8:$E$507, "&gt;="&amp;P241)&gt;0, "R", "")))))</f>
        <v/>
      </c>
      <c r="Q254" s="43" t="str">
        <f>IF(OR($B254="", Q241=""), "", IF(COUNTIFS('Leave Request Form'!$T$8:$T$507, Q241, 'Leave Request Form'!$C$8:$C$507, $B254), "A2", IF(COUNTIFS('Leave Request Form'!$G$8:$G$507, Q241, 'Leave Request Form'!$C$8:$C$507, $B254), "R2", IF(COUNTIFS('Leave Request Form'!$P$8:$P$569, $B254, 'Leave Request Form'!$Q$8:$Q$569, "&lt;="&amp;Q241, 'Leave Request Form'!$R$8:$R$569, "&gt;="&amp;Q241)&gt;0, "A", IF(COUNTIFS('Leave Request Form'!$C$8:$C$507, $B254, 'Leave Request Form'!$D$8:$D$507, "&lt;="&amp;Q241, 'Leave Request Form'!$E$8:$E$507, "&gt;="&amp;Q241)&gt;0, "R", "")))))</f>
        <v/>
      </c>
      <c r="R254" s="43" t="str">
        <f>IF(OR($B254="", R241=""), "", IF(COUNTIFS('Leave Request Form'!$T$8:$T$507, R241, 'Leave Request Form'!$C$8:$C$507, $B254), "A2", IF(COUNTIFS('Leave Request Form'!$G$8:$G$507, R241, 'Leave Request Form'!$C$8:$C$507, $B254), "R2", IF(COUNTIFS('Leave Request Form'!$P$8:$P$569, $B254, 'Leave Request Form'!$Q$8:$Q$569, "&lt;="&amp;R241, 'Leave Request Form'!$R$8:$R$569, "&gt;="&amp;R241)&gt;0, "A", IF(COUNTIFS('Leave Request Form'!$C$8:$C$507, $B254, 'Leave Request Form'!$D$8:$D$507, "&lt;="&amp;R241, 'Leave Request Form'!$E$8:$E$507, "&gt;="&amp;R241)&gt;0, "R", "")))))</f>
        <v/>
      </c>
      <c r="S254" s="43" t="str">
        <f>IF(OR($B254="", S241=""), "", IF(COUNTIFS('Leave Request Form'!$T$8:$T$507, S241, 'Leave Request Form'!$C$8:$C$507, $B254), "A2", IF(COUNTIFS('Leave Request Form'!$G$8:$G$507, S241, 'Leave Request Form'!$C$8:$C$507, $B254), "R2", IF(COUNTIFS('Leave Request Form'!$P$8:$P$569, $B254, 'Leave Request Form'!$Q$8:$Q$569, "&lt;="&amp;S241, 'Leave Request Form'!$R$8:$R$569, "&gt;="&amp;S241)&gt;0, "A", IF(COUNTIFS('Leave Request Form'!$C$8:$C$507, $B254, 'Leave Request Form'!$D$8:$D$507, "&lt;="&amp;S241, 'Leave Request Form'!$E$8:$E$507, "&gt;="&amp;S241)&gt;0, "R", "")))))</f>
        <v/>
      </c>
      <c r="T254" s="43" t="str">
        <f>IF(OR($B254="", T241=""), "", IF(COUNTIFS('Leave Request Form'!$T$8:$T$507, T241, 'Leave Request Form'!$C$8:$C$507, $B254), "A2", IF(COUNTIFS('Leave Request Form'!$G$8:$G$507, T241, 'Leave Request Form'!$C$8:$C$507, $B254), "R2", IF(COUNTIFS('Leave Request Form'!$P$8:$P$569, $B254, 'Leave Request Form'!$Q$8:$Q$569, "&lt;="&amp;T241, 'Leave Request Form'!$R$8:$R$569, "&gt;="&amp;T241)&gt;0, "A", IF(COUNTIFS('Leave Request Form'!$C$8:$C$507, $B254, 'Leave Request Form'!$D$8:$D$507, "&lt;="&amp;T241, 'Leave Request Form'!$E$8:$E$507, "&gt;="&amp;T241)&gt;0, "R", "")))))</f>
        <v/>
      </c>
      <c r="U254" s="43" t="str">
        <f>IF(OR($B254="", U241=""), "", IF(COUNTIFS('Leave Request Form'!$T$8:$T$507, U241, 'Leave Request Form'!$C$8:$C$507, $B254), "A2", IF(COUNTIFS('Leave Request Form'!$G$8:$G$507, U241, 'Leave Request Form'!$C$8:$C$507, $B254), "R2", IF(COUNTIFS('Leave Request Form'!$P$8:$P$569, $B254, 'Leave Request Form'!$Q$8:$Q$569, "&lt;="&amp;U241, 'Leave Request Form'!$R$8:$R$569, "&gt;="&amp;U241)&gt;0, "A", IF(COUNTIFS('Leave Request Form'!$C$8:$C$507, $B254, 'Leave Request Form'!$D$8:$D$507, "&lt;="&amp;U241, 'Leave Request Form'!$E$8:$E$507, "&gt;="&amp;U241)&gt;0, "R", "")))))</f>
        <v/>
      </c>
      <c r="V254" s="43" t="str">
        <f>IF(OR($B254="", V241=""), "", IF(COUNTIFS('Leave Request Form'!$T$8:$T$507, V241, 'Leave Request Form'!$C$8:$C$507, $B254), "A2", IF(COUNTIFS('Leave Request Form'!$G$8:$G$507, V241, 'Leave Request Form'!$C$8:$C$507, $B254), "R2", IF(COUNTIFS('Leave Request Form'!$P$8:$P$569, $B254, 'Leave Request Form'!$Q$8:$Q$569, "&lt;="&amp;V241, 'Leave Request Form'!$R$8:$R$569, "&gt;="&amp;V241)&gt;0, "A", IF(COUNTIFS('Leave Request Form'!$C$8:$C$507, $B254, 'Leave Request Form'!$D$8:$D$507, "&lt;="&amp;V241, 'Leave Request Form'!$E$8:$E$507, "&gt;="&amp;V241)&gt;0, "R", "")))))</f>
        <v/>
      </c>
      <c r="W254" s="43" t="str">
        <f>IF(OR($B254="", W241=""), "", IF(COUNTIFS('Leave Request Form'!$T$8:$T$507, W241, 'Leave Request Form'!$C$8:$C$507, $B254), "A2", IF(COUNTIFS('Leave Request Form'!$G$8:$G$507, W241, 'Leave Request Form'!$C$8:$C$507, $B254), "R2", IF(COUNTIFS('Leave Request Form'!$P$8:$P$569, $B254, 'Leave Request Form'!$Q$8:$Q$569, "&lt;="&amp;W241, 'Leave Request Form'!$R$8:$R$569, "&gt;="&amp;W241)&gt;0, "A", IF(COUNTIFS('Leave Request Form'!$C$8:$C$507, $B254, 'Leave Request Form'!$D$8:$D$507, "&lt;="&amp;W241, 'Leave Request Form'!$E$8:$E$507, "&gt;="&amp;W241)&gt;0, "R", "")))))</f>
        <v/>
      </c>
      <c r="X254" s="43" t="str">
        <f>IF(OR($B254="", X241=""), "", IF(COUNTIFS('Leave Request Form'!$T$8:$T$507, X241, 'Leave Request Form'!$C$8:$C$507, $B254), "A2", IF(COUNTIFS('Leave Request Form'!$G$8:$G$507, X241, 'Leave Request Form'!$C$8:$C$507, $B254), "R2", IF(COUNTIFS('Leave Request Form'!$P$8:$P$569, $B254, 'Leave Request Form'!$Q$8:$Q$569, "&lt;="&amp;X241, 'Leave Request Form'!$R$8:$R$569, "&gt;="&amp;X241)&gt;0, "A", IF(COUNTIFS('Leave Request Form'!$C$8:$C$507, $B254, 'Leave Request Form'!$D$8:$D$507, "&lt;="&amp;X241, 'Leave Request Form'!$E$8:$E$507, "&gt;="&amp;X241)&gt;0, "R", "")))))</f>
        <v/>
      </c>
      <c r="Y254" s="43" t="str">
        <f>IF(OR($B254="", Y241=""), "", IF(COUNTIFS('Leave Request Form'!$T$8:$T$507, Y241, 'Leave Request Form'!$C$8:$C$507, $B254), "A2", IF(COUNTIFS('Leave Request Form'!$G$8:$G$507, Y241, 'Leave Request Form'!$C$8:$C$507, $B254), "R2", IF(COUNTIFS('Leave Request Form'!$P$8:$P$569, $B254, 'Leave Request Form'!$Q$8:$Q$569, "&lt;="&amp;Y241, 'Leave Request Form'!$R$8:$R$569, "&gt;="&amp;Y241)&gt;0, "A", IF(COUNTIFS('Leave Request Form'!$C$8:$C$507, $B254, 'Leave Request Form'!$D$8:$D$507, "&lt;="&amp;Y241, 'Leave Request Form'!$E$8:$E$507, "&gt;="&amp;Y241)&gt;0, "R", "")))))</f>
        <v/>
      </c>
      <c r="Z254" s="43" t="str">
        <f>IF(OR($B254="", Z241=""), "", IF(COUNTIFS('Leave Request Form'!$T$8:$T$507, Z241, 'Leave Request Form'!$C$8:$C$507, $B254), "A2", IF(COUNTIFS('Leave Request Form'!$G$8:$G$507, Z241, 'Leave Request Form'!$C$8:$C$507, $B254), "R2", IF(COUNTIFS('Leave Request Form'!$P$8:$P$569, $B254, 'Leave Request Form'!$Q$8:$Q$569, "&lt;="&amp;Z241, 'Leave Request Form'!$R$8:$R$569, "&gt;="&amp;Z241)&gt;0, "A", IF(COUNTIFS('Leave Request Form'!$C$8:$C$507, $B254, 'Leave Request Form'!$D$8:$D$507, "&lt;="&amp;Z241, 'Leave Request Form'!$E$8:$E$507, "&gt;="&amp;Z241)&gt;0, "R", "")))))</f>
        <v/>
      </c>
      <c r="AA254" s="43" t="str">
        <f>IF(OR($B254="", AA241=""), "", IF(COUNTIFS('Leave Request Form'!$T$8:$T$507, AA241, 'Leave Request Form'!$C$8:$C$507, $B254), "A2", IF(COUNTIFS('Leave Request Form'!$G$8:$G$507, AA241, 'Leave Request Form'!$C$8:$C$507, $B254), "R2", IF(COUNTIFS('Leave Request Form'!$P$8:$P$569, $B254, 'Leave Request Form'!$Q$8:$Q$569, "&lt;="&amp;AA241, 'Leave Request Form'!$R$8:$R$569, "&gt;="&amp;AA241)&gt;0, "A", IF(COUNTIFS('Leave Request Form'!$C$8:$C$507, $B254, 'Leave Request Form'!$D$8:$D$507, "&lt;="&amp;AA241, 'Leave Request Form'!$E$8:$E$507, "&gt;="&amp;AA241)&gt;0, "R", "")))))</f>
        <v/>
      </c>
      <c r="AB254" s="43" t="str">
        <f>IF(OR($B254="", AB241=""), "", IF(COUNTIFS('Leave Request Form'!$T$8:$T$507, AB241, 'Leave Request Form'!$C$8:$C$507, $B254), "A2", IF(COUNTIFS('Leave Request Form'!$G$8:$G$507, AB241, 'Leave Request Form'!$C$8:$C$507, $B254), "R2", IF(COUNTIFS('Leave Request Form'!$P$8:$P$569, $B254, 'Leave Request Form'!$Q$8:$Q$569, "&lt;="&amp;AB241, 'Leave Request Form'!$R$8:$R$569, "&gt;="&amp;AB241)&gt;0, "A", IF(COUNTIFS('Leave Request Form'!$C$8:$C$507, $B254, 'Leave Request Form'!$D$8:$D$507, "&lt;="&amp;AB241, 'Leave Request Form'!$E$8:$E$507, "&gt;="&amp;AB241)&gt;0, "R", "")))))</f>
        <v/>
      </c>
      <c r="AC254" s="43" t="str">
        <f>IF(OR($B254="", AC241=""), "", IF(COUNTIFS('Leave Request Form'!$T$8:$T$507, AC241, 'Leave Request Form'!$C$8:$C$507, $B254), "A2", IF(COUNTIFS('Leave Request Form'!$G$8:$G$507, AC241, 'Leave Request Form'!$C$8:$C$507, $B254), "R2", IF(COUNTIFS('Leave Request Form'!$P$8:$P$569, $B254, 'Leave Request Form'!$Q$8:$Q$569, "&lt;="&amp;AC241, 'Leave Request Form'!$R$8:$R$569, "&gt;="&amp;AC241)&gt;0, "A", IF(COUNTIFS('Leave Request Form'!$C$8:$C$507, $B254, 'Leave Request Form'!$D$8:$D$507, "&lt;="&amp;AC241, 'Leave Request Form'!$E$8:$E$507, "&gt;="&amp;AC241)&gt;0, "R", "")))))</f>
        <v/>
      </c>
      <c r="AD254" s="43" t="str">
        <f>IF(OR($B254="", AD241=""), "", IF(COUNTIFS('Leave Request Form'!$T$8:$T$507, AD241, 'Leave Request Form'!$C$8:$C$507, $B254), "A2", IF(COUNTIFS('Leave Request Form'!$G$8:$G$507, AD241, 'Leave Request Form'!$C$8:$C$507, $B254), "R2", IF(COUNTIFS('Leave Request Form'!$P$8:$P$569, $B254, 'Leave Request Form'!$Q$8:$Q$569, "&lt;="&amp;AD241, 'Leave Request Form'!$R$8:$R$569, "&gt;="&amp;AD241)&gt;0, "A", IF(COUNTIFS('Leave Request Form'!$C$8:$C$507, $B254, 'Leave Request Form'!$D$8:$D$507, "&lt;="&amp;AD241, 'Leave Request Form'!$E$8:$E$507, "&gt;="&amp;AD241)&gt;0, "R", "")))))</f>
        <v/>
      </c>
      <c r="AE254" s="43" t="str">
        <f>IF(OR($B254="", AE241=""), "", IF(COUNTIFS('Leave Request Form'!$T$8:$T$507, AE241, 'Leave Request Form'!$C$8:$C$507, $B254), "A2", IF(COUNTIFS('Leave Request Form'!$G$8:$G$507, AE241, 'Leave Request Form'!$C$8:$C$507, $B254), "R2", IF(COUNTIFS('Leave Request Form'!$P$8:$P$569, $B254, 'Leave Request Form'!$Q$8:$Q$569, "&lt;="&amp;AE241, 'Leave Request Form'!$R$8:$R$569, "&gt;="&amp;AE241)&gt;0, "A", IF(COUNTIFS('Leave Request Form'!$C$8:$C$507, $B254, 'Leave Request Form'!$D$8:$D$507, "&lt;="&amp;AE241, 'Leave Request Form'!$E$8:$E$507, "&gt;="&amp;AE241)&gt;0, "R", "")))))</f>
        <v/>
      </c>
      <c r="AF254" s="43" t="str">
        <f>IF(OR($B254="", AF241=""), "", IF(COUNTIFS('Leave Request Form'!$T$8:$T$507, AF241, 'Leave Request Form'!$C$8:$C$507, $B254), "A2", IF(COUNTIFS('Leave Request Form'!$G$8:$G$507, AF241, 'Leave Request Form'!$C$8:$C$507, $B254), "R2", IF(COUNTIFS('Leave Request Form'!$P$8:$P$569, $B254, 'Leave Request Form'!$Q$8:$Q$569, "&lt;="&amp;AF241, 'Leave Request Form'!$R$8:$R$569, "&gt;="&amp;AF241)&gt;0, "A", IF(COUNTIFS('Leave Request Form'!$C$8:$C$507, $B254, 'Leave Request Form'!$D$8:$D$507, "&lt;="&amp;AF241, 'Leave Request Form'!$E$8:$E$507, "&gt;="&amp;AF241)&gt;0, "R", "")))))</f>
        <v/>
      </c>
      <c r="AG254" s="44" t="str">
        <f>IF(OR($B254="", AG241=""), "", IF(COUNTIFS('Leave Request Form'!$T$8:$T$507, AG241, 'Leave Request Form'!$C$8:$C$507, $B254), "A2", IF(COUNTIFS('Leave Request Form'!$G$8:$G$507, AG241, 'Leave Request Form'!$C$8:$C$507, $B254), "R2", IF(COUNTIFS('Leave Request Form'!$P$8:$P$569, $B254, 'Leave Request Form'!$Q$8:$Q$569, "&lt;="&amp;AG241, 'Leave Request Form'!$R$8:$R$569, "&gt;="&amp;AG241)&gt;0, "A", IF(COUNTIFS('Leave Request Form'!$C$8:$C$507, $B254, 'Leave Request Form'!$D$8:$D$507, "&lt;="&amp;AG241, 'Leave Request Form'!$E$8:$E$507, "&gt;="&amp;AG241)&gt;0, "R", "")))))</f>
        <v/>
      </c>
      <c r="AH254" s="75"/>
    </row>
    <row r="255" spans="1:34" x14ac:dyDescent="0.25">
      <c r="A255" s="75"/>
      <c r="B255" s="10" t="str">
        <f>IF('Intro &amp; Setup'!$BC$17="", "", 'Intro &amp; Setup'!$BC$17)</f>
        <v/>
      </c>
      <c r="C255" s="42" t="str">
        <f>IF(OR($B255="", C241=""), "", IF(COUNTIFS('Leave Request Form'!$T$8:$T$507, C241, 'Leave Request Form'!$C$8:$C$507, $B255), "A2", IF(COUNTIFS('Leave Request Form'!$G$8:$G$507, C241, 'Leave Request Form'!$C$8:$C$507, $B255), "R2", IF(COUNTIFS('Leave Request Form'!$P$8:$P$569, $B255, 'Leave Request Form'!$Q$8:$Q$569, "&lt;="&amp;C241, 'Leave Request Form'!$R$8:$R$569, "&gt;="&amp;C241)&gt;0, "A", IF(COUNTIFS('Leave Request Form'!$C$8:$C$507, $B255, 'Leave Request Form'!$D$8:$D$507, "&lt;="&amp;C241, 'Leave Request Form'!$E$8:$E$507, "&gt;="&amp;C241)&gt;0, "R", "")))))</f>
        <v/>
      </c>
      <c r="D255" s="43" t="str">
        <f>IF(OR($B255="", D241=""), "", IF(COUNTIFS('Leave Request Form'!$T$8:$T$507, D241, 'Leave Request Form'!$C$8:$C$507, $B255), "A2", IF(COUNTIFS('Leave Request Form'!$G$8:$G$507, D241, 'Leave Request Form'!$C$8:$C$507, $B255), "R2", IF(COUNTIFS('Leave Request Form'!$P$8:$P$569, $B255, 'Leave Request Form'!$Q$8:$Q$569, "&lt;="&amp;D241, 'Leave Request Form'!$R$8:$R$569, "&gt;="&amp;D241)&gt;0, "A", IF(COUNTIFS('Leave Request Form'!$C$8:$C$507, $B255, 'Leave Request Form'!$D$8:$D$507, "&lt;="&amp;D241, 'Leave Request Form'!$E$8:$E$507, "&gt;="&amp;D241)&gt;0, "R", "")))))</f>
        <v/>
      </c>
      <c r="E255" s="43" t="str">
        <f>IF(OR($B255="", E241=""), "", IF(COUNTIFS('Leave Request Form'!$T$8:$T$507, E241, 'Leave Request Form'!$C$8:$C$507, $B255), "A2", IF(COUNTIFS('Leave Request Form'!$G$8:$G$507, E241, 'Leave Request Form'!$C$8:$C$507, $B255), "R2", IF(COUNTIFS('Leave Request Form'!$P$8:$P$569, $B255, 'Leave Request Form'!$Q$8:$Q$569, "&lt;="&amp;E241, 'Leave Request Form'!$R$8:$R$569, "&gt;="&amp;E241)&gt;0, "A", IF(COUNTIFS('Leave Request Form'!$C$8:$C$507, $B255, 'Leave Request Form'!$D$8:$D$507, "&lt;="&amp;E241, 'Leave Request Form'!$E$8:$E$507, "&gt;="&amp;E241)&gt;0, "R", "")))))</f>
        <v/>
      </c>
      <c r="F255" s="43" t="str">
        <f>IF(OR($B255="", F241=""), "", IF(COUNTIFS('Leave Request Form'!$T$8:$T$507, F241, 'Leave Request Form'!$C$8:$C$507, $B255), "A2", IF(COUNTIFS('Leave Request Form'!$G$8:$G$507, F241, 'Leave Request Form'!$C$8:$C$507, $B255), "R2", IF(COUNTIFS('Leave Request Form'!$P$8:$P$569, $B255, 'Leave Request Form'!$Q$8:$Q$569, "&lt;="&amp;F241, 'Leave Request Form'!$R$8:$R$569, "&gt;="&amp;F241)&gt;0, "A", IF(COUNTIFS('Leave Request Form'!$C$8:$C$507, $B255, 'Leave Request Form'!$D$8:$D$507, "&lt;="&amp;F241, 'Leave Request Form'!$E$8:$E$507, "&gt;="&amp;F241)&gt;0, "R", "")))))</f>
        <v/>
      </c>
      <c r="G255" s="43" t="str">
        <f>IF(OR($B255="", G241=""), "", IF(COUNTIFS('Leave Request Form'!$T$8:$T$507, G241, 'Leave Request Form'!$C$8:$C$507, $B255), "A2", IF(COUNTIFS('Leave Request Form'!$G$8:$G$507, G241, 'Leave Request Form'!$C$8:$C$507, $B255), "R2", IF(COUNTIFS('Leave Request Form'!$P$8:$P$569, $B255, 'Leave Request Form'!$Q$8:$Q$569, "&lt;="&amp;G241, 'Leave Request Form'!$R$8:$R$569, "&gt;="&amp;G241)&gt;0, "A", IF(COUNTIFS('Leave Request Form'!$C$8:$C$507, $B255, 'Leave Request Form'!$D$8:$D$507, "&lt;="&amp;G241, 'Leave Request Form'!$E$8:$E$507, "&gt;="&amp;G241)&gt;0, "R", "")))))</f>
        <v/>
      </c>
      <c r="H255" s="43" t="str">
        <f>IF(OR($B255="", H241=""), "", IF(COUNTIFS('Leave Request Form'!$T$8:$T$507, H241, 'Leave Request Form'!$C$8:$C$507, $B255), "A2", IF(COUNTIFS('Leave Request Form'!$G$8:$G$507, H241, 'Leave Request Form'!$C$8:$C$507, $B255), "R2", IF(COUNTIFS('Leave Request Form'!$P$8:$P$569, $B255, 'Leave Request Form'!$Q$8:$Q$569, "&lt;="&amp;H241, 'Leave Request Form'!$R$8:$R$569, "&gt;="&amp;H241)&gt;0, "A", IF(COUNTIFS('Leave Request Form'!$C$8:$C$507, $B255, 'Leave Request Form'!$D$8:$D$507, "&lt;="&amp;H241, 'Leave Request Form'!$E$8:$E$507, "&gt;="&amp;H241)&gt;0, "R", "")))))</f>
        <v/>
      </c>
      <c r="I255" s="43" t="str">
        <f>IF(OR($B255="", I241=""), "", IF(COUNTIFS('Leave Request Form'!$T$8:$T$507, I241, 'Leave Request Form'!$C$8:$C$507, $B255), "A2", IF(COUNTIFS('Leave Request Form'!$G$8:$G$507, I241, 'Leave Request Form'!$C$8:$C$507, $B255), "R2", IF(COUNTIFS('Leave Request Form'!$P$8:$P$569, $B255, 'Leave Request Form'!$Q$8:$Q$569, "&lt;="&amp;I241, 'Leave Request Form'!$R$8:$R$569, "&gt;="&amp;I241)&gt;0, "A", IF(COUNTIFS('Leave Request Form'!$C$8:$C$507, $B255, 'Leave Request Form'!$D$8:$D$507, "&lt;="&amp;I241, 'Leave Request Form'!$E$8:$E$507, "&gt;="&amp;I241)&gt;0, "R", "")))))</f>
        <v/>
      </c>
      <c r="J255" s="43" t="str">
        <f>IF(OR($B255="", J241=""), "", IF(COUNTIFS('Leave Request Form'!$T$8:$T$507, J241, 'Leave Request Form'!$C$8:$C$507, $B255), "A2", IF(COUNTIFS('Leave Request Form'!$G$8:$G$507, J241, 'Leave Request Form'!$C$8:$C$507, $B255), "R2", IF(COUNTIFS('Leave Request Form'!$P$8:$P$569, $B255, 'Leave Request Form'!$Q$8:$Q$569, "&lt;="&amp;J241, 'Leave Request Form'!$R$8:$R$569, "&gt;="&amp;J241)&gt;0, "A", IF(COUNTIFS('Leave Request Form'!$C$8:$C$507, $B255, 'Leave Request Form'!$D$8:$D$507, "&lt;="&amp;J241, 'Leave Request Form'!$E$8:$E$507, "&gt;="&amp;J241)&gt;0, "R", "")))))</f>
        <v/>
      </c>
      <c r="K255" s="43" t="str">
        <f>IF(OR($B255="", K241=""), "", IF(COUNTIFS('Leave Request Form'!$T$8:$T$507, K241, 'Leave Request Form'!$C$8:$C$507, $B255), "A2", IF(COUNTIFS('Leave Request Form'!$G$8:$G$507, K241, 'Leave Request Form'!$C$8:$C$507, $B255), "R2", IF(COUNTIFS('Leave Request Form'!$P$8:$P$569, $B255, 'Leave Request Form'!$Q$8:$Q$569, "&lt;="&amp;K241, 'Leave Request Form'!$R$8:$R$569, "&gt;="&amp;K241)&gt;0, "A", IF(COUNTIFS('Leave Request Form'!$C$8:$C$507, $B255, 'Leave Request Form'!$D$8:$D$507, "&lt;="&amp;K241, 'Leave Request Form'!$E$8:$E$507, "&gt;="&amp;K241)&gt;0, "R", "")))))</f>
        <v/>
      </c>
      <c r="L255" s="43" t="str">
        <f>IF(OR($B255="", L241=""), "", IF(COUNTIFS('Leave Request Form'!$T$8:$T$507, L241, 'Leave Request Form'!$C$8:$C$507, $B255), "A2", IF(COUNTIFS('Leave Request Form'!$G$8:$G$507, L241, 'Leave Request Form'!$C$8:$C$507, $B255), "R2", IF(COUNTIFS('Leave Request Form'!$P$8:$P$569, $B255, 'Leave Request Form'!$Q$8:$Q$569, "&lt;="&amp;L241, 'Leave Request Form'!$R$8:$R$569, "&gt;="&amp;L241)&gt;0, "A", IF(COUNTIFS('Leave Request Form'!$C$8:$C$507, $B255, 'Leave Request Form'!$D$8:$D$507, "&lt;="&amp;L241, 'Leave Request Form'!$E$8:$E$507, "&gt;="&amp;L241)&gt;0, "R", "")))))</f>
        <v/>
      </c>
      <c r="M255" s="43" t="str">
        <f>IF(OR($B255="", M241=""), "", IF(COUNTIFS('Leave Request Form'!$T$8:$T$507, M241, 'Leave Request Form'!$C$8:$C$507, $B255), "A2", IF(COUNTIFS('Leave Request Form'!$G$8:$G$507, M241, 'Leave Request Form'!$C$8:$C$507, $B255), "R2", IF(COUNTIFS('Leave Request Form'!$P$8:$P$569, $B255, 'Leave Request Form'!$Q$8:$Q$569, "&lt;="&amp;M241, 'Leave Request Form'!$R$8:$R$569, "&gt;="&amp;M241)&gt;0, "A", IF(COUNTIFS('Leave Request Form'!$C$8:$C$507, $B255, 'Leave Request Form'!$D$8:$D$507, "&lt;="&amp;M241, 'Leave Request Form'!$E$8:$E$507, "&gt;="&amp;M241)&gt;0, "R", "")))))</f>
        <v/>
      </c>
      <c r="N255" s="43" t="str">
        <f>IF(OR($B255="", N241=""), "", IF(COUNTIFS('Leave Request Form'!$T$8:$T$507, N241, 'Leave Request Form'!$C$8:$C$507, $B255), "A2", IF(COUNTIFS('Leave Request Form'!$G$8:$G$507, N241, 'Leave Request Form'!$C$8:$C$507, $B255), "R2", IF(COUNTIFS('Leave Request Form'!$P$8:$P$569, $B255, 'Leave Request Form'!$Q$8:$Q$569, "&lt;="&amp;N241, 'Leave Request Form'!$R$8:$R$569, "&gt;="&amp;N241)&gt;0, "A", IF(COUNTIFS('Leave Request Form'!$C$8:$C$507, $B255, 'Leave Request Form'!$D$8:$D$507, "&lt;="&amp;N241, 'Leave Request Form'!$E$8:$E$507, "&gt;="&amp;N241)&gt;0, "R", "")))))</f>
        <v/>
      </c>
      <c r="O255" s="43" t="str">
        <f>IF(OR($B255="", O241=""), "", IF(COUNTIFS('Leave Request Form'!$T$8:$T$507, O241, 'Leave Request Form'!$C$8:$C$507, $B255), "A2", IF(COUNTIFS('Leave Request Form'!$G$8:$G$507, O241, 'Leave Request Form'!$C$8:$C$507, $B255), "R2", IF(COUNTIFS('Leave Request Form'!$P$8:$P$569, $B255, 'Leave Request Form'!$Q$8:$Q$569, "&lt;="&amp;O241, 'Leave Request Form'!$R$8:$R$569, "&gt;="&amp;O241)&gt;0, "A", IF(COUNTIFS('Leave Request Form'!$C$8:$C$507, $B255, 'Leave Request Form'!$D$8:$D$507, "&lt;="&amp;O241, 'Leave Request Form'!$E$8:$E$507, "&gt;="&amp;O241)&gt;0, "R", "")))))</f>
        <v/>
      </c>
      <c r="P255" s="43" t="str">
        <f>IF(OR($B255="", P241=""), "", IF(COUNTIFS('Leave Request Form'!$T$8:$T$507, P241, 'Leave Request Form'!$C$8:$C$507, $B255), "A2", IF(COUNTIFS('Leave Request Form'!$G$8:$G$507, P241, 'Leave Request Form'!$C$8:$C$507, $B255), "R2", IF(COUNTIFS('Leave Request Form'!$P$8:$P$569, $B255, 'Leave Request Form'!$Q$8:$Q$569, "&lt;="&amp;P241, 'Leave Request Form'!$R$8:$R$569, "&gt;="&amp;P241)&gt;0, "A", IF(COUNTIFS('Leave Request Form'!$C$8:$C$507, $B255, 'Leave Request Form'!$D$8:$D$507, "&lt;="&amp;P241, 'Leave Request Form'!$E$8:$E$507, "&gt;="&amp;P241)&gt;0, "R", "")))))</f>
        <v/>
      </c>
      <c r="Q255" s="43" t="str">
        <f>IF(OR($B255="", Q241=""), "", IF(COUNTIFS('Leave Request Form'!$T$8:$T$507, Q241, 'Leave Request Form'!$C$8:$C$507, $B255), "A2", IF(COUNTIFS('Leave Request Form'!$G$8:$G$507, Q241, 'Leave Request Form'!$C$8:$C$507, $B255), "R2", IF(COUNTIFS('Leave Request Form'!$P$8:$P$569, $B255, 'Leave Request Form'!$Q$8:$Q$569, "&lt;="&amp;Q241, 'Leave Request Form'!$R$8:$R$569, "&gt;="&amp;Q241)&gt;0, "A", IF(COUNTIFS('Leave Request Form'!$C$8:$C$507, $B255, 'Leave Request Form'!$D$8:$D$507, "&lt;="&amp;Q241, 'Leave Request Form'!$E$8:$E$507, "&gt;="&amp;Q241)&gt;0, "R", "")))))</f>
        <v/>
      </c>
      <c r="R255" s="43" t="str">
        <f>IF(OR($B255="", R241=""), "", IF(COUNTIFS('Leave Request Form'!$T$8:$T$507, R241, 'Leave Request Form'!$C$8:$C$507, $B255), "A2", IF(COUNTIFS('Leave Request Form'!$G$8:$G$507, R241, 'Leave Request Form'!$C$8:$C$507, $B255), "R2", IF(COUNTIFS('Leave Request Form'!$P$8:$P$569, $B255, 'Leave Request Form'!$Q$8:$Q$569, "&lt;="&amp;R241, 'Leave Request Form'!$R$8:$R$569, "&gt;="&amp;R241)&gt;0, "A", IF(COUNTIFS('Leave Request Form'!$C$8:$C$507, $B255, 'Leave Request Form'!$D$8:$D$507, "&lt;="&amp;R241, 'Leave Request Form'!$E$8:$E$507, "&gt;="&amp;R241)&gt;0, "R", "")))))</f>
        <v/>
      </c>
      <c r="S255" s="43" t="str">
        <f>IF(OR($B255="", S241=""), "", IF(COUNTIFS('Leave Request Form'!$T$8:$T$507, S241, 'Leave Request Form'!$C$8:$C$507, $B255), "A2", IF(COUNTIFS('Leave Request Form'!$G$8:$G$507, S241, 'Leave Request Form'!$C$8:$C$507, $B255), "R2", IF(COUNTIFS('Leave Request Form'!$P$8:$P$569, $B255, 'Leave Request Form'!$Q$8:$Q$569, "&lt;="&amp;S241, 'Leave Request Form'!$R$8:$R$569, "&gt;="&amp;S241)&gt;0, "A", IF(COUNTIFS('Leave Request Form'!$C$8:$C$507, $B255, 'Leave Request Form'!$D$8:$D$507, "&lt;="&amp;S241, 'Leave Request Form'!$E$8:$E$507, "&gt;="&amp;S241)&gt;0, "R", "")))))</f>
        <v/>
      </c>
      <c r="T255" s="43" t="str">
        <f>IF(OR($B255="", T241=""), "", IF(COUNTIFS('Leave Request Form'!$T$8:$T$507, T241, 'Leave Request Form'!$C$8:$C$507, $B255), "A2", IF(COUNTIFS('Leave Request Form'!$G$8:$G$507, T241, 'Leave Request Form'!$C$8:$C$507, $B255), "R2", IF(COUNTIFS('Leave Request Form'!$P$8:$P$569, $B255, 'Leave Request Form'!$Q$8:$Q$569, "&lt;="&amp;T241, 'Leave Request Form'!$R$8:$R$569, "&gt;="&amp;T241)&gt;0, "A", IF(COUNTIFS('Leave Request Form'!$C$8:$C$507, $B255, 'Leave Request Form'!$D$8:$D$507, "&lt;="&amp;T241, 'Leave Request Form'!$E$8:$E$507, "&gt;="&amp;T241)&gt;0, "R", "")))))</f>
        <v/>
      </c>
      <c r="U255" s="43" t="str">
        <f>IF(OR($B255="", U241=""), "", IF(COUNTIFS('Leave Request Form'!$T$8:$T$507, U241, 'Leave Request Form'!$C$8:$C$507, $B255), "A2", IF(COUNTIFS('Leave Request Form'!$G$8:$G$507, U241, 'Leave Request Form'!$C$8:$C$507, $B255), "R2", IF(COUNTIFS('Leave Request Form'!$P$8:$P$569, $B255, 'Leave Request Form'!$Q$8:$Q$569, "&lt;="&amp;U241, 'Leave Request Form'!$R$8:$R$569, "&gt;="&amp;U241)&gt;0, "A", IF(COUNTIFS('Leave Request Form'!$C$8:$C$507, $B255, 'Leave Request Form'!$D$8:$D$507, "&lt;="&amp;U241, 'Leave Request Form'!$E$8:$E$507, "&gt;="&amp;U241)&gt;0, "R", "")))))</f>
        <v/>
      </c>
      <c r="V255" s="43" t="str">
        <f>IF(OR($B255="", V241=""), "", IF(COUNTIFS('Leave Request Form'!$T$8:$T$507, V241, 'Leave Request Form'!$C$8:$C$507, $B255), "A2", IF(COUNTIFS('Leave Request Form'!$G$8:$G$507, V241, 'Leave Request Form'!$C$8:$C$507, $B255), "R2", IF(COUNTIFS('Leave Request Form'!$P$8:$P$569, $B255, 'Leave Request Form'!$Q$8:$Q$569, "&lt;="&amp;V241, 'Leave Request Form'!$R$8:$R$569, "&gt;="&amp;V241)&gt;0, "A", IF(COUNTIFS('Leave Request Form'!$C$8:$C$507, $B255, 'Leave Request Form'!$D$8:$D$507, "&lt;="&amp;V241, 'Leave Request Form'!$E$8:$E$507, "&gt;="&amp;V241)&gt;0, "R", "")))))</f>
        <v/>
      </c>
      <c r="W255" s="43" t="str">
        <f>IF(OR($B255="", W241=""), "", IF(COUNTIFS('Leave Request Form'!$T$8:$T$507, W241, 'Leave Request Form'!$C$8:$C$507, $B255), "A2", IF(COUNTIFS('Leave Request Form'!$G$8:$G$507, W241, 'Leave Request Form'!$C$8:$C$507, $B255), "R2", IF(COUNTIFS('Leave Request Form'!$P$8:$P$569, $B255, 'Leave Request Form'!$Q$8:$Q$569, "&lt;="&amp;W241, 'Leave Request Form'!$R$8:$R$569, "&gt;="&amp;W241)&gt;0, "A", IF(COUNTIFS('Leave Request Form'!$C$8:$C$507, $B255, 'Leave Request Form'!$D$8:$D$507, "&lt;="&amp;W241, 'Leave Request Form'!$E$8:$E$507, "&gt;="&amp;W241)&gt;0, "R", "")))))</f>
        <v/>
      </c>
      <c r="X255" s="43" t="str">
        <f>IF(OR($B255="", X241=""), "", IF(COUNTIFS('Leave Request Form'!$T$8:$T$507, X241, 'Leave Request Form'!$C$8:$C$507, $B255), "A2", IF(COUNTIFS('Leave Request Form'!$G$8:$G$507, X241, 'Leave Request Form'!$C$8:$C$507, $B255), "R2", IF(COUNTIFS('Leave Request Form'!$P$8:$P$569, $B255, 'Leave Request Form'!$Q$8:$Q$569, "&lt;="&amp;X241, 'Leave Request Form'!$R$8:$R$569, "&gt;="&amp;X241)&gt;0, "A", IF(COUNTIFS('Leave Request Form'!$C$8:$C$507, $B255, 'Leave Request Form'!$D$8:$D$507, "&lt;="&amp;X241, 'Leave Request Form'!$E$8:$E$507, "&gt;="&amp;X241)&gt;0, "R", "")))))</f>
        <v/>
      </c>
      <c r="Y255" s="43" t="str">
        <f>IF(OR($B255="", Y241=""), "", IF(COUNTIFS('Leave Request Form'!$T$8:$T$507, Y241, 'Leave Request Form'!$C$8:$C$507, $B255), "A2", IF(COUNTIFS('Leave Request Form'!$G$8:$G$507, Y241, 'Leave Request Form'!$C$8:$C$507, $B255), "R2", IF(COUNTIFS('Leave Request Form'!$P$8:$P$569, $B255, 'Leave Request Form'!$Q$8:$Q$569, "&lt;="&amp;Y241, 'Leave Request Form'!$R$8:$R$569, "&gt;="&amp;Y241)&gt;0, "A", IF(COUNTIFS('Leave Request Form'!$C$8:$C$507, $B255, 'Leave Request Form'!$D$8:$D$507, "&lt;="&amp;Y241, 'Leave Request Form'!$E$8:$E$507, "&gt;="&amp;Y241)&gt;0, "R", "")))))</f>
        <v/>
      </c>
      <c r="Z255" s="43" t="str">
        <f>IF(OR($B255="", Z241=""), "", IF(COUNTIFS('Leave Request Form'!$T$8:$T$507, Z241, 'Leave Request Form'!$C$8:$C$507, $B255), "A2", IF(COUNTIFS('Leave Request Form'!$G$8:$G$507, Z241, 'Leave Request Form'!$C$8:$C$507, $B255), "R2", IF(COUNTIFS('Leave Request Form'!$P$8:$P$569, $B255, 'Leave Request Form'!$Q$8:$Q$569, "&lt;="&amp;Z241, 'Leave Request Form'!$R$8:$R$569, "&gt;="&amp;Z241)&gt;0, "A", IF(COUNTIFS('Leave Request Form'!$C$8:$C$507, $B255, 'Leave Request Form'!$D$8:$D$507, "&lt;="&amp;Z241, 'Leave Request Form'!$E$8:$E$507, "&gt;="&amp;Z241)&gt;0, "R", "")))))</f>
        <v/>
      </c>
      <c r="AA255" s="43" t="str">
        <f>IF(OR($B255="", AA241=""), "", IF(COUNTIFS('Leave Request Form'!$T$8:$T$507, AA241, 'Leave Request Form'!$C$8:$C$507, $B255), "A2", IF(COUNTIFS('Leave Request Form'!$G$8:$G$507, AA241, 'Leave Request Form'!$C$8:$C$507, $B255), "R2", IF(COUNTIFS('Leave Request Form'!$P$8:$P$569, $B255, 'Leave Request Form'!$Q$8:$Q$569, "&lt;="&amp;AA241, 'Leave Request Form'!$R$8:$R$569, "&gt;="&amp;AA241)&gt;0, "A", IF(COUNTIFS('Leave Request Form'!$C$8:$C$507, $B255, 'Leave Request Form'!$D$8:$D$507, "&lt;="&amp;AA241, 'Leave Request Form'!$E$8:$E$507, "&gt;="&amp;AA241)&gt;0, "R", "")))))</f>
        <v/>
      </c>
      <c r="AB255" s="43" t="str">
        <f>IF(OR($B255="", AB241=""), "", IF(COUNTIFS('Leave Request Form'!$T$8:$T$507, AB241, 'Leave Request Form'!$C$8:$C$507, $B255), "A2", IF(COUNTIFS('Leave Request Form'!$G$8:$G$507, AB241, 'Leave Request Form'!$C$8:$C$507, $B255), "R2", IF(COUNTIFS('Leave Request Form'!$P$8:$P$569, $B255, 'Leave Request Form'!$Q$8:$Q$569, "&lt;="&amp;AB241, 'Leave Request Form'!$R$8:$R$569, "&gt;="&amp;AB241)&gt;0, "A", IF(COUNTIFS('Leave Request Form'!$C$8:$C$507, $B255, 'Leave Request Form'!$D$8:$D$507, "&lt;="&amp;AB241, 'Leave Request Form'!$E$8:$E$507, "&gt;="&amp;AB241)&gt;0, "R", "")))))</f>
        <v/>
      </c>
      <c r="AC255" s="43" t="str">
        <f>IF(OR($B255="", AC241=""), "", IF(COUNTIFS('Leave Request Form'!$T$8:$T$507, AC241, 'Leave Request Form'!$C$8:$C$507, $B255), "A2", IF(COUNTIFS('Leave Request Form'!$G$8:$G$507, AC241, 'Leave Request Form'!$C$8:$C$507, $B255), "R2", IF(COUNTIFS('Leave Request Form'!$P$8:$P$569, $B255, 'Leave Request Form'!$Q$8:$Q$569, "&lt;="&amp;AC241, 'Leave Request Form'!$R$8:$R$569, "&gt;="&amp;AC241)&gt;0, "A", IF(COUNTIFS('Leave Request Form'!$C$8:$C$507, $B255, 'Leave Request Form'!$D$8:$D$507, "&lt;="&amp;AC241, 'Leave Request Form'!$E$8:$E$507, "&gt;="&amp;AC241)&gt;0, "R", "")))))</f>
        <v/>
      </c>
      <c r="AD255" s="43" t="str">
        <f>IF(OR($B255="", AD241=""), "", IF(COUNTIFS('Leave Request Form'!$T$8:$T$507, AD241, 'Leave Request Form'!$C$8:$C$507, $B255), "A2", IF(COUNTIFS('Leave Request Form'!$G$8:$G$507, AD241, 'Leave Request Form'!$C$8:$C$507, $B255), "R2", IF(COUNTIFS('Leave Request Form'!$P$8:$P$569, $B255, 'Leave Request Form'!$Q$8:$Q$569, "&lt;="&amp;AD241, 'Leave Request Form'!$R$8:$R$569, "&gt;="&amp;AD241)&gt;0, "A", IF(COUNTIFS('Leave Request Form'!$C$8:$C$507, $B255, 'Leave Request Form'!$D$8:$D$507, "&lt;="&amp;AD241, 'Leave Request Form'!$E$8:$E$507, "&gt;="&amp;AD241)&gt;0, "R", "")))))</f>
        <v/>
      </c>
      <c r="AE255" s="43" t="str">
        <f>IF(OR($B255="", AE241=""), "", IF(COUNTIFS('Leave Request Form'!$T$8:$T$507, AE241, 'Leave Request Form'!$C$8:$C$507, $B255), "A2", IF(COUNTIFS('Leave Request Form'!$G$8:$G$507, AE241, 'Leave Request Form'!$C$8:$C$507, $B255), "R2", IF(COUNTIFS('Leave Request Form'!$P$8:$P$569, $B255, 'Leave Request Form'!$Q$8:$Q$569, "&lt;="&amp;AE241, 'Leave Request Form'!$R$8:$R$569, "&gt;="&amp;AE241)&gt;0, "A", IF(COUNTIFS('Leave Request Form'!$C$8:$C$507, $B255, 'Leave Request Form'!$D$8:$D$507, "&lt;="&amp;AE241, 'Leave Request Form'!$E$8:$E$507, "&gt;="&amp;AE241)&gt;0, "R", "")))))</f>
        <v/>
      </c>
      <c r="AF255" s="43" t="str">
        <f>IF(OR($B255="", AF241=""), "", IF(COUNTIFS('Leave Request Form'!$T$8:$T$507, AF241, 'Leave Request Form'!$C$8:$C$507, $B255), "A2", IF(COUNTIFS('Leave Request Form'!$G$8:$G$507, AF241, 'Leave Request Form'!$C$8:$C$507, $B255), "R2", IF(COUNTIFS('Leave Request Form'!$P$8:$P$569, $B255, 'Leave Request Form'!$Q$8:$Q$569, "&lt;="&amp;AF241, 'Leave Request Form'!$R$8:$R$569, "&gt;="&amp;AF241)&gt;0, "A", IF(COUNTIFS('Leave Request Form'!$C$8:$C$507, $B255, 'Leave Request Form'!$D$8:$D$507, "&lt;="&amp;AF241, 'Leave Request Form'!$E$8:$E$507, "&gt;="&amp;AF241)&gt;0, "R", "")))))</f>
        <v/>
      </c>
      <c r="AG255" s="44" t="str">
        <f>IF(OR($B255="", AG241=""), "", IF(COUNTIFS('Leave Request Form'!$T$8:$T$507, AG241, 'Leave Request Form'!$C$8:$C$507, $B255), "A2", IF(COUNTIFS('Leave Request Form'!$G$8:$G$507, AG241, 'Leave Request Form'!$C$8:$C$507, $B255), "R2", IF(COUNTIFS('Leave Request Form'!$P$8:$P$569, $B255, 'Leave Request Form'!$Q$8:$Q$569, "&lt;="&amp;AG241, 'Leave Request Form'!$R$8:$R$569, "&gt;="&amp;AG241)&gt;0, "A", IF(COUNTIFS('Leave Request Form'!$C$8:$C$507, $B255, 'Leave Request Form'!$D$8:$D$507, "&lt;="&amp;AG241, 'Leave Request Form'!$E$8:$E$507, "&gt;="&amp;AG241)&gt;0, "R", "")))))</f>
        <v/>
      </c>
      <c r="AH255" s="75"/>
    </row>
    <row r="256" spans="1:34" x14ac:dyDescent="0.25">
      <c r="A256" s="75"/>
      <c r="B256" s="10" t="str">
        <f>IF('Intro &amp; Setup'!$BC$18="", "", 'Intro &amp; Setup'!$BC$18)</f>
        <v/>
      </c>
      <c r="C256" s="42" t="str">
        <f>IF(OR($B256="", C241=""), "", IF(COUNTIFS('Leave Request Form'!$T$8:$T$507, C241, 'Leave Request Form'!$C$8:$C$507, $B256), "A2", IF(COUNTIFS('Leave Request Form'!$G$8:$G$507, C241, 'Leave Request Form'!$C$8:$C$507, $B256), "R2", IF(COUNTIFS('Leave Request Form'!$P$8:$P$569, $B256, 'Leave Request Form'!$Q$8:$Q$569, "&lt;="&amp;C241, 'Leave Request Form'!$R$8:$R$569, "&gt;="&amp;C241)&gt;0, "A", IF(COUNTIFS('Leave Request Form'!$C$8:$C$507, $B256, 'Leave Request Form'!$D$8:$D$507, "&lt;="&amp;C241, 'Leave Request Form'!$E$8:$E$507, "&gt;="&amp;C241)&gt;0, "R", "")))))</f>
        <v/>
      </c>
      <c r="D256" s="43" t="str">
        <f>IF(OR($B256="", D241=""), "", IF(COUNTIFS('Leave Request Form'!$T$8:$T$507, D241, 'Leave Request Form'!$C$8:$C$507, $B256), "A2", IF(COUNTIFS('Leave Request Form'!$G$8:$G$507, D241, 'Leave Request Form'!$C$8:$C$507, $B256), "R2", IF(COUNTIFS('Leave Request Form'!$P$8:$P$569, $B256, 'Leave Request Form'!$Q$8:$Q$569, "&lt;="&amp;D241, 'Leave Request Form'!$R$8:$R$569, "&gt;="&amp;D241)&gt;0, "A", IF(COUNTIFS('Leave Request Form'!$C$8:$C$507, $B256, 'Leave Request Form'!$D$8:$D$507, "&lt;="&amp;D241, 'Leave Request Form'!$E$8:$E$507, "&gt;="&amp;D241)&gt;0, "R", "")))))</f>
        <v/>
      </c>
      <c r="E256" s="43" t="str">
        <f>IF(OR($B256="", E241=""), "", IF(COUNTIFS('Leave Request Form'!$T$8:$T$507, E241, 'Leave Request Form'!$C$8:$C$507, $B256), "A2", IF(COUNTIFS('Leave Request Form'!$G$8:$G$507, E241, 'Leave Request Form'!$C$8:$C$507, $B256), "R2", IF(COUNTIFS('Leave Request Form'!$P$8:$P$569, $B256, 'Leave Request Form'!$Q$8:$Q$569, "&lt;="&amp;E241, 'Leave Request Form'!$R$8:$R$569, "&gt;="&amp;E241)&gt;0, "A", IF(COUNTIFS('Leave Request Form'!$C$8:$C$507, $B256, 'Leave Request Form'!$D$8:$D$507, "&lt;="&amp;E241, 'Leave Request Form'!$E$8:$E$507, "&gt;="&amp;E241)&gt;0, "R", "")))))</f>
        <v/>
      </c>
      <c r="F256" s="43" t="str">
        <f>IF(OR($B256="", F241=""), "", IF(COUNTIFS('Leave Request Form'!$T$8:$T$507, F241, 'Leave Request Form'!$C$8:$C$507, $B256), "A2", IF(COUNTIFS('Leave Request Form'!$G$8:$G$507, F241, 'Leave Request Form'!$C$8:$C$507, $B256), "R2", IF(COUNTIFS('Leave Request Form'!$P$8:$P$569, $B256, 'Leave Request Form'!$Q$8:$Q$569, "&lt;="&amp;F241, 'Leave Request Form'!$R$8:$R$569, "&gt;="&amp;F241)&gt;0, "A", IF(COUNTIFS('Leave Request Form'!$C$8:$C$507, $B256, 'Leave Request Form'!$D$8:$D$507, "&lt;="&amp;F241, 'Leave Request Form'!$E$8:$E$507, "&gt;="&amp;F241)&gt;0, "R", "")))))</f>
        <v/>
      </c>
      <c r="G256" s="43" t="str">
        <f>IF(OR($B256="", G241=""), "", IF(COUNTIFS('Leave Request Form'!$T$8:$T$507, G241, 'Leave Request Form'!$C$8:$C$507, $B256), "A2", IF(COUNTIFS('Leave Request Form'!$G$8:$G$507, G241, 'Leave Request Form'!$C$8:$C$507, $B256), "R2", IF(COUNTIFS('Leave Request Form'!$P$8:$P$569, $B256, 'Leave Request Form'!$Q$8:$Q$569, "&lt;="&amp;G241, 'Leave Request Form'!$R$8:$R$569, "&gt;="&amp;G241)&gt;0, "A", IF(COUNTIFS('Leave Request Form'!$C$8:$C$507, $B256, 'Leave Request Form'!$D$8:$D$507, "&lt;="&amp;G241, 'Leave Request Form'!$E$8:$E$507, "&gt;="&amp;G241)&gt;0, "R", "")))))</f>
        <v/>
      </c>
      <c r="H256" s="43" t="str">
        <f>IF(OR($B256="", H241=""), "", IF(COUNTIFS('Leave Request Form'!$T$8:$T$507, H241, 'Leave Request Form'!$C$8:$C$507, $B256), "A2", IF(COUNTIFS('Leave Request Form'!$G$8:$G$507, H241, 'Leave Request Form'!$C$8:$C$507, $B256), "R2", IF(COUNTIFS('Leave Request Form'!$P$8:$P$569, $B256, 'Leave Request Form'!$Q$8:$Q$569, "&lt;="&amp;H241, 'Leave Request Form'!$R$8:$R$569, "&gt;="&amp;H241)&gt;0, "A", IF(COUNTIFS('Leave Request Form'!$C$8:$C$507, $B256, 'Leave Request Form'!$D$8:$D$507, "&lt;="&amp;H241, 'Leave Request Form'!$E$8:$E$507, "&gt;="&amp;H241)&gt;0, "R", "")))))</f>
        <v/>
      </c>
      <c r="I256" s="43" t="str">
        <f>IF(OR($B256="", I241=""), "", IF(COUNTIFS('Leave Request Form'!$T$8:$T$507, I241, 'Leave Request Form'!$C$8:$C$507, $B256), "A2", IF(COUNTIFS('Leave Request Form'!$G$8:$G$507, I241, 'Leave Request Form'!$C$8:$C$507, $B256), "R2", IF(COUNTIFS('Leave Request Form'!$P$8:$P$569, $B256, 'Leave Request Form'!$Q$8:$Q$569, "&lt;="&amp;I241, 'Leave Request Form'!$R$8:$R$569, "&gt;="&amp;I241)&gt;0, "A", IF(COUNTIFS('Leave Request Form'!$C$8:$C$507, $B256, 'Leave Request Form'!$D$8:$D$507, "&lt;="&amp;I241, 'Leave Request Form'!$E$8:$E$507, "&gt;="&amp;I241)&gt;0, "R", "")))))</f>
        <v/>
      </c>
      <c r="J256" s="43" t="str">
        <f>IF(OR($B256="", J241=""), "", IF(COUNTIFS('Leave Request Form'!$T$8:$T$507, J241, 'Leave Request Form'!$C$8:$C$507, $B256), "A2", IF(COUNTIFS('Leave Request Form'!$G$8:$G$507, J241, 'Leave Request Form'!$C$8:$C$507, $B256), "R2", IF(COUNTIFS('Leave Request Form'!$P$8:$P$569, $B256, 'Leave Request Form'!$Q$8:$Q$569, "&lt;="&amp;J241, 'Leave Request Form'!$R$8:$R$569, "&gt;="&amp;J241)&gt;0, "A", IF(COUNTIFS('Leave Request Form'!$C$8:$C$507, $B256, 'Leave Request Form'!$D$8:$D$507, "&lt;="&amp;J241, 'Leave Request Form'!$E$8:$E$507, "&gt;="&amp;J241)&gt;0, "R", "")))))</f>
        <v/>
      </c>
      <c r="K256" s="43" t="str">
        <f>IF(OR($B256="", K241=""), "", IF(COUNTIFS('Leave Request Form'!$T$8:$T$507, K241, 'Leave Request Form'!$C$8:$C$507, $B256), "A2", IF(COUNTIFS('Leave Request Form'!$G$8:$G$507, K241, 'Leave Request Form'!$C$8:$C$507, $B256), "R2", IF(COUNTIFS('Leave Request Form'!$P$8:$P$569, $B256, 'Leave Request Form'!$Q$8:$Q$569, "&lt;="&amp;K241, 'Leave Request Form'!$R$8:$R$569, "&gt;="&amp;K241)&gt;0, "A", IF(COUNTIFS('Leave Request Form'!$C$8:$C$507, $B256, 'Leave Request Form'!$D$8:$D$507, "&lt;="&amp;K241, 'Leave Request Form'!$E$8:$E$507, "&gt;="&amp;K241)&gt;0, "R", "")))))</f>
        <v/>
      </c>
      <c r="L256" s="43" t="str">
        <f>IF(OR($B256="", L241=""), "", IF(COUNTIFS('Leave Request Form'!$T$8:$T$507, L241, 'Leave Request Form'!$C$8:$C$507, $B256), "A2", IF(COUNTIFS('Leave Request Form'!$G$8:$G$507, L241, 'Leave Request Form'!$C$8:$C$507, $B256), "R2", IF(COUNTIFS('Leave Request Form'!$P$8:$P$569, $B256, 'Leave Request Form'!$Q$8:$Q$569, "&lt;="&amp;L241, 'Leave Request Form'!$R$8:$R$569, "&gt;="&amp;L241)&gt;0, "A", IF(COUNTIFS('Leave Request Form'!$C$8:$C$507, $B256, 'Leave Request Form'!$D$8:$D$507, "&lt;="&amp;L241, 'Leave Request Form'!$E$8:$E$507, "&gt;="&amp;L241)&gt;0, "R", "")))))</f>
        <v/>
      </c>
      <c r="M256" s="43" t="str">
        <f>IF(OR($B256="", M241=""), "", IF(COUNTIFS('Leave Request Form'!$T$8:$T$507, M241, 'Leave Request Form'!$C$8:$C$507, $B256), "A2", IF(COUNTIFS('Leave Request Form'!$G$8:$G$507, M241, 'Leave Request Form'!$C$8:$C$507, $B256), "R2", IF(COUNTIFS('Leave Request Form'!$P$8:$P$569, $B256, 'Leave Request Form'!$Q$8:$Q$569, "&lt;="&amp;M241, 'Leave Request Form'!$R$8:$R$569, "&gt;="&amp;M241)&gt;0, "A", IF(COUNTIFS('Leave Request Form'!$C$8:$C$507, $B256, 'Leave Request Form'!$D$8:$D$507, "&lt;="&amp;M241, 'Leave Request Form'!$E$8:$E$507, "&gt;="&amp;M241)&gt;0, "R", "")))))</f>
        <v/>
      </c>
      <c r="N256" s="43" t="str">
        <f>IF(OR($B256="", N241=""), "", IF(COUNTIFS('Leave Request Form'!$T$8:$T$507, N241, 'Leave Request Form'!$C$8:$C$507, $B256), "A2", IF(COUNTIFS('Leave Request Form'!$G$8:$G$507, N241, 'Leave Request Form'!$C$8:$C$507, $B256), "R2", IF(COUNTIFS('Leave Request Form'!$P$8:$P$569, $B256, 'Leave Request Form'!$Q$8:$Q$569, "&lt;="&amp;N241, 'Leave Request Form'!$R$8:$R$569, "&gt;="&amp;N241)&gt;0, "A", IF(COUNTIFS('Leave Request Form'!$C$8:$C$507, $B256, 'Leave Request Form'!$D$8:$D$507, "&lt;="&amp;N241, 'Leave Request Form'!$E$8:$E$507, "&gt;="&amp;N241)&gt;0, "R", "")))))</f>
        <v/>
      </c>
      <c r="O256" s="43" t="str">
        <f>IF(OR($B256="", O241=""), "", IF(COUNTIFS('Leave Request Form'!$T$8:$T$507, O241, 'Leave Request Form'!$C$8:$C$507, $B256), "A2", IF(COUNTIFS('Leave Request Form'!$G$8:$G$507, O241, 'Leave Request Form'!$C$8:$C$507, $B256), "R2", IF(COUNTIFS('Leave Request Form'!$P$8:$P$569, $B256, 'Leave Request Form'!$Q$8:$Q$569, "&lt;="&amp;O241, 'Leave Request Form'!$R$8:$R$569, "&gt;="&amp;O241)&gt;0, "A", IF(COUNTIFS('Leave Request Form'!$C$8:$C$507, $B256, 'Leave Request Form'!$D$8:$D$507, "&lt;="&amp;O241, 'Leave Request Form'!$E$8:$E$507, "&gt;="&amp;O241)&gt;0, "R", "")))))</f>
        <v/>
      </c>
      <c r="P256" s="43" t="str">
        <f>IF(OR($B256="", P241=""), "", IF(COUNTIFS('Leave Request Form'!$T$8:$T$507, P241, 'Leave Request Form'!$C$8:$C$507, $B256), "A2", IF(COUNTIFS('Leave Request Form'!$G$8:$G$507, P241, 'Leave Request Form'!$C$8:$C$507, $B256), "R2", IF(COUNTIFS('Leave Request Form'!$P$8:$P$569, $B256, 'Leave Request Form'!$Q$8:$Q$569, "&lt;="&amp;P241, 'Leave Request Form'!$R$8:$R$569, "&gt;="&amp;P241)&gt;0, "A", IF(COUNTIFS('Leave Request Form'!$C$8:$C$507, $B256, 'Leave Request Form'!$D$8:$D$507, "&lt;="&amp;P241, 'Leave Request Form'!$E$8:$E$507, "&gt;="&amp;P241)&gt;0, "R", "")))))</f>
        <v/>
      </c>
      <c r="Q256" s="43" t="str">
        <f>IF(OR($B256="", Q241=""), "", IF(COUNTIFS('Leave Request Form'!$T$8:$T$507, Q241, 'Leave Request Form'!$C$8:$C$507, $B256), "A2", IF(COUNTIFS('Leave Request Form'!$G$8:$G$507, Q241, 'Leave Request Form'!$C$8:$C$507, $B256), "R2", IF(COUNTIFS('Leave Request Form'!$P$8:$P$569, $B256, 'Leave Request Form'!$Q$8:$Q$569, "&lt;="&amp;Q241, 'Leave Request Form'!$R$8:$R$569, "&gt;="&amp;Q241)&gt;0, "A", IF(COUNTIFS('Leave Request Form'!$C$8:$C$507, $B256, 'Leave Request Form'!$D$8:$D$507, "&lt;="&amp;Q241, 'Leave Request Form'!$E$8:$E$507, "&gt;="&amp;Q241)&gt;0, "R", "")))))</f>
        <v/>
      </c>
      <c r="R256" s="43" t="str">
        <f>IF(OR($B256="", R241=""), "", IF(COUNTIFS('Leave Request Form'!$T$8:$T$507, R241, 'Leave Request Form'!$C$8:$C$507, $B256), "A2", IF(COUNTIFS('Leave Request Form'!$G$8:$G$507, R241, 'Leave Request Form'!$C$8:$C$507, $B256), "R2", IF(COUNTIFS('Leave Request Form'!$P$8:$P$569, $B256, 'Leave Request Form'!$Q$8:$Q$569, "&lt;="&amp;R241, 'Leave Request Form'!$R$8:$R$569, "&gt;="&amp;R241)&gt;0, "A", IF(COUNTIFS('Leave Request Form'!$C$8:$C$507, $B256, 'Leave Request Form'!$D$8:$D$507, "&lt;="&amp;R241, 'Leave Request Form'!$E$8:$E$507, "&gt;="&amp;R241)&gt;0, "R", "")))))</f>
        <v/>
      </c>
      <c r="S256" s="43" t="str">
        <f>IF(OR($B256="", S241=""), "", IF(COUNTIFS('Leave Request Form'!$T$8:$T$507, S241, 'Leave Request Form'!$C$8:$C$507, $B256), "A2", IF(COUNTIFS('Leave Request Form'!$G$8:$G$507, S241, 'Leave Request Form'!$C$8:$C$507, $B256), "R2", IF(COUNTIFS('Leave Request Form'!$P$8:$P$569, $B256, 'Leave Request Form'!$Q$8:$Q$569, "&lt;="&amp;S241, 'Leave Request Form'!$R$8:$R$569, "&gt;="&amp;S241)&gt;0, "A", IF(COUNTIFS('Leave Request Form'!$C$8:$C$507, $B256, 'Leave Request Form'!$D$8:$D$507, "&lt;="&amp;S241, 'Leave Request Form'!$E$8:$E$507, "&gt;="&amp;S241)&gt;0, "R", "")))))</f>
        <v/>
      </c>
      <c r="T256" s="43" t="str">
        <f>IF(OR($B256="", T241=""), "", IF(COUNTIFS('Leave Request Form'!$T$8:$T$507, T241, 'Leave Request Form'!$C$8:$C$507, $B256), "A2", IF(COUNTIFS('Leave Request Form'!$G$8:$G$507, T241, 'Leave Request Form'!$C$8:$C$507, $B256), "R2", IF(COUNTIFS('Leave Request Form'!$P$8:$P$569, $B256, 'Leave Request Form'!$Q$8:$Q$569, "&lt;="&amp;T241, 'Leave Request Form'!$R$8:$R$569, "&gt;="&amp;T241)&gt;0, "A", IF(COUNTIFS('Leave Request Form'!$C$8:$C$507, $B256, 'Leave Request Form'!$D$8:$D$507, "&lt;="&amp;T241, 'Leave Request Form'!$E$8:$E$507, "&gt;="&amp;T241)&gt;0, "R", "")))))</f>
        <v/>
      </c>
      <c r="U256" s="43" t="str">
        <f>IF(OR($B256="", U241=""), "", IF(COUNTIFS('Leave Request Form'!$T$8:$T$507, U241, 'Leave Request Form'!$C$8:$C$507, $B256), "A2", IF(COUNTIFS('Leave Request Form'!$G$8:$G$507, U241, 'Leave Request Form'!$C$8:$C$507, $B256), "R2", IF(COUNTIFS('Leave Request Form'!$P$8:$P$569, $B256, 'Leave Request Form'!$Q$8:$Q$569, "&lt;="&amp;U241, 'Leave Request Form'!$R$8:$R$569, "&gt;="&amp;U241)&gt;0, "A", IF(COUNTIFS('Leave Request Form'!$C$8:$C$507, $B256, 'Leave Request Form'!$D$8:$D$507, "&lt;="&amp;U241, 'Leave Request Form'!$E$8:$E$507, "&gt;="&amp;U241)&gt;0, "R", "")))))</f>
        <v/>
      </c>
      <c r="V256" s="43" t="str">
        <f>IF(OR($B256="", V241=""), "", IF(COUNTIFS('Leave Request Form'!$T$8:$T$507, V241, 'Leave Request Form'!$C$8:$C$507, $B256), "A2", IF(COUNTIFS('Leave Request Form'!$G$8:$G$507, V241, 'Leave Request Form'!$C$8:$C$507, $B256), "R2", IF(COUNTIFS('Leave Request Form'!$P$8:$P$569, $B256, 'Leave Request Form'!$Q$8:$Q$569, "&lt;="&amp;V241, 'Leave Request Form'!$R$8:$R$569, "&gt;="&amp;V241)&gt;0, "A", IF(COUNTIFS('Leave Request Form'!$C$8:$C$507, $B256, 'Leave Request Form'!$D$8:$D$507, "&lt;="&amp;V241, 'Leave Request Form'!$E$8:$E$507, "&gt;="&amp;V241)&gt;0, "R", "")))))</f>
        <v/>
      </c>
      <c r="W256" s="43" t="str">
        <f>IF(OR($B256="", W241=""), "", IF(COUNTIFS('Leave Request Form'!$T$8:$T$507, W241, 'Leave Request Form'!$C$8:$C$507, $B256), "A2", IF(COUNTIFS('Leave Request Form'!$G$8:$G$507, W241, 'Leave Request Form'!$C$8:$C$507, $B256), "R2", IF(COUNTIFS('Leave Request Form'!$P$8:$P$569, $B256, 'Leave Request Form'!$Q$8:$Q$569, "&lt;="&amp;W241, 'Leave Request Form'!$R$8:$R$569, "&gt;="&amp;W241)&gt;0, "A", IF(COUNTIFS('Leave Request Form'!$C$8:$C$507, $B256, 'Leave Request Form'!$D$8:$D$507, "&lt;="&amp;W241, 'Leave Request Form'!$E$8:$E$507, "&gt;="&amp;W241)&gt;0, "R", "")))))</f>
        <v/>
      </c>
      <c r="X256" s="43" t="str">
        <f>IF(OR($B256="", X241=""), "", IF(COUNTIFS('Leave Request Form'!$T$8:$T$507, X241, 'Leave Request Form'!$C$8:$C$507, $B256), "A2", IF(COUNTIFS('Leave Request Form'!$G$8:$G$507, X241, 'Leave Request Form'!$C$8:$C$507, $B256), "R2", IF(COUNTIFS('Leave Request Form'!$P$8:$P$569, $B256, 'Leave Request Form'!$Q$8:$Q$569, "&lt;="&amp;X241, 'Leave Request Form'!$R$8:$R$569, "&gt;="&amp;X241)&gt;0, "A", IF(COUNTIFS('Leave Request Form'!$C$8:$C$507, $B256, 'Leave Request Form'!$D$8:$D$507, "&lt;="&amp;X241, 'Leave Request Form'!$E$8:$E$507, "&gt;="&amp;X241)&gt;0, "R", "")))))</f>
        <v/>
      </c>
      <c r="Y256" s="43" t="str">
        <f>IF(OR($B256="", Y241=""), "", IF(COUNTIFS('Leave Request Form'!$T$8:$T$507, Y241, 'Leave Request Form'!$C$8:$C$507, $B256), "A2", IF(COUNTIFS('Leave Request Form'!$G$8:$G$507, Y241, 'Leave Request Form'!$C$8:$C$507, $B256), "R2", IF(COUNTIFS('Leave Request Form'!$P$8:$P$569, $B256, 'Leave Request Form'!$Q$8:$Q$569, "&lt;="&amp;Y241, 'Leave Request Form'!$R$8:$R$569, "&gt;="&amp;Y241)&gt;0, "A", IF(COUNTIFS('Leave Request Form'!$C$8:$C$507, $B256, 'Leave Request Form'!$D$8:$D$507, "&lt;="&amp;Y241, 'Leave Request Form'!$E$8:$E$507, "&gt;="&amp;Y241)&gt;0, "R", "")))))</f>
        <v/>
      </c>
      <c r="Z256" s="43" t="str">
        <f>IF(OR($B256="", Z241=""), "", IF(COUNTIFS('Leave Request Form'!$T$8:$T$507, Z241, 'Leave Request Form'!$C$8:$C$507, $B256), "A2", IF(COUNTIFS('Leave Request Form'!$G$8:$G$507, Z241, 'Leave Request Form'!$C$8:$C$507, $B256), "R2", IF(COUNTIFS('Leave Request Form'!$P$8:$P$569, $B256, 'Leave Request Form'!$Q$8:$Q$569, "&lt;="&amp;Z241, 'Leave Request Form'!$R$8:$R$569, "&gt;="&amp;Z241)&gt;0, "A", IF(COUNTIFS('Leave Request Form'!$C$8:$C$507, $B256, 'Leave Request Form'!$D$8:$D$507, "&lt;="&amp;Z241, 'Leave Request Form'!$E$8:$E$507, "&gt;="&amp;Z241)&gt;0, "R", "")))))</f>
        <v/>
      </c>
      <c r="AA256" s="43" t="str">
        <f>IF(OR($B256="", AA241=""), "", IF(COUNTIFS('Leave Request Form'!$T$8:$T$507, AA241, 'Leave Request Form'!$C$8:$C$507, $B256), "A2", IF(COUNTIFS('Leave Request Form'!$G$8:$G$507, AA241, 'Leave Request Form'!$C$8:$C$507, $B256), "R2", IF(COUNTIFS('Leave Request Form'!$P$8:$P$569, $B256, 'Leave Request Form'!$Q$8:$Q$569, "&lt;="&amp;AA241, 'Leave Request Form'!$R$8:$R$569, "&gt;="&amp;AA241)&gt;0, "A", IF(COUNTIFS('Leave Request Form'!$C$8:$C$507, $B256, 'Leave Request Form'!$D$8:$D$507, "&lt;="&amp;AA241, 'Leave Request Form'!$E$8:$E$507, "&gt;="&amp;AA241)&gt;0, "R", "")))))</f>
        <v/>
      </c>
      <c r="AB256" s="43" t="str">
        <f>IF(OR($B256="", AB241=""), "", IF(COUNTIFS('Leave Request Form'!$T$8:$T$507, AB241, 'Leave Request Form'!$C$8:$C$507, $B256), "A2", IF(COUNTIFS('Leave Request Form'!$G$8:$G$507, AB241, 'Leave Request Form'!$C$8:$C$507, $B256), "R2", IF(COUNTIFS('Leave Request Form'!$P$8:$P$569, $B256, 'Leave Request Form'!$Q$8:$Q$569, "&lt;="&amp;AB241, 'Leave Request Form'!$R$8:$R$569, "&gt;="&amp;AB241)&gt;0, "A", IF(COUNTIFS('Leave Request Form'!$C$8:$C$507, $B256, 'Leave Request Form'!$D$8:$D$507, "&lt;="&amp;AB241, 'Leave Request Form'!$E$8:$E$507, "&gt;="&amp;AB241)&gt;0, "R", "")))))</f>
        <v/>
      </c>
      <c r="AC256" s="43" t="str">
        <f>IF(OR($B256="", AC241=""), "", IF(COUNTIFS('Leave Request Form'!$T$8:$T$507, AC241, 'Leave Request Form'!$C$8:$C$507, $B256), "A2", IF(COUNTIFS('Leave Request Form'!$G$8:$G$507, AC241, 'Leave Request Form'!$C$8:$C$507, $B256), "R2", IF(COUNTIFS('Leave Request Form'!$P$8:$P$569, $B256, 'Leave Request Form'!$Q$8:$Q$569, "&lt;="&amp;AC241, 'Leave Request Form'!$R$8:$R$569, "&gt;="&amp;AC241)&gt;0, "A", IF(COUNTIFS('Leave Request Form'!$C$8:$C$507, $B256, 'Leave Request Form'!$D$8:$D$507, "&lt;="&amp;AC241, 'Leave Request Form'!$E$8:$E$507, "&gt;="&amp;AC241)&gt;0, "R", "")))))</f>
        <v/>
      </c>
      <c r="AD256" s="43" t="str">
        <f>IF(OR($B256="", AD241=""), "", IF(COUNTIFS('Leave Request Form'!$T$8:$T$507, AD241, 'Leave Request Form'!$C$8:$C$507, $B256), "A2", IF(COUNTIFS('Leave Request Form'!$G$8:$G$507, AD241, 'Leave Request Form'!$C$8:$C$507, $B256), "R2", IF(COUNTIFS('Leave Request Form'!$P$8:$P$569, $B256, 'Leave Request Form'!$Q$8:$Q$569, "&lt;="&amp;AD241, 'Leave Request Form'!$R$8:$R$569, "&gt;="&amp;AD241)&gt;0, "A", IF(COUNTIFS('Leave Request Form'!$C$8:$C$507, $B256, 'Leave Request Form'!$D$8:$D$507, "&lt;="&amp;AD241, 'Leave Request Form'!$E$8:$E$507, "&gt;="&amp;AD241)&gt;0, "R", "")))))</f>
        <v/>
      </c>
      <c r="AE256" s="43" t="str">
        <f>IF(OR($B256="", AE241=""), "", IF(COUNTIFS('Leave Request Form'!$T$8:$T$507, AE241, 'Leave Request Form'!$C$8:$C$507, $B256), "A2", IF(COUNTIFS('Leave Request Form'!$G$8:$G$507, AE241, 'Leave Request Form'!$C$8:$C$507, $B256), "R2", IF(COUNTIFS('Leave Request Form'!$P$8:$P$569, $B256, 'Leave Request Form'!$Q$8:$Q$569, "&lt;="&amp;AE241, 'Leave Request Form'!$R$8:$R$569, "&gt;="&amp;AE241)&gt;0, "A", IF(COUNTIFS('Leave Request Form'!$C$8:$C$507, $B256, 'Leave Request Form'!$D$8:$D$507, "&lt;="&amp;AE241, 'Leave Request Form'!$E$8:$E$507, "&gt;="&amp;AE241)&gt;0, "R", "")))))</f>
        <v/>
      </c>
      <c r="AF256" s="43" t="str">
        <f>IF(OR($B256="", AF241=""), "", IF(COUNTIFS('Leave Request Form'!$T$8:$T$507, AF241, 'Leave Request Form'!$C$8:$C$507, $B256), "A2", IF(COUNTIFS('Leave Request Form'!$G$8:$G$507, AF241, 'Leave Request Form'!$C$8:$C$507, $B256), "R2", IF(COUNTIFS('Leave Request Form'!$P$8:$P$569, $B256, 'Leave Request Form'!$Q$8:$Q$569, "&lt;="&amp;AF241, 'Leave Request Form'!$R$8:$R$569, "&gt;="&amp;AF241)&gt;0, "A", IF(COUNTIFS('Leave Request Form'!$C$8:$C$507, $B256, 'Leave Request Form'!$D$8:$D$507, "&lt;="&amp;AF241, 'Leave Request Form'!$E$8:$E$507, "&gt;="&amp;AF241)&gt;0, "R", "")))))</f>
        <v/>
      </c>
      <c r="AG256" s="44" t="str">
        <f>IF(OR($B256="", AG241=""), "", IF(COUNTIFS('Leave Request Form'!$T$8:$T$507, AG241, 'Leave Request Form'!$C$8:$C$507, $B256), "A2", IF(COUNTIFS('Leave Request Form'!$G$8:$G$507, AG241, 'Leave Request Form'!$C$8:$C$507, $B256), "R2", IF(COUNTIFS('Leave Request Form'!$P$8:$P$569, $B256, 'Leave Request Form'!$Q$8:$Q$569, "&lt;="&amp;AG241, 'Leave Request Form'!$R$8:$R$569, "&gt;="&amp;AG241)&gt;0, "A", IF(COUNTIFS('Leave Request Form'!$C$8:$C$507, $B256, 'Leave Request Form'!$D$8:$D$507, "&lt;="&amp;AG241, 'Leave Request Form'!$E$8:$E$507, "&gt;="&amp;AG241)&gt;0, "R", "")))))</f>
        <v/>
      </c>
      <c r="AH256" s="75"/>
    </row>
    <row r="257" spans="1:34" x14ac:dyDescent="0.25">
      <c r="A257" s="75"/>
      <c r="B257" s="10" t="str">
        <f>IF('Intro &amp; Setup'!$BC$19="", "", 'Intro &amp; Setup'!$BC$19)</f>
        <v/>
      </c>
      <c r="C257" s="42" t="str">
        <f>IF(OR($B257="", C241=""), "", IF(COUNTIFS('Leave Request Form'!$T$8:$T$507, C241, 'Leave Request Form'!$C$8:$C$507, $B257), "A2", IF(COUNTIFS('Leave Request Form'!$G$8:$G$507, C241, 'Leave Request Form'!$C$8:$C$507, $B257), "R2", IF(COUNTIFS('Leave Request Form'!$P$8:$P$569, $B257, 'Leave Request Form'!$Q$8:$Q$569, "&lt;="&amp;C241, 'Leave Request Form'!$R$8:$R$569, "&gt;="&amp;C241)&gt;0, "A", IF(COUNTIFS('Leave Request Form'!$C$8:$C$507, $B257, 'Leave Request Form'!$D$8:$D$507, "&lt;="&amp;C241, 'Leave Request Form'!$E$8:$E$507, "&gt;="&amp;C241)&gt;0, "R", "")))))</f>
        <v/>
      </c>
      <c r="D257" s="43" t="str">
        <f>IF(OR($B257="", D241=""), "", IF(COUNTIFS('Leave Request Form'!$T$8:$T$507, D241, 'Leave Request Form'!$C$8:$C$507, $B257), "A2", IF(COUNTIFS('Leave Request Form'!$G$8:$G$507, D241, 'Leave Request Form'!$C$8:$C$507, $B257), "R2", IF(COUNTIFS('Leave Request Form'!$P$8:$P$569, $B257, 'Leave Request Form'!$Q$8:$Q$569, "&lt;="&amp;D241, 'Leave Request Form'!$R$8:$R$569, "&gt;="&amp;D241)&gt;0, "A", IF(COUNTIFS('Leave Request Form'!$C$8:$C$507, $B257, 'Leave Request Form'!$D$8:$D$507, "&lt;="&amp;D241, 'Leave Request Form'!$E$8:$E$507, "&gt;="&amp;D241)&gt;0, "R", "")))))</f>
        <v/>
      </c>
      <c r="E257" s="43" t="str">
        <f>IF(OR($B257="", E241=""), "", IF(COUNTIFS('Leave Request Form'!$T$8:$T$507, E241, 'Leave Request Form'!$C$8:$C$507, $B257), "A2", IF(COUNTIFS('Leave Request Form'!$G$8:$G$507, E241, 'Leave Request Form'!$C$8:$C$507, $B257), "R2", IF(COUNTIFS('Leave Request Form'!$P$8:$P$569, $B257, 'Leave Request Form'!$Q$8:$Q$569, "&lt;="&amp;E241, 'Leave Request Form'!$R$8:$R$569, "&gt;="&amp;E241)&gt;0, "A", IF(COUNTIFS('Leave Request Form'!$C$8:$C$507, $B257, 'Leave Request Form'!$D$8:$D$507, "&lt;="&amp;E241, 'Leave Request Form'!$E$8:$E$507, "&gt;="&amp;E241)&gt;0, "R", "")))))</f>
        <v/>
      </c>
      <c r="F257" s="43" t="str">
        <f>IF(OR($B257="", F241=""), "", IF(COUNTIFS('Leave Request Form'!$T$8:$T$507, F241, 'Leave Request Form'!$C$8:$C$507, $B257), "A2", IF(COUNTIFS('Leave Request Form'!$G$8:$G$507, F241, 'Leave Request Form'!$C$8:$C$507, $B257), "R2", IF(COUNTIFS('Leave Request Form'!$P$8:$P$569, $B257, 'Leave Request Form'!$Q$8:$Q$569, "&lt;="&amp;F241, 'Leave Request Form'!$R$8:$R$569, "&gt;="&amp;F241)&gt;0, "A", IF(COUNTIFS('Leave Request Form'!$C$8:$C$507, $B257, 'Leave Request Form'!$D$8:$D$507, "&lt;="&amp;F241, 'Leave Request Form'!$E$8:$E$507, "&gt;="&amp;F241)&gt;0, "R", "")))))</f>
        <v/>
      </c>
      <c r="G257" s="43" t="str">
        <f>IF(OR($B257="", G241=""), "", IF(COUNTIFS('Leave Request Form'!$T$8:$T$507, G241, 'Leave Request Form'!$C$8:$C$507, $B257), "A2", IF(COUNTIFS('Leave Request Form'!$G$8:$G$507, G241, 'Leave Request Form'!$C$8:$C$507, $B257), "R2", IF(COUNTIFS('Leave Request Form'!$P$8:$P$569, $B257, 'Leave Request Form'!$Q$8:$Q$569, "&lt;="&amp;G241, 'Leave Request Form'!$R$8:$R$569, "&gt;="&amp;G241)&gt;0, "A", IF(COUNTIFS('Leave Request Form'!$C$8:$C$507, $B257, 'Leave Request Form'!$D$8:$D$507, "&lt;="&amp;G241, 'Leave Request Form'!$E$8:$E$507, "&gt;="&amp;G241)&gt;0, "R", "")))))</f>
        <v/>
      </c>
      <c r="H257" s="43" t="str">
        <f>IF(OR($B257="", H241=""), "", IF(COUNTIFS('Leave Request Form'!$T$8:$T$507, H241, 'Leave Request Form'!$C$8:$C$507, $B257), "A2", IF(COUNTIFS('Leave Request Form'!$G$8:$G$507, H241, 'Leave Request Form'!$C$8:$C$507, $B257), "R2", IF(COUNTIFS('Leave Request Form'!$P$8:$P$569, $B257, 'Leave Request Form'!$Q$8:$Q$569, "&lt;="&amp;H241, 'Leave Request Form'!$R$8:$R$569, "&gt;="&amp;H241)&gt;0, "A", IF(COUNTIFS('Leave Request Form'!$C$8:$C$507, $B257, 'Leave Request Form'!$D$8:$D$507, "&lt;="&amp;H241, 'Leave Request Form'!$E$8:$E$507, "&gt;="&amp;H241)&gt;0, "R", "")))))</f>
        <v/>
      </c>
      <c r="I257" s="43" t="str">
        <f>IF(OR($B257="", I241=""), "", IF(COUNTIFS('Leave Request Form'!$T$8:$T$507, I241, 'Leave Request Form'!$C$8:$C$507, $B257), "A2", IF(COUNTIFS('Leave Request Form'!$G$8:$G$507, I241, 'Leave Request Form'!$C$8:$C$507, $B257), "R2", IF(COUNTIFS('Leave Request Form'!$P$8:$P$569, $B257, 'Leave Request Form'!$Q$8:$Q$569, "&lt;="&amp;I241, 'Leave Request Form'!$R$8:$R$569, "&gt;="&amp;I241)&gt;0, "A", IF(COUNTIFS('Leave Request Form'!$C$8:$C$507, $B257, 'Leave Request Form'!$D$8:$D$507, "&lt;="&amp;I241, 'Leave Request Form'!$E$8:$E$507, "&gt;="&amp;I241)&gt;0, "R", "")))))</f>
        <v/>
      </c>
      <c r="J257" s="43" t="str">
        <f>IF(OR($B257="", J241=""), "", IF(COUNTIFS('Leave Request Form'!$T$8:$T$507, J241, 'Leave Request Form'!$C$8:$C$507, $B257), "A2", IF(COUNTIFS('Leave Request Form'!$G$8:$G$507, J241, 'Leave Request Form'!$C$8:$C$507, $B257), "R2", IF(COUNTIFS('Leave Request Form'!$P$8:$P$569, $B257, 'Leave Request Form'!$Q$8:$Q$569, "&lt;="&amp;J241, 'Leave Request Form'!$R$8:$R$569, "&gt;="&amp;J241)&gt;0, "A", IF(COUNTIFS('Leave Request Form'!$C$8:$C$507, $B257, 'Leave Request Form'!$D$8:$D$507, "&lt;="&amp;J241, 'Leave Request Form'!$E$8:$E$507, "&gt;="&amp;J241)&gt;0, "R", "")))))</f>
        <v/>
      </c>
      <c r="K257" s="43" t="str">
        <f>IF(OR($B257="", K241=""), "", IF(COUNTIFS('Leave Request Form'!$T$8:$T$507, K241, 'Leave Request Form'!$C$8:$C$507, $B257), "A2", IF(COUNTIFS('Leave Request Form'!$G$8:$G$507, K241, 'Leave Request Form'!$C$8:$C$507, $B257), "R2", IF(COUNTIFS('Leave Request Form'!$P$8:$P$569, $B257, 'Leave Request Form'!$Q$8:$Q$569, "&lt;="&amp;K241, 'Leave Request Form'!$R$8:$R$569, "&gt;="&amp;K241)&gt;0, "A", IF(COUNTIFS('Leave Request Form'!$C$8:$C$507, $B257, 'Leave Request Form'!$D$8:$D$507, "&lt;="&amp;K241, 'Leave Request Form'!$E$8:$E$507, "&gt;="&amp;K241)&gt;0, "R", "")))))</f>
        <v/>
      </c>
      <c r="L257" s="43" t="str">
        <f>IF(OR($B257="", L241=""), "", IF(COUNTIFS('Leave Request Form'!$T$8:$T$507, L241, 'Leave Request Form'!$C$8:$C$507, $B257), "A2", IF(COUNTIFS('Leave Request Form'!$G$8:$G$507, L241, 'Leave Request Form'!$C$8:$C$507, $B257), "R2", IF(COUNTIFS('Leave Request Form'!$P$8:$P$569, $B257, 'Leave Request Form'!$Q$8:$Q$569, "&lt;="&amp;L241, 'Leave Request Form'!$R$8:$R$569, "&gt;="&amp;L241)&gt;0, "A", IF(COUNTIFS('Leave Request Form'!$C$8:$C$507, $B257, 'Leave Request Form'!$D$8:$D$507, "&lt;="&amp;L241, 'Leave Request Form'!$E$8:$E$507, "&gt;="&amp;L241)&gt;0, "R", "")))))</f>
        <v/>
      </c>
      <c r="M257" s="43" t="str">
        <f>IF(OR($B257="", M241=""), "", IF(COUNTIFS('Leave Request Form'!$T$8:$T$507, M241, 'Leave Request Form'!$C$8:$C$507, $B257), "A2", IF(COUNTIFS('Leave Request Form'!$G$8:$G$507, M241, 'Leave Request Form'!$C$8:$C$507, $B257), "R2", IF(COUNTIFS('Leave Request Form'!$P$8:$P$569, $B257, 'Leave Request Form'!$Q$8:$Q$569, "&lt;="&amp;M241, 'Leave Request Form'!$R$8:$R$569, "&gt;="&amp;M241)&gt;0, "A", IF(COUNTIFS('Leave Request Form'!$C$8:$C$507, $B257, 'Leave Request Form'!$D$8:$D$507, "&lt;="&amp;M241, 'Leave Request Form'!$E$8:$E$507, "&gt;="&amp;M241)&gt;0, "R", "")))))</f>
        <v/>
      </c>
      <c r="N257" s="43" t="str">
        <f>IF(OR($B257="", N241=""), "", IF(COUNTIFS('Leave Request Form'!$T$8:$T$507, N241, 'Leave Request Form'!$C$8:$C$507, $B257), "A2", IF(COUNTIFS('Leave Request Form'!$G$8:$G$507, N241, 'Leave Request Form'!$C$8:$C$507, $B257), "R2", IF(COUNTIFS('Leave Request Form'!$P$8:$P$569, $B257, 'Leave Request Form'!$Q$8:$Q$569, "&lt;="&amp;N241, 'Leave Request Form'!$R$8:$R$569, "&gt;="&amp;N241)&gt;0, "A", IF(COUNTIFS('Leave Request Form'!$C$8:$C$507, $B257, 'Leave Request Form'!$D$8:$D$507, "&lt;="&amp;N241, 'Leave Request Form'!$E$8:$E$507, "&gt;="&amp;N241)&gt;0, "R", "")))))</f>
        <v/>
      </c>
      <c r="O257" s="43" t="str">
        <f>IF(OR($B257="", O241=""), "", IF(COUNTIFS('Leave Request Form'!$T$8:$T$507, O241, 'Leave Request Form'!$C$8:$C$507, $B257), "A2", IF(COUNTIFS('Leave Request Form'!$G$8:$G$507, O241, 'Leave Request Form'!$C$8:$C$507, $B257), "R2", IF(COUNTIFS('Leave Request Form'!$P$8:$P$569, $B257, 'Leave Request Form'!$Q$8:$Q$569, "&lt;="&amp;O241, 'Leave Request Form'!$R$8:$R$569, "&gt;="&amp;O241)&gt;0, "A", IF(COUNTIFS('Leave Request Form'!$C$8:$C$507, $B257, 'Leave Request Form'!$D$8:$D$507, "&lt;="&amp;O241, 'Leave Request Form'!$E$8:$E$507, "&gt;="&amp;O241)&gt;0, "R", "")))))</f>
        <v/>
      </c>
      <c r="P257" s="43" t="str">
        <f>IF(OR($B257="", P241=""), "", IF(COUNTIFS('Leave Request Form'!$T$8:$T$507, P241, 'Leave Request Form'!$C$8:$C$507, $B257), "A2", IF(COUNTIFS('Leave Request Form'!$G$8:$G$507, P241, 'Leave Request Form'!$C$8:$C$507, $B257), "R2", IF(COUNTIFS('Leave Request Form'!$P$8:$P$569, $B257, 'Leave Request Form'!$Q$8:$Q$569, "&lt;="&amp;P241, 'Leave Request Form'!$R$8:$R$569, "&gt;="&amp;P241)&gt;0, "A", IF(COUNTIFS('Leave Request Form'!$C$8:$C$507, $B257, 'Leave Request Form'!$D$8:$D$507, "&lt;="&amp;P241, 'Leave Request Form'!$E$8:$E$507, "&gt;="&amp;P241)&gt;0, "R", "")))))</f>
        <v/>
      </c>
      <c r="Q257" s="43" t="str">
        <f>IF(OR($B257="", Q241=""), "", IF(COUNTIFS('Leave Request Form'!$T$8:$T$507, Q241, 'Leave Request Form'!$C$8:$C$507, $B257), "A2", IF(COUNTIFS('Leave Request Form'!$G$8:$G$507, Q241, 'Leave Request Form'!$C$8:$C$507, $B257), "R2", IF(COUNTIFS('Leave Request Form'!$P$8:$P$569, $B257, 'Leave Request Form'!$Q$8:$Q$569, "&lt;="&amp;Q241, 'Leave Request Form'!$R$8:$R$569, "&gt;="&amp;Q241)&gt;0, "A", IF(COUNTIFS('Leave Request Form'!$C$8:$C$507, $B257, 'Leave Request Form'!$D$8:$D$507, "&lt;="&amp;Q241, 'Leave Request Form'!$E$8:$E$507, "&gt;="&amp;Q241)&gt;0, "R", "")))))</f>
        <v/>
      </c>
      <c r="R257" s="43" t="str">
        <f>IF(OR($B257="", R241=""), "", IF(COUNTIFS('Leave Request Form'!$T$8:$T$507, R241, 'Leave Request Form'!$C$8:$C$507, $B257), "A2", IF(COUNTIFS('Leave Request Form'!$G$8:$G$507, R241, 'Leave Request Form'!$C$8:$C$507, $B257), "R2", IF(COUNTIFS('Leave Request Form'!$P$8:$P$569, $B257, 'Leave Request Form'!$Q$8:$Q$569, "&lt;="&amp;R241, 'Leave Request Form'!$R$8:$R$569, "&gt;="&amp;R241)&gt;0, "A", IF(COUNTIFS('Leave Request Form'!$C$8:$C$507, $B257, 'Leave Request Form'!$D$8:$D$507, "&lt;="&amp;R241, 'Leave Request Form'!$E$8:$E$507, "&gt;="&amp;R241)&gt;0, "R", "")))))</f>
        <v/>
      </c>
      <c r="S257" s="43" t="str">
        <f>IF(OR($B257="", S241=""), "", IF(COUNTIFS('Leave Request Form'!$T$8:$T$507, S241, 'Leave Request Form'!$C$8:$C$507, $B257), "A2", IF(COUNTIFS('Leave Request Form'!$G$8:$G$507, S241, 'Leave Request Form'!$C$8:$C$507, $B257), "R2", IF(COUNTIFS('Leave Request Form'!$P$8:$P$569, $B257, 'Leave Request Form'!$Q$8:$Q$569, "&lt;="&amp;S241, 'Leave Request Form'!$R$8:$R$569, "&gt;="&amp;S241)&gt;0, "A", IF(COUNTIFS('Leave Request Form'!$C$8:$C$507, $B257, 'Leave Request Form'!$D$8:$D$507, "&lt;="&amp;S241, 'Leave Request Form'!$E$8:$E$507, "&gt;="&amp;S241)&gt;0, "R", "")))))</f>
        <v/>
      </c>
      <c r="T257" s="43" t="str">
        <f>IF(OR($B257="", T241=""), "", IF(COUNTIFS('Leave Request Form'!$T$8:$T$507, T241, 'Leave Request Form'!$C$8:$C$507, $B257), "A2", IF(COUNTIFS('Leave Request Form'!$G$8:$G$507, T241, 'Leave Request Form'!$C$8:$C$507, $B257), "R2", IF(COUNTIFS('Leave Request Form'!$P$8:$P$569, $B257, 'Leave Request Form'!$Q$8:$Q$569, "&lt;="&amp;T241, 'Leave Request Form'!$R$8:$R$569, "&gt;="&amp;T241)&gt;0, "A", IF(COUNTIFS('Leave Request Form'!$C$8:$C$507, $B257, 'Leave Request Form'!$D$8:$D$507, "&lt;="&amp;T241, 'Leave Request Form'!$E$8:$E$507, "&gt;="&amp;T241)&gt;0, "R", "")))))</f>
        <v/>
      </c>
      <c r="U257" s="43" t="str">
        <f>IF(OR($B257="", U241=""), "", IF(COUNTIFS('Leave Request Form'!$T$8:$T$507, U241, 'Leave Request Form'!$C$8:$C$507, $B257), "A2", IF(COUNTIFS('Leave Request Form'!$G$8:$G$507, U241, 'Leave Request Form'!$C$8:$C$507, $B257), "R2", IF(COUNTIFS('Leave Request Form'!$P$8:$P$569, $B257, 'Leave Request Form'!$Q$8:$Q$569, "&lt;="&amp;U241, 'Leave Request Form'!$R$8:$R$569, "&gt;="&amp;U241)&gt;0, "A", IF(COUNTIFS('Leave Request Form'!$C$8:$C$507, $B257, 'Leave Request Form'!$D$8:$D$507, "&lt;="&amp;U241, 'Leave Request Form'!$E$8:$E$507, "&gt;="&amp;U241)&gt;0, "R", "")))))</f>
        <v/>
      </c>
      <c r="V257" s="43" t="str">
        <f>IF(OR($B257="", V241=""), "", IF(COUNTIFS('Leave Request Form'!$T$8:$T$507, V241, 'Leave Request Form'!$C$8:$C$507, $B257), "A2", IF(COUNTIFS('Leave Request Form'!$G$8:$G$507, V241, 'Leave Request Form'!$C$8:$C$507, $B257), "R2", IF(COUNTIFS('Leave Request Form'!$P$8:$P$569, $B257, 'Leave Request Form'!$Q$8:$Q$569, "&lt;="&amp;V241, 'Leave Request Form'!$R$8:$R$569, "&gt;="&amp;V241)&gt;0, "A", IF(COUNTIFS('Leave Request Form'!$C$8:$C$507, $B257, 'Leave Request Form'!$D$8:$D$507, "&lt;="&amp;V241, 'Leave Request Form'!$E$8:$E$507, "&gt;="&amp;V241)&gt;0, "R", "")))))</f>
        <v/>
      </c>
      <c r="W257" s="43" t="str">
        <f>IF(OR($B257="", W241=""), "", IF(COUNTIFS('Leave Request Form'!$T$8:$T$507, W241, 'Leave Request Form'!$C$8:$C$507, $B257), "A2", IF(COUNTIFS('Leave Request Form'!$G$8:$G$507, W241, 'Leave Request Form'!$C$8:$C$507, $B257), "R2", IF(COUNTIFS('Leave Request Form'!$P$8:$P$569, $B257, 'Leave Request Form'!$Q$8:$Q$569, "&lt;="&amp;W241, 'Leave Request Form'!$R$8:$R$569, "&gt;="&amp;W241)&gt;0, "A", IF(COUNTIFS('Leave Request Form'!$C$8:$C$507, $B257, 'Leave Request Form'!$D$8:$D$507, "&lt;="&amp;W241, 'Leave Request Form'!$E$8:$E$507, "&gt;="&amp;W241)&gt;0, "R", "")))))</f>
        <v/>
      </c>
      <c r="X257" s="43" t="str">
        <f>IF(OR($B257="", X241=""), "", IF(COUNTIFS('Leave Request Form'!$T$8:$T$507, X241, 'Leave Request Form'!$C$8:$C$507, $B257), "A2", IF(COUNTIFS('Leave Request Form'!$G$8:$G$507, X241, 'Leave Request Form'!$C$8:$C$507, $B257), "R2", IF(COUNTIFS('Leave Request Form'!$P$8:$P$569, $B257, 'Leave Request Form'!$Q$8:$Q$569, "&lt;="&amp;X241, 'Leave Request Form'!$R$8:$R$569, "&gt;="&amp;X241)&gt;0, "A", IF(COUNTIFS('Leave Request Form'!$C$8:$C$507, $B257, 'Leave Request Form'!$D$8:$D$507, "&lt;="&amp;X241, 'Leave Request Form'!$E$8:$E$507, "&gt;="&amp;X241)&gt;0, "R", "")))))</f>
        <v/>
      </c>
      <c r="Y257" s="43" t="str">
        <f>IF(OR($B257="", Y241=""), "", IF(COUNTIFS('Leave Request Form'!$T$8:$T$507, Y241, 'Leave Request Form'!$C$8:$C$507, $B257), "A2", IF(COUNTIFS('Leave Request Form'!$G$8:$G$507, Y241, 'Leave Request Form'!$C$8:$C$507, $B257), "R2", IF(COUNTIFS('Leave Request Form'!$P$8:$P$569, $B257, 'Leave Request Form'!$Q$8:$Q$569, "&lt;="&amp;Y241, 'Leave Request Form'!$R$8:$R$569, "&gt;="&amp;Y241)&gt;0, "A", IF(COUNTIFS('Leave Request Form'!$C$8:$C$507, $B257, 'Leave Request Form'!$D$8:$D$507, "&lt;="&amp;Y241, 'Leave Request Form'!$E$8:$E$507, "&gt;="&amp;Y241)&gt;0, "R", "")))))</f>
        <v/>
      </c>
      <c r="Z257" s="43" t="str">
        <f>IF(OR($B257="", Z241=""), "", IF(COUNTIFS('Leave Request Form'!$T$8:$T$507, Z241, 'Leave Request Form'!$C$8:$C$507, $B257), "A2", IF(COUNTIFS('Leave Request Form'!$G$8:$G$507, Z241, 'Leave Request Form'!$C$8:$C$507, $B257), "R2", IF(COUNTIFS('Leave Request Form'!$P$8:$P$569, $B257, 'Leave Request Form'!$Q$8:$Q$569, "&lt;="&amp;Z241, 'Leave Request Form'!$R$8:$R$569, "&gt;="&amp;Z241)&gt;0, "A", IF(COUNTIFS('Leave Request Form'!$C$8:$C$507, $B257, 'Leave Request Form'!$D$8:$D$507, "&lt;="&amp;Z241, 'Leave Request Form'!$E$8:$E$507, "&gt;="&amp;Z241)&gt;0, "R", "")))))</f>
        <v/>
      </c>
      <c r="AA257" s="43" t="str">
        <f>IF(OR($B257="", AA241=""), "", IF(COUNTIFS('Leave Request Form'!$T$8:$T$507, AA241, 'Leave Request Form'!$C$8:$C$507, $B257), "A2", IF(COUNTIFS('Leave Request Form'!$G$8:$G$507, AA241, 'Leave Request Form'!$C$8:$C$507, $B257), "R2", IF(COUNTIFS('Leave Request Form'!$P$8:$P$569, $B257, 'Leave Request Form'!$Q$8:$Q$569, "&lt;="&amp;AA241, 'Leave Request Form'!$R$8:$R$569, "&gt;="&amp;AA241)&gt;0, "A", IF(COUNTIFS('Leave Request Form'!$C$8:$C$507, $B257, 'Leave Request Form'!$D$8:$D$507, "&lt;="&amp;AA241, 'Leave Request Form'!$E$8:$E$507, "&gt;="&amp;AA241)&gt;0, "R", "")))))</f>
        <v/>
      </c>
      <c r="AB257" s="43" t="str">
        <f>IF(OR($B257="", AB241=""), "", IF(COUNTIFS('Leave Request Form'!$T$8:$T$507, AB241, 'Leave Request Form'!$C$8:$C$507, $B257), "A2", IF(COUNTIFS('Leave Request Form'!$G$8:$G$507, AB241, 'Leave Request Form'!$C$8:$C$507, $B257), "R2", IF(COUNTIFS('Leave Request Form'!$P$8:$P$569, $B257, 'Leave Request Form'!$Q$8:$Q$569, "&lt;="&amp;AB241, 'Leave Request Form'!$R$8:$R$569, "&gt;="&amp;AB241)&gt;0, "A", IF(COUNTIFS('Leave Request Form'!$C$8:$C$507, $B257, 'Leave Request Form'!$D$8:$D$507, "&lt;="&amp;AB241, 'Leave Request Form'!$E$8:$E$507, "&gt;="&amp;AB241)&gt;0, "R", "")))))</f>
        <v/>
      </c>
      <c r="AC257" s="43" t="str">
        <f>IF(OR($B257="", AC241=""), "", IF(COUNTIFS('Leave Request Form'!$T$8:$T$507, AC241, 'Leave Request Form'!$C$8:$C$507, $B257), "A2", IF(COUNTIFS('Leave Request Form'!$G$8:$G$507, AC241, 'Leave Request Form'!$C$8:$C$507, $B257), "R2", IF(COUNTIFS('Leave Request Form'!$P$8:$P$569, $B257, 'Leave Request Form'!$Q$8:$Q$569, "&lt;="&amp;AC241, 'Leave Request Form'!$R$8:$R$569, "&gt;="&amp;AC241)&gt;0, "A", IF(COUNTIFS('Leave Request Form'!$C$8:$C$507, $B257, 'Leave Request Form'!$D$8:$D$507, "&lt;="&amp;AC241, 'Leave Request Form'!$E$8:$E$507, "&gt;="&amp;AC241)&gt;0, "R", "")))))</f>
        <v/>
      </c>
      <c r="AD257" s="43" t="str">
        <f>IF(OR($B257="", AD241=""), "", IF(COUNTIFS('Leave Request Form'!$T$8:$T$507, AD241, 'Leave Request Form'!$C$8:$C$507, $B257), "A2", IF(COUNTIFS('Leave Request Form'!$G$8:$G$507, AD241, 'Leave Request Form'!$C$8:$C$507, $B257), "R2", IF(COUNTIFS('Leave Request Form'!$P$8:$P$569, $B257, 'Leave Request Form'!$Q$8:$Q$569, "&lt;="&amp;AD241, 'Leave Request Form'!$R$8:$R$569, "&gt;="&amp;AD241)&gt;0, "A", IF(COUNTIFS('Leave Request Form'!$C$8:$C$507, $B257, 'Leave Request Form'!$D$8:$D$507, "&lt;="&amp;AD241, 'Leave Request Form'!$E$8:$E$507, "&gt;="&amp;AD241)&gt;0, "R", "")))))</f>
        <v/>
      </c>
      <c r="AE257" s="43" t="str">
        <f>IF(OR($B257="", AE241=""), "", IF(COUNTIFS('Leave Request Form'!$T$8:$T$507, AE241, 'Leave Request Form'!$C$8:$C$507, $B257), "A2", IF(COUNTIFS('Leave Request Form'!$G$8:$G$507, AE241, 'Leave Request Form'!$C$8:$C$507, $B257), "R2", IF(COUNTIFS('Leave Request Form'!$P$8:$P$569, $B257, 'Leave Request Form'!$Q$8:$Q$569, "&lt;="&amp;AE241, 'Leave Request Form'!$R$8:$R$569, "&gt;="&amp;AE241)&gt;0, "A", IF(COUNTIFS('Leave Request Form'!$C$8:$C$507, $B257, 'Leave Request Form'!$D$8:$D$507, "&lt;="&amp;AE241, 'Leave Request Form'!$E$8:$E$507, "&gt;="&amp;AE241)&gt;0, "R", "")))))</f>
        <v/>
      </c>
      <c r="AF257" s="43" t="str">
        <f>IF(OR($B257="", AF241=""), "", IF(COUNTIFS('Leave Request Form'!$T$8:$T$507, AF241, 'Leave Request Form'!$C$8:$C$507, $B257), "A2", IF(COUNTIFS('Leave Request Form'!$G$8:$G$507, AF241, 'Leave Request Form'!$C$8:$C$507, $B257), "R2", IF(COUNTIFS('Leave Request Form'!$P$8:$P$569, $B257, 'Leave Request Form'!$Q$8:$Q$569, "&lt;="&amp;AF241, 'Leave Request Form'!$R$8:$R$569, "&gt;="&amp;AF241)&gt;0, "A", IF(COUNTIFS('Leave Request Form'!$C$8:$C$507, $B257, 'Leave Request Form'!$D$8:$D$507, "&lt;="&amp;AF241, 'Leave Request Form'!$E$8:$E$507, "&gt;="&amp;AF241)&gt;0, "R", "")))))</f>
        <v/>
      </c>
      <c r="AG257" s="44" t="str">
        <f>IF(OR($B257="", AG241=""), "", IF(COUNTIFS('Leave Request Form'!$T$8:$T$507, AG241, 'Leave Request Form'!$C$8:$C$507, $B257), "A2", IF(COUNTIFS('Leave Request Form'!$G$8:$G$507, AG241, 'Leave Request Form'!$C$8:$C$507, $B257), "R2", IF(COUNTIFS('Leave Request Form'!$P$8:$P$569, $B257, 'Leave Request Form'!$Q$8:$Q$569, "&lt;="&amp;AG241, 'Leave Request Form'!$R$8:$R$569, "&gt;="&amp;AG241)&gt;0, "A", IF(COUNTIFS('Leave Request Form'!$C$8:$C$507, $B257, 'Leave Request Form'!$D$8:$D$507, "&lt;="&amp;AG241, 'Leave Request Form'!$E$8:$E$507, "&gt;="&amp;AG241)&gt;0, "R", "")))))</f>
        <v/>
      </c>
      <c r="AH257" s="75"/>
    </row>
    <row r="258" spans="1:34" x14ac:dyDescent="0.25">
      <c r="A258" s="75"/>
      <c r="B258" s="10" t="str">
        <f>IF('Intro &amp; Setup'!$BC$20="", "", 'Intro &amp; Setup'!$BC$20)</f>
        <v/>
      </c>
      <c r="C258" s="42" t="str">
        <f>IF(OR($B258="", C241=""), "", IF(COUNTIFS('Leave Request Form'!$T$8:$T$507, C241, 'Leave Request Form'!$C$8:$C$507, $B258), "A2", IF(COUNTIFS('Leave Request Form'!$G$8:$G$507, C241, 'Leave Request Form'!$C$8:$C$507, $B258), "R2", IF(COUNTIFS('Leave Request Form'!$P$8:$P$569, $B258, 'Leave Request Form'!$Q$8:$Q$569, "&lt;="&amp;C241, 'Leave Request Form'!$R$8:$R$569, "&gt;="&amp;C241)&gt;0, "A", IF(COUNTIFS('Leave Request Form'!$C$8:$C$507, $B258, 'Leave Request Form'!$D$8:$D$507, "&lt;="&amp;C241, 'Leave Request Form'!$E$8:$E$507, "&gt;="&amp;C241)&gt;0, "R", "")))))</f>
        <v/>
      </c>
      <c r="D258" s="43" t="str">
        <f>IF(OR($B258="", D241=""), "", IF(COUNTIFS('Leave Request Form'!$T$8:$T$507, D241, 'Leave Request Form'!$C$8:$C$507, $B258), "A2", IF(COUNTIFS('Leave Request Form'!$G$8:$G$507, D241, 'Leave Request Form'!$C$8:$C$507, $B258), "R2", IF(COUNTIFS('Leave Request Form'!$P$8:$P$569, $B258, 'Leave Request Form'!$Q$8:$Q$569, "&lt;="&amp;D241, 'Leave Request Form'!$R$8:$R$569, "&gt;="&amp;D241)&gt;0, "A", IF(COUNTIFS('Leave Request Form'!$C$8:$C$507, $B258, 'Leave Request Form'!$D$8:$D$507, "&lt;="&amp;D241, 'Leave Request Form'!$E$8:$E$507, "&gt;="&amp;D241)&gt;0, "R", "")))))</f>
        <v/>
      </c>
      <c r="E258" s="43" t="str">
        <f>IF(OR($B258="", E241=""), "", IF(COUNTIFS('Leave Request Form'!$T$8:$T$507, E241, 'Leave Request Form'!$C$8:$C$507, $B258), "A2", IF(COUNTIFS('Leave Request Form'!$G$8:$G$507, E241, 'Leave Request Form'!$C$8:$C$507, $B258), "R2", IF(COUNTIFS('Leave Request Form'!$P$8:$P$569, $B258, 'Leave Request Form'!$Q$8:$Q$569, "&lt;="&amp;E241, 'Leave Request Form'!$R$8:$R$569, "&gt;="&amp;E241)&gt;0, "A", IF(COUNTIFS('Leave Request Form'!$C$8:$C$507, $B258, 'Leave Request Form'!$D$8:$D$507, "&lt;="&amp;E241, 'Leave Request Form'!$E$8:$E$507, "&gt;="&amp;E241)&gt;0, "R", "")))))</f>
        <v/>
      </c>
      <c r="F258" s="43" t="str">
        <f>IF(OR($B258="", F241=""), "", IF(COUNTIFS('Leave Request Form'!$T$8:$T$507, F241, 'Leave Request Form'!$C$8:$C$507, $B258), "A2", IF(COUNTIFS('Leave Request Form'!$G$8:$G$507, F241, 'Leave Request Form'!$C$8:$C$507, $B258), "R2", IF(COUNTIFS('Leave Request Form'!$P$8:$P$569, $B258, 'Leave Request Form'!$Q$8:$Q$569, "&lt;="&amp;F241, 'Leave Request Form'!$R$8:$R$569, "&gt;="&amp;F241)&gt;0, "A", IF(COUNTIFS('Leave Request Form'!$C$8:$C$507, $B258, 'Leave Request Form'!$D$8:$D$507, "&lt;="&amp;F241, 'Leave Request Form'!$E$8:$E$507, "&gt;="&amp;F241)&gt;0, "R", "")))))</f>
        <v/>
      </c>
      <c r="G258" s="43" t="str">
        <f>IF(OR($B258="", G241=""), "", IF(COUNTIFS('Leave Request Form'!$T$8:$T$507, G241, 'Leave Request Form'!$C$8:$C$507, $B258), "A2", IF(COUNTIFS('Leave Request Form'!$G$8:$G$507, G241, 'Leave Request Form'!$C$8:$C$507, $B258), "R2", IF(COUNTIFS('Leave Request Form'!$P$8:$P$569, $B258, 'Leave Request Form'!$Q$8:$Q$569, "&lt;="&amp;G241, 'Leave Request Form'!$R$8:$R$569, "&gt;="&amp;G241)&gt;0, "A", IF(COUNTIFS('Leave Request Form'!$C$8:$C$507, $B258, 'Leave Request Form'!$D$8:$D$507, "&lt;="&amp;G241, 'Leave Request Form'!$E$8:$E$507, "&gt;="&amp;G241)&gt;0, "R", "")))))</f>
        <v/>
      </c>
      <c r="H258" s="43" t="str">
        <f>IF(OR($B258="", H241=""), "", IF(COUNTIFS('Leave Request Form'!$T$8:$T$507, H241, 'Leave Request Form'!$C$8:$C$507, $B258), "A2", IF(COUNTIFS('Leave Request Form'!$G$8:$G$507, H241, 'Leave Request Form'!$C$8:$C$507, $B258), "R2", IF(COUNTIFS('Leave Request Form'!$P$8:$P$569, $B258, 'Leave Request Form'!$Q$8:$Q$569, "&lt;="&amp;H241, 'Leave Request Form'!$R$8:$R$569, "&gt;="&amp;H241)&gt;0, "A", IF(COUNTIFS('Leave Request Form'!$C$8:$C$507, $B258, 'Leave Request Form'!$D$8:$D$507, "&lt;="&amp;H241, 'Leave Request Form'!$E$8:$E$507, "&gt;="&amp;H241)&gt;0, "R", "")))))</f>
        <v/>
      </c>
      <c r="I258" s="43" t="str">
        <f>IF(OR($B258="", I241=""), "", IF(COUNTIFS('Leave Request Form'!$T$8:$T$507, I241, 'Leave Request Form'!$C$8:$C$507, $B258), "A2", IF(COUNTIFS('Leave Request Form'!$G$8:$G$507, I241, 'Leave Request Form'!$C$8:$C$507, $B258), "R2", IF(COUNTIFS('Leave Request Form'!$P$8:$P$569, $B258, 'Leave Request Form'!$Q$8:$Q$569, "&lt;="&amp;I241, 'Leave Request Form'!$R$8:$R$569, "&gt;="&amp;I241)&gt;0, "A", IF(COUNTIFS('Leave Request Form'!$C$8:$C$507, $B258, 'Leave Request Form'!$D$8:$D$507, "&lt;="&amp;I241, 'Leave Request Form'!$E$8:$E$507, "&gt;="&amp;I241)&gt;0, "R", "")))))</f>
        <v/>
      </c>
      <c r="J258" s="43" t="str">
        <f>IF(OR($B258="", J241=""), "", IF(COUNTIFS('Leave Request Form'!$T$8:$T$507, J241, 'Leave Request Form'!$C$8:$C$507, $B258), "A2", IF(COUNTIFS('Leave Request Form'!$G$8:$G$507, J241, 'Leave Request Form'!$C$8:$C$507, $B258), "R2", IF(COUNTIFS('Leave Request Form'!$P$8:$P$569, $B258, 'Leave Request Form'!$Q$8:$Q$569, "&lt;="&amp;J241, 'Leave Request Form'!$R$8:$R$569, "&gt;="&amp;J241)&gt;0, "A", IF(COUNTIFS('Leave Request Form'!$C$8:$C$507, $B258, 'Leave Request Form'!$D$8:$D$507, "&lt;="&amp;J241, 'Leave Request Form'!$E$8:$E$507, "&gt;="&amp;J241)&gt;0, "R", "")))))</f>
        <v/>
      </c>
      <c r="K258" s="43" t="str">
        <f>IF(OR($B258="", K241=""), "", IF(COUNTIFS('Leave Request Form'!$T$8:$T$507, K241, 'Leave Request Form'!$C$8:$C$507, $B258), "A2", IF(COUNTIFS('Leave Request Form'!$G$8:$G$507, K241, 'Leave Request Form'!$C$8:$C$507, $B258), "R2", IF(COUNTIFS('Leave Request Form'!$P$8:$P$569, $B258, 'Leave Request Form'!$Q$8:$Q$569, "&lt;="&amp;K241, 'Leave Request Form'!$R$8:$R$569, "&gt;="&amp;K241)&gt;0, "A", IF(COUNTIFS('Leave Request Form'!$C$8:$C$507, $B258, 'Leave Request Form'!$D$8:$D$507, "&lt;="&amp;K241, 'Leave Request Form'!$E$8:$E$507, "&gt;="&amp;K241)&gt;0, "R", "")))))</f>
        <v/>
      </c>
      <c r="L258" s="43" t="str">
        <f>IF(OR($B258="", L241=""), "", IF(COUNTIFS('Leave Request Form'!$T$8:$T$507, L241, 'Leave Request Form'!$C$8:$C$507, $B258), "A2", IF(COUNTIFS('Leave Request Form'!$G$8:$G$507, L241, 'Leave Request Form'!$C$8:$C$507, $B258), "R2", IF(COUNTIFS('Leave Request Form'!$P$8:$P$569, $B258, 'Leave Request Form'!$Q$8:$Q$569, "&lt;="&amp;L241, 'Leave Request Form'!$R$8:$R$569, "&gt;="&amp;L241)&gt;0, "A", IF(COUNTIFS('Leave Request Form'!$C$8:$C$507, $B258, 'Leave Request Form'!$D$8:$D$507, "&lt;="&amp;L241, 'Leave Request Form'!$E$8:$E$507, "&gt;="&amp;L241)&gt;0, "R", "")))))</f>
        <v/>
      </c>
      <c r="M258" s="43" t="str">
        <f>IF(OR($B258="", M241=""), "", IF(COUNTIFS('Leave Request Form'!$T$8:$T$507, M241, 'Leave Request Form'!$C$8:$C$507, $B258), "A2", IF(COUNTIFS('Leave Request Form'!$G$8:$G$507, M241, 'Leave Request Form'!$C$8:$C$507, $B258), "R2", IF(COUNTIFS('Leave Request Form'!$P$8:$P$569, $B258, 'Leave Request Form'!$Q$8:$Q$569, "&lt;="&amp;M241, 'Leave Request Form'!$R$8:$R$569, "&gt;="&amp;M241)&gt;0, "A", IF(COUNTIFS('Leave Request Form'!$C$8:$C$507, $B258, 'Leave Request Form'!$D$8:$D$507, "&lt;="&amp;M241, 'Leave Request Form'!$E$8:$E$507, "&gt;="&amp;M241)&gt;0, "R", "")))))</f>
        <v/>
      </c>
      <c r="N258" s="43" t="str">
        <f>IF(OR($B258="", N241=""), "", IF(COUNTIFS('Leave Request Form'!$T$8:$T$507, N241, 'Leave Request Form'!$C$8:$C$507, $B258), "A2", IF(COUNTIFS('Leave Request Form'!$G$8:$G$507, N241, 'Leave Request Form'!$C$8:$C$507, $B258), "R2", IF(COUNTIFS('Leave Request Form'!$P$8:$P$569, $B258, 'Leave Request Form'!$Q$8:$Q$569, "&lt;="&amp;N241, 'Leave Request Form'!$R$8:$R$569, "&gt;="&amp;N241)&gt;0, "A", IF(COUNTIFS('Leave Request Form'!$C$8:$C$507, $B258, 'Leave Request Form'!$D$8:$D$507, "&lt;="&amp;N241, 'Leave Request Form'!$E$8:$E$507, "&gt;="&amp;N241)&gt;0, "R", "")))))</f>
        <v/>
      </c>
      <c r="O258" s="43" t="str">
        <f>IF(OR($B258="", O241=""), "", IF(COUNTIFS('Leave Request Form'!$T$8:$T$507, O241, 'Leave Request Form'!$C$8:$C$507, $B258), "A2", IF(COUNTIFS('Leave Request Form'!$G$8:$G$507, O241, 'Leave Request Form'!$C$8:$C$507, $B258), "R2", IF(COUNTIFS('Leave Request Form'!$P$8:$P$569, $B258, 'Leave Request Form'!$Q$8:$Q$569, "&lt;="&amp;O241, 'Leave Request Form'!$R$8:$R$569, "&gt;="&amp;O241)&gt;0, "A", IF(COUNTIFS('Leave Request Form'!$C$8:$C$507, $B258, 'Leave Request Form'!$D$8:$D$507, "&lt;="&amp;O241, 'Leave Request Form'!$E$8:$E$507, "&gt;="&amp;O241)&gt;0, "R", "")))))</f>
        <v/>
      </c>
      <c r="P258" s="43" t="str">
        <f>IF(OR($B258="", P241=""), "", IF(COUNTIFS('Leave Request Form'!$T$8:$T$507, P241, 'Leave Request Form'!$C$8:$C$507, $B258), "A2", IF(COUNTIFS('Leave Request Form'!$G$8:$G$507, P241, 'Leave Request Form'!$C$8:$C$507, $B258), "R2", IF(COUNTIFS('Leave Request Form'!$P$8:$P$569, $B258, 'Leave Request Form'!$Q$8:$Q$569, "&lt;="&amp;P241, 'Leave Request Form'!$R$8:$R$569, "&gt;="&amp;P241)&gt;0, "A", IF(COUNTIFS('Leave Request Form'!$C$8:$C$507, $B258, 'Leave Request Form'!$D$8:$D$507, "&lt;="&amp;P241, 'Leave Request Form'!$E$8:$E$507, "&gt;="&amp;P241)&gt;0, "R", "")))))</f>
        <v/>
      </c>
      <c r="Q258" s="43" t="str">
        <f>IF(OR($B258="", Q241=""), "", IF(COUNTIFS('Leave Request Form'!$T$8:$T$507, Q241, 'Leave Request Form'!$C$8:$C$507, $B258), "A2", IF(COUNTIFS('Leave Request Form'!$G$8:$G$507, Q241, 'Leave Request Form'!$C$8:$C$507, $B258), "R2", IF(COUNTIFS('Leave Request Form'!$P$8:$P$569, $B258, 'Leave Request Form'!$Q$8:$Q$569, "&lt;="&amp;Q241, 'Leave Request Form'!$R$8:$R$569, "&gt;="&amp;Q241)&gt;0, "A", IF(COUNTIFS('Leave Request Form'!$C$8:$C$507, $B258, 'Leave Request Form'!$D$8:$D$507, "&lt;="&amp;Q241, 'Leave Request Form'!$E$8:$E$507, "&gt;="&amp;Q241)&gt;0, "R", "")))))</f>
        <v/>
      </c>
      <c r="R258" s="43" t="str">
        <f>IF(OR($B258="", R241=""), "", IF(COUNTIFS('Leave Request Form'!$T$8:$T$507, R241, 'Leave Request Form'!$C$8:$C$507, $B258), "A2", IF(COUNTIFS('Leave Request Form'!$G$8:$G$507, R241, 'Leave Request Form'!$C$8:$C$507, $B258), "R2", IF(COUNTIFS('Leave Request Form'!$P$8:$P$569, $B258, 'Leave Request Form'!$Q$8:$Q$569, "&lt;="&amp;R241, 'Leave Request Form'!$R$8:$R$569, "&gt;="&amp;R241)&gt;0, "A", IF(COUNTIFS('Leave Request Form'!$C$8:$C$507, $B258, 'Leave Request Form'!$D$8:$D$507, "&lt;="&amp;R241, 'Leave Request Form'!$E$8:$E$507, "&gt;="&amp;R241)&gt;0, "R", "")))))</f>
        <v/>
      </c>
      <c r="S258" s="43" t="str">
        <f>IF(OR($B258="", S241=""), "", IF(COUNTIFS('Leave Request Form'!$T$8:$T$507, S241, 'Leave Request Form'!$C$8:$C$507, $B258), "A2", IF(COUNTIFS('Leave Request Form'!$G$8:$G$507, S241, 'Leave Request Form'!$C$8:$C$507, $B258), "R2", IF(COUNTIFS('Leave Request Form'!$P$8:$P$569, $B258, 'Leave Request Form'!$Q$8:$Q$569, "&lt;="&amp;S241, 'Leave Request Form'!$R$8:$R$569, "&gt;="&amp;S241)&gt;0, "A", IF(COUNTIFS('Leave Request Form'!$C$8:$C$507, $B258, 'Leave Request Form'!$D$8:$D$507, "&lt;="&amp;S241, 'Leave Request Form'!$E$8:$E$507, "&gt;="&amp;S241)&gt;0, "R", "")))))</f>
        <v/>
      </c>
      <c r="T258" s="43" t="str">
        <f>IF(OR($B258="", T241=""), "", IF(COUNTIFS('Leave Request Form'!$T$8:$T$507, T241, 'Leave Request Form'!$C$8:$C$507, $B258), "A2", IF(COUNTIFS('Leave Request Form'!$G$8:$G$507, T241, 'Leave Request Form'!$C$8:$C$507, $B258), "R2", IF(COUNTIFS('Leave Request Form'!$P$8:$P$569, $B258, 'Leave Request Form'!$Q$8:$Q$569, "&lt;="&amp;T241, 'Leave Request Form'!$R$8:$R$569, "&gt;="&amp;T241)&gt;0, "A", IF(COUNTIFS('Leave Request Form'!$C$8:$C$507, $B258, 'Leave Request Form'!$D$8:$D$507, "&lt;="&amp;T241, 'Leave Request Form'!$E$8:$E$507, "&gt;="&amp;T241)&gt;0, "R", "")))))</f>
        <v/>
      </c>
      <c r="U258" s="43" t="str">
        <f>IF(OR($B258="", U241=""), "", IF(COUNTIFS('Leave Request Form'!$T$8:$T$507, U241, 'Leave Request Form'!$C$8:$C$507, $B258), "A2", IF(COUNTIFS('Leave Request Form'!$G$8:$G$507, U241, 'Leave Request Form'!$C$8:$C$507, $B258), "R2", IF(COUNTIFS('Leave Request Form'!$P$8:$P$569, $B258, 'Leave Request Form'!$Q$8:$Q$569, "&lt;="&amp;U241, 'Leave Request Form'!$R$8:$R$569, "&gt;="&amp;U241)&gt;0, "A", IF(COUNTIFS('Leave Request Form'!$C$8:$C$507, $B258, 'Leave Request Form'!$D$8:$D$507, "&lt;="&amp;U241, 'Leave Request Form'!$E$8:$E$507, "&gt;="&amp;U241)&gt;0, "R", "")))))</f>
        <v/>
      </c>
      <c r="V258" s="43" t="str">
        <f>IF(OR($B258="", V241=""), "", IF(COUNTIFS('Leave Request Form'!$T$8:$T$507, V241, 'Leave Request Form'!$C$8:$C$507, $B258), "A2", IF(COUNTIFS('Leave Request Form'!$G$8:$G$507, V241, 'Leave Request Form'!$C$8:$C$507, $B258), "R2", IF(COUNTIFS('Leave Request Form'!$P$8:$P$569, $B258, 'Leave Request Form'!$Q$8:$Q$569, "&lt;="&amp;V241, 'Leave Request Form'!$R$8:$R$569, "&gt;="&amp;V241)&gt;0, "A", IF(COUNTIFS('Leave Request Form'!$C$8:$C$507, $B258, 'Leave Request Form'!$D$8:$D$507, "&lt;="&amp;V241, 'Leave Request Form'!$E$8:$E$507, "&gt;="&amp;V241)&gt;0, "R", "")))))</f>
        <v/>
      </c>
      <c r="W258" s="43" t="str">
        <f>IF(OR($B258="", W241=""), "", IF(COUNTIFS('Leave Request Form'!$T$8:$T$507, W241, 'Leave Request Form'!$C$8:$C$507, $B258), "A2", IF(COUNTIFS('Leave Request Form'!$G$8:$G$507, W241, 'Leave Request Form'!$C$8:$C$507, $B258), "R2", IF(COUNTIFS('Leave Request Form'!$P$8:$P$569, $B258, 'Leave Request Form'!$Q$8:$Q$569, "&lt;="&amp;W241, 'Leave Request Form'!$R$8:$R$569, "&gt;="&amp;W241)&gt;0, "A", IF(COUNTIFS('Leave Request Form'!$C$8:$C$507, $B258, 'Leave Request Form'!$D$8:$D$507, "&lt;="&amp;W241, 'Leave Request Form'!$E$8:$E$507, "&gt;="&amp;W241)&gt;0, "R", "")))))</f>
        <v/>
      </c>
      <c r="X258" s="43" t="str">
        <f>IF(OR($B258="", X241=""), "", IF(COUNTIFS('Leave Request Form'!$T$8:$T$507, X241, 'Leave Request Form'!$C$8:$C$507, $B258), "A2", IF(COUNTIFS('Leave Request Form'!$G$8:$G$507, X241, 'Leave Request Form'!$C$8:$C$507, $B258), "R2", IF(COUNTIFS('Leave Request Form'!$P$8:$P$569, $B258, 'Leave Request Form'!$Q$8:$Q$569, "&lt;="&amp;X241, 'Leave Request Form'!$R$8:$R$569, "&gt;="&amp;X241)&gt;0, "A", IF(COUNTIFS('Leave Request Form'!$C$8:$C$507, $B258, 'Leave Request Form'!$D$8:$D$507, "&lt;="&amp;X241, 'Leave Request Form'!$E$8:$E$507, "&gt;="&amp;X241)&gt;0, "R", "")))))</f>
        <v/>
      </c>
      <c r="Y258" s="43" t="str">
        <f>IF(OR($B258="", Y241=""), "", IF(COUNTIFS('Leave Request Form'!$T$8:$T$507, Y241, 'Leave Request Form'!$C$8:$C$507, $B258), "A2", IF(COUNTIFS('Leave Request Form'!$G$8:$G$507, Y241, 'Leave Request Form'!$C$8:$C$507, $B258), "R2", IF(COUNTIFS('Leave Request Form'!$P$8:$P$569, $B258, 'Leave Request Form'!$Q$8:$Q$569, "&lt;="&amp;Y241, 'Leave Request Form'!$R$8:$R$569, "&gt;="&amp;Y241)&gt;0, "A", IF(COUNTIFS('Leave Request Form'!$C$8:$C$507, $B258, 'Leave Request Form'!$D$8:$D$507, "&lt;="&amp;Y241, 'Leave Request Form'!$E$8:$E$507, "&gt;="&amp;Y241)&gt;0, "R", "")))))</f>
        <v/>
      </c>
      <c r="Z258" s="43" t="str">
        <f>IF(OR($B258="", Z241=""), "", IF(COUNTIFS('Leave Request Form'!$T$8:$T$507, Z241, 'Leave Request Form'!$C$8:$C$507, $B258), "A2", IF(COUNTIFS('Leave Request Form'!$G$8:$G$507, Z241, 'Leave Request Form'!$C$8:$C$507, $B258), "R2", IF(COUNTIFS('Leave Request Form'!$P$8:$P$569, $B258, 'Leave Request Form'!$Q$8:$Q$569, "&lt;="&amp;Z241, 'Leave Request Form'!$R$8:$R$569, "&gt;="&amp;Z241)&gt;0, "A", IF(COUNTIFS('Leave Request Form'!$C$8:$C$507, $B258, 'Leave Request Form'!$D$8:$D$507, "&lt;="&amp;Z241, 'Leave Request Form'!$E$8:$E$507, "&gt;="&amp;Z241)&gt;0, "R", "")))))</f>
        <v/>
      </c>
      <c r="AA258" s="43" t="str">
        <f>IF(OR($B258="", AA241=""), "", IF(COUNTIFS('Leave Request Form'!$T$8:$T$507, AA241, 'Leave Request Form'!$C$8:$C$507, $B258), "A2", IF(COUNTIFS('Leave Request Form'!$G$8:$G$507, AA241, 'Leave Request Form'!$C$8:$C$507, $B258), "R2", IF(COUNTIFS('Leave Request Form'!$P$8:$P$569, $B258, 'Leave Request Form'!$Q$8:$Q$569, "&lt;="&amp;AA241, 'Leave Request Form'!$R$8:$R$569, "&gt;="&amp;AA241)&gt;0, "A", IF(COUNTIFS('Leave Request Form'!$C$8:$C$507, $B258, 'Leave Request Form'!$D$8:$D$507, "&lt;="&amp;AA241, 'Leave Request Form'!$E$8:$E$507, "&gt;="&amp;AA241)&gt;0, "R", "")))))</f>
        <v/>
      </c>
      <c r="AB258" s="43" t="str">
        <f>IF(OR($B258="", AB241=""), "", IF(COUNTIFS('Leave Request Form'!$T$8:$T$507, AB241, 'Leave Request Form'!$C$8:$C$507, $B258), "A2", IF(COUNTIFS('Leave Request Form'!$G$8:$G$507, AB241, 'Leave Request Form'!$C$8:$C$507, $B258), "R2", IF(COUNTIFS('Leave Request Form'!$P$8:$P$569, $B258, 'Leave Request Form'!$Q$8:$Q$569, "&lt;="&amp;AB241, 'Leave Request Form'!$R$8:$R$569, "&gt;="&amp;AB241)&gt;0, "A", IF(COUNTIFS('Leave Request Form'!$C$8:$C$507, $B258, 'Leave Request Form'!$D$8:$D$507, "&lt;="&amp;AB241, 'Leave Request Form'!$E$8:$E$507, "&gt;="&amp;AB241)&gt;0, "R", "")))))</f>
        <v/>
      </c>
      <c r="AC258" s="43" t="str">
        <f>IF(OR($B258="", AC241=""), "", IF(COUNTIFS('Leave Request Form'!$T$8:$T$507, AC241, 'Leave Request Form'!$C$8:$C$507, $B258), "A2", IF(COUNTIFS('Leave Request Form'!$G$8:$G$507, AC241, 'Leave Request Form'!$C$8:$C$507, $B258), "R2", IF(COUNTIFS('Leave Request Form'!$P$8:$P$569, $B258, 'Leave Request Form'!$Q$8:$Q$569, "&lt;="&amp;AC241, 'Leave Request Form'!$R$8:$R$569, "&gt;="&amp;AC241)&gt;0, "A", IF(COUNTIFS('Leave Request Form'!$C$8:$C$507, $B258, 'Leave Request Form'!$D$8:$D$507, "&lt;="&amp;AC241, 'Leave Request Form'!$E$8:$E$507, "&gt;="&amp;AC241)&gt;0, "R", "")))))</f>
        <v/>
      </c>
      <c r="AD258" s="43" t="str">
        <f>IF(OR($B258="", AD241=""), "", IF(COUNTIFS('Leave Request Form'!$T$8:$T$507, AD241, 'Leave Request Form'!$C$8:$C$507, $B258), "A2", IF(COUNTIFS('Leave Request Form'!$G$8:$G$507, AD241, 'Leave Request Form'!$C$8:$C$507, $B258), "R2", IF(COUNTIFS('Leave Request Form'!$P$8:$P$569, $B258, 'Leave Request Form'!$Q$8:$Q$569, "&lt;="&amp;AD241, 'Leave Request Form'!$R$8:$R$569, "&gt;="&amp;AD241)&gt;0, "A", IF(COUNTIFS('Leave Request Form'!$C$8:$C$507, $B258, 'Leave Request Form'!$D$8:$D$507, "&lt;="&amp;AD241, 'Leave Request Form'!$E$8:$E$507, "&gt;="&amp;AD241)&gt;0, "R", "")))))</f>
        <v/>
      </c>
      <c r="AE258" s="43" t="str">
        <f>IF(OR($B258="", AE241=""), "", IF(COUNTIFS('Leave Request Form'!$T$8:$T$507, AE241, 'Leave Request Form'!$C$8:$C$507, $B258), "A2", IF(COUNTIFS('Leave Request Form'!$G$8:$G$507, AE241, 'Leave Request Form'!$C$8:$C$507, $B258), "R2", IF(COUNTIFS('Leave Request Form'!$P$8:$P$569, $B258, 'Leave Request Form'!$Q$8:$Q$569, "&lt;="&amp;AE241, 'Leave Request Form'!$R$8:$R$569, "&gt;="&amp;AE241)&gt;0, "A", IF(COUNTIFS('Leave Request Form'!$C$8:$C$507, $B258, 'Leave Request Form'!$D$8:$D$507, "&lt;="&amp;AE241, 'Leave Request Form'!$E$8:$E$507, "&gt;="&amp;AE241)&gt;0, "R", "")))))</f>
        <v/>
      </c>
      <c r="AF258" s="43" t="str">
        <f>IF(OR($B258="", AF241=""), "", IF(COUNTIFS('Leave Request Form'!$T$8:$T$507, AF241, 'Leave Request Form'!$C$8:$C$507, $B258), "A2", IF(COUNTIFS('Leave Request Form'!$G$8:$G$507, AF241, 'Leave Request Form'!$C$8:$C$507, $B258), "R2", IF(COUNTIFS('Leave Request Form'!$P$8:$P$569, $B258, 'Leave Request Form'!$Q$8:$Q$569, "&lt;="&amp;AF241, 'Leave Request Form'!$R$8:$R$569, "&gt;="&amp;AF241)&gt;0, "A", IF(COUNTIFS('Leave Request Form'!$C$8:$C$507, $B258, 'Leave Request Form'!$D$8:$D$507, "&lt;="&amp;AF241, 'Leave Request Form'!$E$8:$E$507, "&gt;="&amp;AF241)&gt;0, "R", "")))))</f>
        <v/>
      </c>
      <c r="AG258" s="44" t="str">
        <f>IF(OR($B258="", AG241=""), "", IF(COUNTIFS('Leave Request Form'!$T$8:$T$507, AG241, 'Leave Request Form'!$C$8:$C$507, $B258), "A2", IF(COUNTIFS('Leave Request Form'!$G$8:$G$507, AG241, 'Leave Request Form'!$C$8:$C$507, $B258), "R2", IF(COUNTIFS('Leave Request Form'!$P$8:$P$569, $B258, 'Leave Request Form'!$Q$8:$Q$569, "&lt;="&amp;AG241, 'Leave Request Form'!$R$8:$R$569, "&gt;="&amp;AG241)&gt;0, "A", IF(COUNTIFS('Leave Request Form'!$C$8:$C$507, $B258, 'Leave Request Form'!$D$8:$D$507, "&lt;="&amp;AG241, 'Leave Request Form'!$E$8:$E$507, "&gt;="&amp;AG241)&gt;0, "R", "")))))</f>
        <v/>
      </c>
      <c r="AH258" s="75"/>
    </row>
    <row r="259" spans="1:34" x14ac:dyDescent="0.25">
      <c r="A259" s="75"/>
      <c r="B259" s="10" t="str">
        <f>IF('Intro &amp; Setup'!$BC$21="", "", 'Intro &amp; Setup'!$BC$21)</f>
        <v/>
      </c>
      <c r="C259" s="42" t="str">
        <f>IF(OR($B259="", C241=""), "", IF(COUNTIFS('Leave Request Form'!$T$8:$T$507, C241, 'Leave Request Form'!$C$8:$C$507, $B259), "A2", IF(COUNTIFS('Leave Request Form'!$G$8:$G$507, C241, 'Leave Request Form'!$C$8:$C$507, $B259), "R2", IF(COUNTIFS('Leave Request Form'!$P$8:$P$569, $B259, 'Leave Request Form'!$Q$8:$Q$569, "&lt;="&amp;C241, 'Leave Request Form'!$R$8:$R$569, "&gt;="&amp;C241)&gt;0, "A", IF(COUNTIFS('Leave Request Form'!$C$8:$C$507, $B259, 'Leave Request Form'!$D$8:$D$507, "&lt;="&amp;C241, 'Leave Request Form'!$E$8:$E$507, "&gt;="&amp;C241)&gt;0, "R", "")))))</f>
        <v/>
      </c>
      <c r="D259" s="43" t="str">
        <f>IF(OR($B259="", D241=""), "", IF(COUNTIFS('Leave Request Form'!$T$8:$T$507, D241, 'Leave Request Form'!$C$8:$C$507, $B259), "A2", IF(COUNTIFS('Leave Request Form'!$G$8:$G$507, D241, 'Leave Request Form'!$C$8:$C$507, $B259), "R2", IF(COUNTIFS('Leave Request Form'!$P$8:$P$569, $B259, 'Leave Request Form'!$Q$8:$Q$569, "&lt;="&amp;D241, 'Leave Request Form'!$R$8:$R$569, "&gt;="&amp;D241)&gt;0, "A", IF(COUNTIFS('Leave Request Form'!$C$8:$C$507, $B259, 'Leave Request Form'!$D$8:$D$507, "&lt;="&amp;D241, 'Leave Request Form'!$E$8:$E$507, "&gt;="&amp;D241)&gt;0, "R", "")))))</f>
        <v/>
      </c>
      <c r="E259" s="43" t="str">
        <f>IF(OR($B259="", E241=""), "", IF(COUNTIFS('Leave Request Form'!$T$8:$T$507, E241, 'Leave Request Form'!$C$8:$C$507, $B259), "A2", IF(COUNTIFS('Leave Request Form'!$G$8:$G$507, E241, 'Leave Request Form'!$C$8:$C$507, $B259), "R2", IF(COUNTIFS('Leave Request Form'!$P$8:$P$569, $B259, 'Leave Request Form'!$Q$8:$Q$569, "&lt;="&amp;E241, 'Leave Request Form'!$R$8:$R$569, "&gt;="&amp;E241)&gt;0, "A", IF(COUNTIFS('Leave Request Form'!$C$8:$C$507, $B259, 'Leave Request Form'!$D$8:$D$507, "&lt;="&amp;E241, 'Leave Request Form'!$E$8:$E$507, "&gt;="&amp;E241)&gt;0, "R", "")))))</f>
        <v/>
      </c>
      <c r="F259" s="43" t="str">
        <f>IF(OR($B259="", F241=""), "", IF(COUNTIFS('Leave Request Form'!$T$8:$T$507, F241, 'Leave Request Form'!$C$8:$C$507, $B259), "A2", IF(COUNTIFS('Leave Request Form'!$G$8:$G$507, F241, 'Leave Request Form'!$C$8:$C$507, $B259), "R2", IF(COUNTIFS('Leave Request Form'!$P$8:$P$569, $B259, 'Leave Request Form'!$Q$8:$Q$569, "&lt;="&amp;F241, 'Leave Request Form'!$R$8:$R$569, "&gt;="&amp;F241)&gt;0, "A", IF(COUNTIFS('Leave Request Form'!$C$8:$C$507, $B259, 'Leave Request Form'!$D$8:$D$507, "&lt;="&amp;F241, 'Leave Request Form'!$E$8:$E$507, "&gt;="&amp;F241)&gt;0, "R", "")))))</f>
        <v/>
      </c>
      <c r="G259" s="43" t="str">
        <f>IF(OR($B259="", G241=""), "", IF(COUNTIFS('Leave Request Form'!$T$8:$T$507, G241, 'Leave Request Form'!$C$8:$C$507, $B259), "A2", IF(COUNTIFS('Leave Request Form'!$G$8:$G$507, G241, 'Leave Request Form'!$C$8:$C$507, $B259), "R2", IF(COUNTIFS('Leave Request Form'!$P$8:$P$569, $B259, 'Leave Request Form'!$Q$8:$Q$569, "&lt;="&amp;G241, 'Leave Request Form'!$R$8:$R$569, "&gt;="&amp;G241)&gt;0, "A", IF(COUNTIFS('Leave Request Form'!$C$8:$C$507, $B259, 'Leave Request Form'!$D$8:$D$507, "&lt;="&amp;G241, 'Leave Request Form'!$E$8:$E$507, "&gt;="&amp;G241)&gt;0, "R", "")))))</f>
        <v/>
      </c>
      <c r="H259" s="43" t="str">
        <f>IF(OR($B259="", H241=""), "", IF(COUNTIFS('Leave Request Form'!$T$8:$T$507, H241, 'Leave Request Form'!$C$8:$C$507, $B259), "A2", IF(COUNTIFS('Leave Request Form'!$G$8:$G$507, H241, 'Leave Request Form'!$C$8:$C$507, $B259), "R2", IF(COUNTIFS('Leave Request Form'!$P$8:$P$569, $B259, 'Leave Request Form'!$Q$8:$Q$569, "&lt;="&amp;H241, 'Leave Request Form'!$R$8:$R$569, "&gt;="&amp;H241)&gt;0, "A", IF(COUNTIFS('Leave Request Form'!$C$8:$C$507, $B259, 'Leave Request Form'!$D$8:$D$507, "&lt;="&amp;H241, 'Leave Request Form'!$E$8:$E$507, "&gt;="&amp;H241)&gt;0, "R", "")))))</f>
        <v/>
      </c>
      <c r="I259" s="43" t="str">
        <f>IF(OR($B259="", I241=""), "", IF(COUNTIFS('Leave Request Form'!$T$8:$T$507, I241, 'Leave Request Form'!$C$8:$C$507, $B259), "A2", IF(COUNTIFS('Leave Request Form'!$G$8:$G$507, I241, 'Leave Request Form'!$C$8:$C$507, $B259), "R2", IF(COUNTIFS('Leave Request Form'!$P$8:$P$569, $B259, 'Leave Request Form'!$Q$8:$Q$569, "&lt;="&amp;I241, 'Leave Request Form'!$R$8:$R$569, "&gt;="&amp;I241)&gt;0, "A", IF(COUNTIFS('Leave Request Form'!$C$8:$C$507, $B259, 'Leave Request Form'!$D$8:$D$507, "&lt;="&amp;I241, 'Leave Request Form'!$E$8:$E$507, "&gt;="&amp;I241)&gt;0, "R", "")))))</f>
        <v/>
      </c>
      <c r="J259" s="43" t="str">
        <f>IF(OR($B259="", J241=""), "", IF(COUNTIFS('Leave Request Form'!$T$8:$T$507, J241, 'Leave Request Form'!$C$8:$C$507, $B259), "A2", IF(COUNTIFS('Leave Request Form'!$G$8:$G$507, J241, 'Leave Request Form'!$C$8:$C$507, $B259), "R2", IF(COUNTIFS('Leave Request Form'!$P$8:$P$569, $B259, 'Leave Request Form'!$Q$8:$Q$569, "&lt;="&amp;J241, 'Leave Request Form'!$R$8:$R$569, "&gt;="&amp;J241)&gt;0, "A", IF(COUNTIFS('Leave Request Form'!$C$8:$C$507, $B259, 'Leave Request Form'!$D$8:$D$507, "&lt;="&amp;J241, 'Leave Request Form'!$E$8:$E$507, "&gt;="&amp;J241)&gt;0, "R", "")))))</f>
        <v/>
      </c>
      <c r="K259" s="43" t="str">
        <f>IF(OR($B259="", K241=""), "", IF(COUNTIFS('Leave Request Form'!$T$8:$T$507, K241, 'Leave Request Form'!$C$8:$C$507, $B259), "A2", IF(COUNTIFS('Leave Request Form'!$G$8:$G$507, K241, 'Leave Request Form'!$C$8:$C$507, $B259), "R2", IF(COUNTIFS('Leave Request Form'!$P$8:$P$569, $B259, 'Leave Request Form'!$Q$8:$Q$569, "&lt;="&amp;K241, 'Leave Request Form'!$R$8:$R$569, "&gt;="&amp;K241)&gt;0, "A", IF(COUNTIFS('Leave Request Form'!$C$8:$C$507, $B259, 'Leave Request Form'!$D$8:$D$507, "&lt;="&amp;K241, 'Leave Request Form'!$E$8:$E$507, "&gt;="&amp;K241)&gt;0, "R", "")))))</f>
        <v/>
      </c>
      <c r="L259" s="43" t="str">
        <f>IF(OR($B259="", L241=""), "", IF(COUNTIFS('Leave Request Form'!$T$8:$T$507, L241, 'Leave Request Form'!$C$8:$C$507, $B259), "A2", IF(COUNTIFS('Leave Request Form'!$G$8:$G$507, L241, 'Leave Request Form'!$C$8:$C$507, $B259), "R2", IF(COUNTIFS('Leave Request Form'!$P$8:$P$569, $B259, 'Leave Request Form'!$Q$8:$Q$569, "&lt;="&amp;L241, 'Leave Request Form'!$R$8:$R$569, "&gt;="&amp;L241)&gt;0, "A", IF(COUNTIFS('Leave Request Form'!$C$8:$C$507, $B259, 'Leave Request Form'!$D$8:$D$507, "&lt;="&amp;L241, 'Leave Request Form'!$E$8:$E$507, "&gt;="&amp;L241)&gt;0, "R", "")))))</f>
        <v/>
      </c>
      <c r="M259" s="43" t="str">
        <f>IF(OR($B259="", M241=""), "", IF(COUNTIFS('Leave Request Form'!$T$8:$T$507, M241, 'Leave Request Form'!$C$8:$C$507, $B259), "A2", IF(COUNTIFS('Leave Request Form'!$G$8:$G$507, M241, 'Leave Request Form'!$C$8:$C$507, $B259), "R2", IF(COUNTIFS('Leave Request Form'!$P$8:$P$569, $B259, 'Leave Request Form'!$Q$8:$Q$569, "&lt;="&amp;M241, 'Leave Request Form'!$R$8:$R$569, "&gt;="&amp;M241)&gt;0, "A", IF(COUNTIFS('Leave Request Form'!$C$8:$C$507, $B259, 'Leave Request Form'!$D$8:$D$507, "&lt;="&amp;M241, 'Leave Request Form'!$E$8:$E$507, "&gt;="&amp;M241)&gt;0, "R", "")))))</f>
        <v/>
      </c>
      <c r="N259" s="43" t="str">
        <f>IF(OR($B259="", N241=""), "", IF(COUNTIFS('Leave Request Form'!$T$8:$T$507, N241, 'Leave Request Form'!$C$8:$C$507, $B259), "A2", IF(COUNTIFS('Leave Request Form'!$G$8:$G$507, N241, 'Leave Request Form'!$C$8:$C$507, $B259), "R2", IF(COUNTIFS('Leave Request Form'!$P$8:$P$569, $B259, 'Leave Request Form'!$Q$8:$Q$569, "&lt;="&amp;N241, 'Leave Request Form'!$R$8:$R$569, "&gt;="&amp;N241)&gt;0, "A", IF(COUNTIFS('Leave Request Form'!$C$8:$C$507, $B259, 'Leave Request Form'!$D$8:$D$507, "&lt;="&amp;N241, 'Leave Request Form'!$E$8:$E$507, "&gt;="&amp;N241)&gt;0, "R", "")))))</f>
        <v/>
      </c>
      <c r="O259" s="43" t="str">
        <f>IF(OR($B259="", O241=""), "", IF(COUNTIFS('Leave Request Form'!$T$8:$T$507, O241, 'Leave Request Form'!$C$8:$C$507, $B259), "A2", IF(COUNTIFS('Leave Request Form'!$G$8:$G$507, O241, 'Leave Request Form'!$C$8:$C$507, $B259), "R2", IF(COUNTIFS('Leave Request Form'!$P$8:$P$569, $B259, 'Leave Request Form'!$Q$8:$Q$569, "&lt;="&amp;O241, 'Leave Request Form'!$R$8:$R$569, "&gt;="&amp;O241)&gt;0, "A", IF(COUNTIFS('Leave Request Form'!$C$8:$C$507, $B259, 'Leave Request Form'!$D$8:$D$507, "&lt;="&amp;O241, 'Leave Request Form'!$E$8:$E$507, "&gt;="&amp;O241)&gt;0, "R", "")))))</f>
        <v/>
      </c>
      <c r="P259" s="43" t="str">
        <f>IF(OR($B259="", P241=""), "", IF(COUNTIFS('Leave Request Form'!$T$8:$T$507, P241, 'Leave Request Form'!$C$8:$C$507, $B259), "A2", IF(COUNTIFS('Leave Request Form'!$G$8:$G$507, P241, 'Leave Request Form'!$C$8:$C$507, $B259), "R2", IF(COUNTIFS('Leave Request Form'!$P$8:$P$569, $B259, 'Leave Request Form'!$Q$8:$Q$569, "&lt;="&amp;P241, 'Leave Request Form'!$R$8:$R$569, "&gt;="&amp;P241)&gt;0, "A", IF(COUNTIFS('Leave Request Form'!$C$8:$C$507, $B259, 'Leave Request Form'!$D$8:$D$507, "&lt;="&amp;P241, 'Leave Request Form'!$E$8:$E$507, "&gt;="&amp;P241)&gt;0, "R", "")))))</f>
        <v/>
      </c>
      <c r="Q259" s="43" t="str">
        <f>IF(OR($B259="", Q241=""), "", IF(COUNTIFS('Leave Request Form'!$T$8:$T$507, Q241, 'Leave Request Form'!$C$8:$C$507, $B259), "A2", IF(COUNTIFS('Leave Request Form'!$G$8:$G$507, Q241, 'Leave Request Form'!$C$8:$C$507, $B259), "R2", IF(COUNTIFS('Leave Request Form'!$P$8:$P$569, $B259, 'Leave Request Form'!$Q$8:$Q$569, "&lt;="&amp;Q241, 'Leave Request Form'!$R$8:$R$569, "&gt;="&amp;Q241)&gt;0, "A", IF(COUNTIFS('Leave Request Form'!$C$8:$C$507, $B259, 'Leave Request Form'!$D$8:$D$507, "&lt;="&amp;Q241, 'Leave Request Form'!$E$8:$E$507, "&gt;="&amp;Q241)&gt;0, "R", "")))))</f>
        <v/>
      </c>
      <c r="R259" s="43" t="str">
        <f>IF(OR($B259="", R241=""), "", IF(COUNTIFS('Leave Request Form'!$T$8:$T$507, R241, 'Leave Request Form'!$C$8:$C$507, $B259), "A2", IF(COUNTIFS('Leave Request Form'!$G$8:$G$507, R241, 'Leave Request Form'!$C$8:$C$507, $B259), "R2", IF(COUNTIFS('Leave Request Form'!$P$8:$P$569, $B259, 'Leave Request Form'!$Q$8:$Q$569, "&lt;="&amp;R241, 'Leave Request Form'!$R$8:$R$569, "&gt;="&amp;R241)&gt;0, "A", IF(COUNTIFS('Leave Request Form'!$C$8:$C$507, $B259, 'Leave Request Form'!$D$8:$D$507, "&lt;="&amp;R241, 'Leave Request Form'!$E$8:$E$507, "&gt;="&amp;R241)&gt;0, "R", "")))))</f>
        <v/>
      </c>
      <c r="S259" s="43" t="str">
        <f>IF(OR($B259="", S241=""), "", IF(COUNTIFS('Leave Request Form'!$T$8:$T$507, S241, 'Leave Request Form'!$C$8:$C$507, $B259), "A2", IF(COUNTIFS('Leave Request Form'!$G$8:$G$507, S241, 'Leave Request Form'!$C$8:$C$507, $B259), "R2", IF(COUNTIFS('Leave Request Form'!$P$8:$P$569, $B259, 'Leave Request Form'!$Q$8:$Q$569, "&lt;="&amp;S241, 'Leave Request Form'!$R$8:$R$569, "&gt;="&amp;S241)&gt;0, "A", IF(COUNTIFS('Leave Request Form'!$C$8:$C$507, $B259, 'Leave Request Form'!$D$8:$D$507, "&lt;="&amp;S241, 'Leave Request Form'!$E$8:$E$507, "&gt;="&amp;S241)&gt;0, "R", "")))))</f>
        <v/>
      </c>
      <c r="T259" s="43" t="str">
        <f>IF(OR($B259="", T241=""), "", IF(COUNTIFS('Leave Request Form'!$T$8:$T$507, T241, 'Leave Request Form'!$C$8:$C$507, $B259), "A2", IF(COUNTIFS('Leave Request Form'!$G$8:$G$507, T241, 'Leave Request Form'!$C$8:$C$507, $B259), "R2", IF(COUNTIFS('Leave Request Form'!$P$8:$P$569, $B259, 'Leave Request Form'!$Q$8:$Q$569, "&lt;="&amp;T241, 'Leave Request Form'!$R$8:$R$569, "&gt;="&amp;T241)&gt;0, "A", IF(COUNTIFS('Leave Request Form'!$C$8:$C$507, $B259, 'Leave Request Form'!$D$8:$D$507, "&lt;="&amp;T241, 'Leave Request Form'!$E$8:$E$507, "&gt;="&amp;T241)&gt;0, "R", "")))))</f>
        <v/>
      </c>
      <c r="U259" s="43" t="str">
        <f>IF(OR($B259="", U241=""), "", IF(COUNTIFS('Leave Request Form'!$T$8:$T$507, U241, 'Leave Request Form'!$C$8:$C$507, $B259), "A2", IF(COUNTIFS('Leave Request Form'!$G$8:$G$507, U241, 'Leave Request Form'!$C$8:$C$507, $B259), "R2", IF(COUNTIFS('Leave Request Form'!$P$8:$P$569, $B259, 'Leave Request Form'!$Q$8:$Q$569, "&lt;="&amp;U241, 'Leave Request Form'!$R$8:$R$569, "&gt;="&amp;U241)&gt;0, "A", IF(COUNTIFS('Leave Request Form'!$C$8:$C$507, $B259, 'Leave Request Form'!$D$8:$D$507, "&lt;="&amp;U241, 'Leave Request Form'!$E$8:$E$507, "&gt;="&amp;U241)&gt;0, "R", "")))))</f>
        <v/>
      </c>
      <c r="V259" s="43" t="str">
        <f>IF(OR($B259="", V241=""), "", IF(COUNTIFS('Leave Request Form'!$T$8:$T$507, V241, 'Leave Request Form'!$C$8:$C$507, $B259), "A2", IF(COUNTIFS('Leave Request Form'!$G$8:$G$507, V241, 'Leave Request Form'!$C$8:$C$507, $B259), "R2", IF(COUNTIFS('Leave Request Form'!$P$8:$P$569, $B259, 'Leave Request Form'!$Q$8:$Q$569, "&lt;="&amp;V241, 'Leave Request Form'!$R$8:$R$569, "&gt;="&amp;V241)&gt;0, "A", IF(COUNTIFS('Leave Request Form'!$C$8:$C$507, $B259, 'Leave Request Form'!$D$8:$D$507, "&lt;="&amp;V241, 'Leave Request Form'!$E$8:$E$507, "&gt;="&amp;V241)&gt;0, "R", "")))))</f>
        <v/>
      </c>
      <c r="W259" s="43" t="str">
        <f>IF(OR($B259="", W241=""), "", IF(COUNTIFS('Leave Request Form'!$T$8:$T$507, W241, 'Leave Request Form'!$C$8:$C$507, $B259), "A2", IF(COUNTIFS('Leave Request Form'!$G$8:$G$507, W241, 'Leave Request Form'!$C$8:$C$507, $B259), "R2", IF(COUNTIFS('Leave Request Form'!$P$8:$P$569, $B259, 'Leave Request Form'!$Q$8:$Q$569, "&lt;="&amp;W241, 'Leave Request Form'!$R$8:$R$569, "&gt;="&amp;W241)&gt;0, "A", IF(COUNTIFS('Leave Request Form'!$C$8:$C$507, $B259, 'Leave Request Form'!$D$8:$D$507, "&lt;="&amp;W241, 'Leave Request Form'!$E$8:$E$507, "&gt;="&amp;W241)&gt;0, "R", "")))))</f>
        <v/>
      </c>
      <c r="X259" s="43" t="str">
        <f>IF(OR($B259="", X241=""), "", IF(COUNTIFS('Leave Request Form'!$T$8:$T$507, X241, 'Leave Request Form'!$C$8:$C$507, $B259), "A2", IF(COUNTIFS('Leave Request Form'!$G$8:$G$507, X241, 'Leave Request Form'!$C$8:$C$507, $B259), "R2", IF(COUNTIFS('Leave Request Form'!$P$8:$P$569, $B259, 'Leave Request Form'!$Q$8:$Q$569, "&lt;="&amp;X241, 'Leave Request Form'!$R$8:$R$569, "&gt;="&amp;X241)&gt;0, "A", IF(COUNTIFS('Leave Request Form'!$C$8:$C$507, $B259, 'Leave Request Form'!$D$8:$D$507, "&lt;="&amp;X241, 'Leave Request Form'!$E$8:$E$507, "&gt;="&amp;X241)&gt;0, "R", "")))))</f>
        <v/>
      </c>
      <c r="Y259" s="43" t="str">
        <f>IF(OR($B259="", Y241=""), "", IF(COUNTIFS('Leave Request Form'!$T$8:$T$507, Y241, 'Leave Request Form'!$C$8:$C$507, $B259), "A2", IF(COUNTIFS('Leave Request Form'!$G$8:$G$507, Y241, 'Leave Request Form'!$C$8:$C$507, $B259), "R2", IF(COUNTIFS('Leave Request Form'!$P$8:$P$569, $B259, 'Leave Request Form'!$Q$8:$Q$569, "&lt;="&amp;Y241, 'Leave Request Form'!$R$8:$R$569, "&gt;="&amp;Y241)&gt;0, "A", IF(COUNTIFS('Leave Request Form'!$C$8:$C$507, $B259, 'Leave Request Form'!$D$8:$D$507, "&lt;="&amp;Y241, 'Leave Request Form'!$E$8:$E$507, "&gt;="&amp;Y241)&gt;0, "R", "")))))</f>
        <v/>
      </c>
      <c r="Z259" s="43" t="str">
        <f>IF(OR($B259="", Z241=""), "", IF(COUNTIFS('Leave Request Form'!$T$8:$T$507, Z241, 'Leave Request Form'!$C$8:$C$507, $B259), "A2", IF(COUNTIFS('Leave Request Form'!$G$8:$G$507, Z241, 'Leave Request Form'!$C$8:$C$507, $B259), "R2", IF(COUNTIFS('Leave Request Form'!$P$8:$P$569, $B259, 'Leave Request Form'!$Q$8:$Q$569, "&lt;="&amp;Z241, 'Leave Request Form'!$R$8:$R$569, "&gt;="&amp;Z241)&gt;0, "A", IF(COUNTIFS('Leave Request Form'!$C$8:$C$507, $B259, 'Leave Request Form'!$D$8:$D$507, "&lt;="&amp;Z241, 'Leave Request Form'!$E$8:$E$507, "&gt;="&amp;Z241)&gt;0, "R", "")))))</f>
        <v/>
      </c>
      <c r="AA259" s="43" t="str">
        <f>IF(OR($B259="", AA241=""), "", IF(COUNTIFS('Leave Request Form'!$T$8:$T$507, AA241, 'Leave Request Form'!$C$8:$C$507, $B259), "A2", IF(COUNTIFS('Leave Request Form'!$G$8:$G$507, AA241, 'Leave Request Form'!$C$8:$C$507, $B259), "R2", IF(COUNTIFS('Leave Request Form'!$P$8:$P$569, $B259, 'Leave Request Form'!$Q$8:$Q$569, "&lt;="&amp;AA241, 'Leave Request Form'!$R$8:$R$569, "&gt;="&amp;AA241)&gt;0, "A", IF(COUNTIFS('Leave Request Form'!$C$8:$C$507, $B259, 'Leave Request Form'!$D$8:$D$507, "&lt;="&amp;AA241, 'Leave Request Form'!$E$8:$E$507, "&gt;="&amp;AA241)&gt;0, "R", "")))))</f>
        <v/>
      </c>
      <c r="AB259" s="43" t="str">
        <f>IF(OR($B259="", AB241=""), "", IF(COUNTIFS('Leave Request Form'!$T$8:$T$507, AB241, 'Leave Request Form'!$C$8:$C$507, $B259), "A2", IF(COUNTIFS('Leave Request Form'!$G$8:$G$507, AB241, 'Leave Request Form'!$C$8:$C$507, $B259), "R2", IF(COUNTIFS('Leave Request Form'!$P$8:$P$569, $B259, 'Leave Request Form'!$Q$8:$Q$569, "&lt;="&amp;AB241, 'Leave Request Form'!$R$8:$R$569, "&gt;="&amp;AB241)&gt;0, "A", IF(COUNTIFS('Leave Request Form'!$C$8:$C$507, $B259, 'Leave Request Form'!$D$8:$D$507, "&lt;="&amp;AB241, 'Leave Request Form'!$E$8:$E$507, "&gt;="&amp;AB241)&gt;0, "R", "")))))</f>
        <v/>
      </c>
      <c r="AC259" s="43" t="str">
        <f>IF(OR($B259="", AC241=""), "", IF(COUNTIFS('Leave Request Form'!$T$8:$T$507, AC241, 'Leave Request Form'!$C$8:$C$507, $B259), "A2", IF(COUNTIFS('Leave Request Form'!$G$8:$G$507, AC241, 'Leave Request Form'!$C$8:$C$507, $B259), "R2", IF(COUNTIFS('Leave Request Form'!$P$8:$P$569, $B259, 'Leave Request Form'!$Q$8:$Q$569, "&lt;="&amp;AC241, 'Leave Request Form'!$R$8:$R$569, "&gt;="&amp;AC241)&gt;0, "A", IF(COUNTIFS('Leave Request Form'!$C$8:$C$507, $B259, 'Leave Request Form'!$D$8:$D$507, "&lt;="&amp;AC241, 'Leave Request Form'!$E$8:$E$507, "&gt;="&amp;AC241)&gt;0, "R", "")))))</f>
        <v/>
      </c>
      <c r="AD259" s="43" t="str">
        <f>IF(OR($B259="", AD241=""), "", IF(COUNTIFS('Leave Request Form'!$T$8:$T$507, AD241, 'Leave Request Form'!$C$8:$C$507, $B259), "A2", IF(COUNTIFS('Leave Request Form'!$G$8:$G$507, AD241, 'Leave Request Form'!$C$8:$C$507, $B259), "R2", IF(COUNTIFS('Leave Request Form'!$P$8:$P$569, $B259, 'Leave Request Form'!$Q$8:$Q$569, "&lt;="&amp;AD241, 'Leave Request Form'!$R$8:$R$569, "&gt;="&amp;AD241)&gt;0, "A", IF(COUNTIFS('Leave Request Form'!$C$8:$C$507, $B259, 'Leave Request Form'!$D$8:$D$507, "&lt;="&amp;AD241, 'Leave Request Form'!$E$8:$E$507, "&gt;="&amp;AD241)&gt;0, "R", "")))))</f>
        <v/>
      </c>
      <c r="AE259" s="43" t="str">
        <f>IF(OR($B259="", AE241=""), "", IF(COUNTIFS('Leave Request Form'!$T$8:$T$507, AE241, 'Leave Request Form'!$C$8:$C$507, $B259), "A2", IF(COUNTIFS('Leave Request Form'!$G$8:$G$507, AE241, 'Leave Request Form'!$C$8:$C$507, $B259), "R2", IF(COUNTIFS('Leave Request Form'!$P$8:$P$569, $B259, 'Leave Request Form'!$Q$8:$Q$569, "&lt;="&amp;AE241, 'Leave Request Form'!$R$8:$R$569, "&gt;="&amp;AE241)&gt;0, "A", IF(COUNTIFS('Leave Request Form'!$C$8:$C$507, $B259, 'Leave Request Form'!$D$8:$D$507, "&lt;="&amp;AE241, 'Leave Request Form'!$E$8:$E$507, "&gt;="&amp;AE241)&gt;0, "R", "")))))</f>
        <v/>
      </c>
      <c r="AF259" s="43" t="str">
        <f>IF(OR($B259="", AF241=""), "", IF(COUNTIFS('Leave Request Form'!$T$8:$T$507, AF241, 'Leave Request Form'!$C$8:$C$507, $B259), "A2", IF(COUNTIFS('Leave Request Form'!$G$8:$G$507, AF241, 'Leave Request Form'!$C$8:$C$507, $B259), "R2", IF(COUNTIFS('Leave Request Form'!$P$8:$P$569, $B259, 'Leave Request Form'!$Q$8:$Q$569, "&lt;="&amp;AF241, 'Leave Request Form'!$R$8:$R$569, "&gt;="&amp;AF241)&gt;0, "A", IF(COUNTIFS('Leave Request Form'!$C$8:$C$507, $B259, 'Leave Request Form'!$D$8:$D$507, "&lt;="&amp;AF241, 'Leave Request Form'!$E$8:$E$507, "&gt;="&amp;AF241)&gt;0, "R", "")))))</f>
        <v/>
      </c>
      <c r="AG259" s="44" t="str">
        <f>IF(OR($B259="", AG241=""), "", IF(COUNTIFS('Leave Request Form'!$T$8:$T$507, AG241, 'Leave Request Form'!$C$8:$C$507, $B259), "A2", IF(COUNTIFS('Leave Request Form'!$G$8:$G$507, AG241, 'Leave Request Form'!$C$8:$C$507, $B259), "R2", IF(COUNTIFS('Leave Request Form'!$P$8:$P$569, $B259, 'Leave Request Form'!$Q$8:$Q$569, "&lt;="&amp;AG241, 'Leave Request Form'!$R$8:$R$569, "&gt;="&amp;AG241)&gt;0, "A", IF(COUNTIFS('Leave Request Form'!$C$8:$C$507, $B259, 'Leave Request Form'!$D$8:$D$507, "&lt;="&amp;AG241, 'Leave Request Form'!$E$8:$E$507, "&gt;="&amp;AG241)&gt;0, "R", "")))))</f>
        <v/>
      </c>
      <c r="AH259" s="75"/>
    </row>
    <row r="260" spans="1:34" x14ac:dyDescent="0.25">
      <c r="A260" s="75"/>
      <c r="B260" s="10" t="str">
        <f>IF('Intro &amp; Setup'!$BC$22="", "", 'Intro &amp; Setup'!$BC$22)</f>
        <v/>
      </c>
      <c r="C260" s="42" t="str">
        <f>IF(OR($B260="", C241=""), "", IF(COUNTIFS('Leave Request Form'!$T$8:$T$507, C241, 'Leave Request Form'!$C$8:$C$507, $B260), "A2", IF(COUNTIFS('Leave Request Form'!$G$8:$G$507, C241, 'Leave Request Form'!$C$8:$C$507, $B260), "R2", IF(COUNTIFS('Leave Request Form'!$P$8:$P$569, $B260, 'Leave Request Form'!$Q$8:$Q$569, "&lt;="&amp;C241, 'Leave Request Form'!$R$8:$R$569, "&gt;="&amp;C241)&gt;0, "A", IF(COUNTIFS('Leave Request Form'!$C$8:$C$507, $B260, 'Leave Request Form'!$D$8:$D$507, "&lt;="&amp;C241, 'Leave Request Form'!$E$8:$E$507, "&gt;="&amp;C241)&gt;0, "R", "")))))</f>
        <v/>
      </c>
      <c r="D260" s="43" t="str">
        <f>IF(OR($B260="", D241=""), "", IF(COUNTIFS('Leave Request Form'!$T$8:$T$507, D241, 'Leave Request Form'!$C$8:$C$507, $B260), "A2", IF(COUNTIFS('Leave Request Form'!$G$8:$G$507, D241, 'Leave Request Form'!$C$8:$C$507, $B260), "R2", IF(COUNTIFS('Leave Request Form'!$P$8:$P$569, $B260, 'Leave Request Form'!$Q$8:$Q$569, "&lt;="&amp;D241, 'Leave Request Form'!$R$8:$R$569, "&gt;="&amp;D241)&gt;0, "A", IF(COUNTIFS('Leave Request Form'!$C$8:$C$507, $B260, 'Leave Request Form'!$D$8:$D$507, "&lt;="&amp;D241, 'Leave Request Form'!$E$8:$E$507, "&gt;="&amp;D241)&gt;0, "R", "")))))</f>
        <v/>
      </c>
      <c r="E260" s="43" t="str">
        <f>IF(OR($B260="", E241=""), "", IF(COUNTIFS('Leave Request Form'!$T$8:$T$507, E241, 'Leave Request Form'!$C$8:$C$507, $B260), "A2", IF(COUNTIFS('Leave Request Form'!$G$8:$G$507, E241, 'Leave Request Form'!$C$8:$C$507, $B260), "R2", IF(COUNTIFS('Leave Request Form'!$P$8:$P$569, $B260, 'Leave Request Form'!$Q$8:$Q$569, "&lt;="&amp;E241, 'Leave Request Form'!$R$8:$R$569, "&gt;="&amp;E241)&gt;0, "A", IF(COUNTIFS('Leave Request Form'!$C$8:$C$507, $B260, 'Leave Request Form'!$D$8:$D$507, "&lt;="&amp;E241, 'Leave Request Form'!$E$8:$E$507, "&gt;="&amp;E241)&gt;0, "R", "")))))</f>
        <v/>
      </c>
      <c r="F260" s="43" t="str">
        <f>IF(OR($B260="", F241=""), "", IF(COUNTIFS('Leave Request Form'!$T$8:$T$507, F241, 'Leave Request Form'!$C$8:$C$507, $B260), "A2", IF(COUNTIFS('Leave Request Form'!$G$8:$G$507, F241, 'Leave Request Form'!$C$8:$C$507, $B260), "R2", IF(COUNTIFS('Leave Request Form'!$P$8:$P$569, $B260, 'Leave Request Form'!$Q$8:$Q$569, "&lt;="&amp;F241, 'Leave Request Form'!$R$8:$R$569, "&gt;="&amp;F241)&gt;0, "A", IF(COUNTIFS('Leave Request Form'!$C$8:$C$507, $B260, 'Leave Request Form'!$D$8:$D$507, "&lt;="&amp;F241, 'Leave Request Form'!$E$8:$E$507, "&gt;="&amp;F241)&gt;0, "R", "")))))</f>
        <v/>
      </c>
      <c r="G260" s="43" t="str">
        <f>IF(OR($B260="", G241=""), "", IF(COUNTIFS('Leave Request Form'!$T$8:$T$507, G241, 'Leave Request Form'!$C$8:$C$507, $B260), "A2", IF(COUNTIFS('Leave Request Form'!$G$8:$G$507, G241, 'Leave Request Form'!$C$8:$C$507, $B260), "R2", IF(COUNTIFS('Leave Request Form'!$P$8:$P$569, $B260, 'Leave Request Form'!$Q$8:$Q$569, "&lt;="&amp;G241, 'Leave Request Form'!$R$8:$R$569, "&gt;="&amp;G241)&gt;0, "A", IF(COUNTIFS('Leave Request Form'!$C$8:$C$507, $B260, 'Leave Request Form'!$D$8:$D$507, "&lt;="&amp;G241, 'Leave Request Form'!$E$8:$E$507, "&gt;="&amp;G241)&gt;0, "R", "")))))</f>
        <v/>
      </c>
      <c r="H260" s="43" t="str">
        <f>IF(OR($B260="", H241=""), "", IF(COUNTIFS('Leave Request Form'!$T$8:$T$507, H241, 'Leave Request Form'!$C$8:$C$507, $B260), "A2", IF(COUNTIFS('Leave Request Form'!$G$8:$G$507, H241, 'Leave Request Form'!$C$8:$C$507, $B260), "R2", IF(COUNTIFS('Leave Request Form'!$P$8:$P$569, $B260, 'Leave Request Form'!$Q$8:$Q$569, "&lt;="&amp;H241, 'Leave Request Form'!$R$8:$R$569, "&gt;="&amp;H241)&gt;0, "A", IF(COUNTIFS('Leave Request Form'!$C$8:$C$507, $B260, 'Leave Request Form'!$D$8:$D$507, "&lt;="&amp;H241, 'Leave Request Form'!$E$8:$E$507, "&gt;="&amp;H241)&gt;0, "R", "")))))</f>
        <v/>
      </c>
      <c r="I260" s="43" t="str">
        <f>IF(OR($B260="", I241=""), "", IF(COUNTIFS('Leave Request Form'!$T$8:$T$507, I241, 'Leave Request Form'!$C$8:$C$507, $B260), "A2", IF(COUNTIFS('Leave Request Form'!$G$8:$G$507, I241, 'Leave Request Form'!$C$8:$C$507, $B260), "R2", IF(COUNTIFS('Leave Request Form'!$P$8:$P$569, $B260, 'Leave Request Form'!$Q$8:$Q$569, "&lt;="&amp;I241, 'Leave Request Form'!$R$8:$R$569, "&gt;="&amp;I241)&gt;0, "A", IF(COUNTIFS('Leave Request Form'!$C$8:$C$507, $B260, 'Leave Request Form'!$D$8:$D$507, "&lt;="&amp;I241, 'Leave Request Form'!$E$8:$E$507, "&gt;="&amp;I241)&gt;0, "R", "")))))</f>
        <v/>
      </c>
      <c r="J260" s="43" t="str">
        <f>IF(OR($B260="", J241=""), "", IF(COUNTIFS('Leave Request Form'!$T$8:$T$507, J241, 'Leave Request Form'!$C$8:$C$507, $B260), "A2", IF(COUNTIFS('Leave Request Form'!$G$8:$G$507, J241, 'Leave Request Form'!$C$8:$C$507, $B260), "R2", IF(COUNTIFS('Leave Request Form'!$P$8:$P$569, $B260, 'Leave Request Form'!$Q$8:$Q$569, "&lt;="&amp;J241, 'Leave Request Form'!$R$8:$R$569, "&gt;="&amp;J241)&gt;0, "A", IF(COUNTIFS('Leave Request Form'!$C$8:$C$507, $B260, 'Leave Request Form'!$D$8:$D$507, "&lt;="&amp;J241, 'Leave Request Form'!$E$8:$E$507, "&gt;="&amp;J241)&gt;0, "R", "")))))</f>
        <v/>
      </c>
      <c r="K260" s="43" t="str">
        <f>IF(OR($B260="", K241=""), "", IF(COUNTIFS('Leave Request Form'!$T$8:$T$507, K241, 'Leave Request Form'!$C$8:$C$507, $B260), "A2", IF(COUNTIFS('Leave Request Form'!$G$8:$G$507, K241, 'Leave Request Form'!$C$8:$C$507, $B260), "R2", IF(COUNTIFS('Leave Request Form'!$P$8:$P$569, $B260, 'Leave Request Form'!$Q$8:$Q$569, "&lt;="&amp;K241, 'Leave Request Form'!$R$8:$R$569, "&gt;="&amp;K241)&gt;0, "A", IF(COUNTIFS('Leave Request Form'!$C$8:$C$507, $B260, 'Leave Request Form'!$D$8:$D$507, "&lt;="&amp;K241, 'Leave Request Form'!$E$8:$E$507, "&gt;="&amp;K241)&gt;0, "R", "")))))</f>
        <v/>
      </c>
      <c r="L260" s="43" t="str">
        <f>IF(OR($B260="", L241=""), "", IF(COUNTIFS('Leave Request Form'!$T$8:$T$507, L241, 'Leave Request Form'!$C$8:$C$507, $B260), "A2", IF(COUNTIFS('Leave Request Form'!$G$8:$G$507, L241, 'Leave Request Form'!$C$8:$C$507, $B260), "R2", IF(COUNTIFS('Leave Request Form'!$P$8:$P$569, $B260, 'Leave Request Form'!$Q$8:$Q$569, "&lt;="&amp;L241, 'Leave Request Form'!$R$8:$R$569, "&gt;="&amp;L241)&gt;0, "A", IF(COUNTIFS('Leave Request Form'!$C$8:$C$507, $B260, 'Leave Request Form'!$D$8:$D$507, "&lt;="&amp;L241, 'Leave Request Form'!$E$8:$E$507, "&gt;="&amp;L241)&gt;0, "R", "")))))</f>
        <v/>
      </c>
      <c r="M260" s="43" t="str">
        <f>IF(OR($B260="", M241=""), "", IF(COUNTIFS('Leave Request Form'!$T$8:$T$507, M241, 'Leave Request Form'!$C$8:$C$507, $B260), "A2", IF(COUNTIFS('Leave Request Form'!$G$8:$G$507, M241, 'Leave Request Form'!$C$8:$C$507, $B260), "R2", IF(COUNTIFS('Leave Request Form'!$P$8:$P$569, $B260, 'Leave Request Form'!$Q$8:$Q$569, "&lt;="&amp;M241, 'Leave Request Form'!$R$8:$R$569, "&gt;="&amp;M241)&gt;0, "A", IF(COUNTIFS('Leave Request Form'!$C$8:$C$507, $B260, 'Leave Request Form'!$D$8:$D$507, "&lt;="&amp;M241, 'Leave Request Form'!$E$8:$E$507, "&gt;="&amp;M241)&gt;0, "R", "")))))</f>
        <v/>
      </c>
      <c r="N260" s="43" t="str">
        <f>IF(OR($B260="", N241=""), "", IF(COUNTIFS('Leave Request Form'!$T$8:$T$507, N241, 'Leave Request Form'!$C$8:$C$507, $B260), "A2", IF(COUNTIFS('Leave Request Form'!$G$8:$G$507, N241, 'Leave Request Form'!$C$8:$C$507, $B260), "R2", IF(COUNTIFS('Leave Request Form'!$P$8:$P$569, $B260, 'Leave Request Form'!$Q$8:$Q$569, "&lt;="&amp;N241, 'Leave Request Form'!$R$8:$R$569, "&gt;="&amp;N241)&gt;0, "A", IF(COUNTIFS('Leave Request Form'!$C$8:$C$507, $B260, 'Leave Request Form'!$D$8:$D$507, "&lt;="&amp;N241, 'Leave Request Form'!$E$8:$E$507, "&gt;="&amp;N241)&gt;0, "R", "")))))</f>
        <v/>
      </c>
      <c r="O260" s="43" t="str">
        <f>IF(OR($B260="", O241=""), "", IF(COUNTIFS('Leave Request Form'!$T$8:$T$507, O241, 'Leave Request Form'!$C$8:$C$507, $B260), "A2", IF(COUNTIFS('Leave Request Form'!$G$8:$G$507, O241, 'Leave Request Form'!$C$8:$C$507, $B260), "R2", IF(COUNTIFS('Leave Request Form'!$P$8:$P$569, $B260, 'Leave Request Form'!$Q$8:$Q$569, "&lt;="&amp;O241, 'Leave Request Form'!$R$8:$R$569, "&gt;="&amp;O241)&gt;0, "A", IF(COUNTIFS('Leave Request Form'!$C$8:$C$507, $B260, 'Leave Request Form'!$D$8:$D$507, "&lt;="&amp;O241, 'Leave Request Form'!$E$8:$E$507, "&gt;="&amp;O241)&gt;0, "R", "")))))</f>
        <v/>
      </c>
      <c r="P260" s="43" t="str">
        <f>IF(OR($B260="", P241=""), "", IF(COUNTIFS('Leave Request Form'!$T$8:$T$507, P241, 'Leave Request Form'!$C$8:$C$507, $B260), "A2", IF(COUNTIFS('Leave Request Form'!$G$8:$G$507, P241, 'Leave Request Form'!$C$8:$C$507, $B260), "R2", IF(COUNTIFS('Leave Request Form'!$P$8:$P$569, $B260, 'Leave Request Form'!$Q$8:$Q$569, "&lt;="&amp;P241, 'Leave Request Form'!$R$8:$R$569, "&gt;="&amp;P241)&gt;0, "A", IF(COUNTIFS('Leave Request Form'!$C$8:$C$507, $B260, 'Leave Request Form'!$D$8:$D$507, "&lt;="&amp;P241, 'Leave Request Form'!$E$8:$E$507, "&gt;="&amp;P241)&gt;0, "R", "")))))</f>
        <v/>
      </c>
      <c r="Q260" s="43" t="str">
        <f>IF(OR($B260="", Q241=""), "", IF(COUNTIFS('Leave Request Form'!$T$8:$T$507, Q241, 'Leave Request Form'!$C$8:$C$507, $B260), "A2", IF(COUNTIFS('Leave Request Form'!$G$8:$G$507, Q241, 'Leave Request Form'!$C$8:$C$507, $B260), "R2", IF(COUNTIFS('Leave Request Form'!$P$8:$P$569, $B260, 'Leave Request Form'!$Q$8:$Q$569, "&lt;="&amp;Q241, 'Leave Request Form'!$R$8:$R$569, "&gt;="&amp;Q241)&gt;0, "A", IF(COUNTIFS('Leave Request Form'!$C$8:$C$507, $B260, 'Leave Request Form'!$D$8:$D$507, "&lt;="&amp;Q241, 'Leave Request Form'!$E$8:$E$507, "&gt;="&amp;Q241)&gt;0, "R", "")))))</f>
        <v/>
      </c>
      <c r="R260" s="43" t="str">
        <f>IF(OR($B260="", R241=""), "", IF(COUNTIFS('Leave Request Form'!$T$8:$T$507, R241, 'Leave Request Form'!$C$8:$C$507, $B260), "A2", IF(COUNTIFS('Leave Request Form'!$G$8:$G$507, R241, 'Leave Request Form'!$C$8:$C$507, $B260), "R2", IF(COUNTIFS('Leave Request Form'!$P$8:$P$569, $B260, 'Leave Request Form'!$Q$8:$Q$569, "&lt;="&amp;R241, 'Leave Request Form'!$R$8:$R$569, "&gt;="&amp;R241)&gt;0, "A", IF(COUNTIFS('Leave Request Form'!$C$8:$C$507, $B260, 'Leave Request Form'!$D$8:$D$507, "&lt;="&amp;R241, 'Leave Request Form'!$E$8:$E$507, "&gt;="&amp;R241)&gt;0, "R", "")))))</f>
        <v/>
      </c>
      <c r="S260" s="43" t="str">
        <f>IF(OR($B260="", S241=""), "", IF(COUNTIFS('Leave Request Form'!$T$8:$T$507, S241, 'Leave Request Form'!$C$8:$C$507, $B260), "A2", IF(COUNTIFS('Leave Request Form'!$G$8:$G$507, S241, 'Leave Request Form'!$C$8:$C$507, $B260), "R2", IF(COUNTIFS('Leave Request Form'!$P$8:$P$569, $B260, 'Leave Request Form'!$Q$8:$Q$569, "&lt;="&amp;S241, 'Leave Request Form'!$R$8:$R$569, "&gt;="&amp;S241)&gt;0, "A", IF(COUNTIFS('Leave Request Form'!$C$8:$C$507, $B260, 'Leave Request Form'!$D$8:$D$507, "&lt;="&amp;S241, 'Leave Request Form'!$E$8:$E$507, "&gt;="&amp;S241)&gt;0, "R", "")))))</f>
        <v/>
      </c>
      <c r="T260" s="43" t="str">
        <f>IF(OR($B260="", T241=""), "", IF(COUNTIFS('Leave Request Form'!$T$8:$T$507, T241, 'Leave Request Form'!$C$8:$C$507, $B260), "A2", IF(COUNTIFS('Leave Request Form'!$G$8:$G$507, T241, 'Leave Request Form'!$C$8:$C$507, $B260), "R2", IF(COUNTIFS('Leave Request Form'!$P$8:$P$569, $B260, 'Leave Request Form'!$Q$8:$Q$569, "&lt;="&amp;T241, 'Leave Request Form'!$R$8:$R$569, "&gt;="&amp;T241)&gt;0, "A", IF(COUNTIFS('Leave Request Form'!$C$8:$C$507, $B260, 'Leave Request Form'!$D$8:$D$507, "&lt;="&amp;T241, 'Leave Request Form'!$E$8:$E$507, "&gt;="&amp;T241)&gt;0, "R", "")))))</f>
        <v/>
      </c>
      <c r="U260" s="43" t="str">
        <f>IF(OR($B260="", U241=""), "", IF(COUNTIFS('Leave Request Form'!$T$8:$T$507, U241, 'Leave Request Form'!$C$8:$C$507, $B260), "A2", IF(COUNTIFS('Leave Request Form'!$G$8:$G$507, U241, 'Leave Request Form'!$C$8:$C$507, $B260), "R2", IF(COUNTIFS('Leave Request Form'!$P$8:$P$569, $B260, 'Leave Request Form'!$Q$8:$Q$569, "&lt;="&amp;U241, 'Leave Request Form'!$R$8:$R$569, "&gt;="&amp;U241)&gt;0, "A", IF(COUNTIFS('Leave Request Form'!$C$8:$C$507, $B260, 'Leave Request Form'!$D$8:$D$507, "&lt;="&amp;U241, 'Leave Request Form'!$E$8:$E$507, "&gt;="&amp;U241)&gt;0, "R", "")))))</f>
        <v/>
      </c>
      <c r="V260" s="43" t="str">
        <f>IF(OR($B260="", V241=""), "", IF(COUNTIFS('Leave Request Form'!$T$8:$T$507, V241, 'Leave Request Form'!$C$8:$C$507, $B260), "A2", IF(COUNTIFS('Leave Request Form'!$G$8:$G$507, V241, 'Leave Request Form'!$C$8:$C$507, $B260), "R2", IF(COUNTIFS('Leave Request Form'!$P$8:$P$569, $B260, 'Leave Request Form'!$Q$8:$Q$569, "&lt;="&amp;V241, 'Leave Request Form'!$R$8:$R$569, "&gt;="&amp;V241)&gt;0, "A", IF(COUNTIFS('Leave Request Form'!$C$8:$C$507, $B260, 'Leave Request Form'!$D$8:$D$507, "&lt;="&amp;V241, 'Leave Request Form'!$E$8:$E$507, "&gt;="&amp;V241)&gt;0, "R", "")))))</f>
        <v/>
      </c>
      <c r="W260" s="43" t="str">
        <f>IF(OR($B260="", W241=""), "", IF(COUNTIFS('Leave Request Form'!$T$8:$T$507, W241, 'Leave Request Form'!$C$8:$C$507, $B260), "A2", IF(COUNTIFS('Leave Request Form'!$G$8:$G$507, W241, 'Leave Request Form'!$C$8:$C$507, $B260), "R2", IF(COUNTIFS('Leave Request Form'!$P$8:$P$569, $B260, 'Leave Request Form'!$Q$8:$Q$569, "&lt;="&amp;W241, 'Leave Request Form'!$R$8:$R$569, "&gt;="&amp;W241)&gt;0, "A", IF(COUNTIFS('Leave Request Form'!$C$8:$C$507, $B260, 'Leave Request Form'!$D$8:$D$507, "&lt;="&amp;W241, 'Leave Request Form'!$E$8:$E$507, "&gt;="&amp;W241)&gt;0, "R", "")))))</f>
        <v/>
      </c>
      <c r="X260" s="43" t="str">
        <f>IF(OR($B260="", X241=""), "", IF(COUNTIFS('Leave Request Form'!$T$8:$T$507, X241, 'Leave Request Form'!$C$8:$C$507, $B260), "A2", IF(COUNTIFS('Leave Request Form'!$G$8:$G$507, X241, 'Leave Request Form'!$C$8:$C$507, $B260), "R2", IF(COUNTIFS('Leave Request Form'!$P$8:$P$569, $B260, 'Leave Request Form'!$Q$8:$Q$569, "&lt;="&amp;X241, 'Leave Request Form'!$R$8:$R$569, "&gt;="&amp;X241)&gt;0, "A", IF(COUNTIFS('Leave Request Form'!$C$8:$C$507, $B260, 'Leave Request Form'!$D$8:$D$507, "&lt;="&amp;X241, 'Leave Request Form'!$E$8:$E$507, "&gt;="&amp;X241)&gt;0, "R", "")))))</f>
        <v/>
      </c>
      <c r="Y260" s="43" t="str">
        <f>IF(OR($B260="", Y241=""), "", IF(COUNTIFS('Leave Request Form'!$T$8:$T$507, Y241, 'Leave Request Form'!$C$8:$C$507, $B260), "A2", IF(COUNTIFS('Leave Request Form'!$G$8:$G$507, Y241, 'Leave Request Form'!$C$8:$C$507, $B260), "R2", IF(COUNTIFS('Leave Request Form'!$P$8:$P$569, $B260, 'Leave Request Form'!$Q$8:$Q$569, "&lt;="&amp;Y241, 'Leave Request Form'!$R$8:$R$569, "&gt;="&amp;Y241)&gt;0, "A", IF(COUNTIFS('Leave Request Form'!$C$8:$C$507, $B260, 'Leave Request Form'!$D$8:$D$507, "&lt;="&amp;Y241, 'Leave Request Form'!$E$8:$E$507, "&gt;="&amp;Y241)&gt;0, "R", "")))))</f>
        <v/>
      </c>
      <c r="Z260" s="43" t="str">
        <f>IF(OR($B260="", Z241=""), "", IF(COUNTIFS('Leave Request Form'!$T$8:$T$507, Z241, 'Leave Request Form'!$C$8:$C$507, $B260), "A2", IF(COUNTIFS('Leave Request Form'!$G$8:$G$507, Z241, 'Leave Request Form'!$C$8:$C$507, $B260), "R2", IF(COUNTIFS('Leave Request Form'!$P$8:$P$569, $B260, 'Leave Request Form'!$Q$8:$Q$569, "&lt;="&amp;Z241, 'Leave Request Form'!$R$8:$R$569, "&gt;="&amp;Z241)&gt;0, "A", IF(COUNTIFS('Leave Request Form'!$C$8:$C$507, $B260, 'Leave Request Form'!$D$8:$D$507, "&lt;="&amp;Z241, 'Leave Request Form'!$E$8:$E$507, "&gt;="&amp;Z241)&gt;0, "R", "")))))</f>
        <v/>
      </c>
      <c r="AA260" s="43" t="str">
        <f>IF(OR($B260="", AA241=""), "", IF(COUNTIFS('Leave Request Form'!$T$8:$T$507, AA241, 'Leave Request Form'!$C$8:$C$507, $B260), "A2", IF(COUNTIFS('Leave Request Form'!$G$8:$G$507, AA241, 'Leave Request Form'!$C$8:$C$507, $B260), "R2", IF(COUNTIFS('Leave Request Form'!$P$8:$P$569, $B260, 'Leave Request Form'!$Q$8:$Q$569, "&lt;="&amp;AA241, 'Leave Request Form'!$R$8:$R$569, "&gt;="&amp;AA241)&gt;0, "A", IF(COUNTIFS('Leave Request Form'!$C$8:$C$507, $B260, 'Leave Request Form'!$D$8:$D$507, "&lt;="&amp;AA241, 'Leave Request Form'!$E$8:$E$507, "&gt;="&amp;AA241)&gt;0, "R", "")))))</f>
        <v/>
      </c>
      <c r="AB260" s="43" t="str">
        <f>IF(OR($B260="", AB241=""), "", IF(COUNTIFS('Leave Request Form'!$T$8:$T$507, AB241, 'Leave Request Form'!$C$8:$C$507, $B260), "A2", IF(COUNTIFS('Leave Request Form'!$G$8:$G$507, AB241, 'Leave Request Form'!$C$8:$C$507, $B260), "R2", IF(COUNTIFS('Leave Request Form'!$P$8:$P$569, $B260, 'Leave Request Form'!$Q$8:$Q$569, "&lt;="&amp;AB241, 'Leave Request Form'!$R$8:$R$569, "&gt;="&amp;AB241)&gt;0, "A", IF(COUNTIFS('Leave Request Form'!$C$8:$C$507, $B260, 'Leave Request Form'!$D$8:$D$507, "&lt;="&amp;AB241, 'Leave Request Form'!$E$8:$E$507, "&gt;="&amp;AB241)&gt;0, "R", "")))))</f>
        <v/>
      </c>
      <c r="AC260" s="43" t="str">
        <f>IF(OR($B260="", AC241=""), "", IF(COUNTIFS('Leave Request Form'!$T$8:$T$507, AC241, 'Leave Request Form'!$C$8:$C$507, $B260), "A2", IF(COUNTIFS('Leave Request Form'!$G$8:$G$507, AC241, 'Leave Request Form'!$C$8:$C$507, $B260), "R2", IF(COUNTIFS('Leave Request Form'!$P$8:$P$569, $B260, 'Leave Request Form'!$Q$8:$Q$569, "&lt;="&amp;AC241, 'Leave Request Form'!$R$8:$R$569, "&gt;="&amp;AC241)&gt;0, "A", IF(COUNTIFS('Leave Request Form'!$C$8:$C$507, $B260, 'Leave Request Form'!$D$8:$D$507, "&lt;="&amp;AC241, 'Leave Request Form'!$E$8:$E$507, "&gt;="&amp;AC241)&gt;0, "R", "")))))</f>
        <v/>
      </c>
      <c r="AD260" s="43" t="str">
        <f>IF(OR($B260="", AD241=""), "", IF(COUNTIFS('Leave Request Form'!$T$8:$T$507, AD241, 'Leave Request Form'!$C$8:$C$507, $B260), "A2", IF(COUNTIFS('Leave Request Form'!$G$8:$G$507, AD241, 'Leave Request Form'!$C$8:$C$507, $B260), "R2", IF(COUNTIFS('Leave Request Form'!$P$8:$P$569, $B260, 'Leave Request Form'!$Q$8:$Q$569, "&lt;="&amp;AD241, 'Leave Request Form'!$R$8:$R$569, "&gt;="&amp;AD241)&gt;0, "A", IF(COUNTIFS('Leave Request Form'!$C$8:$C$507, $B260, 'Leave Request Form'!$D$8:$D$507, "&lt;="&amp;AD241, 'Leave Request Form'!$E$8:$E$507, "&gt;="&amp;AD241)&gt;0, "R", "")))))</f>
        <v/>
      </c>
      <c r="AE260" s="43" t="str">
        <f>IF(OR($B260="", AE241=""), "", IF(COUNTIFS('Leave Request Form'!$T$8:$T$507, AE241, 'Leave Request Form'!$C$8:$C$507, $B260), "A2", IF(COUNTIFS('Leave Request Form'!$G$8:$G$507, AE241, 'Leave Request Form'!$C$8:$C$507, $B260), "R2", IF(COUNTIFS('Leave Request Form'!$P$8:$P$569, $B260, 'Leave Request Form'!$Q$8:$Q$569, "&lt;="&amp;AE241, 'Leave Request Form'!$R$8:$R$569, "&gt;="&amp;AE241)&gt;0, "A", IF(COUNTIFS('Leave Request Form'!$C$8:$C$507, $B260, 'Leave Request Form'!$D$8:$D$507, "&lt;="&amp;AE241, 'Leave Request Form'!$E$8:$E$507, "&gt;="&amp;AE241)&gt;0, "R", "")))))</f>
        <v/>
      </c>
      <c r="AF260" s="43" t="str">
        <f>IF(OR($B260="", AF241=""), "", IF(COUNTIFS('Leave Request Form'!$T$8:$T$507, AF241, 'Leave Request Form'!$C$8:$C$507, $B260), "A2", IF(COUNTIFS('Leave Request Form'!$G$8:$G$507, AF241, 'Leave Request Form'!$C$8:$C$507, $B260), "R2", IF(COUNTIFS('Leave Request Form'!$P$8:$P$569, $B260, 'Leave Request Form'!$Q$8:$Q$569, "&lt;="&amp;AF241, 'Leave Request Form'!$R$8:$R$569, "&gt;="&amp;AF241)&gt;0, "A", IF(COUNTIFS('Leave Request Form'!$C$8:$C$507, $B260, 'Leave Request Form'!$D$8:$D$507, "&lt;="&amp;AF241, 'Leave Request Form'!$E$8:$E$507, "&gt;="&amp;AF241)&gt;0, "R", "")))))</f>
        <v/>
      </c>
      <c r="AG260" s="44" t="str">
        <f>IF(OR($B260="", AG241=""), "", IF(COUNTIFS('Leave Request Form'!$T$8:$T$507, AG241, 'Leave Request Form'!$C$8:$C$507, $B260), "A2", IF(COUNTIFS('Leave Request Form'!$G$8:$G$507, AG241, 'Leave Request Form'!$C$8:$C$507, $B260), "R2", IF(COUNTIFS('Leave Request Form'!$P$8:$P$569, $B260, 'Leave Request Form'!$Q$8:$Q$569, "&lt;="&amp;AG241, 'Leave Request Form'!$R$8:$R$569, "&gt;="&amp;AG241)&gt;0, "A", IF(COUNTIFS('Leave Request Form'!$C$8:$C$507, $B260, 'Leave Request Form'!$D$8:$D$507, "&lt;="&amp;AG241, 'Leave Request Form'!$E$8:$E$507, "&gt;="&amp;AG241)&gt;0, "R", "")))))</f>
        <v/>
      </c>
      <c r="AH260" s="75"/>
    </row>
    <row r="261" spans="1:34" x14ac:dyDescent="0.25">
      <c r="A261" s="75"/>
      <c r="B261" s="6" t="str">
        <f>IF('Intro &amp; Setup'!$BC$23="", "", 'Intro &amp; Setup'!$BC$23)</f>
        <v/>
      </c>
      <c r="C261" s="27" t="str">
        <f>IF(OR($B261="", C241=""), "", IF(COUNTIFS('Leave Request Form'!$T$8:$T$507, C241, 'Leave Request Form'!$C$8:$C$507, $B261), "A2", IF(COUNTIFS('Leave Request Form'!$G$8:$G$507, C241, 'Leave Request Form'!$C$8:$C$507, $B261), "R2", IF(COUNTIFS('Leave Request Form'!$P$8:$P$569, $B261, 'Leave Request Form'!$Q$8:$Q$569, "&lt;="&amp;C241, 'Leave Request Form'!$R$8:$R$569, "&gt;="&amp;C241)&gt;0, "A", IF(COUNTIFS('Leave Request Form'!$C$8:$C$507, $B261, 'Leave Request Form'!$D$8:$D$507, "&lt;="&amp;C241, 'Leave Request Form'!$E$8:$E$507, "&gt;="&amp;C241)&gt;0, "R", "")))))</f>
        <v/>
      </c>
      <c r="D261" s="34" t="str">
        <f>IF(OR($B261="", D241=""), "", IF(COUNTIFS('Leave Request Form'!$T$8:$T$507, D241, 'Leave Request Form'!$C$8:$C$507, $B261), "A2", IF(COUNTIFS('Leave Request Form'!$G$8:$G$507, D241, 'Leave Request Form'!$C$8:$C$507, $B261), "R2", IF(COUNTIFS('Leave Request Form'!$P$8:$P$569, $B261, 'Leave Request Form'!$Q$8:$Q$569, "&lt;="&amp;D241, 'Leave Request Form'!$R$8:$R$569, "&gt;="&amp;D241)&gt;0, "A", IF(COUNTIFS('Leave Request Form'!$C$8:$C$507, $B261, 'Leave Request Form'!$D$8:$D$507, "&lt;="&amp;D241, 'Leave Request Form'!$E$8:$E$507, "&gt;="&amp;D241)&gt;0, "R", "")))))</f>
        <v/>
      </c>
      <c r="E261" s="34" t="str">
        <f>IF(OR($B261="", E241=""), "", IF(COUNTIFS('Leave Request Form'!$T$8:$T$507, E241, 'Leave Request Form'!$C$8:$C$507, $B261), "A2", IF(COUNTIFS('Leave Request Form'!$G$8:$G$507, E241, 'Leave Request Form'!$C$8:$C$507, $B261), "R2", IF(COUNTIFS('Leave Request Form'!$P$8:$P$569, $B261, 'Leave Request Form'!$Q$8:$Q$569, "&lt;="&amp;E241, 'Leave Request Form'!$R$8:$R$569, "&gt;="&amp;E241)&gt;0, "A", IF(COUNTIFS('Leave Request Form'!$C$8:$C$507, $B261, 'Leave Request Form'!$D$8:$D$507, "&lt;="&amp;E241, 'Leave Request Form'!$E$8:$E$507, "&gt;="&amp;E241)&gt;0, "R", "")))))</f>
        <v/>
      </c>
      <c r="F261" s="34" t="str">
        <f>IF(OR($B261="", F241=""), "", IF(COUNTIFS('Leave Request Form'!$T$8:$T$507, F241, 'Leave Request Form'!$C$8:$C$507, $B261), "A2", IF(COUNTIFS('Leave Request Form'!$G$8:$G$507, F241, 'Leave Request Form'!$C$8:$C$507, $B261), "R2", IF(COUNTIFS('Leave Request Form'!$P$8:$P$569, $B261, 'Leave Request Form'!$Q$8:$Q$569, "&lt;="&amp;F241, 'Leave Request Form'!$R$8:$R$569, "&gt;="&amp;F241)&gt;0, "A", IF(COUNTIFS('Leave Request Form'!$C$8:$C$507, $B261, 'Leave Request Form'!$D$8:$D$507, "&lt;="&amp;F241, 'Leave Request Form'!$E$8:$E$507, "&gt;="&amp;F241)&gt;0, "R", "")))))</f>
        <v/>
      </c>
      <c r="G261" s="34" t="str">
        <f>IF(OR($B261="", G241=""), "", IF(COUNTIFS('Leave Request Form'!$T$8:$T$507, G241, 'Leave Request Form'!$C$8:$C$507, $B261), "A2", IF(COUNTIFS('Leave Request Form'!$G$8:$G$507, G241, 'Leave Request Form'!$C$8:$C$507, $B261), "R2", IF(COUNTIFS('Leave Request Form'!$P$8:$P$569, $B261, 'Leave Request Form'!$Q$8:$Q$569, "&lt;="&amp;G241, 'Leave Request Form'!$R$8:$R$569, "&gt;="&amp;G241)&gt;0, "A", IF(COUNTIFS('Leave Request Form'!$C$8:$C$507, $B261, 'Leave Request Form'!$D$8:$D$507, "&lt;="&amp;G241, 'Leave Request Form'!$E$8:$E$507, "&gt;="&amp;G241)&gt;0, "R", "")))))</f>
        <v/>
      </c>
      <c r="H261" s="34" t="str">
        <f>IF(OR($B261="", H241=""), "", IF(COUNTIFS('Leave Request Form'!$T$8:$T$507, H241, 'Leave Request Form'!$C$8:$C$507, $B261), "A2", IF(COUNTIFS('Leave Request Form'!$G$8:$G$507, H241, 'Leave Request Form'!$C$8:$C$507, $B261), "R2", IF(COUNTIFS('Leave Request Form'!$P$8:$P$569, $B261, 'Leave Request Form'!$Q$8:$Q$569, "&lt;="&amp;H241, 'Leave Request Form'!$R$8:$R$569, "&gt;="&amp;H241)&gt;0, "A", IF(COUNTIFS('Leave Request Form'!$C$8:$C$507, $B261, 'Leave Request Form'!$D$8:$D$507, "&lt;="&amp;H241, 'Leave Request Form'!$E$8:$E$507, "&gt;="&amp;H241)&gt;0, "R", "")))))</f>
        <v/>
      </c>
      <c r="I261" s="34" t="str">
        <f>IF(OR($B261="", I241=""), "", IF(COUNTIFS('Leave Request Form'!$T$8:$T$507, I241, 'Leave Request Form'!$C$8:$C$507, $B261), "A2", IF(COUNTIFS('Leave Request Form'!$G$8:$G$507, I241, 'Leave Request Form'!$C$8:$C$507, $B261), "R2", IF(COUNTIFS('Leave Request Form'!$P$8:$P$569, $B261, 'Leave Request Form'!$Q$8:$Q$569, "&lt;="&amp;I241, 'Leave Request Form'!$R$8:$R$569, "&gt;="&amp;I241)&gt;0, "A", IF(COUNTIFS('Leave Request Form'!$C$8:$C$507, $B261, 'Leave Request Form'!$D$8:$D$507, "&lt;="&amp;I241, 'Leave Request Form'!$E$8:$E$507, "&gt;="&amp;I241)&gt;0, "R", "")))))</f>
        <v/>
      </c>
      <c r="J261" s="34" t="str">
        <f>IF(OR($B261="", J241=""), "", IF(COUNTIFS('Leave Request Form'!$T$8:$T$507, J241, 'Leave Request Form'!$C$8:$C$507, $B261), "A2", IF(COUNTIFS('Leave Request Form'!$G$8:$G$507, J241, 'Leave Request Form'!$C$8:$C$507, $B261), "R2", IF(COUNTIFS('Leave Request Form'!$P$8:$P$569, $B261, 'Leave Request Form'!$Q$8:$Q$569, "&lt;="&amp;J241, 'Leave Request Form'!$R$8:$R$569, "&gt;="&amp;J241)&gt;0, "A", IF(COUNTIFS('Leave Request Form'!$C$8:$C$507, $B261, 'Leave Request Form'!$D$8:$D$507, "&lt;="&amp;J241, 'Leave Request Form'!$E$8:$E$507, "&gt;="&amp;J241)&gt;0, "R", "")))))</f>
        <v/>
      </c>
      <c r="K261" s="34" t="str">
        <f>IF(OR($B261="", K241=""), "", IF(COUNTIFS('Leave Request Form'!$T$8:$T$507, K241, 'Leave Request Form'!$C$8:$C$507, $B261), "A2", IF(COUNTIFS('Leave Request Form'!$G$8:$G$507, K241, 'Leave Request Form'!$C$8:$C$507, $B261), "R2", IF(COUNTIFS('Leave Request Form'!$P$8:$P$569, $B261, 'Leave Request Form'!$Q$8:$Q$569, "&lt;="&amp;K241, 'Leave Request Form'!$R$8:$R$569, "&gt;="&amp;K241)&gt;0, "A", IF(COUNTIFS('Leave Request Form'!$C$8:$C$507, $B261, 'Leave Request Form'!$D$8:$D$507, "&lt;="&amp;K241, 'Leave Request Form'!$E$8:$E$507, "&gt;="&amp;K241)&gt;0, "R", "")))))</f>
        <v/>
      </c>
      <c r="L261" s="34" t="str">
        <f>IF(OR($B261="", L241=""), "", IF(COUNTIFS('Leave Request Form'!$T$8:$T$507, L241, 'Leave Request Form'!$C$8:$C$507, $B261), "A2", IF(COUNTIFS('Leave Request Form'!$G$8:$G$507, L241, 'Leave Request Form'!$C$8:$C$507, $B261), "R2", IF(COUNTIFS('Leave Request Form'!$P$8:$P$569, $B261, 'Leave Request Form'!$Q$8:$Q$569, "&lt;="&amp;L241, 'Leave Request Form'!$R$8:$R$569, "&gt;="&amp;L241)&gt;0, "A", IF(COUNTIFS('Leave Request Form'!$C$8:$C$507, $B261, 'Leave Request Form'!$D$8:$D$507, "&lt;="&amp;L241, 'Leave Request Form'!$E$8:$E$507, "&gt;="&amp;L241)&gt;0, "R", "")))))</f>
        <v/>
      </c>
      <c r="M261" s="34" t="str">
        <f>IF(OR($B261="", M241=""), "", IF(COUNTIFS('Leave Request Form'!$T$8:$T$507, M241, 'Leave Request Form'!$C$8:$C$507, $B261), "A2", IF(COUNTIFS('Leave Request Form'!$G$8:$G$507, M241, 'Leave Request Form'!$C$8:$C$507, $B261), "R2", IF(COUNTIFS('Leave Request Form'!$P$8:$P$569, $B261, 'Leave Request Form'!$Q$8:$Q$569, "&lt;="&amp;M241, 'Leave Request Form'!$R$8:$R$569, "&gt;="&amp;M241)&gt;0, "A", IF(COUNTIFS('Leave Request Form'!$C$8:$C$507, $B261, 'Leave Request Form'!$D$8:$D$507, "&lt;="&amp;M241, 'Leave Request Form'!$E$8:$E$507, "&gt;="&amp;M241)&gt;0, "R", "")))))</f>
        <v/>
      </c>
      <c r="N261" s="34" t="str">
        <f>IF(OR($B261="", N241=""), "", IF(COUNTIFS('Leave Request Form'!$T$8:$T$507, N241, 'Leave Request Form'!$C$8:$C$507, $B261), "A2", IF(COUNTIFS('Leave Request Form'!$G$8:$G$507, N241, 'Leave Request Form'!$C$8:$C$507, $B261), "R2", IF(COUNTIFS('Leave Request Form'!$P$8:$P$569, $B261, 'Leave Request Form'!$Q$8:$Q$569, "&lt;="&amp;N241, 'Leave Request Form'!$R$8:$R$569, "&gt;="&amp;N241)&gt;0, "A", IF(COUNTIFS('Leave Request Form'!$C$8:$C$507, $B261, 'Leave Request Form'!$D$8:$D$507, "&lt;="&amp;N241, 'Leave Request Form'!$E$8:$E$507, "&gt;="&amp;N241)&gt;0, "R", "")))))</f>
        <v/>
      </c>
      <c r="O261" s="34" t="str">
        <f>IF(OR($B261="", O241=""), "", IF(COUNTIFS('Leave Request Form'!$T$8:$T$507, O241, 'Leave Request Form'!$C$8:$C$507, $B261), "A2", IF(COUNTIFS('Leave Request Form'!$G$8:$G$507, O241, 'Leave Request Form'!$C$8:$C$507, $B261), "R2", IF(COUNTIFS('Leave Request Form'!$P$8:$P$569, $B261, 'Leave Request Form'!$Q$8:$Q$569, "&lt;="&amp;O241, 'Leave Request Form'!$R$8:$R$569, "&gt;="&amp;O241)&gt;0, "A", IF(COUNTIFS('Leave Request Form'!$C$8:$C$507, $B261, 'Leave Request Form'!$D$8:$D$507, "&lt;="&amp;O241, 'Leave Request Form'!$E$8:$E$507, "&gt;="&amp;O241)&gt;0, "R", "")))))</f>
        <v/>
      </c>
      <c r="P261" s="34" t="str">
        <f>IF(OR($B261="", P241=""), "", IF(COUNTIFS('Leave Request Form'!$T$8:$T$507, P241, 'Leave Request Form'!$C$8:$C$507, $B261), "A2", IF(COUNTIFS('Leave Request Form'!$G$8:$G$507, P241, 'Leave Request Form'!$C$8:$C$507, $B261), "R2", IF(COUNTIFS('Leave Request Form'!$P$8:$P$569, $B261, 'Leave Request Form'!$Q$8:$Q$569, "&lt;="&amp;P241, 'Leave Request Form'!$R$8:$R$569, "&gt;="&amp;P241)&gt;0, "A", IF(COUNTIFS('Leave Request Form'!$C$8:$C$507, $B261, 'Leave Request Form'!$D$8:$D$507, "&lt;="&amp;P241, 'Leave Request Form'!$E$8:$E$507, "&gt;="&amp;P241)&gt;0, "R", "")))))</f>
        <v/>
      </c>
      <c r="Q261" s="34" t="str">
        <f>IF(OR($B261="", Q241=""), "", IF(COUNTIFS('Leave Request Form'!$T$8:$T$507, Q241, 'Leave Request Form'!$C$8:$C$507, $B261), "A2", IF(COUNTIFS('Leave Request Form'!$G$8:$G$507, Q241, 'Leave Request Form'!$C$8:$C$507, $B261), "R2", IF(COUNTIFS('Leave Request Form'!$P$8:$P$569, $B261, 'Leave Request Form'!$Q$8:$Q$569, "&lt;="&amp;Q241, 'Leave Request Form'!$R$8:$R$569, "&gt;="&amp;Q241)&gt;0, "A", IF(COUNTIFS('Leave Request Form'!$C$8:$C$507, $B261, 'Leave Request Form'!$D$8:$D$507, "&lt;="&amp;Q241, 'Leave Request Form'!$E$8:$E$507, "&gt;="&amp;Q241)&gt;0, "R", "")))))</f>
        <v/>
      </c>
      <c r="R261" s="34" t="str">
        <f>IF(OR($B261="", R241=""), "", IF(COUNTIFS('Leave Request Form'!$T$8:$T$507, R241, 'Leave Request Form'!$C$8:$C$507, $B261), "A2", IF(COUNTIFS('Leave Request Form'!$G$8:$G$507, R241, 'Leave Request Form'!$C$8:$C$507, $B261), "R2", IF(COUNTIFS('Leave Request Form'!$P$8:$P$569, $B261, 'Leave Request Form'!$Q$8:$Q$569, "&lt;="&amp;R241, 'Leave Request Form'!$R$8:$R$569, "&gt;="&amp;R241)&gt;0, "A", IF(COUNTIFS('Leave Request Form'!$C$8:$C$507, $B261, 'Leave Request Form'!$D$8:$D$507, "&lt;="&amp;R241, 'Leave Request Form'!$E$8:$E$507, "&gt;="&amp;R241)&gt;0, "R", "")))))</f>
        <v/>
      </c>
      <c r="S261" s="34" t="str">
        <f>IF(OR($B261="", S241=""), "", IF(COUNTIFS('Leave Request Form'!$T$8:$T$507, S241, 'Leave Request Form'!$C$8:$C$507, $B261), "A2", IF(COUNTIFS('Leave Request Form'!$G$8:$G$507, S241, 'Leave Request Form'!$C$8:$C$507, $B261), "R2", IF(COUNTIFS('Leave Request Form'!$P$8:$P$569, $B261, 'Leave Request Form'!$Q$8:$Q$569, "&lt;="&amp;S241, 'Leave Request Form'!$R$8:$R$569, "&gt;="&amp;S241)&gt;0, "A", IF(COUNTIFS('Leave Request Form'!$C$8:$C$507, $B261, 'Leave Request Form'!$D$8:$D$507, "&lt;="&amp;S241, 'Leave Request Form'!$E$8:$E$507, "&gt;="&amp;S241)&gt;0, "R", "")))))</f>
        <v/>
      </c>
      <c r="T261" s="34" t="str">
        <f>IF(OR($B261="", T241=""), "", IF(COUNTIFS('Leave Request Form'!$T$8:$T$507, T241, 'Leave Request Form'!$C$8:$C$507, $B261), "A2", IF(COUNTIFS('Leave Request Form'!$G$8:$G$507, T241, 'Leave Request Form'!$C$8:$C$507, $B261), "R2", IF(COUNTIFS('Leave Request Form'!$P$8:$P$569, $B261, 'Leave Request Form'!$Q$8:$Q$569, "&lt;="&amp;T241, 'Leave Request Form'!$R$8:$R$569, "&gt;="&amp;T241)&gt;0, "A", IF(COUNTIFS('Leave Request Form'!$C$8:$C$507, $B261, 'Leave Request Form'!$D$8:$D$507, "&lt;="&amp;T241, 'Leave Request Form'!$E$8:$E$507, "&gt;="&amp;T241)&gt;0, "R", "")))))</f>
        <v/>
      </c>
      <c r="U261" s="34" t="str">
        <f>IF(OR($B261="", U241=""), "", IF(COUNTIFS('Leave Request Form'!$T$8:$T$507, U241, 'Leave Request Form'!$C$8:$C$507, $B261), "A2", IF(COUNTIFS('Leave Request Form'!$G$8:$G$507, U241, 'Leave Request Form'!$C$8:$C$507, $B261), "R2", IF(COUNTIFS('Leave Request Form'!$P$8:$P$569, $B261, 'Leave Request Form'!$Q$8:$Q$569, "&lt;="&amp;U241, 'Leave Request Form'!$R$8:$R$569, "&gt;="&amp;U241)&gt;0, "A", IF(COUNTIFS('Leave Request Form'!$C$8:$C$507, $B261, 'Leave Request Form'!$D$8:$D$507, "&lt;="&amp;U241, 'Leave Request Form'!$E$8:$E$507, "&gt;="&amp;U241)&gt;0, "R", "")))))</f>
        <v/>
      </c>
      <c r="V261" s="34" t="str">
        <f>IF(OR($B261="", V241=""), "", IF(COUNTIFS('Leave Request Form'!$T$8:$T$507, V241, 'Leave Request Form'!$C$8:$C$507, $B261), "A2", IF(COUNTIFS('Leave Request Form'!$G$8:$G$507, V241, 'Leave Request Form'!$C$8:$C$507, $B261), "R2", IF(COUNTIFS('Leave Request Form'!$P$8:$P$569, $B261, 'Leave Request Form'!$Q$8:$Q$569, "&lt;="&amp;V241, 'Leave Request Form'!$R$8:$R$569, "&gt;="&amp;V241)&gt;0, "A", IF(COUNTIFS('Leave Request Form'!$C$8:$C$507, $B261, 'Leave Request Form'!$D$8:$D$507, "&lt;="&amp;V241, 'Leave Request Form'!$E$8:$E$507, "&gt;="&amp;V241)&gt;0, "R", "")))))</f>
        <v/>
      </c>
      <c r="W261" s="34" t="str">
        <f>IF(OR($B261="", W241=""), "", IF(COUNTIFS('Leave Request Form'!$T$8:$T$507, W241, 'Leave Request Form'!$C$8:$C$507, $B261), "A2", IF(COUNTIFS('Leave Request Form'!$G$8:$G$507, W241, 'Leave Request Form'!$C$8:$C$507, $B261), "R2", IF(COUNTIFS('Leave Request Form'!$P$8:$P$569, $B261, 'Leave Request Form'!$Q$8:$Q$569, "&lt;="&amp;W241, 'Leave Request Form'!$R$8:$R$569, "&gt;="&amp;W241)&gt;0, "A", IF(COUNTIFS('Leave Request Form'!$C$8:$C$507, $B261, 'Leave Request Form'!$D$8:$D$507, "&lt;="&amp;W241, 'Leave Request Form'!$E$8:$E$507, "&gt;="&amp;W241)&gt;0, "R", "")))))</f>
        <v/>
      </c>
      <c r="X261" s="34" t="str">
        <f>IF(OR($B261="", X241=""), "", IF(COUNTIFS('Leave Request Form'!$T$8:$T$507, X241, 'Leave Request Form'!$C$8:$C$507, $B261), "A2", IF(COUNTIFS('Leave Request Form'!$G$8:$G$507, X241, 'Leave Request Form'!$C$8:$C$507, $B261), "R2", IF(COUNTIFS('Leave Request Form'!$P$8:$P$569, $B261, 'Leave Request Form'!$Q$8:$Q$569, "&lt;="&amp;X241, 'Leave Request Form'!$R$8:$R$569, "&gt;="&amp;X241)&gt;0, "A", IF(COUNTIFS('Leave Request Form'!$C$8:$C$507, $B261, 'Leave Request Form'!$D$8:$D$507, "&lt;="&amp;X241, 'Leave Request Form'!$E$8:$E$507, "&gt;="&amp;X241)&gt;0, "R", "")))))</f>
        <v/>
      </c>
      <c r="Y261" s="34" t="str">
        <f>IF(OR($B261="", Y241=""), "", IF(COUNTIFS('Leave Request Form'!$T$8:$T$507, Y241, 'Leave Request Form'!$C$8:$C$507, $B261), "A2", IF(COUNTIFS('Leave Request Form'!$G$8:$G$507, Y241, 'Leave Request Form'!$C$8:$C$507, $B261), "R2", IF(COUNTIFS('Leave Request Form'!$P$8:$P$569, $B261, 'Leave Request Form'!$Q$8:$Q$569, "&lt;="&amp;Y241, 'Leave Request Form'!$R$8:$R$569, "&gt;="&amp;Y241)&gt;0, "A", IF(COUNTIFS('Leave Request Form'!$C$8:$C$507, $B261, 'Leave Request Form'!$D$8:$D$507, "&lt;="&amp;Y241, 'Leave Request Form'!$E$8:$E$507, "&gt;="&amp;Y241)&gt;0, "R", "")))))</f>
        <v/>
      </c>
      <c r="Z261" s="34" t="str">
        <f>IF(OR($B261="", Z241=""), "", IF(COUNTIFS('Leave Request Form'!$T$8:$T$507, Z241, 'Leave Request Form'!$C$8:$C$507, $B261), "A2", IF(COUNTIFS('Leave Request Form'!$G$8:$G$507, Z241, 'Leave Request Form'!$C$8:$C$507, $B261), "R2", IF(COUNTIFS('Leave Request Form'!$P$8:$P$569, $B261, 'Leave Request Form'!$Q$8:$Q$569, "&lt;="&amp;Z241, 'Leave Request Form'!$R$8:$R$569, "&gt;="&amp;Z241)&gt;0, "A", IF(COUNTIFS('Leave Request Form'!$C$8:$C$507, $B261, 'Leave Request Form'!$D$8:$D$507, "&lt;="&amp;Z241, 'Leave Request Form'!$E$8:$E$507, "&gt;="&amp;Z241)&gt;0, "R", "")))))</f>
        <v/>
      </c>
      <c r="AA261" s="34" t="str">
        <f>IF(OR($B261="", AA241=""), "", IF(COUNTIFS('Leave Request Form'!$T$8:$T$507, AA241, 'Leave Request Form'!$C$8:$C$507, $B261), "A2", IF(COUNTIFS('Leave Request Form'!$G$8:$G$507, AA241, 'Leave Request Form'!$C$8:$C$507, $B261), "R2", IF(COUNTIFS('Leave Request Form'!$P$8:$P$569, $B261, 'Leave Request Form'!$Q$8:$Q$569, "&lt;="&amp;AA241, 'Leave Request Form'!$R$8:$R$569, "&gt;="&amp;AA241)&gt;0, "A", IF(COUNTIFS('Leave Request Form'!$C$8:$C$507, $B261, 'Leave Request Form'!$D$8:$D$507, "&lt;="&amp;AA241, 'Leave Request Form'!$E$8:$E$507, "&gt;="&amp;AA241)&gt;0, "R", "")))))</f>
        <v/>
      </c>
      <c r="AB261" s="34" t="str">
        <f>IF(OR($B261="", AB241=""), "", IF(COUNTIFS('Leave Request Form'!$T$8:$T$507, AB241, 'Leave Request Form'!$C$8:$C$507, $B261), "A2", IF(COUNTIFS('Leave Request Form'!$G$8:$G$507, AB241, 'Leave Request Form'!$C$8:$C$507, $B261), "R2", IF(COUNTIFS('Leave Request Form'!$P$8:$P$569, $B261, 'Leave Request Form'!$Q$8:$Q$569, "&lt;="&amp;AB241, 'Leave Request Form'!$R$8:$R$569, "&gt;="&amp;AB241)&gt;0, "A", IF(COUNTIFS('Leave Request Form'!$C$8:$C$507, $B261, 'Leave Request Form'!$D$8:$D$507, "&lt;="&amp;AB241, 'Leave Request Form'!$E$8:$E$507, "&gt;="&amp;AB241)&gt;0, "R", "")))))</f>
        <v/>
      </c>
      <c r="AC261" s="34" t="str">
        <f>IF(OR($B261="", AC241=""), "", IF(COUNTIFS('Leave Request Form'!$T$8:$T$507, AC241, 'Leave Request Form'!$C$8:$C$507, $B261), "A2", IF(COUNTIFS('Leave Request Form'!$G$8:$G$507, AC241, 'Leave Request Form'!$C$8:$C$507, $B261), "R2", IF(COUNTIFS('Leave Request Form'!$P$8:$P$569, $B261, 'Leave Request Form'!$Q$8:$Q$569, "&lt;="&amp;AC241, 'Leave Request Form'!$R$8:$R$569, "&gt;="&amp;AC241)&gt;0, "A", IF(COUNTIFS('Leave Request Form'!$C$8:$C$507, $B261, 'Leave Request Form'!$D$8:$D$507, "&lt;="&amp;AC241, 'Leave Request Form'!$E$8:$E$507, "&gt;="&amp;AC241)&gt;0, "R", "")))))</f>
        <v/>
      </c>
      <c r="AD261" s="34" t="str">
        <f>IF(OR($B261="", AD241=""), "", IF(COUNTIFS('Leave Request Form'!$T$8:$T$507, AD241, 'Leave Request Form'!$C$8:$C$507, $B261), "A2", IF(COUNTIFS('Leave Request Form'!$G$8:$G$507, AD241, 'Leave Request Form'!$C$8:$C$507, $B261), "R2", IF(COUNTIFS('Leave Request Form'!$P$8:$P$569, $B261, 'Leave Request Form'!$Q$8:$Q$569, "&lt;="&amp;AD241, 'Leave Request Form'!$R$8:$R$569, "&gt;="&amp;AD241)&gt;0, "A", IF(COUNTIFS('Leave Request Form'!$C$8:$C$507, $B261, 'Leave Request Form'!$D$8:$D$507, "&lt;="&amp;AD241, 'Leave Request Form'!$E$8:$E$507, "&gt;="&amp;AD241)&gt;0, "R", "")))))</f>
        <v/>
      </c>
      <c r="AE261" s="34" t="str">
        <f>IF(OR($B261="", AE241=""), "", IF(COUNTIFS('Leave Request Form'!$T$8:$T$507, AE241, 'Leave Request Form'!$C$8:$C$507, $B261), "A2", IF(COUNTIFS('Leave Request Form'!$G$8:$G$507, AE241, 'Leave Request Form'!$C$8:$C$507, $B261), "R2", IF(COUNTIFS('Leave Request Form'!$P$8:$P$569, $B261, 'Leave Request Form'!$Q$8:$Q$569, "&lt;="&amp;AE241, 'Leave Request Form'!$R$8:$R$569, "&gt;="&amp;AE241)&gt;0, "A", IF(COUNTIFS('Leave Request Form'!$C$8:$C$507, $B261, 'Leave Request Form'!$D$8:$D$507, "&lt;="&amp;AE241, 'Leave Request Form'!$E$8:$E$507, "&gt;="&amp;AE241)&gt;0, "R", "")))))</f>
        <v/>
      </c>
      <c r="AF261" s="34" t="str">
        <f>IF(OR($B261="", AF241=""), "", IF(COUNTIFS('Leave Request Form'!$T$8:$T$507, AF241, 'Leave Request Form'!$C$8:$C$507, $B261), "A2", IF(COUNTIFS('Leave Request Form'!$G$8:$G$507, AF241, 'Leave Request Form'!$C$8:$C$507, $B261), "R2", IF(COUNTIFS('Leave Request Form'!$P$8:$P$569, $B261, 'Leave Request Form'!$Q$8:$Q$569, "&lt;="&amp;AF241, 'Leave Request Form'!$R$8:$R$569, "&gt;="&amp;AF241)&gt;0, "A", IF(COUNTIFS('Leave Request Form'!$C$8:$C$507, $B261, 'Leave Request Form'!$D$8:$D$507, "&lt;="&amp;AF241, 'Leave Request Form'!$E$8:$E$507, "&gt;="&amp;AF241)&gt;0, "R", "")))))</f>
        <v/>
      </c>
      <c r="AG261" s="28" t="str">
        <f>IF(OR($B261="", AG241=""), "", IF(COUNTIFS('Leave Request Form'!$T$8:$T$507, AG241, 'Leave Request Form'!$C$8:$C$507, $B261), "A2", IF(COUNTIFS('Leave Request Form'!$G$8:$G$507, AG241, 'Leave Request Form'!$C$8:$C$507, $B261), "R2", IF(COUNTIFS('Leave Request Form'!$P$8:$P$569, $B261, 'Leave Request Form'!$Q$8:$Q$569, "&lt;="&amp;AG241, 'Leave Request Form'!$R$8:$R$569, "&gt;="&amp;AG241)&gt;0, "A", IF(COUNTIFS('Leave Request Form'!$C$8:$C$507, $B261, 'Leave Request Form'!$D$8:$D$507, "&lt;="&amp;AG241, 'Leave Request Form'!$E$8:$E$507, "&gt;="&amp;AG241)&gt;0, "R", "")))))</f>
        <v/>
      </c>
      <c r="AH261" s="75"/>
    </row>
    <row r="262" spans="1:34" x14ac:dyDescent="0.25">
      <c r="A262" s="75"/>
      <c r="B262" s="75"/>
      <c r="C262" s="75"/>
      <c r="D262" s="75"/>
      <c r="E262" s="75"/>
      <c r="F262" s="75"/>
      <c r="G262" s="75"/>
      <c r="H262" s="75"/>
      <c r="I262" s="75"/>
      <c r="J262" s="75"/>
      <c r="K262" s="75"/>
      <c r="L262" s="75"/>
      <c r="M262" s="75"/>
      <c r="N262" s="75"/>
      <c r="O262" s="75"/>
      <c r="P262" s="75"/>
      <c r="Q262" s="75"/>
      <c r="R262" s="75"/>
      <c r="S262" s="75"/>
      <c r="T262" s="75"/>
      <c r="U262" s="75"/>
      <c r="V262" s="75"/>
      <c r="W262" s="75"/>
      <c r="X262" s="75"/>
      <c r="Y262" s="75"/>
      <c r="Z262" s="75"/>
      <c r="AA262" s="75"/>
      <c r="AB262" s="75"/>
      <c r="AC262" s="75"/>
      <c r="AD262" s="75"/>
      <c r="AE262" s="75"/>
      <c r="AF262" s="75"/>
      <c r="AG262" s="75"/>
      <c r="AH262" s="75"/>
    </row>
    <row r="263" spans="1:34" x14ac:dyDescent="0.25">
      <c r="A263" s="75"/>
      <c r="B263" s="75"/>
      <c r="C263" s="117" t="str">
        <f>IF(IF(COUNTIF('Intro &amp; Setup'!$CA$4:$CA$23, C264)&gt;0, 1, 0)+IF(COUNTIF('Intro &amp; Setup'!$CB$4:$CB$23, C264)&gt;0, 2, 0)=0, "", IF(IF(COUNTIF('Intro &amp; Setup'!$CA$4:$CA$23, C264)&gt;0, 1, 0)+IF(COUNTIF('Intro &amp; Setup'!$CB$4:$CB$23, C264)&gt;0, 2, 0)=1, "UK", IF(IF(COUNTIF('Intro &amp; Setup'!$CA$4:$CA$23, C264)&gt;0, 1, 0)+IF(COUNTIF('Intro &amp; Setup'!$CB$4:$CB$23, C264)&gt;0, 2, 0)=2, LEFT('Intro &amp; Setup'!$BA$9, 3), IF(IF(COUNTIF('Intro &amp; Setup'!$CA$4:$CA$23, C264)&gt;0, 1, 0)+IF(COUNTIF('Intro &amp; Setup'!$CB$4:$CB$23, C264)&gt;0, 2, 0)=3, "Both", ""))))</f>
        <v/>
      </c>
      <c r="D263" s="117" t="str">
        <f>IF(IF(COUNTIF('Intro &amp; Setup'!$CA$4:$CA$23, D264)&gt;0, 1, 0)+IF(COUNTIF('Intro &amp; Setup'!$CB$4:$CB$23, D264)&gt;0, 2, 0)=0, "", IF(IF(COUNTIF('Intro &amp; Setup'!$CA$4:$CA$23, D264)&gt;0, 1, 0)+IF(COUNTIF('Intro &amp; Setup'!$CB$4:$CB$23, D264)&gt;0, 2, 0)=1, "UK", IF(IF(COUNTIF('Intro &amp; Setup'!$CA$4:$CA$23, D264)&gt;0, 1, 0)+IF(COUNTIF('Intro &amp; Setup'!$CB$4:$CB$23, D264)&gt;0, 2, 0)=2, LEFT('Intro &amp; Setup'!$BA$9, 3), IF(IF(COUNTIF('Intro &amp; Setup'!$CA$4:$CA$23, D264)&gt;0, 1, 0)+IF(COUNTIF('Intro &amp; Setup'!$CB$4:$CB$23, D264)&gt;0, 2, 0)=3, "Both", ""))))</f>
        <v/>
      </c>
      <c r="E263" s="117" t="str">
        <f>IF(IF(COUNTIF('Intro &amp; Setup'!$CA$4:$CA$23, E264)&gt;0, 1, 0)+IF(COUNTIF('Intro &amp; Setup'!$CB$4:$CB$23, E264)&gt;0, 2, 0)=0, "", IF(IF(COUNTIF('Intro &amp; Setup'!$CA$4:$CA$23, E264)&gt;0, 1, 0)+IF(COUNTIF('Intro &amp; Setup'!$CB$4:$CB$23, E264)&gt;0, 2, 0)=1, "UK", IF(IF(COUNTIF('Intro &amp; Setup'!$CA$4:$CA$23, E264)&gt;0, 1, 0)+IF(COUNTIF('Intro &amp; Setup'!$CB$4:$CB$23, E264)&gt;0, 2, 0)=2, LEFT('Intro &amp; Setup'!$BA$9, 3), IF(IF(COUNTIF('Intro &amp; Setup'!$CA$4:$CA$23, E264)&gt;0, 1, 0)+IF(COUNTIF('Intro &amp; Setup'!$CB$4:$CB$23, E264)&gt;0, 2, 0)=3, "Both", ""))))</f>
        <v/>
      </c>
      <c r="F263" s="117" t="str">
        <f>IF(IF(COUNTIF('Intro &amp; Setup'!$CA$4:$CA$23, F264)&gt;0, 1, 0)+IF(COUNTIF('Intro &amp; Setup'!$CB$4:$CB$23, F264)&gt;0, 2, 0)=0, "", IF(IF(COUNTIF('Intro &amp; Setup'!$CA$4:$CA$23, F264)&gt;0, 1, 0)+IF(COUNTIF('Intro &amp; Setup'!$CB$4:$CB$23, F264)&gt;0, 2, 0)=1, "UK", IF(IF(COUNTIF('Intro &amp; Setup'!$CA$4:$CA$23, F264)&gt;0, 1, 0)+IF(COUNTIF('Intro &amp; Setup'!$CB$4:$CB$23, F264)&gt;0, 2, 0)=2, LEFT('Intro &amp; Setup'!$BA$9, 3), IF(IF(COUNTIF('Intro &amp; Setup'!$CA$4:$CA$23, F264)&gt;0, 1, 0)+IF(COUNTIF('Intro &amp; Setup'!$CB$4:$CB$23, F264)&gt;0, 2, 0)=3, "Both", ""))))</f>
        <v/>
      </c>
      <c r="G263" s="117" t="str">
        <f>IF(IF(COUNTIF('Intro &amp; Setup'!$CA$4:$CA$23, G264)&gt;0, 1, 0)+IF(COUNTIF('Intro &amp; Setup'!$CB$4:$CB$23, G264)&gt;0, 2, 0)=0, "", IF(IF(COUNTIF('Intro &amp; Setup'!$CA$4:$CA$23, G264)&gt;0, 1, 0)+IF(COUNTIF('Intro &amp; Setup'!$CB$4:$CB$23, G264)&gt;0, 2, 0)=1, "UK", IF(IF(COUNTIF('Intro &amp; Setup'!$CA$4:$CA$23, G264)&gt;0, 1, 0)+IF(COUNTIF('Intro &amp; Setup'!$CB$4:$CB$23, G264)&gt;0, 2, 0)=2, LEFT('Intro &amp; Setup'!$BA$9, 3), IF(IF(COUNTIF('Intro &amp; Setup'!$CA$4:$CA$23, G264)&gt;0, 1, 0)+IF(COUNTIF('Intro &amp; Setup'!$CB$4:$CB$23, G264)&gt;0, 2, 0)=3, "Both", ""))))</f>
        <v/>
      </c>
      <c r="H263" s="117" t="str">
        <f>IF(IF(COUNTIF('Intro &amp; Setup'!$CA$4:$CA$23, H264)&gt;0, 1, 0)+IF(COUNTIF('Intro &amp; Setup'!$CB$4:$CB$23, H264)&gt;0, 2, 0)=0, "", IF(IF(COUNTIF('Intro &amp; Setup'!$CA$4:$CA$23, H264)&gt;0, 1, 0)+IF(COUNTIF('Intro &amp; Setup'!$CB$4:$CB$23, H264)&gt;0, 2, 0)=1, "UK", IF(IF(COUNTIF('Intro &amp; Setup'!$CA$4:$CA$23, H264)&gt;0, 1, 0)+IF(COUNTIF('Intro &amp; Setup'!$CB$4:$CB$23, H264)&gt;0, 2, 0)=2, LEFT('Intro &amp; Setup'!$BA$9, 3), IF(IF(COUNTIF('Intro &amp; Setup'!$CA$4:$CA$23, H264)&gt;0, 1, 0)+IF(COUNTIF('Intro &amp; Setup'!$CB$4:$CB$23, H264)&gt;0, 2, 0)=3, "Both", ""))))</f>
        <v/>
      </c>
      <c r="I263" s="117" t="str">
        <f>IF(IF(COUNTIF('Intro &amp; Setup'!$CA$4:$CA$23, I264)&gt;0, 1, 0)+IF(COUNTIF('Intro &amp; Setup'!$CB$4:$CB$23, I264)&gt;0, 2, 0)=0, "", IF(IF(COUNTIF('Intro &amp; Setup'!$CA$4:$CA$23, I264)&gt;0, 1, 0)+IF(COUNTIF('Intro &amp; Setup'!$CB$4:$CB$23, I264)&gt;0, 2, 0)=1, "UK", IF(IF(COUNTIF('Intro &amp; Setup'!$CA$4:$CA$23, I264)&gt;0, 1, 0)+IF(COUNTIF('Intro &amp; Setup'!$CB$4:$CB$23, I264)&gt;0, 2, 0)=2, LEFT('Intro &amp; Setup'!$BA$9, 3), IF(IF(COUNTIF('Intro &amp; Setup'!$CA$4:$CA$23, I264)&gt;0, 1, 0)+IF(COUNTIF('Intro &amp; Setup'!$CB$4:$CB$23, I264)&gt;0, 2, 0)=3, "Both", ""))))</f>
        <v/>
      </c>
      <c r="J263" s="117" t="str">
        <f>IF(IF(COUNTIF('Intro &amp; Setup'!$CA$4:$CA$23, J264)&gt;0, 1, 0)+IF(COUNTIF('Intro &amp; Setup'!$CB$4:$CB$23, J264)&gt;0, 2, 0)=0, "", IF(IF(COUNTIF('Intro &amp; Setup'!$CA$4:$CA$23, J264)&gt;0, 1, 0)+IF(COUNTIF('Intro &amp; Setup'!$CB$4:$CB$23, J264)&gt;0, 2, 0)=1, "UK", IF(IF(COUNTIF('Intro &amp; Setup'!$CA$4:$CA$23, J264)&gt;0, 1, 0)+IF(COUNTIF('Intro &amp; Setup'!$CB$4:$CB$23, J264)&gt;0, 2, 0)=2, LEFT('Intro &amp; Setup'!$BA$9, 3), IF(IF(COUNTIF('Intro &amp; Setup'!$CA$4:$CA$23, J264)&gt;0, 1, 0)+IF(COUNTIF('Intro &amp; Setup'!$CB$4:$CB$23, J264)&gt;0, 2, 0)=3, "Both", ""))))</f>
        <v/>
      </c>
      <c r="K263" s="117" t="str">
        <f>IF(IF(COUNTIF('Intro &amp; Setup'!$CA$4:$CA$23, K264)&gt;0, 1, 0)+IF(COUNTIF('Intro &amp; Setup'!$CB$4:$CB$23, K264)&gt;0, 2, 0)=0, "", IF(IF(COUNTIF('Intro &amp; Setup'!$CA$4:$CA$23, K264)&gt;0, 1, 0)+IF(COUNTIF('Intro &amp; Setup'!$CB$4:$CB$23, K264)&gt;0, 2, 0)=1, "UK", IF(IF(COUNTIF('Intro &amp; Setup'!$CA$4:$CA$23, K264)&gt;0, 1, 0)+IF(COUNTIF('Intro &amp; Setup'!$CB$4:$CB$23, K264)&gt;0, 2, 0)=2, LEFT('Intro &amp; Setup'!$BA$9, 3), IF(IF(COUNTIF('Intro &amp; Setup'!$CA$4:$CA$23, K264)&gt;0, 1, 0)+IF(COUNTIF('Intro &amp; Setup'!$CB$4:$CB$23, K264)&gt;0, 2, 0)=3, "Both", ""))))</f>
        <v/>
      </c>
      <c r="L263" s="117" t="str">
        <f>IF(IF(COUNTIF('Intro &amp; Setup'!$CA$4:$CA$23, L264)&gt;0, 1, 0)+IF(COUNTIF('Intro &amp; Setup'!$CB$4:$CB$23, L264)&gt;0, 2, 0)=0, "", IF(IF(COUNTIF('Intro &amp; Setup'!$CA$4:$CA$23, L264)&gt;0, 1, 0)+IF(COUNTIF('Intro &amp; Setup'!$CB$4:$CB$23, L264)&gt;0, 2, 0)=1, "UK", IF(IF(COUNTIF('Intro &amp; Setup'!$CA$4:$CA$23, L264)&gt;0, 1, 0)+IF(COUNTIF('Intro &amp; Setup'!$CB$4:$CB$23, L264)&gt;0, 2, 0)=2, LEFT('Intro &amp; Setup'!$BA$9, 3), IF(IF(COUNTIF('Intro &amp; Setup'!$CA$4:$CA$23, L264)&gt;0, 1, 0)+IF(COUNTIF('Intro &amp; Setup'!$CB$4:$CB$23, L264)&gt;0, 2, 0)=3, "Both", ""))))</f>
        <v/>
      </c>
      <c r="M263" s="117" t="str">
        <f>IF(IF(COUNTIF('Intro &amp; Setup'!$CA$4:$CA$23, M264)&gt;0, 1, 0)+IF(COUNTIF('Intro &amp; Setup'!$CB$4:$CB$23, M264)&gt;0, 2, 0)=0, "", IF(IF(COUNTIF('Intro &amp; Setup'!$CA$4:$CA$23, M264)&gt;0, 1, 0)+IF(COUNTIF('Intro &amp; Setup'!$CB$4:$CB$23, M264)&gt;0, 2, 0)=1, "UK", IF(IF(COUNTIF('Intro &amp; Setup'!$CA$4:$CA$23, M264)&gt;0, 1, 0)+IF(COUNTIF('Intro &amp; Setup'!$CB$4:$CB$23, M264)&gt;0, 2, 0)=2, LEFT('Intro &amp; Setup'!$BA$9, 3), IF(IF(COUNTIF('Intro &amp; Setup'!$CA$4:$CA$23, M264)&gt;0, 1, 0)+IF(COUNTIF('Intro &amp; Setup'!$CB$4:$CB$23, M264)&gt;0, 2, 0)=3, "Both", ""))))</f>
        <v/>
      </c>
      <c r="N263" s="117" t="str">
        <f>IF(IF(COUNTIF('Intro &amp; Setup'!$CA$4:$CA$23, N264)&gt;0, 1, 0)+IF(COUNTIF('Intro &amp; Setup'!$CB$4:$CB$23, N264)&gt;0, 2, 0)=0, "", IF(IF(COUNTIF('Intro &amp; Setup'!$CA$4:$CA$23, N264)&gt;0, 1, 0)+IF(COUNTIF('Intro &amp; Setup'!$CB$4:$CB$23, N264)&gt;0, 2, 0)=1, "UK", IF(IF(COUNTIF('Intro &amp; Setup'!$CA$4:$CA$23, N264)&gt;0, 1, 0)+IF(COUNTIF('Intro &amp; Setup'!$CB$4:$CB$23, N264)&gt;0, 2, 0)=2, LEFT('Intro &amp; Setup'!$BA$9, 3), IF(IF(COUNTIF('Intro &amp; Setup'!$CA$4:$CA$23, N264)&gt;0, 1, 0)+IF(COUNTIF('Intro &amp; Setup'!$CB$4:$CB$23, N264)&gt;0, 2, 0)=3, "Both", ""))))</f>
        <v/>
      </c>
      <c r="O263" s="117" t="str">
        <f>IF(IF(COUNTIF('Intro &amp; Setup'!$CA$4:$CA$23, O264)&gt;0, 1, 0)+IF(COUNTIF('Intro &amp; Setup'!$CB$4:$CB$23, O264)&gt;0, 2, 0)=0, "", IF(IF(COUNTIF('Intro &amp; Setup'!$CA$4:$CA$23, O264)&gt;0, 1, 0)+IF(COUNTIF('Intro &amp; Setup'!$CB$4:$CB$23, O264)&gt;0, 2, 0)=1, "UK", IF(IF(COUNTIF('Intro &amp; Setup'!$CA$4:$CA$23, O264)&gt;0, 1, 0)+IF(COUNTIF('Intro &amp; Setup'!$CB$4:$CB$23, O264)&gt;0, 2, 0)=2, LEFT('Intro &amp; Setup'!$BA$9, 3), IF(IF(COUNTIF('Intro &amp; Setup'!$CA$4:$CA$23, O264)&gt;0, 1, 0)+IF(COUNTIF('Intro &amp; Setup'!$CB$4:$CB$23, O264)&gt;0, 2, 0)=3, "Both", ""))))</f>
        <v/>
      </c>
      <c r="P263" s="117" t="str">
        <f>IF(IF(COUNTIF('Intro &amp; Setup'!$CA$4:$CA$23, P264)&gt;0, 1, 0)+IF(COUNTIF('Intro &amp; Setup'!$CB$4:$CB$23, P264)&gt;0, 2, 0)=0, "", IF(IF(COUNTIF('Intro &amp; Setup'!$CA$4:$CA$23, P264)&gt;0, 1, 0)+IF(COUNTIF('Intro &amp; Setup'!$CB$4:$CB$23, P264)&gt;0, 2, 0)=1, "UK", IF(IF(COUNTIF('Intro &amp; Setup'!$CA$4:$CA$23, P264)&gt;0, 1, 0)+IF(COUNTIF('Intro &amp; Setup'!$CB$4:$CB$23, P264)&gt;0, 2, 0)=2, LEFT('Intro &amp; Setup'!$BA$9, 3), IF(IF(COUNTIF('Intro &amp; Setup'!$CA$4:$CA$23, P264)&gt;0, 1, 0)+IF(COUNTIF('Intro &amp; Setup'!$CB$4:$CB$23, P264)&gt;0, 2, 0)=3, "Both", ""))))</f>
        <v/>
      </c>
      <c r="Q263" s="117" t="str">
        <f>IF(IF(COUNTIF('Intro &amp; Setup'!$CA$4:$CA$23, Q264)&gt;0, 1, 0)+IF(COUNTIF('Intro &amp; Setup'!$CB$4:$CB$23, Q264)&gt;0, 2, 0)=0, "", IF(IF(COUNTIF('Intro &amp; Setup'!$CA$4:$CA$23, Q264)&gt;0, 1, 0)+IF(COUNTIF('Intro &amp; Setup'!$CB$4:$CB$23, Q264)&gt;0, 2, 0)=1, "UK", IF(IF(COUNTIF('Intro &amp; Setup'!$CA$4:$CA$23, Q264)&gt;0, 1, 0)+IF(COUNTIF('Intro &amp; Setup'!$CB$4:$CB$23, Q264)&gt;0, 2, 0)=2, LEFT('Intro &amp; Setup'!$BA$9, 3), IF(IF(COUNTIF('Intro &amp; Setup'!$CA$4:$CA$23, Q264)&gt;0, 1, 0)+IF(COUNTIF('Intro &amp; Setup'!$CB$4:$CB$23, Q264)&gt;0, 2, 0)=3, "Both", ""))))</f>
        <v/>
      </c>
      <c r="R263" s="117" t="str">
        <f>IF(IF(COUNTIF('Intro &amp; Setup'!$CA$4:$CA$23, R264)&gt;0, 1, 0)+IF(COUNTIF('Intro &amp; Setup'!$CB$4:$CB$23, R264)&gt;0, 2, 0)=0, "", IF(IF(COUNTIF('Intro &amp; Setup'!$CA$4:$CA$23, R264)&gt;0, 1, 0)+IF(COUNTIF('Intro &amp; Setup'!$CB$4:$CB$23, R264)&gt;0, 2, 0)=1, "UK", IF(IF(COUNTIF('Intro &amp; Setup'!$CA$4:$CA$23, R264)&gt;0, 1, 0)+IF(COUNTIF('Intro &amp; Setup'!$CB$4:$CB$23, R264)&gt;0, 2, 0)=2, LEFT('Intro &amp; Setup'!$BA$9, 3), IF(IF(COUNTIF('Intro &amp; Setup'!$CA$4:$CA$23, R264)&gt;0, 1, 0)+IF(COUNTIF('Intro &amp; Setup'!$CB$4:$CB$23, R264)&gt;0, 2, 0)=3, "Both", ""))))</f>
        <v/>
      </c>
      <c r="S263" s="117" t="str">
        <f>IF(IF(COUNTIF('Intro &amp; Setup'!$CA$4:$CA$23, S264)&gt;0, 1, 0)+IF(COUNTIF('Intro &amp; Setup'!$CB$4:$CB$23, S264)&gt;0, 2, 0)=0, "", IF(IF(COUNTIF('Intro &amp; Setup'!$CA$4:$CA$23, S264)&gt;0, 1, 0)+IF(COUNTIF('Intro &amp; Setup'!$CB$4:$CB$23, S264)&gt;0, 2, 0)=1, "UK", IF(IF(COUNTIF('Intro &amp; Setup'!$CA$4:$CA$23, S264)&gt;0, 1, 0)+IF(COUNTIF('Intro &amp; Setup'!$CB$4:$CB$23, S264)&gt;0, 2, 0)=2, LEFT('Intro &amp; Setup'!$BA$9, 3), IF(IF(COUNTIF('Intro &amp; Setup'!$CA$4:$CA$23, S264)&gt;0, 1, 0)+IF(COUNTIF('Intro &amp; Setup'!$CB$4:$CB$23, S264)&gt;0, 2, 0)=3, "Both", ""))))</f>
        <v/>
      </c>
      <c r="T263" s="117" t="str">
        <f>IF(IF(COUNTIF('Intro &amp; Setup'!$CA$4:$CA$23, T264)&gt;0, 1, 0)+IF(COUNTIF('Intro &amp; Setup'!$CB$4:$CB$23, T264)&gt;0, 2, 0)=0, "", IF(IF(COUNTIF('Intro &amp; Setup'!$CA$4:$CA$23, T264)&gt;0, 1, 0)+IF(COUNTIF('Intro &amp; Setup'!$CB$4:$CB$23, T264)&gt;0, 2, 0)=1, "UK", IF(IF(COUNTIF('Intro &amp; Setup'!$CA$4:$CA$23, T264)&gt;0, 1, 0)+IF(COUNTIF('Intro &amp; Setup'!$CB$4:$CB$23, T264)&gt;0, 2, 0)=2, LEFT('Intro &amp; Setup'!$BA$9, 3), IF(IF(COUNTIF('Intro &amp; Setup'!$CA$4:$CA$23, T264)&gt;0, 1, 0)+IF(COUNTIF('Intro &amp; Setup'!$CB$4:$CB$23, T264)&gt;0, 2, 0)=3, "Both", ""))))</f>
        <v/>
      </c>
      <c r="U263" s="117" t="str">
        <f>IF(IF(COUNTIF('Intro &amp; Setup'!$CA$4:$CA$23, U264)&gt;0, 1, 0)+IF(COUNTIF('Intro &amp; Setup'!$CB$4:$CB$23, U264)&gt;0, 2, 0)=0, "", IF(IF(COUNTIF('Intro &amp; Setup'!$CA$4:$CA$23, U264)&gt;0, 1, 0)+IF(COUNTIF('Intro &amp; Setup'!$CB$4:$CB$23, U264)&gt;0, 2, 0)=1, "UK", IF(IF(COUNTIF('Intro &amp; Setup'!$CA$4:$CA$23, U264)&gt;0, 1, 0)+IF(COUNTIF('Intro &amp; Setup'!$CB$4:$CB$23, U264)&gt;0, 2, 0)=2, LEFT('Intro &amp; Setup'!$BA$9, 3), IF(IF(COUNTIF('Intro &amp; Setup'!$CA$4:$CA$23, U264)&gt;0, 1, 0)+IF(COUNTIF('Intro &amp; Setup'!$CB$4:$CB$23, U264)&gt;0, 2, 0)=3, "Both", ""))))</f>
        <v/>
      </c>
      <c r="V263" s="117" t="str">
        <f>IF(IF(COUNTIF('Intro &amp; Setup'!$CA$4:$CA$23, V264)&gt;0, 1, 0)+IF(COUNTIF('Intro &amp; Setup'!$CB$4:$CB$23, V264)&gt;0, 2, 0)=0, "", IF(IF(COUNTIF('Intro &amp; Setup'!$CA$4:$CA$23, V264)&gt;0, 1, 0)+IF(COUNTIF('Intro &amp; Setup'!$CB$4:$CB$23, V264)&gt;0, 2, 0)=1, "UK", IF(IF(COUNTIF('Intro &amp; Setup'!$CA$4:$CA$23, V264)&gt;0, 1, 0)+IF(COUNTIF('Intro &amp; Setup'!$CB$4:$CB$23, V264)&gt;0, 2, 0)=2, LEFT('Intro &amp; Setup'!$BA$9, 3), IF(IF(COUNTIF('Intro &amp; Setup'!$CA$4:$CA$23, V264)&gt;0, 1, 0)+IF(COUNTIF('Intro &amp; Setup'!$CB$4:$CB$23, V264)&gt;0, 2, 0)=3, "Both", ""))))</f>
        <v/>
      </c>
      <c r="W263" s="117" t="str">
        <f>IF(IF(COUNTIF('Intro &amp; Setup'!$CA$4:$CA$23, W264)&gt;0, 1, 0)+IF(COUNTIF('Intro &amp; Setup'!$CB$4:$CB$23, W264)&gt;0, 2, 0)=0, "", IF(IF(COUNTIF('Intro &amp; Setup'!$CA$4:$CA$23, W264)&gt;0, 1, 0)+IF(COUNTIF('Intro &amp; Setup'!$CB$4:$CB$23, W264)&gt;0, 2, 0)=1, "UK", IF(IF(COUNTIF('Intro &amp; Setup'!$CA$4:$CA$23, W264)&gt;0, 1, 0)+IF(COUNTIF('Intro &amp; Setup'!$CB$4:$CB$23, W264)&gt;0, 2, 0)=2, LEFT('Intro &amp; Setup'!$BA$9, 3), IF(IF(COUNTIF('Intro &amp; Setup'!$CA$4:$CA$23, W264)&gt;0, 1, 0)+IF(COUNTIF('Intro &amp; Setup'!$CB$4:$CB$23, W264)&gt;0, 2, 0)=3, "Both", ""))))</f>
        <v/>
      </c>
      <c r="X263" s="117" t="str">
        <f>IF(IF(COUNTIF('Intro &amp; Setup'!$CA$4:$CA$23, X264)&gt;0, 1, 0)+IF(COUNTIF('Intro &amp; Setup'!$CB$4:$CB$23, X264)&gt;0, 2, 0)=0, "", IF(IF(COUNTIF('Intro &amp; Setup'!$CA$4:$CA$23, X264)&gt;0, 1, 0)+IF(COUNTIF('Intro &amp; Setup'!$CB$4:$CB$23, X264)&gt;0, 2, 0)=1, "UK", IF(IF(COUNTIF('Intro &amp; Setup'!$CA$4:$CA$23, X264)&gt;0, 1, 0)+IF(COUNTIF('Intro &amp; Setup'!$CB$4:$CB$23, X264)&gt;0, 2, 0)=2, LEFT('Intro &amp; Setup'!$BA$9, 3), IF(IF(COUNTIF('Intro &amp; Setup'!$CA$4:$CA$23, X264)&gt;0, 1, 0)+IF(COUNTIF('Intro &amp; Setup'!$CB$4:$CB$23, X264)&gt;0, 2, 0)=3, "Both", ""))))</f>
        <v/>
      </c>
      <c r="Y263" s="117" t="str">
        <f>IF(IF(COUNTIF('Intro &amp; Setup'!$CA$4:$CA$23, Y264)&gt;0, 1, 0)+IF(COUNTIF('Intro &amp; Setup'!$CB$4:$CB$23, Y264)&gt;0, 2, 0)=0, "", IF(IF(COUNTIF('Intro &amp; Setup'!$CA$4:$CA$23, Y264)&gt;0, 1, 0)+IF(COUNTIF('Intro &amp; Setup'!$CB$4:$CB$23, Y264)&gt;0, 2, 0)=1, "UK", IF(IF(COUNTIF('Intro &amp; Setup'!$CA$4:$CA$23, Y264)&gt;0, 1, 0)+IF(COUNTIF('Intro &amp; Setup'!$CB$4:$CB$23, Y264)&gt;0, 2, 0)=2, LEFT('Intro &amp; Setup'!$BA$9, 3), IF(IF(COUNTIF('Intro &amp; Setup'!$CA$4:$CA$23, Y264)&gt;0, 1, 0)+IF(COUNTIF('Intro &amp; Setup'!$CB$4:$CB$23, Y264)&gt;0, 2, 0)=3, "Both", ""))))</f>
        <v/>
      </c>
      <c r="Z263" s="117" t="str">
        <f>IF(IF(COUNTIF('Intro &amp; Setup'!$CA$4:$CA$23, Z264)&gt;0, 1, 0)+IF(COUNTIF('Intro &amp; Setup'!$CB$4:$CB$23, Z264)&gt;0, 2, 0)=0, "", IF(IF(COUNTIF('Intro &amp; Setup'!$CA$4:$CA$23, Z264)&gt;0, 1, 0)+IF(COUNTIF('Intro &amp; Setup'!$CB$4:$CB$23, Z264)&gt;0, 2, 0)=1, "UK", IF(IF(COUNTIF('Intro &amp; Setup'!$CA$4:$CA$23, Z264)&gt;0, 1, 0)+IF(COUNTIF('Intro &amp; Setup'!$CB$4:$CB$23, Z264)&gt;0, 2, 0)=2, LEFT('Intro &amp; Setup'!$BA$9, 3), IF(IF(COUNTIF('Intro &amp; Setup'!$CA$4:$CA$23, Z264)&gt;0, 1, 0)+IF(COUNTIF('Intro &amp; Setup'!$CB$4:$CB$23, Z264)&gt;0, 2, 0)=3, "Both", ""))))</f>
        <v/>
      </c>
      <c r="AA263" s="117" t="str">
        <f>IF(IF(COUNTIF('Intro &amp; Setup'!$CA$4:$CA$23, AA264)&gt;0, 1, 0)+IF(COUNTIF('Intro &amp; Setup'!$CB$4:$CB$23, AA264)&gt;0, 2, 0)=0, "", IF(IF(COUNTIF('Intro &amp; Setup'!$CA$4:$CA$23, AA264)&gt;0, 1, 0)+IF(COUNTIF('Intro &amp; Setup'!$CB$4:$CB$23, AA264)&gt;0, 2, 0)=1, "UK", IF(IF(COUNTIF('Intro &amp; Setup'!$CA$4:$CA$23, AA264)&gt;0, 1, 0)+IF(COUNTIF('Intro &amp; Setup'!$CB$4:$CB$23, AA264)&gt;0, 2, 0)=2, LEFT('Intro &amp; Setup'!$BA$9, 3), IF(IF(COUNTIF('Intro &amp; Setup'!$CA$4:$CA$23, AA264)&gt;0, 1, 0)+IF(COUNTIF('Intro &amp; Setup'!$CB$4:$CB$23, AA264)&gt;0, 2, 0)=3, "Both", ""))))</f>
        <v/>
      </c>
      <c r="AB263" s="117" t="str">
        <f>IF(IF(COUNTIF('Intro &amp; Setup'!$CA$4:$CA$23, AB264)&gt;0, 1, 0)+IF(COUNTIF('Intro &amp; Setup'!$CB$4:$CB$23, AB264)&gt;0, 2, 0)=0, "", IF(IF(COUNTIF('Intro &amp; Setup'!$CA$4:$CA$23, AB264)&gt;0, 1, 0)+IF(COUNTIF('Intro &amp; Setup'!$CB$4:$CB$23, AB264)&gt;0, 2, 0)=1, "UK", IF(IF(COUNTIF('Intro &amp; Setup'!$CA$4:$CA$23, AB264)&gt;0, 1, 0)+IF(COUNTIF('Intro &amp; Setup'!$CB$4:$CB$23, AB264)&gt;0, 2, 0)=2, LEFT('Intro &amp; Setup'!$BA$9, 3), IF(IF(COUNTIF('Intro &amp; Setup'!$CA$4:$CA$23, AB264)&gt;0, 1, 0)+IF(COUNTIF('Intro &amp; Setup'!$CB$4:$CB$23, AB264)&gt;0, 2, 0)=3, "Both", ""))))</f>
        <v/>
      </c>
      <c r="AC263" s="117" t="str">
        <f>IF(IF(COUNTIF('Intro &amp; Setup'!$CA$4:$CA$23, AC264)&gt;0, 1, 0)+IF(COUNTIF('Intro &amp; Setup'!$CB$4:$CB$23, AC264)&gt;0, 2, 0)=0, "", IF(IF(COUNTIF('Intro &amp; Setup'!$CA$4:$CA$23, AC264)&gt;0, 1, 0)+IF(COUNTIF('Intro &amp; Setup'!$CB$4:$CB$23, AC264)&gt;0, 2, 0)=1, "UK", IF(IF(COUNTIF('Intro &amp; Setup'!$CA$4:$CA$23, AC264)&gt;0, 1, 0)+IF(COUNTIF('Intro &amp; Setup'!$CB$4:$CB$23, AC264)&gt;0, 2, 0)=2, LEFT('Intro &amp; Setup'!$BA$9, 3), IF(IF(COUNTIF('Intro &amp; Setup'!$CA$4:$CA$23, AC264)&gt;0, 1, 0)+IF(COUNTIF('Intro &amp; Setup'!$CB$4:$CB$23, AC264)&gt;0, 2, 0)=3, "Both", ""))))</f>
        <v/>
      </c>
      <c r="AD263" s="117" t="str">
        <f>IF(IF(COUNTIF('Intro &amp; Setup'!$CA$4:$CA$23, AD264)&gt;0, 1, 0)+IF(COUNTIF('Intro &amp; Setup'!$CB$4:$CB$23, AD264)&gt;0, 2, 0)=0, "", IF(IF(COUNTIF('Intro &amp; Setup'!$CA$4:$CA$23, AD264)&gt;0, 1, 0)+IF(COUNTIF('Intro &amp; Setup'!$CB$4:$CB$23, AD264)&gt;0, 2, 0)=1, "UK", IF(IF(COUNTIF('Intro &amp; Setup'!$CA$4:$CA$23, AD264)&gt;0, 1, 0)+IF(COUNTIF('Intro &amp; Setup'!$CB$4:$CB$23, AD264)&gt;0, 2, 0)=2, LEFT('Intro &amp; Setup'!$BA$9, 3), IF(IF(COUNTIF('Intro &amp; Setup'!$CA$4:$CA$23, AD264)&gt;0, 1, 0)+IF(COUNTIF('Intro &amp; Setup'!$CB$4:$CB$23, AD264)&gt;0, 2, 0)=3, "Both", ""))))</f>
        <v/>
      </c>
      <c r="AE263" s="117" t="str">
        <f>IF(IF(COUNTIF('Intro &amp; Setup'!$CA$4:$CA$23, AE264)&gt;0, 1, 0)+IF(COUNTIF('Intro &amp; Setup'!$CB$4:$CB$23, AE264)&gt;0, 2, 0)=0, "", IF(IF(COUNTIF('Intro &amp; Setup'!$CA$4:$CA$23, AE264)&gt;0, 1, 0)+IF(COUNTIF('Intro &amp; Setup'!$CB$4:$CB$23, AE264)&gt;0, 2, 0)=1, "UK", IF(IF(COUNTIF('Intro &amp; Setup'!$CA$4:$CA$23, AE264)&gt;0, 1, 0)+IF(COUNTIF('Intro &amp; Setup'!$CB$4:$CB$23, AE264)&gt;0, 2, 0)=2, LEFT('Intro &amp; Setup'!$BA$9, 3), IF(IF(COUNTIF('Intro &amp; Setup'!$CA$4:$CA$23, AE264)&gt;0, 1, 0)+IF(COUNTIF('Intro &amp; Setup'!$CB$4:$CB$23, AE264)&gt;0, 2, 0)=3, "Both", ""))))</f>
        <v/>
      </c>
      <c r="AF263" s="117" t="str">
        <f>IF(IF(COUNTIF('Intro &amp; Setup'!$CA$4:$CA$23, AF264)&gt;0, 1, 0)+IF(COUNTIF('Intro &amp; Setup'!$CB$4:$CB$23, AF264)&gt;0, 2, 0)=0, "", IF(IF(COUNTIF('Intro &amp; Setup'!$CA$4:$CA$23, AF264)&gt;0, 1, 0)+IF(COUNTIF('Intro &amp; Setup'!$CB$4:$CB$23, AF264)&gt;0, 2, 0)=1, "UK", IF(IF(COUNTIF('Intro &amp; Setup'!$CA$4:$CA$23, AF264)&gt;0, 1, 0)+IF(COUNTIF('Intro &amp; Setup'!$CB$4:$CB$23, AF264)&gt;0, 2, 0)=2, LEFT('Intro &amp; Setup'!$BA$9, 3), IF(IF(COUNTIF('Intro &amp; Setup'!$CA$4:$CA$23, AF264)&gt;0, 1, 0)+IF(COUNTIF('Intro &amp; Setup'!$CB$4:$CB$23, AF264)&gt;0, 2, 0)=3, "Both", ""))))</f>
        <v/>
      </c>
      <c r="AG263" s="117" t="str">
        <f>IF(IF(COUNTIF('Intro &amp; Setup'!$CA$4:$CA$23, AG264)&gt;0, 1, 0)+IF(COUNTIF('Intro &amp; Setup'!$CB$4:$CB$23, AG264)&gt;0, 2, 0)=0, "", IF(IF(COUNTIF('Intro &amp; Setup'!$CA$4:$CA$23, AG264)&gt;0, 1, 0)+IF(COUNTIF('Intro &amp; Setup'!$CB$4:$CB$23, AG264)&gt;0, 2, 0)=1, "UK", IF(IF(COUNTIF('Intro &amp; Setup'!$CA$4:$CA$23, AG264)&gt;0, 1, 0)+IF(COUNTIF('Intro &amp; Setup'!$CB$4:$CB$23, AG264)&gt;0, 2, 0)=2, LEFT('Intro &amp; Setup'!$BA$9, 3), IF(IF(COUNTIF('Intro &amp; Setup'!$CA$4:$CA$23, AG264)&gt;0, 1, 0)+IF(COUNTIF('Intro &amp; Setup'!$CB$4:$CB$23, AG264)&gt;0, 2, 0)=3, "Both", ""))))</f>
        <v/>
      </c>
      <c r="AH263" s="75"/>
    </row>
    <row r="264" spans="1:34" x14ac:dyDescent="0.25">
      <c r="A264" s="75"/>
      <c r="B264" s="370" t="str">
        <f>CONCATENATE(TEXT(C264, "mmmm"), " ", TEXT(C264, "yyyy"))</f>
        <v>November 2020</v>
      </c>
      <c r="C264" s="71">
        <f>DATE(YEAR(C238), MONTH(C238)+1, DAY(C238))</f>
        <v>44136</v>
      </c>
      <c r="D264" s="66">
        <f>IFERROR(IF(TEXT(C264, "mmm")=TEXT(C264+1, "mmm"), C264+1, ""), "")</f>
        <v>44137</v>
      </c>
      <c r="E264" s="66">
        <f t="shared" ref="E264:AG264" si="47">IFERROR(IF(TEXT(D264, "mmm")=TEXT(D264+1, "mmm"), D264+1, ""), "")</f>
        <v>44138</v>
      </c>
      <c r="F264" s="66">
        <f t="shared" si="47"/>
        <v>44139</v>
      </c>
      <c r="G264" s="66">
        <f t="shared" si="47"/>
        <v>44140</v>
      </c>
      <c r="H264" s="66">
        <f t="shared" si="47"/>
        <v>44141</v>
      </c>
      <c r="I264" s="66">
        <f t="shared" si="47"/>
        <v>44142</v>
      </c>
      <c r="J264" s="66">
        <f t="shared" si="47"/>
        <v>44143</v>
      </c>
      <c r="K264" s="66">
        <f t="shared" si="47"/>
        <v>44144</v>
      </c>
      <c r="L264" s="66">
        <f t="shared" si="47"/>
        <v>44145</v>
      </c>
      <c r="M264" s="66">
        <f t="shared" si="47"/>
        <v>44146</v>
      </c>
      <c r="N264" s="66">
        <f t="shared" si="47"/>
        <v>44147</v>
      </c>
      <c r="O264" s="66">
        <f t="shared" si="47"/>
        <v>44148</v>
      </c>
      <c r="P264" s="66">
        <f t="shared" si="47"/>
        <v>44149</v>
      </c>
      <c r="Q264" s="66">
        <f t="shared" si="47"/>
        <v>44150</v>
      </c>
      <c r="R264" s="66">
        <f t="shared" si="47"/>
        <v>44151</v>
      </c>
      <c r="S264" s="66">
        <f t="shared" si="47"/>
        <v>44152</v>
      </c>
      <c r="T264" s="66">
        <f t="shared" si="47"/>
        <v>44153</v>
      </c>
      <c r="U264" s="66">
        <f t="shared" si="47"/>
        <v>44154</v>
      </c>
      <c r="V264" s="66">
        <f t="shared" si="47"/>
        <v>44155</v>
      </c>
      <c r="W264" s="66">
        <f t="shared" si="47"/>
        <v>44156</v>
      </c>
      <c r="X264" s="66">
        <f t="shared" si="47"/>
        <v>44157</v>
      </c>
      <c r="Y264" s="66">
        <f t="shared" si="47"/>
        <v>44158</v>
      </c>
      <c r="Z264" s="66">
        <f t="shared" si="47"/>
        <v>44159</v>
      </c>
      <c r="AA264" s="66">
        <f t="shared" si="47"/>
        <v>44160</v>
      </c>
      <c r="AB264" s="66">
        <f t="shared" si="47"/>
        <v>44161</v>
      </c>
      <c r="AC264" s="66">
        <f t="shared" si="47"/>
        <v>44162</v>
      </c>
      <c r="AD264" s="66">
        <f t="shared" si="47"/>
        <v>44163</v>
      </c>
      <c r="AE264" s="66">
        <f t="shared" si="47"/>
        <v>44164</v>
      </c>
      <c r="AF264" s="66">
        <f t="shared" si="47"/>
        <v>44165</v>
      </c>
      <c r="AG264" s="66" t="str">
        <f t="shared" si="47"/>
        <v/>
      </c>
      <c r="AH264" s="75"/>
    </row>
    <row r="265" spans="1:34" x14ac:dyDescent="0.25">
      <c r="A265" s="75"/>
      <c r="B265" s="371"/>
      <c r="C265" s="72">
        <f t="shared" ref="C265:C267" si="48">DATE(YEAR(C239), MONTH(C239)+1, DAY(C239))</f>
        <v>44136</v>
      </c>
      <c r="D265" s="67">
        <f t="shared" ref="D265:AG265" si="49">IFERROR(IF(TEXT(C265, "mmm")=TEXT(C265+1, "mmm"), C265+1, ""), "")</f>
        <v>44137</v>
      </c>
      <c r="E265" s="67">
        <f t="shared" si="49"/>
        <v>44138</v>
      </c>
      <c r="F265" s="67">
        <f t="shared" si="49"/>
        <v>44139</v>
      </c>
      <c r="G265" s="67">
        <f t="shared" si="49"/>
        <v>44140</v>
      </c>
      <c r="H265" s="67">
        <f t="shared" si="49"/>
        <v>44141</v>
      </c>
      <c r="I265" s="67">
        <f t="shared" si="49"/>
        <v>44142</v>
      </c>
      <c r="J265" s="67">
        <f t="shared" si="49"/>
        <v>44143</v>
      </c>
      <c r="K265" s="67">
        <f t="shared" si="49"/>
        <v>44144</v>
      </c>
      <c r="L265" s="67">
        <f t="shared" si="49"/>
        <v>44145</v>
      </c>
      <c r="M265" s="67">
        <f t="shared" si="49"/>
        <v>44146</v>
      </c>
      <c r="N265" s="67">
        <f t="shared" si="49"/>
        <v>44147</v>
      </c>
      <c r="O265" s="67">
        <f t="shared" si="49"/>
        <v>44148</v>
      </c>
      <c r="P265" s="67">
        <f t="shared" si="49"/>
        <v>44149</v>
      </c>
      <c r="Q265" s="67">
        <f t="shared" si="49"/>
        <v>44150</v>
      </c>
      <c r="R265" s="67">
        <f t="shared" si="49"/>
        <v>44151</v>
      </c>
      <c r="S265" s="67">
        <f t="shared" si="49"/>
        <v>44152</v>
      </c>
      <c r="T265" s="67">
        <f t="shared" si="49"/>
        <v>44153</v>
      </c>
      <c r="U265" s="67">
        <f t="shared" si="49"/>
        <v>44154</v>
      </c>
      <c r="V265" s="67">
        <f t="shared" si="49"/>
        <v>44155</v>
      </c>
      <c r="W265" s="67">
        <f t="shared" si="49"/>
        <v>44156</v>
      </c>
      <c r="X265" s="67">
        <f t="shared" si="49"/>
        <v>44157</v>
      </c>
      <c r="Y265" s="67">
        <f t="shared" si="49"/>
        <v>44158</v>
      </c>
      <c r="Z265" s="67">
        <f t="shared" si="49"/>
        <v>44159</v>
      </c>
      <c r="AA265" s="67">
        <f t="shared" si="49"/>
        <v>44160</v>
      </c>
      <c r="AB265" s="67">
        <f t="shared" si="49"/>
        <v>44161</v>
      </c>
      <c r="AC265" s="67">
        <f t="shared" si="49"/>
        <v>44162</v>
      </c>
      <c r="AD265" s="67">
        <f t="shared" si="49"/>
        <v>44163</v>
      </c>
      <c r="AE265" s="67">
        <f t="shared" si="49"/>
        <v>44164</v>
      </c>
      <c r="AF265" s="67">
        <f t="shared" si="49"/>
        <v>44165</v>
      </c>
      <c r="AG265" s="67" t="str">
        <f t="shared" si="49"/>
        <v/>
      </c>
      <c r="AH265" s="75"/>
    </row>
    <row r="266" spans="1:34" x14ac:dyDescent="0.25">
      <c r="A266" s="75"/>
      <c r="B266" s="118" t="str">
        <f>IF('Intro &amp; Setup'!$P$51="", "", 'Intro &amp; Setup'!$P$51)</f>
        <v>Your Company</v>
      </c>
      <c r="C266" s="73">
        <f t="shared" si="48"/>
        <v>44136</v>
      </c>
      <c r="D266" s="68">
        <f t="shared" ref="D266:AG266" si="50">IFERROR(IF(TEXT(C266, "mmm")=TEXT(C266+1, "mmm"), C266+1, ""), "")</f>
        <v>44137</v>
      </c>
      <c r="E266" s="68">
        <f t="shared" si="50"/>
        <v>44138</v>
      </c>
      <c r="F266" s="68">
        <f t="shared" si="50"/>
        <v>44139</v>
      </c>
      <c r="G266" s="68">
        <f t="shared" si="50"/>
        <v>44140</v>
      </c>
      <c r="H266" s="68">
        <f t="shared" si="50"/>
        <v>44141</v>
      </c>
      <c r="I266" s="68">
        <f t="shared" si="50"/>
        <v>44142</v>
      </c>
      <c r="J266" s="68">
        <f t="shared" si="50"/>
        <v>44143</v>
      </c>
      <c r="K266" s="68">
        <f t="shared" si="50"/>
        <v>44144</v>
      </c>
      <c r="L266" s="68">
        <f t="shared" si="50"/>
        <v>44145</v>
      </c>
      <c r="M266" s="68">
        <f t="shared" si="50"/>
        <v>44146</v>
      </c>
      <c r="N266" s="68">
        <f t="shared" si="50"/>
        <v>44147</v>
      </c>
      <c r="O266" s="68">
        <f t="shared" si="50"/>
        <v>44148</v>
      </c>
      <c r="P266" s="68">
        <f t="shared" si="50"/>
        <v>44149</v>
      </c>
      <c r="Q266" s="68">
        <f t="shared" si="50"/>
        <v>44150</v>
      </c>
      <c r="R266" s="68">
        <f t="shared" si="50"/>
        <v>44151</v>
      </c>
      <c r="S266" s="68">
        <f t="shared" si="50"/>
        <v>44152</v>
      </c>
      <c r="T266" s="68">
        <f t="shared" si="50"/>
        <v>44153</v>
      </c>
      <c r="U266" s="68">
        <f t="shared" si="50"/>
        <v>44154</v>
      </c>
      <c r="V266" s="68">
        <f t="shared" si="50"/>
        <v>44155</v>
      </c>
      <c r="W266" s="68">
        <f t="shared" si="50"/>
        <v>44156</v>
      </c>
      <c r="X266" s="68">
        <f t="shared" si="50"/>
        <v>44157</v>
      </c>
      <c r="Y266" s="68">
        <f t="shared" si="50"/>
        <v>44158</v>
      </c>
      <c r="Z266" s="68">
        <f t="shared" si="50"/>
        <v>44159</v>
      </c>
      <c r="AA266" s="68">
        <f t="shared" si="50"/>
        <v>44160</v>
      </c>
      <c r="AB266" s="68">
        <f t="shared" si="50"/>
        <v>44161</v>
      </c>
      <c r="AC266" s="68">
        <f t="shared" si="50"/>
        <v>44162</v>
      </c>
      <c r="AD266" s="68">
        <f t="shared" si="50"/>
        <v>44163</v>
      </c>
      <c r="AE266" s="68">
        <f t="shared" si="50"/>
        <v>44164</v>
      </c>
      <c r="AF266" s="68">
        <f t="shared" si="50"/>
        <v>44165</v>
      </c>
      <c r="AG266" s="68" t="str">
        <f t="shared" si="50"/>
        <v/>
      </c>
      <c r="AH266" s="75"/>
    </row>
    <row r="267" spans="1:34" x14ac:dyDescent="0.25">
      <c r="A267" s="75"/>
      <c r="B267" s="36" t="s">
        <v>27</v>
      </c>
      <c r="C267" s="74">
        <f t="shared" si="48"/>
        <v>44136</v>
      </c>
      <c r="D267" s="69">
        <f t="shared" ref="D267:AG267" si="51">IFERROR(IF(TEXT(C267, "mmm")=TEXT(C267+1, "mmm"), C267+1, ""), "")</f>
        <v>44137</v>
      </c>
      <c r="E267" s="69">
        <f t="shared" si="51"/>
        <v>44138</v>
      </c>
      <c r="F267" s="69">
        <f t="shared" si="51"/>
        <v>44139</v>
      </c>
      <c r="G267" s="69">
        <f t="shared" si="51"/>
        <v>44140</v>
      </c>
      <c r="H267" s="69">
        <f t="shared" si="51"/>
        <v>44141</v>
      </c>
      <c r="I267" s="69">
        <f t="shared" si="51"/>
        <v>44142</v>
      </c>
      <c r="J267" s="69">
        <f t="shared" si="51"/>
        <v>44143</v>
      </c>
      <c r="K267" s="69">
        <f t="shared" si="51"/>
        <v>44144</v>
      </c>
      <c r="L267" s="69">
        <f t="shared" si="51"/>
        <v>44145</v>
      </c>
      <c r="M267" s="69">
        <f t="shared" si="51"/>
        <v>44146</v>
      </c>
      <c r="N267" s="69">
        <f t="shared" si="51"/>
        <v>44147</v>
      </c>
      <c r="O267" s="69">
        <f t="shared" si="51"/>
        <v>44148</v>
      </c>
      <c r="P267" s="69">
        <f t="shared" si="51"/>
        <v>44149</v>
      </c>
      <c r="Q267" s="69">
        <f t="shared" si="51"/>
        <v>44150</v>
      </c>
      <c r="R267" s="69">
        <f t="shared" si="51"/>
        <v>44151</v>
      </c>
      <c r="S267" s="69">
        <f t="shared" si="51"/>
        <v>44152</v>
      </c>
      <c r="T267" s="69">
        <f t="shared" si="51"/>
        <v>44153</v>
      </c>
      <c r="U267" s="69">
        <f t="shared" si="51"/>
        <v>44154</v>
      </c>
      <c r="V267" s="69">
        <f t="shared" si="51"/>
        <v>44155</v>
      </c>
      <c r="W267" s="69">
        <f t="shared" si="51"/>
        <v>44156</v>
      </c>
      <c r="X267" s="69">
        <f t="shared" si="51"/>
        <v>44157</v>
      </c>
      <c r="Y267" s="69">
        <f t="shared" si="51"/>
        <v>44158</v>
      </c>
      <c r="Z267" s="69">
        <f t="shared" si="51"/>
        <v>44159</v>
      </c>
      <c r="AA267" s="69">
        <f t="shared" si="51"/>
        <v>44160</v>
      </c>
      <c r="AB267" s="69">
        <f t="shared" si="51"/>
        <v>44161</v>
      </c>
      <c r="AC267" s="69">
        <f t="shared" si="51"/>
        <v>44162</v>
      </c>
      <c r="AD267" s="69">
        <f t="shared" si="51"/>
        <v>44163</v>
      </c>
      <c r="AE267" s="69">
        <f t="shared" si="51"/>
        <v>44164</v>
      </c>
      <c r="AF267" s="69">
        <f t="shared" si="51"/>
        <v>44165</v>
      </c>
      <c r="AG267" s="69" t="str">
        <f t="shared" si="51"/>
        <v/>
      </c>
      <c r="AH267" s="75"/>
    </row>
    <row r="268" spans="1:34" x14ac:dyDescent="0.25">
      <c r="A268" s="75"/>
      <c r="B268" s="10" t="str">
        <f>IF('Intro &amp; Setup'!$BC$4="", "", 'Intro &amp; Setup'!$BC$4)</f>
        <v>Richard</v>
      </c>
      <c r="C268" s="25" t="str">
        <f>IF(OR($B268="", C267=""), "", IF(COUNTIFS('Leave Request Form'!$T$8:$T$507, C267, 'Leave Request Form'!$C$8:$C$507, $B268), "A2", IF(COUNTIFS('Leave Request Form'!$G$8:$G$507, C267, 'Leave Request Form'!$C$8:$C$507, $B268), "R2", IF(COUNTIFS('Leave Request Form'!$P$8:$P$569, $B268, 'Leave Request Form'!$Q$8:$Q$569, "&lt;="&amp;C267, 'Leave Request Form'!$R$8:$R$569, "&gt;="&amp;C267)&gt;0, "A", IF(COUNTIFS('Leave Request Form'!$C$8:$C$507, $B268, 'Leave Request Form'!$D$8:$D$507, "&lt;="&amp;C267, 'Leave Request Form'!$E$8:$E$507, "&gt;="&amp;C267)&gt;0, "R", "")))))</f>
        <v/>
      </c>
      <c r="D268" s="41" t="str">
        <f>IF(OR($B268="", D267=""), "", IF(COUNTIFS('Leave Request Form'!$T$8:$T$507, D267, 'Leave Request Form'!$C$8:$C$507, $B268), "A2", IF(COUNTIFS('Leave Request Form'!$G$8:$G$507, D267, 'Leave Request Form'!$C$8:$C$507, $B268), "R2", IF(COUNTIFS('Leave Request Form'!$P$8:$P$569, $B268, 'Leave Request Form'!$Q$8:$Q$569, "&lt;="&amp;D267, 'Leave Request Form'!$R$8:$R$569, "&gt;="&amp;D267)&gt;0, "A", IF(COUNTIFS('Leave Request Form'!$C$8:$C$507, $B268, 'Leave Request Form'!$D$8:$D$507, "&lt;="&amp;D267, 'Leave Request Form'!$E$8:$E$507, "&gt;="&amp;D267)&gt;0, "R", "")))))</f>
        <v/>
      </c>
      <c r="E268" s="41" t="str">
        <f>IF(OR($B268="", E267=""), "", IF(COUNTIFS('Leave Request Form'!$T$8:$T$507, E267, 'Leave Request Form'!$C$8:$C$507, $B268), "A2", IF(COUNTIFS('Leave Request Form'!$G$8:$G$507, E267, 'Leave Request Form'!$C$8:$C$507, $B268), "R2", IF(COUNTIFS('Leave Request Form'!$P$8:$P$569, $B268, 'Leave Request Form'!$Q$8:$Q$569, "&lt;="&amp;E267, 'Leave Request Form'!$R$8:$R$569, "&gt;="&amp;E267)&gt;0, "A", IF(COUNTIFS('Leave Request Form'!$C$8:$C$507, $B268, 'Leave Request Form'!$D$8:$D$507, "&lt;="&amp;E267, 'Leave Request Form'!$E$8:$E$507, "&gt;="&amp;E267)&gt;0, "R", "")))))</f>
        <v/>
      </c>
      <c r="F268" s="41" t="str">
        <f>IF(OR($B268="", F267=""), "", IF(COUNTIFS('Leave Request Form'!$T$8:$T$507, F267, 'Leave Request Form'!$C$8:$C$507, $B268), "A2", IF(COUNTIFS('Leave Request Form'!$G$8:$G$507, F267, 'Leave Request Form'!$C$8:$C$507, $B268), "R2", IF(COUNTIFS('Leave Request Form'!$P$8:$P$569, $B268, 'Leave Request Form'!$Q$8:$Q$569, "&lt;="&amp;F267, 'Leave Request Form'!$R$8:$R$569, "&gt;="&amp;F267)&gt;0, "A", IF(COUNTIFS('Leave Request Form'!$C$8:$C$507, $B268, 'Leave Request Form'!$D$8:$D$507, "&lt;="&amp;F267, 'Leave Request Form'!$E$8:$E$507, "&gt;="&amp;F267)&gt;0, "R", "")))))</f>
        <v/>
      </c>
      <c r="G268" s="41" t="str">
        <f>IF(OR($B268="", G267=""), "", IF(COUNTIFS('Leave Request Form'!$T$8:$T$507, G267, 'Leave Request Form'!$C$8:$C$507, $B268), "A2", IF(COUNTIFS('Leave Request Form'!$G$8:$G$507, G267, 'Leave Request Form'!$C$8:$C$507, $B268), "R2", IF(COUNTIFS('Leave Request Form'!$P$8:$P$569, $B268, 'Leave Request Form'!$Q$8:$Q$569, "&lt;="&amp;G267, 'Leave Request Form'!$R$8:$R$569, "&gt;="&amp;G267)&gt;0, "A", IF(COUNTIFS('Leave Request Form'!$C$8:$C$507, $B268, 'Leave Request Form'!$D$8:$D$507, "&lt;="&amp;G267, 'Leave Request Form'!$E$8:$E$507, "&gt;="&amp;G267)&gt;0, "R", "")))))</f>
        <v/>
      </c>
      <c r="H268" s="41" t="str">
        <f>IF(OR($B268="", H267=""), "", IF(COUNTIFS('Leave Request Form'!$T$8:$T$507, H267, 'Leave Request Form'!$C$8:$C$507, $B268), "A2", IF(COUNTIFS('Leave Request Form'!$G$8:$G$507, H267, 'Leave Request Form'!$C$8:$C$507, $B268), "R2", IF(COUNTIFS('Leave Request Form'!$P$8:$P$569, $B268, 'Leave Request Form'!$Q$8:$Q$569, "&lt;="&amp;H267, 'Leave Request Form'!$R$8:$R$569, "&gt;="&amp;H267)&gt;0, "A", IF(COUNTIFS('Leave Request Form'!$C$8:$C$507, $B268, 'Leave Request Form'!$D$8:$D$507, "&lt;="&amp;H267, 'Leave Request Form'!$E$8:$E$507, "&gt;="&amp;H267)&gt;0, "R", "")))))</f>
        <v/>
      </c>
      <c r="I268" s="41" t="str">
        <f>IF(OR($B268="", I267=""), "", IF(COUNTIFS('Leave Request Form'!$T$8:$T$507, I267, 'Leave Request Form'!$C$8:$C$507, $B268), "A2", IF(COUNTIFS('Leave Request Form'!$G$8:$G$507, I267, 'Leave Request Form'!$C$8:$C$507, $B268), "R2", IF(COUNTIFS('Leave Request Form'!$P$8:$P$569, $B268, 'Leave Request Form'!$Q$8:$Q$569, "&lt;="&amp;I267, 'Leave Request Form'!$R$8:$R$569, "&gt;="&amp;I267)&gt;0, "A", IF(COUNTIFS('Leave Request Form'!$C$8:$C$507, $B268, 'Leave Request Form'!$D$8:$D$507, "&lt;="&amp;I267, 'Leave Request Form'!$E$8:$E$507, "&gt;="&amp;I267)&gt;0, "R", "")))))</f>
        <v/>
      </c>
      <c r="J268" s="41" t="str">
        <f>IF(OR($B268="", J267=""), "", IF(COUNTIFS('Leave Request Form'!$T$8:$T$507, J267, 'Leave Request Form'!$C$8:$C$507, $B268), "A2", IF(COUNTIFS('Leave Request Form'!$G$8:$G$507, J267, 'Leave Request Form'!$C$8:$C$507, $B268), "R2", IF(COUNTIFS('Leave Request Form'!$P$8:$P$569, $B268, 'Leave Request Form'!$Q$8:$Q$569, "&lt;="&amp;J267, 'Leave Request Form'!$R$8:$R$569, "&gt;="&amp;J267)&gt;0, "A", IF(COUNTIFS('Leave Request Form'!$C$8:$C$507, $B268, 'Leave Request Form'!$D$8:$D$507, "&lt;="&amp;J267, 'Leave Request Form'!$E$8:$E$507, "&gt;="&amp;J267)&gt;0, "R", "")))))</f>
        <v/>
      </c>
      <c r="K268" s="41" t="str">
        <f>IF(OR($B268="", K267=""), "", IF(COUNTIFS('Leave Request Form'!$T$8:$T$507, K267, 'Leave Request Form'!$C$8:$C$507, $B268), "A2", IF(COUNTIFS('Leave Request Form'!$G$8:$G$507, K267, 'Leave Request Form'!$C$8:$C$507, $B268), "R2", IF(COUNTIFS('Leave Request Form'!$P$8:$P$569, $B268, 'Leave Request Form'!$Q$8:$Q$569, "&lt;="&amp;K267, 'Leave Request Form'!$R$8:$R$569, "&gt;="&amp;K267)&gt;0, "A", IF(COUNTIFS('Leave Request Form'!$C$8:$C$507, $B268, 'Leave Request Form'!$D$8:$D$507, "&lt;="&amp;K267, 'Leave Request Form'!$E$8:$E$507, "&gt;="&amp;K267)&gt;0, "R", "")))))</f>
        <v/>
      </c>
      <c r="L268" s="41" t="str">
        <f>IF(OR($B268="", L267=""), "", IF(COUNTIFS('Leave Request Form'!$T$8:$T$507, L267, 'Leave Request Form'!$C$8:$C$507, $B268), "A2", IF(COUNTIFS('Leave Request Form'!$G$8:$G$507, L267, 'Leave Request Form'!$C$8:$C$507, $B268), "R2", IF(COUNTIFS('Leave Request Form'!$P$8:$P$569, $B268, 'Leave Request Form'!$Q$8:$Q$569, "&lt;="&amp;L267, 'Leave Request Form'!$R$8:$R$569, "&gt;="&amp;L267)&gt;0, "A", IF(COUNTIFS('Leave Request Form'!$C$8:$C$507, $B268, 'Leave Request Form'!$D$8:$D$507, "&lt;="&amp;L267, 'Leave Request Form'!$E$8:$E$507, "&gt;="&amp;L267)&gt;0, "R", "")))))</f>
        <v/>
      </c>
      <c r="M268" s="41" t="str">
        <f>IF(OR($B268="", M267=""), "", IF(COUNTIFS('Leave Request Form'!$T$8:$T$507, M267, 'Leave Request Form'!$C$8:$C$507, $B268), "A2", IF(COUNTIFS('Leave Request Form'!$G$8:$G$507, M267, 'Leave Request Form'!$C$8:$C$507, $B268), "R2", IF(COUNTIFS('Leave Request Form'!$P$8:$P$569, $B268, 'Leave Request Form'!$Q$8:$Q$569, "&lt;="&amp;M267, 'Leave Request Form'!$R$8:$R$569, "&gt;="&amp;M267)&gt;0, "A", IF(COUNTIFS('Leave Request Form'!$C$8:$C$507, $B268, 'Leave Request Form'!$D$8:$D$507, "&lt;="&amp;M267, 'Leave Request Form'!$E$8:$E$507, "&gt;="&amp;M267)&gt;0, "R", "")))))</f>
        <v/>
      </c>
      <c r="N268" s="41" t="str">
        <f>IF(OR($B268="", N267=""), "", IF(COUNTIFS('Leave Request Form'!$T$8:$T$507, N267, 'Leave Request Form'!$C$8:$C$507, $B268), "A2", IF(COUNTIFS('Leave Request Form'!$G$8:$G$507, N267, 'Leave Request Form'!$C$8:$C$507, $B268), "R2", IF(COUNTIFS('Leave Request Form'!$P$8:$P$569, $B268, 'Leave Request Form'!$Q$8:$Q$569, "&lt;="&amp;N267, 'Leave Request Form'!$R$8:$R$569, "&gt;="&amp;N267)&gt;0, "A", IF(COUNTIFS('Leave Request Form'!$C$8:$C$507, $B268, 'Leave Request Form'!$D$8:$D$507, "&lt;="&amp;N267, 'Leave Request Form'!$E$8:$E$507, "&gt;="&amp;N267)&gt;0, "R", "")))))</f>
        <v/>
      </c>
      <c r="O268" s="41" t="str">
        <f>IF(OR($B268="", O267=""), "", IF(COUNTIFS('Leave Request Form'!$T$8:$T$507, O267, 'Leave Request Form'!$C$8:$C$507, $B268), "A2", IF(COUNTIFS('Leave Request Form'!$G$8:$G$507, O267, 'Leave Request Form'!$C$8:$C$507, $B268), "R2", IF(COUNTIFS('Leave Request Form'!$P$8:$P$569, $B268, 'Leave Request Form'!$Q$8:$Q$569, "&lt;="&amp;O267, 'Leave Request Form'!$R$8:$R$569, "&gt;="&amp;O267)&gt;0, "A", IF(COUNTIFS('Leave Request Form'!$C$8:$C$507, $B268, 'Leave Request Form'!$D$8:$D$507, "&lt;="&amp;O267, 'Leave Request Form'!$E$8:$E$507, "&gt;="&amp;O267)&gt;0, "R", "")))))</f>
        <v/>
      </c>
      <c r="P268" s="41" t="str">
        <f>IF(OR($B268="", P267=""), "", IF(COUNTIFS('Leave Request Form'!$T$8:$T$507, P267, 'Leave Request Form'!$C$8:$C$507, $B268), "A2", IF(COUNTIFS('Leave Request Form'!$G$8:$G$507, P267, 'Leave Request Form'!$C$8:$C$507, $B268), "R2", IF(COUNTIFS('Leave Request Form'!$P$8:$P$569, $B268, 'Leave Request Form'!$Q$8:$Q$569, "&lt;="&amp;P267, 'Leave Request Form'!$R$8:$R$569, "&gt;="&amp;P267)&gt;0, "A", IF(COUNTIFS('Leave Request Form'!$C$8:$C$507, $B268, 'Leave Request Form'!$D$8:$D$507, "&lt;="&amp;P267, 'Leave Request Form'!$E$8:$E$507, "&gt;="&amp;P267)&gt;0, "R", "")))))</f>
        <v/>
      </c>
      <c r="Q268" s="41" t="str">
        <f>IF(OR($B268="", Q267=""), "", IF(COUNTIFS('Leave Request Form'!$T$8:$T$507, Q267, 'Leave Request Form'!$C$8:$C$507, $B268), "A2", IF(COUNTIFS('Leave Request Form'!$G$8:$G$507, Q267, 'Leave Request Form'!$C$8:$C$507, $B268), "R2", IF(COUNTIFS('Leave Request Form'!$P$8:$P$569, $B268, 'Leave Request Form'!$Q$8:$Q$569, "&lt;="&amp;Q267, 'Leave Request Form'!$R$8:$R$569, "&gt;="&amp;Q267)&gt;0, "A", IF(COUNTIFS('Leave Request Form'!$C$8:$C$507, $B268, 'Leave Request Form'!$D$8:$D$507, "&lt;="&amp;Q267, 'Leave Request Form'!$E$8:$E$507, "&gt;="&amp;Q267)&gt;0, "R", "")))))</f>
        <v/>
      </c>
      <c r="R268" s="41" t="str">
        <f>IF(OR($B268="", R267=""), "", IF(COUNTIFS('Leave Request Form'!$T$8:$T$507, R267, 'Leave Request Form'!$C$8:$C$507, $B268), "A2", IF(COUNTIFS('Leave Request Form'!$G$8:$G$507, R267, 'Leave Request Form'!$C$8:$C$507, $B268), "R2", IF(COUNTIFS('Leave Request Form'!$P$8:$P$569, $B268, 'Leave Request Form'!$Q$8:$Q$569, "&lt;="&amp;R267, 'Leave Request Form'!$R$8:$R$569, "&gt;="&amp;R267)&gt;0, "A", IF(COUNTIFS('Leave Request Form'!$C$8:$C$507, $B268, 'Leave Request Form'!$D$8:$D$507, "&lt;="&amp;R267, 'Leave Request Form'!$E$8:$E$507, "&gt;="&amp;R267)&gt;0, "R", "")))))</f>
        <v/>
      </c>
      <c r="S268" s="41" t="str">
        <f>IF(OR($B268="", S267=""), "", IF(COUNTIFS('Leave Request Form'!$T$8:$T$507, S267, 'Leave Request Form'!$C$8:$C$507, $B268), "A2", IF(COUNTIFS('Leave Request Form'!$G$8:$G$507, S267, 'Leave Request Form'!$C$8:$C$507, $B268), "R2", IF(COUNTIFS('Leave Request Form'!$P$8:$P$569, $B268, 'Leave Request Form'!$Q$8:$Q$569, "&lt;="&amp;S267, 'Leave Request Form'!$R$8:$R$569, "&gt;="&amp;S267)&gt;0, "A", IF(COUNTIFS('Leave Request Form'!$C$8:$C$507, $B268, 'Leave Request Form'!$D$8:$D$507, "&lt;="&amp;S267, 'Leave Request Form'!$E$8:$E$507, "&gt;="&amp;S267)&gt;0, "R", "")))))</f>
        <v/>
      </c>
      <c r="T268" s="41" t="str">
        <f>IF(OR($B268="", T267=""), "", IF(COUNTIFS('Leave Request Form'!$T$8:$T$507, T267, 'Leave Request Form'!$C$8:$C$507, $B268), "A2", IF(COUNTIFS('Leave Request Form'!$G$8:$G$507, T267, 'Leave Request Form'!$C$8:$C$507, $B268), "R2", IF(COUNTIFS('Leave Request Form'!$P$8:$P$569, $B268, 'Leave Request Form'!$Q$8:$Q$569, "&lt;="&amp;T267, 'Leave Request Form'!$R$8:$R$569, "&gt;="&amp;T267)&gt;0, "A", IF(COUNTIFS('Leave Request Form'!$C$8:$C$507, $B268, 'Leave Request Form'!$D$8:$D$507, "&lt;="&amp;T267, 'Leave Request Form'!$E$8:$E$507, "&gt;="&amp;T267)&gt;0, "R", "")))))</f>
        <v/>
      </c>
      <c r="U268" s="41" t="str">
        <f>IF(OR($B268="", U267=""), "", IF(COUNTIFS('Leave Request Form'!$T$8:$T$507, U267, 'Leave Request Form'!$C$8:$C$507, $B268), "A2", IF(COUNTIFS('Leave Request Form'!$G$8:$G$507, U267, 'Leave Request Form'!$C$8:$C$507, $B268), "R2", IF(COUNTIFS('Leave Request Form'!$P$8:$P$569, $B268, 'Leave Request Form'!$Q$8:$Q$569, "&lt;="&amp;U267, 'Leave Request Form'!$R$8:$R$569, "&gt;="&amp;U267)&gt;0, "A", IF(COUNTIFS('Leave Request Form'!$C$8:$C$507, $B268, 'Leave Request Form'!$D$8:$D$507, "&lt;="&amp;U267, 'Leave Request Form'!$E$8:$E$507, "&gt;="&amp;U267)&gt;0, "R", "")))))</f>
        <v/>
      </c>
      <c r="V268" s="41" t="str">
        <f>IF(OR($B268="", V267=""), "", IF(COUNTIFS('Leave Request Form'!$T$8:$T$507, V267, 'Leave Request Form'!$C$8:$C$507, $B268), "A2", IF(COUNTIFS('Leave Request Form'!$G$8:$G$507, V267, 'Leave Request Form'!$C$8:$C$507, $B268), "R2", IF(COUNTIFS('Leave Request Form'!$P$8:$P$569, $B268, 'Leave Request Form'!$Q$8:$Q$569, "&lt;="&amp;V267, 'Leave Request Form'!$R$8:$R$569, "&gt;="&amp;V267)&gt;0, "A", IF(COUNTIFS('Leave Request Form'!$C$8:$C$507, $B268, 'Leave Request Form'!$D$8:$D$507, "&lt;="&amp;V267, 'Leave Request Form'!$E$8:$E$507, "&gt;="&amp;V267)&gt;0, "R", "")))))</f>
        <v/>
      </c>
      <c r="W268" s="41" t="str">
        <f>IF(OR($B268="", W267=""), "", IF(COUNTIFS('Leave Request Form'!$T$8:$T$507, W267, 'Leave Request Form'!$C$8:$C$507, $B268), "A2", IF(COUNTIFS('Leave Request Form'!$G$8:$G$507, W267, 'Leave Request Form'!$C$8:$C$507, $B268), "R2", IF(COUNTIFS('Leave Request Form'!$P$8:$P$569, $B268, 'Leave Request Form'!$Q$8:$Q$569, "&lt;="&amp;W267, 'Leave Request Form'!$R$8:$R$569, "&gt;="&amp;W267)&gt;0, "A", IF(COUNTIFS('Leave Request Form'!$C$8:$C$507, $B268, 'Leave Request Form'!$D$8:$D$507, "&lt;="&amp;W267, 'Leave Request Form'!$E$8:$E$507, "&gt;="&amp;W267)&gt;0, "R", "")))))</f>
        <v/>
      </c>
      <c r="X268" s="41" t="str">
        <f>IF(OR($B268="", X267=""), "", IF(COUNTIFS('Leave Request Form'!$T$8:$T$507, X267, 'Leave Request Form'!$C$8:$C$507, $B268), "A2", IF(COUNTIFS('Leave Request Form'!$G$8:$G$507, X267, 'Leave Request Form'!$C$8:$C$507, $B268), "R2", IF(COUNTIFS('Leave Request Form'!$P$8:$P$569, $B268, 'Leave Request Form'!$Q$8:$Q$569, "&lt;="&amp;X267, 'Leave Request Form'!$R$8:$R$569, "&gt;="&amp;X267)&gt;0, "A", IF(COUNTIFS('Leave Request Form'!$C$8:$C$507, $B268, 'Leave Request Form'!$D$8:$D$507, "&lt;="&amp;X267, 'Leave Request Form'!$E$8:$E$507, "&gt;="&amp;X267)&gt;0, "R", "")))))</f>
        <v/>
      </c>
      <c r="Y268" s="41" t="str">
        <f>IF(OR($B268="", Y267=""), "", IF(COUNTIFS('Leave Request Form'!$T$8:$T$507, Y267, 'Leave Request Form'!$C$8:$C$507, $B268), "A2", IF(COUNTIFS('Leave Request Form'!$G$8:$G$507, Y267, 'Leave Request Form'!$C$8:$C$507, $B268), "R2", IF(COUNTIFS('Leave Request Form'!$P$8:$P$569, $B268, 'Leave Request Form'!$Q$8:$Q$569, "&lt;="&amp;Y267, 'Leave Request Form'!$R$8:$R$569, "&gt;="&amp;Y267)&gt;0, "A", IF(COUNTIFS('Leave Request Form'!$C$8:$C$507, $B268, 'Leave Request Form'!$D$8:$D$507, "&lt;="&amp;Y267, 'Leave Request Form'!$E$8:$E$507, "&gt;="&amp;Y267)&gt;0, "R", "")))))</f>
        <v/>
      </c>
      <c r="Z268" s="41" t="str">
        <f>IF(OR($B268="", Z267=""), "", IF(COUNTIFS('Leave Request Form'!$T$8:$T$507, Z267, 'Leave Request Form'!$C$8:$C$507, $B268), "A2", IF(COUNTIFS('Leave Request Form'!$G$8:$G$507, Z267, 'Leave Request Form'!$C$8:$C$507, $B268), "R2", IF(COUNTIFS('Leave Request Form'!$P$8:$P$569, $B268, 'Leave Request Form'!$Q$8:$Q$569, "&lt;="&amp;Z267, 'Leave Request Form'!$R$8:$R$569, "&gt;="&amp;Z267)&gt;0, "A", IF(COUNTIFS('Leave Request Form'!$C$8:$C$507, $B268, 'Leave Request Form'!$D$8:$D$507, "&lt;="&amp;Z267, 'Leave Request Form'!$E$8:$E$507, "&gt;="&amp;Z267)&gt;0, "R", "")))))</f>
        <v/>
      </c>
      <c r="AA268" s="41" t="str">
        <f>IF(OR($B268="", AA267=""), "", IF(COUNTIFS('Leave Request Form'!$T$8:$T$507, AA267, 'Leave Request Form'!$C$8:$C$507, $B268), "A2", IF(COUNTIFS('Leave Request Form'!$G$8:$G$507, AA267, 'Leave Request Form'!$C$8:$C$507, $B268), "R2", IF(COUNTIFS('Leave Request Form'!$P$8:$P$569, $B268, 'Leave Request Form'!$Q$8:$Q$569, "&lt;="&amp;AA267, 'Leave Request Form'!$R$8:$R$569, "&gt;="&amp;AA267)&gt;0, "A", IF(COUNTIFS('Leave Request Form'!$C$8:$C$507, $B268, 'Leave Request Form'!$D$8:$D$507, "&lt;="&amp;AA267, 'Leave Request Form'!$E$8:$E$507, "&gt;="&amp;AA267)&gt;0, "R", "")))))</f>
        <v/>
      </c>
      <c r="AB268" s="41" t="str">
        <f>IF(OR($B268="", AB267=""), "", IF(COUNTIFS('Leave Request Form'!$T$8:$T$507, AB267, 'Leave Request Form'!$C$8:$C$507, $B268), "A2", IF(COUNTIFS('Leave Request Form'!$G$8:$G$507, AB267, 'Leave Request Form'!$C$8:$C$507, $B268), "R2", IF(COUNTIFS('Leave Request Form'!$P$8:$P$569, $B268, 'Leave Request Form'!$Q$8:$Q$569, "&lt;="&amp;AB267, 'Leave Request Form'!$R$8:$R$569, "&gt;="&amp;AB267)&gt;0, "A", IF(COUNTIFS('Leave Request Form'!$C$8:$C$507, $B268, 'Leave Request Form'!$D$8:$D$507, "&lt;="&amp;AB267, 'Leave Request Form'!$E$8:$E$507, "&gt;="&amp;AB267)&gt;0, "R", "")))))</f>
        <v/>
      </c>
      <c r="AC268" s="41" t="str">
        <f>IF(OR($B268="", AC267=""), "", IF(COUNTIFS('Leave Request Form'!$T$8:$T$507, AC267, 'Leave Request Form'!$C$8:$C$507, $B268), "A2", IF(COUNTIFS('Leave Request Form'!$G$8:$G$507, AC267, 'Leave Request Form'!$C$8:$C$507, $B268), "R2", IF(COUNTIFS('Leave Request Form'!$P$8:$P$569, $B268, 'Leave Request Form'!$Q$8:$Q$569, "&lt;="&amp;AC267, 'Leave Request Form'!$R$8:$R$569, "&gt;="&amp;AC267)&gt;0, "A", IF(COUNTIFS('Leave Request Form'!$C$8:$C$507, $B268, 'Leave Request Form'!$D$8:$D$507, "&lt;="&amp;AC267, 'Leave Request Form'!$E$8:$E$507, "&gt;="&amp;AC267)&gt;0, "R", "")))))</f>
        <v/>
      </c>
      <c r="AD268" s="41" t="str">
        <f>IF(OR($B268="", AD267=""), "", IF(COUNTIFS('Leave Request Form'!$T$8:$T$507, AD267, 'Leave Request Form'!$C$8:$C$507, $B268), "A2", IF(COUNTIFS('Leave Request Form'!$G$8:$G$507, AD267, 'Leave Request Form'!$C$8:$C$507, $B268), "R2", IF(COUNTIFS('Leave Request Form'!$P$8:$P$569, $B268, 'Leave Request Form'!$Q$8:$Q$569, "&lt;="&amp;AD267, 'Leave Request Form'!$R$8:$R$569, "&gt;="&amp;AD267)&gt;0, "A", IF(COUNTIFS('Leave Request Form'!$C$8:$C$507, $B268, 'Leave Request Form'!$D$8:$D$507, "&lt;="&amp;AD267, 'Leave Request Form'!$E$8:$E$507, "&gt;="&amp;AD267)&gt;0, "R", "")))))</f>
        <v/>
      </c>
      <c r="AE268" s="41" t="str">
        <f>IF(OR($B268="", AE267=""), "", IF(COUNTIFS('Leave Request Form'!$T$8:$T$507, AE267, 'Leave Request Form'!$C$8:$C$507, $B268), "A2", IF(COUNTIFS('Leave Request Form'!$G$8:$G$507, AE267, 'Leave Request Form'!$C$8:$C$507, $B268), "R2", IF(COUNTIFS('Leave Request Form'!$P$8:$P$569, $B268, 'Leave Request Form'!$Q$8:$Q$569, "&lt;="&amp;AE267, 'Leave Request Form'!$R$8:$R$569, "&gt;="&amp;AE267)&gt;0, "A", IF(COUNTIFS('Leave Request Form'!$C$8:$C$507, $B268, 'Leave Request Form'!$D$8:$D$507, "&lt;="&amp;AE267, 'Leave Request Form'!$E$8:$E$507, "&gt;="&amp;AE267)&gt;0, "R", "")))))</f>
        <v/>
      </c>
      <c r="AF268" s="41" t="str">
        <f>IF(OR($B268="", AF267=""), "", IF(COUNTIFS('Leave Request Form'!$T$8:$T$507, AF267, 'Leave Request Form'!$C$8:$C$507, $B268), "A2", IF(COUNTIFS('Leave Request Form'!$G$8:$G$507, AF267, 'Leave Request Form'!$C$8:$C$507, $B268), "R2", IF(COUNTIFS('Leave Request Form'!$P$8:$P$569, $B268, 'Leave Request Form'!$Q$8:$Q$569, "&lt;="&amp;AF267, 'Leave Request Form'!$R$8:$R$569, "&gt;="&amp;AF267)&gt;0, "A", IF(COUNTIFS('Leave Request Form'!$C$8:$C$507, $B268, 'Leave Request Form'!$D$8:$D$507, "&lt;="&amp;AF267, 'Leave Request Form'!$E$8:$E$507, "&gt;="&amp;AF267)&gt;0, "R", "")))))</f>
        <v/>
      </c>
      <c r="AG268" s="26" t="str">
        <f>IF(OR($B268="", AG267=""), "", IF(COUNTIFS('Leave Request Form'!$T$8:$T$507, AG267, 'Leave Request Form'!$C$8:$C$507, $B268), "A2", IF(COUNTIFS('Leave Request Form'!$G$8:$G$507, AG267, 'Leave Request Form'!$C$8:$C$507, $B268), "R2", IF(COUNTIFS('Leave Request Form'!$P$8:$P$569, $B268, 'Leave Request Form'!$Q$8:$Q$569, "&lt;="&amp;AG267, 'Leave Request Form'!$R$8:$R$569, "&gt;="&amp;AG267)&gt;0, "A", IF(COUNTIFS('Leave Request Form'!$C$8:$C$507, $B268, 'Leave Request Form'!$D$8:$D$507, "&lt;="&amp;AG267, 'Leave Request Form'!$E$8:$E$507, "&gt;="&amp;AG267)&gt;0, "R", "")))))</f>
        <v/>
      </c>
      <c r="AH268" s="75"/>
    </row>
    <row r="269" spans="1:34" x14ac:dyDescent="0.25">
      <c r="A269" s="75"/>
      <c r="B269" s="10" t="str">
        <f>IF('Intro &amp; Setup'!$BC$5="", "", 'Intro &amp; Setup'!$BC$5)</f>
        <v>Mary</v>
      </c>
      <c r="C269" s="42" t="str">
        <f>IF(OR($B269="", C267=""), "", IF(COUNTIFS('Leave Request Form'!$T$8:$T$507, C267, 'Leave Request Form'!$C$8:$C$507, $B269), "A2", IF(COUNTIFS('Leave Request Form'!$G$8:$G$507, C267, 'Leave Request Form'!$C$8:$C$507, $B269), "R2", IF(COUNTIFS('Leave Request Form'!$P$8:$P$569, $B269, 'Leave Request Form'!$Q$8:$Q$569, "&lt;="&amp;C267, 'Leave Request Form'!$R$8:$R$569, "&gt;="&amp;C267)&gt;0, "A", IF(COUNTIFS('Leave Request Form'!$C$8:$C$507, $B269, 'Leave Request Form'!$D$8:$D$507, "&lt;="&amp;C267, 'Leave Request Form'!$E$8:$E$507, "&gt;="&amp;C267)&gt;0, "R", "")))))</f>
        <v/>
      </c>
      <c r="D269" s="43" t="str">
        <f>IF(OR($B269="", D267=""), "", IF(COUNTIFS('Leave Request Form'!$T$8:$T$507, D267, 'Leave Request Form'!$C$8:$C$507, $B269), "A2", IF(COUNTIFS('Leave Request Form'!$G$8:$G$507, D267, 'Leave Request Form'!$C$8:$C$507, $B269), "R2", IF(COUNTIFS('Leave Request Form'!$P$8:$P$569, $B269, 'Leave Request Form'!$Q$8:$Q$569, "&lt;="&amp;D267, 'Leave Request Form'!$R$8:$R$569, "&gt;="&amp;D267)&gt;0, "A", IF(COUNTIFS('Leave Request Form'!$C$8:$C$507, $B269, 'Leave Request Form'!$D$8:$D$507, "&lt;="&amp;D267, 'Leave Request Form'!$E$8:$E$507, "&gt;="&amp;D267)&gt;0, "R", "")))))</f>
        <v/>
      </c>
      <c r="E269" s="43" t="str">
        <f>IF(OR($B269="", E267=""), "", IF(COUNTIFS('Leave Request Form'!$T$8:$T$507, E267, 'Leave Request Form'!$C$8:$C$507, $B269), "A2", IF(COUNTIFS('Leave Request Form'!$G$8:$G$507, E267, 'Leave Request Form'!$C$8:$C$507, $B269), "R2", IF(COUNTIFS('Leave Request Form'!$P$8:$P$569, $B269, 'Leave Request Form'!$Q$8:$Q$569, "&lt;="&amp;E267, 'Leave Request Form'!$R$8:$R$569, "&gt;="&amp;E267)&gt;0, "A", IF(COUNTIFS('Leave Request Form'!$C$8:$C$507, $B269, 'Leave Request Form'!$D$8:$D$507, "&lt;="&amp;E267, 'Leave Request Form'!$E$8:$E$507, "&gt;="&amp;E267)&gt;0, "R", "")))))</f>
        <v/>
      </c>
      <c r="F269" s="43" t="str">
        <f>IF(OR($B269="", F267=""), "", IF(COUNTIFS('Leave Request Form'!$T$8:$T$507, F267, 'Leave Request Form'!$C$8:$C$507, $B269), "A2", IF(COUNTIFS('Leave Request Form'!$G$8:$G$507, F267, 'Leave Request Form'!$C$8:$C$507, $B269), "R2", IF(COUNTIFS('Leave Request Form'!$P$8:$P$569, $B269, 'Leave Request Form'!$Q$8:$Q$569, "&lt;="&amp;F267, 'Leave Request Form'!$R$8:$R$569, "&gt;="&amp;F267)&gt;0, "A", IF(COUNTIFS('Leave Request Form'!$C$8:$C$507, $B269, 'Leave Request Form'!$D$8:$D$507, "&lt;="&amp;F267, 'Leave Request Form'!$E$8:$E$507, "&gt;="&amp;F267)&gt;0, "R", "")))))</f>
        <v/>
      </c>
      <c r="G269" s="43" t="str">
        <f>IF(OR($B269="", G267=""), "", IF(COUNTIFS('Leave Request Form'!$T$8:$T$507, G267, 'Leave Request Form'!$C$8:$C$507, $B269), "A2", IF(COUNTIFS('Leave Request Form'!$G$8:$G$507, G267, 'Leave Request Form'!$C$8:$C$507, $B269), "R2", IF(COUNTIFS('Leave Request Form'!$P$8:$P$569, $B269, 'Leave Request Form'!$Q$8:$Q$569, "&lt;="&amp;G267, 'Leave Request Form'!$R$8:$R$569, "&gt;="&amp;G267)&gt;0, "A", IF(COUNTIFS('Leave Request Form'!$C$8:$C$507, $B269, 'Leave Request Form'!$D$8:$D$507, "&lt;="&amp;G267, 'Leave Request Form'!$E$8:$E$507, "&gt;="&amp;G267)&gt;0, "R", "")))))</f>
        <v/>
      </c>
      <c r="H269" s="43" t="str">
        <f>IF(OR($B269="", H267=""), "", IF(COUNTIFS('Leave Request Form'!$T$8:$T$507, H267, 'Leave Request Form'!$C$8:$C$507, $B269), "A2", IF(COUNTIFS('Leave Request Form'!$G$8:$G$507, H267, 'Leave Request Form'!$C$8:$C$507, $B269), "R2", IF(COUNTIFS('Leave Request Form'!$P$8:$P$569, $B269, 'Leave Request Form'!$Q$8:$Q$569, "&lt;="&amp;H267, 'Leave Request Form'!$R$8:$R$569, "&gt;="&amp;H267)&gt;0, "A", IF(COUNTIFS('Leave Request Form'!$C$8:$C$507, $B269, 'Leave Request Form'!$D$8:$D$507, "&lt;="&amp;H267, 'Leave Request Form'!$E$8:$E$507, "&gt;="&amp;H267)&gt;0, "R", "")))))</f>
        <v/>
      </c>
      <c r="I269" s="43" t="str">
        <f>IF(OR($B269="", I267=""), "", IF(COUNTIFS('Leave Request Form'!$T$8:$T$507, I267, 'Leave Request Form'!$C$8:$C$507, $B269), "A2", IF(COUNTIFS('Leave Request Form'!$G$8:$G$507, I267, 'Leave Request Form'!$C$8:$C$507, $B269), "R2", IF(COUNTIFS('Leave Request Form'!$P$8:$P$569, $B269, 'Leave Request Form'!$Q$8:$Q$569, "&lt;="&amp;I267, 'Leave Request Form'!$R$8:$R$569, "&gt;="&amp;I267)&gt;0, "A", IF(COUNTIFS('Leave Request Form'!$C$8:$C$507, $B269, 'Leave Request Form'!$D$8:$D$507, "&lt;="&amp;I267, 'Leave Request Form'!$E$8:$E$507, "&gt;="&amp;I267)&gt;0, "R", "")))))</f>
        <v/>
      </c>
      <c r="J269" s="43" t="str">
        <f>IF(OR($B269="", J267=""), "", IF(COUNTIFS('Leave Request Form'!$T$8:$T$507, J267, 'Leave Request Form'!$C$8:$C$507, $B269), "A2", IF(COUNTIFS('Leave Request Form'!$G$8:$G$507, J267, 'Leave Request Form'!$C$8:$C$507, $B269), "R2", IF(COUNTIFS('Leave Request Form'!$P$8:$P$569, $B269, 'Leave Request Form'!$Q$8:$Q$569, "&lt;="&amp;J267, 'Leave Request Form'!$R$8:$R$569, "&gt;="&amp;J267)&gt;0, "A", IF(COUNTIFS('Leave Request Form'!$C$8:$C$507, $B269, 'Leave Request Form'!$D$8:$D$507, "&lt;="&amp;J267, 'Leave Request Form'!$E$8:$E$507, "&gt;="&amp;J267)&gt;0, "R", "")))))</f>
        <v/>
      </c>
      <c r="K269" s="43" t="str">
        <f>IF(OR($B269="", K267=""), "", IF(COUNTIFS('Leave Request Form'!$T$8:$T$507, K267, 'Leave Request Form'!$C$8:$C$507, $B269), "A2", IF(COUNTIFS('Leave Request Form'!$G$8:$G$507, K267, 'Leave Request Form'!$C$8:$C$507, $B269), "R2", IF(COUNTIFS('Leave Request Form'!$P$8:$P$569, $B269, 'Leave Request Form'!$Q$8:$Q$569, "&lt;="&amp;K267, 'Leave Request Form'!$R$8:$R$569, "&gt;="&amp;K267)&gt;0, "A", IF(COUNTIFS('Leave Request Form'!$C$8:$C$507, $B269, 'Leave Request Form'!$D$8:$D$507, "&lt;="&amp;K267, 'Leave Request Form'!$E$8:$E$507, "&gt;="&amp;K267)&gt;0, "R", "")))))</f>
        <v/>
      </c>
      <c r="L269" s="43" t="str">
        <f>IF(OR($B269="", L267=""), "", IF(COUNTIFS('Leave Request Form'!$T$8:$T$507, L267, 'Leave Request Form'!$C$8:$C$507, $B269), "A2", IF(COUNTIFS('Leave Request Form'!$G$8:$G$507, L267, 'Leave Request Form'!$C$8:$C$507, $B269), "R2", IF(COUNTIFS('Leave Request Form'!$P$8:$P$569, $B269, 'Leave Request Form'!$Q$8:$Q$569, "&lt;="&amp;L267, 'Leave Request Form'!$R$8:$R$569, "&gt;="&amp;L267)&gt;0, "A", IF(COUNTIFS('Leave Request Form'!$C$8:$C$507, $B269, 'Leave Request Form'!$D$8:$D$507, "&lt;="&amp;L267, 'Leave Request Form'!$E$8:$E$507, "&gt;="&amp;L267)&gt;0, "R", "")))))</f>
        <v/>
      </c>
      <c r="M269" s="43" t="str">
        <f>IF(OR($B269="", M267=""), "", IF(COUNTIFS('Leave Request Form'!$T$8:$T$507, M267, 'Leave Request Form'!$C$8:$C$507, $B269), "A2", IF(COUNTIFS('Leave Request Form'!$G$8:$G$507, M267, 'Leave Request Form'!$C$8:$C$507, $B269), "R2", IF(COUNTIFS('Leave Request Form'!$P$8:$P$569, $B269, 'Leave Request Form'!$Q$8:$Q$569, "&lt;="&amp;M267, 'Leave Request Form'!$R$8:$R$569, "&gt;="&amp;M267)&gt;0, "A", IF(COUNTIFS('Leave Request Form'!$C$8:$C$507, $B269, 'Leave Request Form'!$D$8:$D$507, "&lt;="&amp;M267, 'Leave Request Form'!$E$8:$E$507, "&gt;="&amp;M267)&gt;0, "R", "")))))</f>
        <v/>
      </c>
      <c r="N269" s="43" t="str">
        <f>IF(OR($B269="", N267=""), "", IF(COUNTIFS('Leave Request Form'!$T$8:$T$507, N267, 'Leave Request Form'!$C$8:$C$507, $B269), "A2", IF(COUNTIFS('Leave Request Form'!$G$8:$G$507, N267, 'Leave Request Form'!$C$8:$C$507, $B269), "R2", IF(COUNTIFS('Leave Request Form'!$P$8:$P$569, $B269, 'Leave Request Form'!$Q$8:$Q$569, "&lt;="&amp;N267, 'Leave Request Form'!$R$8:$R$569, "&gt;="&amp;N267)&gt;0, "A", IF(COUNTIFS('Leave Request Form'!$C$8:$C$507, $B269, 'Leave Request Form'!$D$8:$D$507, "&lt;="&amp;N267, 'Leave Request Form'!$E$8:$E$507, "&gt;="&amp;N267)&gt;0, "R", "")))))</f>
        <v/>
      </c>
      <c r="O269" s="43" t="str">
        <f>IF(OR($B269="", O267=""), "", IF(COUNTIFS('Leave Request Form'!$T$8:$T$507, O267, 'Leave Request Form'!$C$8:$C$507, $B269), "A2", IF(COUNTIFS('Leave Request Form'!$G$8:$G$507, O267, 'Leave Request Form'!$C$8:$C$507, $B269), "R2", IF(COUNTIFS('Leave Request Form'!$P$8:$P$569, $B269, 'Leave Request Form'!$Q$8:$Q$569, "&lt;="&amp;O267, 'Leave Request Form'!$R$8:$R$569, "&gt;="&amp;O267)&gt;0, "A", IF(COUNTIFS('Leave Request Form'!$C$8:$C$507, $B269, 'Leave Request Form'!$D$8:$D$507, "&lt;="&amp;O267, 'Leave Request Form'!$E$8:$E$507, "&gt;="&amp;O267)&gt;0, "R", "")))))</f>
        <v/>
      </c>
      <c r="P269" s="43" t="str">
        <f>IF(OR($B269="", P267=""), "", IF(COUNTIFS('Leave Request Form'!$T$8:$T$507, P267, 'Leave Request Form'!$C$8:$C$507, $B269), "A2", IF(COUNTIFS('Leave Request Form'!$G$8:$G$507, P267, 'Leave Request Form'!$C$8:$C$507, $B269), "R2", IF(COUNTIFS('Leave Request Form'!$P$8:$P$569, $B269, 'Leave Request Form'!$Q$8:$Q$569, "&lt;="&amp;P267, 'Leave Request Form'!$R$8:$R$569, "&gt;="&amp;P267)&gt;0, "A", IF(COUNTIFS('Leave Request Form'!$C$8:$C$507, $B269, 'Leave Request Form'!$D$8:$D$507, "&lt;="&amp;P267, 'Leave Request Form'!$E$8:$E$507, "&gt;="&amp;P267)&gt;0, "R", "")))))</f>
        <v/>
      </c>
      <c r="Q269" s="43" t="str">
        <f>IF(OR($B269="", Q267=""), "", IF(COUNTIFS('Leave Request Form'!$T$8:$T$507, Q267, 'Leave Request Form'!$C$8:$C$507, $B269), "A2", IF(COUNTIFS('Leave Request Form'!$G$8:$G$507, Q267, 'Leave Request Form'!$C$8:$C$507, $B269), "R2", IF(COUNTIFS('Leave Request Form'!$P$8:$P$569, $B269, 'Leave Request Form'!$Q$8:$Q$569, "&lt;="&amp;Q267, 'Leave Request Form'!$R$8:$R$569, "&gt;="&amp;Q267)&gt;0, "A", IF(COUNTIFS('Leave Request Form'!$C$8:$C$507, $B269, 'Leave Request Form'!$D$8:$D$507, "&lt;="&amp;Q267, 'Leave Request Form'!$E$8:$E$507, "&gt;="&amp;Q267)&gt;0, "R", "")))))</f>
        <v/>
      </c>
      <c r="R269" s="43" t="str">
        <f>IF(OR($B269="", R267=""), "", IF(COUNTIFS('Leave Request Form'!$T$8:$T$507, R267, 'Leave Request Form'!$C$8:$C$507, $B269), "A2", IF(COUNTIFS('Leave Request Form'!$G$8:$G$507, R267, 'Leave Request Form'!$C$8:$C$507, $B269), "R2", IF(COUNTIFS('Leave Request Form'!$P$8:$P$569, $B269, 'Leave Request Form'!$Q$8:$Q$569, "&lt;="&amp;R267, 'Leave Request Form'!$R$8:$R$569, "&gt;="&amp;R267)&gt;0, "A", IF(COUNTIFS('Leave Request Form'!$C$8:$C$507, $B269, 'Leave Request Form'!$D$8:$D$507, "&lt;="&amp;R267, 'Leave Request Form'!$E$8:$E$507, "&gt;="&amp;R267)&gt;0, "R", "")))))</f>
        <v/>
      </c>
      <c r="S269" s="43" t="str">
        <f>IF(OR($B269="", S267=""), "", IF(COUNTIFS('Leave Request Form'!$T$8:$T$507, S267, 'Leave Request Form'!$C$8:$C$507, $B269), "A2", IF(COUNTIFS('Leave Request Form'!$G$8:$G$507, S267, 'Leave Request Form'!$C$8:$C$507, $B269), "R2", IF(COUNTIFS('Leave Request Form'!$P$8:$P$569, $B269, 'Leave Request Form'!$Q$8:$Q$569, "&lt;="&amp;S267, 'Leave Request Form'!$R$8:$R$569, "&gt;="&amp;S267)&gt;0, "A", IF(COUNTIFS('Leave Request Form'!$C$8:$C$507, $B269, 'Leave Request Form'!$D$8:$D$507, "&lt;="&amp;S267, 'Leave Request Form'!$E$8:$E$507, "&gt;="&amp;S267)&gt;0, "R", "")))))</f>
        <v/>
      </c>
      <c r="T269" s="43" t="str">
        <f>IF(OR($B269="", T267=""), "", IF(COUNTIFS('Leave Request Form'!$T$8:$T$507, T267, 'Leave Request Form'!$C$8:$C$507, $B269), "A2", IF(COUNTIFS('Leave Request Form'!$G$8:$G$507, T267, 'Leave Request Form'!$C$8:$C$507, $B269), "R2", IF(COUNTIFS('Leave Request Form'!$P$8:$P$569, $B269, 'Leave Request Form'!$Q$8:$Q$569, "&lt;="&amp;T267, 'Leave Request Form'!$R$8:$R$569, "&gt;="&amp;T267)&gt;0, "A", IF(COUNTIFS('Leave Request Form'!$C$8:$C$507, $B269, 'Leave Request Form'!$D$8:$D$507, "&lt;="&amp;T267, 'Leave Request Form'!$E$8:$E$507, "&gt;="&amp;T267)&gt;0, "R", "")))))</f>
        <v/>
      </c>
      <c r="U269" s="43" t="str">
        <f>IF(OR($B269="", U267=""), "", IF(COUNTIFS('Leave Request Form'!$T$8:$T$507, U267, 'Leave Request Form'!$C$8:$C$507, $B269), "A2", IF(COUNTIFS('Leave Request Form'!$G$8:$G$507, U267, 'Leave Request Form'!$C$8:$C$507, $B269), "R2", IF(COUNTIFS('Leave Request Form'!$P$8:$P$569, $B269, 'Leave Request Form'!$Q$8:$Q$569, "&lt;="&amp;U267, 'Leave Request Form'!$R$8:$R$569, "&gt;="&amp;U267)&gt;0, "A", IF(COUNTIFS('Leave Request Form'!$C$8:$C$507, $B269, 'Leave Request Form'!$D$8:$D$507, "&lt;="&amp;U267, 'Leave Request Form'!$E$8:$E$507, "&gt;="&amp;U267)&gt;0, "R", "")))))</f>
        <v/>
      </c>
      <c r="V269" s="43" t="str">
        <f>IF(OR($B269="", V267=""), "", IF(COUNTIFS('Leave Request Form'!$T$8:$T$507, V267, 'Leave Request Form'!$C$8:$C$507, $B269), "A2", IF(COUNTIFS('Leave Request Form'!$G$8:$G$507, V267, 'Leave Request Form'!$C$8:$C$507, $B269), "R2", IF(COUNTIFS('Leave Request Form'!$P$8:$P$569, $B269, 'Leave Request Form'!$Q$8:$Q$569, "&lt;="&amp;V267, 'Leave Request Form'!$R$8:$R$569, "&gt;="&amp;V267)&gt;0, "A", IF(COUNTIFS('Leave Request Form'!$C$8:$C$507, $B269, 'Leave Request Form'!$D$8:$D$507, "&lt;="&amp;V267, 'Leave Request Form'!$E$8:$E$507, "&gt;="&amp;V267)&gt;0, "R", "")))))</f>
        <v/>
      </c>
      <c r="W269" s="43" t="str">
        <f>IF(OR($B269="", W267=""), "", IF(COUNTIFS('Leave Request Form'!$T$8:$T$507, W267, 'Leave Request Form'!$C$8:$C$507, $B269), "A2", IF(COUNTIFS('Leave Request Form'!$G$8:$G$507, W267, 'Leave Request Form'!$C$8:$C$507, $B269), "R2", IF(COUNTIFS('Leave Request Form'!$P$8:$P$569, $B269, 'Leave Request Form'!$Q$8:$Q$569, "&lt;="&amp;W267, 'Leave Request Form'!$R$8:$R$569, "&gt;="&amp;W267)&gt;0, "A", IF(COUNTIFS('Leave Request Form'!$C$8:$C$507, $B269, 'Leave Request Form'!$D$8:$D$507, "&lt;="&amp;W267, 'Leave Request Form'!$E$8:$E$507, "&gt;="&amp;W267)&gt;0, "R", "")))))</f>
        <v/>
      </c>
      <c r="X269" s="43" t="str">
        <f>IF(OR($B269="", X267=""), "", IF(COUNTIFS('Leave Request Form'!$T$8:$T$507, X267, 'Leave Request Form'!$C$8:$C$507, $B269), "A2", IF(COUNTIFS('Leave Request Form'!$G$8:$G$507, X267, 'Leave Request Form'!$C$8:$C$507, $B269), "R2", IF(COUNTIFS('Leave Request Form'!$P$8:$P$569, $B269, 'Leave Request Form'!$Q$8:$Q$569, "&lt;="&amp;X267, 'Leave Request Form'!$R$8:$R$569, "&gt;="&amp;X267)&gt;0, "A", IF(COUNTIFS('Leave Request Form'!$C$8:$C$507, $B269, 'Leave Request Form'!$D$8:$D$507, "&lt;="&amp;X267, 'Leave Request Form'!$E$8:$E$507, "&gt;="&amp;X267)&gt;0, "R", "")))))</f>
        <v/>
      </c>
      <c r="Y269" s="43" t="str">
        <f>IF(OR($B269="", Y267=""), "", IF(COUNTIFS('Leave Request Form'!$T$8:$T$507, Y267, 'Leave Request Form'!$C$8:$C$507, $B269), "A2", IF(COUNTIFS('Leave Request Form'!$G$8:$G$507, Y267, 'Leave Request Form'!$C$8:$C$507, $B269), "R2", IF(COUNTIFS('Leave Request Form'!$P$8:$P$569, $B269, 'Leave Request Form'!$Q$8:$Q$569, "&lt;="&amp;Y267, 'Leave Request Form'!$R$8:$R$569, "&gt;="&amp;Y267)&gt;0, "A", IF(COUNTIFS('Leave Request Form'!$C$8:$C$507, $B269, 'Leave Request Form'!$D$8:$D$507, "&lt;="&amp;Y267, 'Leave Request Form'!$E$8:$E$507, "&gt;="&amp;Y267)&gt;0, "R", "")))))</f>
        <v/>
      </c>
      <c r="Z269" s="43" t="str">
        <f>IF(OR($B269="", Z267=""), "", IF(COUNTIFS('Leave Request Form'!$T$8:$T$507, Z267, 'Leave Request Form'!$C$8:$C$507, $B269), "A2", IF(COUNTIFS('Leave Request Form'!$G$8:$G$507, Z267, 'Leave Request Form'!$C$8:$C$507, $B269), "R2", IF(COUNTIFS('Leave Request Form'!$P$8:$P$569, $B269, 'Leave Request Form'!$Q$8:$Q$569, "&lt;="&amp;Z267, 'Leave Request Form'!$R$8:$R$569, "&gt;="&amp;Z267)&gt;0, "A", IF(COUNTIFS('Leave Request Form'!$C$8:$C$507, $B269, 'Leave Request Form'!$D$8:$D$507, "&lt;="&amp;Z267, 'Leave Request Form'!$E$8:$E$507, "&gt;="&amp;Z267)&gt;0, "R", "")))))</f>
        <v/>
      </c>
      <c r="AA269" s="43" t="str">
        <f>IF(OR($B269="", AA267=""), "", IF(COUNTIFS('Leave Request Form'!$T$8:$T$507, AA267, 'Leave Request Form'!$C$8:$C$507, $B269), "A2", IF(COUNTIFS('Leave Request Form'!$G$8:$G$507, AA267, 'Leave Request Form'!$C$8:$C$507, $B269), "R2", IF(COUNTIFS('Leave Request Form'!$P$8:$P$569, $B269, 'Leave Request Form'!$Q$8:$Q$569, "&lt;="&amp;AA267, 'Leave Request Form'!$R$8:$R$569, "&gt;="&amp;AA267)&gt;0, "A", IF(COUNTIFS('Leave Request Form'!$C$8:$C$507, $B269, 'Leave Request Form'!$D$8:$D$507, "&lt;="&amp;AA267, 'Leave Request Form'!$E$8:$E$507, "&gt;="&amp;AA267)&gt;0, "R", "")))))</f>
        <v/>
      </c>
      <c r="AB269" s="43" t="str">
        <f>IF(OR($B269="", AB267=""), "", IF(COUNTIFS('Leave Request Form'!$T$8:$T$507, AB267, 'Leave Request Form'!$C$8:$C$507, $B269), "A2", IF(COUNTIFS('Leave Request Form'!$G$8:$G$507, AB267, 'Leave Request Form'!$C$8:$C$507, $B269), "R2", IF(COUNTIFS('Leave Request Form'!$P$8:$P$569, $B269, 'Leave Request Form'!$Q$8:$Q$569, "&lt;="&amp;AB267, 'Leave Request Form'!$R$8:$R$569, "&gt;="&amp;AB267)&gt;0, "A", IF(COUNTIFS('Leave Request Form'!$C$8:$C$507, $B269, 'Leave Request Form'!$D$8:$D$507, "&lt;="&amp;AB267, 'Leave Request Form'!$E$8:$E$507, "&gt;="&amp;AB267)&gt;0, "R", "")))))</f>
        <v/>
      </c>
      <c r="AC269" s="43" t="str">
        <f>IF(OR($B269="", AC267=""), "", IF(COUNTIFS('Leave Request Form'!$T$8:$T$507, AC267, 'Leave Request Form'!$C$8:$C$507, $B269), "A2", IF(COUNTIFS('Leave Request Form'!$G$8:$G$507, AC267, 'Leave Request Form'!$C$8:$C$507, $B269), "R2", IF(COUNTIFS('Leave Request Form'!$P$8:$P$569, $B269, 'Leave Request Form'!$Q$8:$Q$569, "&lt;="&amp;AC267, 'Leave Request Form'!$R$8:$R$569, "&gt;="&amp;AC267)&gt;0, "A", IF(COUNTIFS('Leave Request Form'!$C$8:$C$507, $B269, 'Leave Request Form'!$D$8:$D$507, "&lt;="&amp;AC267, 'Leave Request Form'!$E$8:$E$507, "&gt;="&amp;AC267)&gt;0, "R", "")))))</f>
        <v/>
      </c>
      <c r="AD269" s="43" t="str">
        <f>IF(OR($B269="", AD267=""), "", IF(COUNTIFS('Leave Request Form'!$T$8:$T$507, AD267, 'Leave Request Form'!$C$8:$C$507, $B269), "A2", IF(COUNTIFS('Leave Request Form'!$G$8:$G$507, AD267, 'Leave Request Form'!$C$8:$C$507, $B269), "R2", IF(COUNTIFS('Leave Request Form'!$P$8:$P$569, $B269, 'Leave Request Form'!$Q$8:$Q$569, "&lt;="&amp;AD267, 'Leave Request Form'!$R$8:$R$569, "&gt;="&amp;AD267)&gt;0, "A", IF(COUNTIFS('Leave Request Form'!$C$8:$C$507, $B269, 'Leave Request Form'!$D$8:$D$507, "&lt;="&amp;AD267, 'Leave Request Form'!$E$8:$E$507, "&gt;="&amp;AD267)&gt;0, "R", "")))))</f>
        <v/>
      </c>
      <c r="AE269" s="43" t="str">
        <f>IF(OR($B269="", AE267=""), "", IF(COUNTIFS('Leave Request Form'!$T$8:$T$507, AE267, 'Leave Request Form'!$C$8:$C$507, $B269), "A2", IF(COUNTIFS('Leave Request Form'!$G$8:$G$507, AE267, 'Leave Request Form'!$C$8:$C$507, $B269), "R2", IF(COUNTIFS('Leave Request Form'!$P$8:$P$569, $B269, 'Leave Request Form'!$Q$8:$Q$569, "&lt;="&amp;AE267, 'Leave Request Form'!$R$8:$R$569, "&gt;="&amp;AE267)&gt;0, "A", IF(COUNTIFS('Leave Request Form'!$C$8:$C$507, $B269, 'Leave Request Form'!$D$8:$D$507, "&lt;="&amp;AE267, 'Leave Request Form'!$E$8:$E$507, "&gt;="&amp;AE267)&gt;0, "R", "")))))</f>
        <v/>
      </c>
      <c r="AF269" s="43" t="str">
        <f>IF(OR($B269="", AF267=""), "", IF(COUNTIFS('Leave Request Form'!$T$8:$T$507, AF267, 'Leave Request Form'!$C$8:$C$507, $B269), "A2", IF(COUNTIFS('Leave Request Form'!$G$8:$G$507, AF267, 'Leave Request Form'!$C$8:$C$507, $B269), "R2", IF(COUNTIFS('Leave Request Form'!$P$8:$P$569, $B269, 'Leave Request Form'!$Q$8:$Q$569, "&lt;="&amp;AF267, 'Leave Request Form'!$R$8:$R$569, "&gt;="&amp;AF267)&gt;0, "A", IF(COUNTIFS('Leave Request Form'!$C$8:$C$507, $B269, 'Leave Request Form'!$D$8:$D$507, "&lt;="&amp;AF267, 'Leave Request Form'!$E$8:$E$507, "&gt;="&amp;AF267)&gt;0, "R", "")))))</f>
        <v/>
      </c>
      <c r="AG269" s="44" t="str">
        <f>IF(OR($B269="", AG267=""), "", IF(COUNTIFS('Leave Request Form'!$T$8:$T$507, AG267, 'Leave Request Form'!$C$8:$C$507, $B269), "A2", IF(COUNTIFS('Leave Request Form'!$G$8:$G$507, AG267, 'Leave Request Form'!$C$8:$C$507, $B269), "R2", IF(COUNTIFS('Leave Request Form'!$P$8:$P$569, $B269, 'Leave Request Form'!$Q$8:$Q$569, "&lt;="&amp;AG267, 'Leave Request Form'!$R$8:$R$569, "&gt;="&amp;AG267)&gt;0, "A", IF(COUNTIFS('Leave Request Form'!$C$8:$C$507, $B269, 'Leave Request Form'!$D$8:$D$507, "&lt;="&amp;AG267, 'Leave Request Form'!$E$8:$E$507, "&gt;="&amp;AG267)&gt;0, "R", "")))))</f>
        <v/>
      </c>
      <c r="AH269" s="75"/>
    </row>
    <row r="270" spans="1:34" x14ac:dyDescent="0.25">
      <c r="A270" s="75"/>
      <c r="B270" s="10" t="str">
        <f>IF('Intro &amp; Setup'!$BC$6="", "", 'Intro &amp; Setup'!$BC$6)</f>
        <v>Sean</v>
      </c>
      <c r="C270" s="42" t="str">
        <f>IF(OR($B270="", C267=""), "", IF(COUNTIFS('Leave Request Form'!$T$8:$T$507, C267, 'Leave Request Form'!$C$8:$C$507, $B270), "A2", IF(COUNTIFS('Leave Request Form'!$G$8:$G$507, C267, 'Leave Request Form'!$C$8:$C$507, $B270), "R2", IF(COUNTIFS('Leave Request Form'!$P$8:$P$569, $B270, 'Leave Request Form'!$Q$8:$Q$569, "&lt;="&amp;C267, 'Leave Request Form'!$R$8:$R$569, "&gt;="&amp;C267)&gt;0, "A", IF(COUNTIFS('Leave Request Form'!$C$8:$C$507, $B270, 'Leave Request Form'!$D$8:$D$507, "&lt;="&amp;C267, 'Leave Request Form'!$E$8:$E$507, "&gt;="&amp;C267)&gt;0, "R", "")))))</f>
        <v/>
      </c>
      <c r="D270" s="43" t="str">
        <f>IF(OR($B270="", D267=""), "", IF(COUNTIFS('Leave Request Form'!$T$8:$T$507, D267, 'Leave Request Form'!$C$8:$C$507, $B270), "A2", IF(COUNTIFS('Leave Request Form'!$G$8:$G$507, D267, 'Leave Request Form'!$C$8:$C$507, $B270), "R2", IF(COUNTIFS('Leave Request Form'!$P$8:$P$569, $B270, 'Leave Request Form'!$Q$8:$Q$569, "&lt;="&amp;D267, 'Leave Request Form'!$R$8:$R$569, "&gt;="&amp;D267)&gt;0, "A", IF(COUNTIFS('Leave Request Form'!$C$8:$C$507, $B270, 'Leave Request Form'!$D$8:$D$507, "&lt;="&amp;D267, 'Leave Request Form'!$E$8:$E$507, "&gt;="&amp;D267)&gt;0, "R", "")))))</f>
        <v/>
      </c>
      <c r="E270" s="43" t="str">
        <f>IF(OR($B270="", E267=""), "", IF(COUNTIFS('Leave Request Form'!$T$8:$T$507, E267, 'Leave Request Form'!$C$8:$C$507, $B270), "A2", IF(COUNTIFS('Leave Request Form'!$G$8:$G$507, E267, 'Leave Request Form'!$C$8:$C$507, $B270), "R2", IF(COUNTIFS('Leave Request Form'!$P$8:$P$569, $B270, 'Leave Request Form'!$Q$8:$Q$569, "&lt;="&amp;E267, 'Leave Request Form'!$R$8:$R$569, "&gt;="&amp;E267)&gt;0, "A", IF(COUNTIFS('Leave Request Form'!$C$8:$C$507, $B270, 'Leave Request Form'!$D$8:$D$507, "&lt;="&amp;E267, 'Leave Request Form'!$E$8:$E$507, "&gt;="&amp;E267)&gt;0, "R", "")))))</f>
        <v/>
      </c>
      <c r="F270" s="43" t="str">
        <f>IF(OR($B270="", F267=""), "", IF(COUNTIFS('Leave Request Form'!$T$8:$T$507, F267, 'Leave Request Form'!$C$8:$C$507, $B270), "A2", IF(COUNTIFS('Leave Request Form'!$G$8:$G$507, F267, 'Leave Request Form'!$C$8:$C$507, $B270), "R2", IF(COUNTIFS('Leave Request Form'!$P$8:$P$569, $B270, 'Leave Request Form'!$Q$8:$Q$569, "&lt;="&amp;F267, 'Leave Request Form'!$R$8:$R$569, "&gt;="&amp;F267)&gt;0, "A", IF(COUNTIFS('Leave Request Form'!$C$8:$C$507, $B270, 'Leave Request Form'!$D$8:$D$507, "&lt;="&amp;F267, 'Leave Request Form'!$E$8:$E$507, "&gt;="&amp;F267)&gt;0, "R", "")))))</f>
        <v/>
      </c>
      <c r="G270" s="43" t="str">
        <f>IF(OR($B270="", G267=""), "", IF(COUNTIFS('Leave Request Form'!$T$8:$T$507, G267, 'Leave Request Form'!$C$8:$C$507, $B270), "A2", IF(COUNTIFS('Leave Request Form'!$G$8:$G$507, G267, 'Leave Request Form'!$C$8:$C$507, $B270), "R2", IF(COUNTIFS('Leave Request Form'!$P$8:$P$569, $B270, 'Leave Request Form'!$Q$8:$Q$569, "&lt;="&amp;G267, 'Leave Request Form'!$R$8:$R$569, "&gt;="&amp;G267)&gt;0, "A", IF(COUNTIFS('Leave Request Form'!$C$8:$C$507, $B270, 'Leave Request Form'!$D$8:$D$507, "&lt;="&amp;G267, 'Leave Request Form'!$E$8:$E$507, "&gt;="&amp;G267)&gt;0, "R", "")))))</f>
        <v/>
      </c>
      <c r="H270" s="43" t="str">
        <f>IF(OR($B270="", H267=""), "", IF(COUNTIFS('Leave Request Form'!$T$8:$T$507, H267, 'Leave Request Form'!$C$8:$C$507, $B270), "A2", IF(COUNTIFS('Leave Request Form'!$G$8:$G$507, H267, 'Leave Request Form'!$C$8:$C$507, $B270), "R2", IF(COUNTIFS('Leave Request Form'!$P$8:$P$569, $B270, 'Leave Request Form'!$Q$8:$Q$569, "&lt;="&amp;H267, 'Leave Request Form'!$R$8:$R$569, "&gt;="&amp;H267)&gt;0, "A", IF(COUNTIFS('Leave Request Form'!$C$8:$C$507, $B270, 'Leave Request Form'!$D$8:$D$507, "&lt;="&amp;H267, 'Leave Request Form'!$E$8:$E$507, "&gt;="&amp;H267)&gt;0, "R", "")))))</f>
        <v/>
      </c>
      <c r="I270" s="43" t="str">
        <f>IF(OR($B270="", I267=""), "", IF(COUNTIFS('Leave Request Form'!$T$8:$T$507, I267, 'Leave Request Form'!$C$8:$C$507, $B270), "A2", IF(COUNTIFS('Leave Request Form'!$G$8:$G$507, I267, 'Leave Request Form'!$C$8:$C$507, $B270), "R2", IF(COUNTIFS('Leave Request Form'!$P$8:$P$569, $B270, 'Leave Request Form'!$Q$8:$Q$569, "&lt;="&amp;I267, 'Leave Request Form'!$R$8:$R$569, "&gt;="&amp;I267)&gt;0, "A", IF(COUNTIFS('Leave Request Form'!$C$8:$C$507, $B270, 'Leave Request Form'!$D$8:$D$507, "&lt;="&amp;I267, 'Leave Request Form'!$E$8:$E$507, "&gt;="&amp;I267)&gt;0, "R", "")))))</f>
        <v/>
      </c>
      <c r="J270" s="43" t="str">
        <f>IF(OR($B270="", J267=""), "", IF(COUNTIFS('Leave Request Form'!$T$8:$T$507, J267, 'Leave Request Form'!$C$8:$C$507, $B270), "A2", IF(COUNTIFS('Leave Request Form'!$G$8:$G$507, J267, 'Leave Request Form'!$C$8:$C$507, $B270), "R2", IF(COUNTIFS('Leave Request Form'!$P$8:$P$569, $B270, 'Leave Request Form'!$Q$8:$Q$569, "&lt;="&amp;J267, 'Leave Request Form'!$R$8:$R$569, "&gt;="&amp;J267)&gt;0, "A", IF(COUNTIFS('Leave Request Form'!$C$8:$C$507, $B270, 'Leave Request Form'!$D$8:$D$507, "&lt;="&amp;J267, 'Leave Request Form'!$E$8:$E$507, "&gt;="&amp;J267)&gt;0, "R", "")))))</f>
        <v/>
      </c>
      <c r="K270" s="43" t="str">
        <f>IF(OR($B270="", K267=""), "", IF(COUNTIFS('Leave Request Form'!$T$8:$T$507, K267, 'Leave Request Form'!$C$8:$C$507, $B270), "A2", IF(COUNTIFS('Leave Request Form'!$G$8:$G$507, K267, 'Leave Request Form'!$C$8:$C$507, $B270), "R2", IF(COUNTIFS('Leave Request Form'!$P$8:$P$569, $B270, 'Leave Request Form'!$Q$8:$Q$569, "&lt;="&amp;K267, 'Leave Request Form'!$R$8:$R$569, "&gt;="&amp;K267)&gt;0, "A", IF(COUNTIFS('Leave Request Form'!$C$8:$C$507, $B270, 'Leave Request Form'!$D$8:$D$507, "&lt;="&amp;K267, 'Leave Request Form'!$E$8:$E$507, "&gt;="&amp;K267)&gt;0, "R", "")))))</f>
        <v/>
      </c>
      <c r="L270" s="43" t="str">
        <f>IF(OR($B270="", L267=""), "", IF(COUNTIFS('Leave Request Form'!$T$8:$T$507, L267, 'Leave Request Form'!$C$8:$C$507, $B270), "A2", IF(COUNTIFS('Leave Request Form'!$G$8:$G$507, L267, 'Leave Request Form'!$C$8:$C$507, $B270), "R2", IF(COUNTIFS('Leave Request Form'!$P$8:$P$569, $B270, 'Leave Request Form'!$Q$8:$Q$569, "&lt;="&amp;L267, 'Leave Request Form'!$R$8:$R$569, "&gt;="&amp;L267)&gt;0, "A", IF(COUNTIFS('Leave Request Form'!$C$8:$C$507, $B270, 'Leave Request Form'!$D$8:$D$507, "&lt;="&amp;L267, 'Leave Request Form'!$E$8:$E$507, "&gt;="&amp;L267)&gt;0, "R", "")))))</f>
        <v/>
      </c>
      <c r="M270" s="43" t="str">
        <f>IF(OR($B270="", M267=""), "", IF(COUNTIFS('Leave Request Form'!$T$8:$T$507, M267, 'Leave Request Form'!$C$8:$C$507, $B270), "A2", IF(COUNTIFS('Leave Request Form'!$G$8:$G$507, M267, 'Leave Request Form'!$C$8:$C$507, $B270), "R2", IF(COUNTIFS('Leave Request Form'!$P$8:$P$569, $B270, 'Leave Request Form'!$Q$8:$Q$569, "&lt;="&amp;M267, 'Leave Request Form'!$R$8:$R$569, "&gt;="&amp;M267)&gt;0, "A", IF(COUNTIFS('Leave Request Form'!$C$8:$C$507, $B270, 'Leave Request Form'!$D$8:$D$507, "&lt;="&amp;M267, 'Leave Request Form'!$E$8:$E$507, "&gt;="&amp;M267)&gt;0, "R", "")))))</f>
        <v/>
      </c>
      <c r="N270" s="43" t="str">
        <f>IF(OR($B270="", N267=""), "", IF(COUNTIFS('Leave Request Form'!$T$8:$T$507, N267, 'Leave Request Form'!$C$8:$C$507, $B270), "A2", IF(COUNTIFS('Leave Request Form'!$G$8:$G$507, N267, 'Leave Request Form'!$C$8:$C$507, $B270), "R2", IF(COUNTIFS('Leave Request Form'!$P$8:$P$569, $B270, 'Leave Request Form'!$Q$8:$Q$569, "&lt;="&amp;N267, 'Leave Request Form'!$R$8:$R$569, "&gt;="&amp;N267)&gt;0, "A", IF(COUNTIFS('Leave Request Form'!$C$8:$C$507, $B270, 'Leave Request Form'!$D$8:$D$507, "&lt;="&amp;N267, 'Leave Request Form'!$E$8:$E$507, "&gt;="&amp;N267)&gt;0, "R", "")))))</f>
        <v/>
      </c>
      <c r="O270" s="43" t="str">
        <f>IF(OR($B270="", O267=""), "", IF(COUNTIFS('Leave Request Form'!$T$8:$T$507, O267, 'Leave Request Form'!$C$8:$C$507, $B270), "A2", IF(COUNTIFS('Leave Request Form'!$G$8:$G$507, O267, 'Leave Request Form'!$C$8:$C$507, $B270), "R2", IF(COUNTIFS('Leave Request Form'!$P$8:$P$569, $B270, 'Leave Request Form'!$Q$8:$Q$569, "&lt;="&amp;O267, 'Leave Request Form'!$R$8:$R$569, "&gt;="&amp;O267)&gt;0, "A", IF(COUNTIFS('Leave Request Form'!$C$8:$C$507, $B270, 'Leave Request Form'!$D$8:$D$507, "&lt;="&amp;O267, 'Leave Request Form'!$E$8:$E$507, "&gt;="&amp;O267)&gt;0, "R", "")))))</f>
        <v/>
      </c>
      <c r="P270" s="43" t="str">
        <f>IF(OR($B270="", P267=""), "", IF(COUNTIFS('Leave Request Form'!$T$8:$T$507, P267, 'Leave Request Form'!$C$8:$C$507, $B270), "A2", IF(COUNTIFS('Leave Request Form'!$G$8:$G$507, P267, 'Leave Request Form'!$C$8:$C$507, $B270), "R2", IF(COUNTIFS('Leave Request Form'!$P$8:$P$569, $B270, 'Leave Request Form'!$Q$8:$Q$569, "&lt;="&amp;P267, 'Leave Request Form'!$R$8:$R$569, "&gt;="&amp;P267)&gt;0, "A", IF(COUNTIFS('Leave Request Form'!$C$8:$C$507, $B270, 'Leave Request Form'!$D$8:$D$507, "&lt;="&amp;P267, 'Leave Request Form'!$E$8:$E$507, "&gt;="&amp;P267)&gt;0, "R", "")))))</f>
        <v/>
      </c>
      <c r="Q270" s="43" t="str">
        <f>IF(OR($B270="", Q267=""), "", IF(COUNTIFS('Leave Request Form'!$T$8:$T$507, Q267, 'Leave Request Form'!$C$8:$C$507, $B270), "A2", IF(COUNTIFS('Leave Request Form'!$G$8:$G$507, Q267, 'Leave Request Form'!$C$8:$C$507, $B270), "R2", IF(COUNTIFS('Leave Request Form'!$P$8:$P$569, $B270, 'Leave Request Form'!$Q$8:$Q$569, "&lt;="&amp;Q267, 'Leave Request Form'!$R$8:$R$569, "&gt;="&amp;Q267)&gt;0, "A", IF(COUNTIFS('Leave Request Form'!$C$8:$C$507, $B270, 'Leave Request Form'!$D$8:$D$507, "&lt;="&amp;Q267, 'Leave Request Form'!$E$8:$E$507, "&gt;="&amp;Q267)&gt;0, "R", "")))))</f>
        <v/>
      </c>
      <c r="R270" s="43" t="str">
        <f>IF(OR($B270="", R267=""), "", IF(COUNTIFS('Leave Request Form'!$T$8:$T$507, R267, 'Leave Request Form'!$C$8:$C$507, $B270), "A2", IF(COUNTIFS('Leave Request Form'!$G$8:$G$507, R267, 'Leave Request Form'!$C$8:$C$507, $B270), "R2", IF(COUNTIFS('Leave Request Form'!$P$8:$P$569, $B270, 'Leave Request Form'!$Q$8:$Q$569, "&lt;="&amp;R267, 'Leave Request Form'!$R$8:$R$569, "&gt;="&amp;R267)&gt;0, "A", IF(COUNTIFS('Leave Request Form'!$C$8:$C$507, $B270, 'Leave Request Form'!$D$8:$D$507, "&lt;="&amp;R267, 'Leave Request Form'!$E$8:$E$507, "&gt;="&amp;R267)&gt;0, "R", "")))))</f>
        <v/>
      </c>
      <c r="S270" s="43" t="str">
        <f>IF(OR($B270="", S267=""), "", IF(COUNTIFS('Leave Request Form'!$T$8:$T$507, S267, 'Leave Request Form'!$C$8:$C$507, $B270), "A2", IF(COUNTIFS('Leave Request Form'!$G$8:$G$507, S267, 'Leave Request Form'!$C$8:$C$507, $B270), "R2", IF(COUNTIFS('Leave Request Form'!$P$8:$P$569, $B270, 'Leave Request Form'!$Q$8:$Q$569, "&lt;="&amp;S267, 'Leave Request Form'!$R$8:$R$569, "&gt;="&amp;S267)&gt;0, "A", IF(COUNTIFS('Leave Request Form'!$C$8:$C$507, $B270, 'Leave Request Form'!$D$8:$D$507, "&lt;="&amp;S267, 'Leave Request Form'!$E$8:$E$507, "&gt;="&amp;S267)&gt;0, "R", "")))))</f>
        <v/>
      </c>
      <c r="T270" s="43" t="str">
        <f>IF(OR($B270="", T267=""), "", IF(COUNTIFS('Leave Request Form'!$T$8:$T$507, T267, 'Leave Request Form'!$C$8:$C$507, $B270), "A2", IF(COUNTIFS('Leave Request Form'!$G$8:$G$507, T267, 'Leave Request Form'!$C$8:$C$507, $B270), "R2", IF(COUNTIFS('Leave Request Form'!$P$8:$P$569, $B270, 'Leave Request Form'!$Q$8:$Q$569, "&lt;="&amp;T267, 'Leave Request Form'!$R$8:$R$569, "&gt;="&amp;T267)&gt;0, "A", IF(COUNTIFS('Leave Request Form'!$C$8:$C$507, $B270, 'Leave Request Form'!$D$8:$D$507, "&lt;="&amp;T267, 'Leave Request Form'!$E$8:$E$507, "&gt;="&amp;T267)&gt;0, "R", "")))))</f>
        <v/>
      </c>
      <c r="U270" s="43" t="str">
        <f>IF(OR($B270="", U267=""), "", IF(COUNTIFS('Leave Request Form'!$T$8:$T$507, U267, 'Leave Request Form'!$C$8:$C$507, $B270), "A2", IF(COUNTIFS('Leave Request Form'!$G$8:$G$507, U267, 'Leave Request Form'!$C$8:$C$507, $B270), "R2", IF(COUNTIFS('Leave Request Form'!$P$8:$P$569, $B270, 'Leave Request Form'!$Q$8:$Q$569, "&lt;="&amp;U267, 'Leave Request Form'!$R$8:$R$569, "&gt;="&amp;U267)&gt;0, "A", IF(COUNTIFS('Leave Request Form'!$C$8:$C$507, $B270, 'Leave Request Form'!$D$8:$D$507, "&lt;="&amp;U267, 'Leave Request Form'!$E$8:$E$507, "&gt;="&amp;U267)&gt;0, "R", "")))))</f>
        <v/>
      </c>
      <c r="V270" s="43" t="str">
        <f>IF(OR($B270="", V267=""), "", IF(COUNTIFS('Leave Request Form'!$T$8:$T$507, V267, 'Leave Request Form'!$C$8:$C$507, $B270), "A2", IF(COUNTIFS('Leave Request Form'!$G$8:$G$507, V267, 'Leave Request Form'!$C$8:$C$507, $B270), "R2", IF(COUNTIFS('Leave Request Form'!$P$8:$P$569, $B270, 'Leave Request Form'!$Q$8:$Q$569, "&lt;="&amp;V267, 'Leave Request Form'!$R$8:$R$569, "&gt;="&amp;V267)&gt;0, "A", IF(COUNTIFS('Leave Request Form'!$C$8:$C$507, $B270, 'Leave Request Form'!$D$8:$D$507, "&lt;="&amp;V267, 'Leave Request Form'!$E$8:$E$507, "&gt;="&amp;V267)&gt;0, "R", "")))))</f>
        <v/>
      </c>
      <c r="W270" s="43" t="str">
        <f>IF(OR($B270="", W267=""), "", IF(COUNTIFS('Leave Request Form'!$T$8:$T$507, W267, 'Leave Request Form'!$C$8:$C$507, $B270), "A2", IF(COUNTIFS('Leave Request Form'!$G$8:$G$507, W267, 'Leave Request Form'!$C$8:$C$507, $B270), "R2", IF(COUNTIFS('Leave Request Form'!$P$8:$P$569, $B270, 'Leave Request Form'!$Q$8:$Q$569, "&lt;="&amp;W267, 'Leave Request Form'!$R$8:$R$569, "&gt;="&amp;W267)&gt;0, "A", IF(COUNTIFS('Leave Request Form'!$C$8:$C$507, $B270, 'Leave Request Form'!$D$8:$D$507, "&lt;="&amp;W267, 'Leave Request Form'!$E$8:$E$507, "&gt;="&amp;W267)&gt;0, "R", "")))))</f>
        <v/>
      </c>
      <c r="X270" s="43" t="str">
        <f>IF(OR($B270="", X267=""), "", IF(COUNTIFS('Leave Request Form'!$T$8:$T$507, X267, 'Leave Request Form'!$C$8:$C$507, $B270), "A2", IF(COUNTIFS('Leave Request Form'!$G$8:$G$507, X267, 'Leave Request Form'!$C$8:$C$507, $B270), "R2", IF(COUNTIFS('Leave Request Form'!$P$8:$P$569, $B270, 'Leave Request Form'!$Q$8:$Q$569, "&lt;="&amp;X267, 'Leave Request Form'!$R$8:$R$569, "&gt;="&amp;X267)&gt;0, "A", IF(COUNTIFS('Leave Request Form'!$C$8:$C$507, $B270, 'Leave Request Form'!$D$8:$D$507, "&lt;="&amp;X267, 'Leave Request Form'!$E$8:$E$507, "&gt;="&amp;X267)&gt;0, "R", "")))))</f>
        <v/>
      </c>
      <c r="Y270" s="43" t="str">
        <f>IF(OR($B270="", Y267=""), "", IF(COUNTIFS('Leave Request Form'!$T$8:$T$507, Y267, 'Leave Request Form'!$C$8:$C$507, $B270), "A2", IF(COUNTIFS('Leave Request Form'!$G$8:$G$507, Y267, 'Leave Request Form'!$C$8:$C$507, $B270), "R2", IF(COUNTIFS('Leave Request Form'!$P$8:$P$569, $B270, 'Leave Request Form'!$Q$8:$Q$569, "&lt;="&amp;Y267, 'Leave Request Form'!$R$8:$R$569, "&gt;="&amp;Y267)&gt;0, "A", IF(COUNTIFS('Leave Request Form'!$C$8:$C$507, $B270, 'Leave Request Form'!$D$8:$D$507, "&lt;="&amp;Y267, 'Leave Request Form'!$E$8:$E$507, "&gt;="&amp;Y267)&gt;0, "R", "")))))</f>
        <v/>
      </c>
      <c r="Z270" s="43" t="str">
        <f>IF(OR($B270="", Z267=""), "", IF(COUNTIFS('Leave Request Form'!$T$8:$T$507, Z267, 'Leave Request Form'!$C$8:$C$507, $B270), "A2", IF(COUNTIFS('Leave Request Form'!$G$8:$G$507, Z267, 'Leave Request Form'!$C$8:$C$507, $B270), "R2", IF(COUNTIFS('Leave Request Form'!$P$8:$P$569, $B270, 'Leave Request Form'!$Q$8:$Q$569, "&lt;="&amp;Z267, 'Leave Request Form'!$R$8:$R$569, "&gt;="&amp;Z267)&gt;0, "A", IF(COUNTIFS('Leave Request Form'!$C$8:$C$507, $B270, 'Leave Request Form'!$D$8:$D$507, "&lt;="&amp;Z267, 'Leave Request Form'!$E$8:$E$507, "&gt;="&amp;Z267)&gt;0, "R", "")))))</f>
        <v/>
      </c>
      <c r="AA270" s="43" t="str">
        <f>IF(OR($B270="", AA267=""), "", IF(COUNTIFS('Leave Request Form'!$T$8:$T$507, AA267, 'Leave Request Form'!$C$8:$C$507, $B270), "A2", IF(COUNTIFS('Leave Request Form'!$G$8:$G$507, AA267, 'Leave Request Form'!$C$8:$C$507, $B270), "R2", IF(COUNTIFS('Leave Request Form'!$P$8:$P$569, $B270, 'Leave Request Form'!$Q$8:$Q$569, "&lt;="&amp;AA267, 'Leave Request Form'!$R$8:$R$569, "&gt;="&amp;AA267)&gt;0, "A", IF(COUNTIFS('Leave Request Form'!$C$8:$C$507, $B270, 'Leave Request Form'!$D$8:$D$507, "&lt;="&amp;AA267, 'Leave Request Form'!$E$8:$E$507, "&gt;="&amp;AA267)&gt;0, "R", "")))))</f>
        <v/>
      </c>
      <c r="AB270" s="43" t="str">
        <f>IF(OR($B270="", AB267=""), "", IF(COUNTIFS('Leave Request Form'!$T$8:$T$507, AB267, 'Leave Request Form'!$C$8:$C$507, $B270), "A2", IF(COUNTIFS('Leave Request Form'!$G$8:$G$507, AB267, 'Leave Request Form'!$C$8:$C$507, $B270), "R2", IF(COUNTIFS('Leave Request Form'!$P$8:$P$569, $B270, 'Leave Request Form'!$Q$8:$Q$569, "&lt;="&amp;AB267, 'Leave Request Form'!$R$8:$R$569, "&gt;="&amp;AB267)&gt;0, "A", IF(COUNTIFS('Leave Request Form'!$C$8:$C$507, $B270, 'Leave Request Form'!$D$8:$D$507, "&lt;="&amp;AB267, 'Leave Request Form'!$E$8:$E$507, "&gt;="&amp;AB267)&gt;0, "R", "")))))</f>
        <v/>
      </c>
      <c r="AC270" s="43" t="str">
        <f>IF(OR($B270="", AC267=""), "", IF(COUNTIFS('Leave Request Form'!$T$8:$T$507, AC267, 'Leave Request Form'!$C$8:$C$507, $B270), "A2", IF(COUNTIFS('Leave Request Form'!$G$8:$G$507, AC267, 'Leave Request Form'!$C$8:$C$507, $B270), "R2", IF(COUNTIFS('Leave Request Form'!$P$8:$P$569, $B270, 'Leave Request Form'!$Q$8:$Q$569, "&lt;="&amp;AC267, 'Leave Request Form'!$R$8:$R$569, "&gt;="&amp;AC267)&gt;0, "A", IF(COUNTIFS('Leave Request Form'!$C$8:$C$507, $B270, 'Leave Request Form'!$D$8:$D$507, "&lt;="&amp;AC267, 'Leave Request Form'!$E$8:$E$507, "&gt;="&amp;AC267)&gt;0, "R", "")))))</f>
        <v/>
      </c>
      <c r="AD270" s="43" t="str">
        <f>IF(OR($B270="", AD267=""), "", IF(COUNTIFS('Leave Request Form'!$T$8:$T$507, AD267, 'Leave Request Form'!$C$8:$C$507, $B270), "A2", IF(COUNTIFS('Leave Request Form'!$G$8:$G$507, AD267, 'Leave Request Form'!$C$8:$C$507, $B270), "R2", IF(COUNTIFS('Leave Request Form'!$P$8:$P$569, $B270, 'Leave Request Form'!$Q$8:$Q$569, "&lt;="&amp;AD267, 'Leave Request Form'!$R$8:$R$569, "&gt;="&amp;AD267)&gt;0, "A", IF(COUNTIFS('Leave Request Form'!$C$8:$C$507, $B270, 'Leave Request Form'!$D$8:$D$507, "&lt;="&amp;AD267, 'Leave Request Form'!$E$8:$E$507, "&gt;="&amp;AD267)&gt;0, "R", "")))))</f>
        <v/>
      </c>
      <c r="AE270" s="43" t="str">
        <f>IF(OR($B270="", AE267=""), "", IF(COUNTIFS('Leave Request Form'!$T$8:$T$507, AE267, 'Leave Request Form'!$C$8:$C$507, $B270), "A2", IF(COUNTIFS('Leave Request Form'!$G$8:$G$507, AE267, 'Leave Request Form'!$C$8:$C$507, $B270), "R2", IF(COUNTIFS('Leave Request Form'!$P$8:$P$569, $B270, 'Leave Request Form'!$Q$8:$Q$569, "&lt;="&amp;AE267, 'Leave Request Form'!$R$8:$R$569, "&gt;="&amp;AE267)&gt;0, "A", IF(COUNTIFS('Leave Request Form'!$C$8:$C$507, $B270, 'Leave Request Form'!$D$8:$D$507, "&lt;="&amp;AE267, 'Leave Request Form'!$E$8:$E$507, "&gt;="&amp;AE267)&gt;0, "R", "")))))</f>
        <v/>
      </c>
      <c r="AF270" s="43" t="str">
        <f>IF(OR($B270="", AF267=""), "", IF(COUNTIFS('Leave Request Form'!$T$8:$T$507, AF267, 'Leave Request Form'!$C$8:$C$507, $B270), "A2", IF(COUNTIFS('Leave Request Form'!$G$8:$G$507, AF267, 'Leave Request Form'!$C$8:$C$507, $B270), "R2", IF(COUNTIFS('Leave Request Form'!$P$8:$P$569, $B270, 'Leave Request Form'!$Q$8:$Q$569, "&lt;="&amp;AF267, 'Leave Request Form'!$R$8:$R$569, "&gt;="&amp;AF267)&gt;0, "A", IF(COUNTIFS('Leave Request Form'!$C$8:$C$507, $B270, 'Leave Request Form'!$D$8:$D$507, "&lt;="&amp;AF267, 'Leave Request Form'!$E$8:$E$507, "&gt;="&amp;AF267)&gt;0, "R", "")))))</f>
        <v/>
      </c>
      <c r="AG270" s="44" t="str">
        <f>IF(OR($B270="", AG267=""), "", IF(COUNTIFS('Leave Request Form'!$T$8:$T$507, AG267, 'Leave Request Form'!$C$8:$C$507, $B270), "A2", IF(COUNTIFS('Leave Request Form'!$G$8:$G$507, AG267, 'Leave Request Form'!$C$8:$C$507, $B270), "R2", IF(COUNTIFS('Leave Request Form'!$P$8:$P$569, $B270, 'Leave Request Form'!$Q$8:$Q$569, "&lt;="&amp;AG267, 'Leave Request Form'!$R$8:$R$569, "&gt;="&amp;AG267)&gt;0, "A", IF(COUNTIFS('Leave Request Form'!$C$8:$C$507, $B270, 'Leave Request Form'!$D$8:$D$507, "&lt;="&amp;AG267, 'Leave Request Form'!$E$8:$E$507, "&gt;="&amp;AG267)&gt;0, "R", "")))))</f>
        <v/>
      </c>
      <c r="AH270" s="75"/>
    </row>
    <row r="271" spans="1:34" x14ac:dyDescent="0.25">
      <c r="A271" s="75"/>
      <c r="B271" s="10" t="str">
        <f>IF('Intro &amp; Setup'!$BC$7="", "", 'Intro &amp; Setup'!$BC$7)</f>
        <v>Colin</v>
      </c>
      <c r="C271" s="42" t="str">
        <f>IF(OR($B271="", C267=""), "", IF(COUNTIFS('Leave Request Form'!$T$8:$T$507, C267, 'Leave Request Form'!$C$8:$C$507, $B271), "A2", IF(COUNTIFS('Leave Request Form'!$G$8:$G$507, C267, 'Leave Request Form'!$C$8:$C$507, $B271), "R2", IF(COUNTIFS('Leave Request Form'!$P$8:$P$569, $B271, 'Leave Request Form'!$Q$8:$Q$569, "&lt;="&amp;C267, 'Leave Request Form'!$R$8:$R$569, "&gt;="&amp;C267)&gt;0, "A", IF(COUNTIFS('Leave Request Form'!$C$8:$C$507, $B271, 'Leave Request Form'!$D$8:$D$507, "&lt;="&amp;C267, 'Leave Request Form'!$E$8:$E$507, "&gt;="&amp;C267)&gt;0, "R", "")))))</f>
        <v/>
      </c>
      <c r="D271" s="43" t="str">
        <f>IF(OR($B271="", D267=""), "", IF(COUNTIFS('Leave Request Form'!$T$8:$T$507, D267, 'Leave Request Form'!$C$8:$C$507, $B271), "A2", IF(COUNTIFS('Leave Request Form'!$G$8:$G$507, D267, 'Leave Request Form'!$C$8:$C$507, $B271), "R2", IF(COUNTIFS('Leave Request Form'!$P$8:$P$569, $B271, 'Leave Request Form'!$Q$8:$Q$569, "&lt;="&amp;D267, 'Leave Request Form'!$R$8:$R$569, "&gt;="&amp;D267)&gt;0, "A", IF(COUNTIFS('Leave Request Form'!$C$8:$C$507, $B271, 'Leave Request Form'!$D$8:$D$507, "&lt;="&amp;D267, 'Leave Request Form'!$E$8:$E$507, "&gt;="&amp;D267)&gt;0, "R", "")))))</f>
        <v/>
      </c>
      <c r="E271" s="43" t="str">
        <f>IF(OR($B271="", E267=""), "", IF(COUNTIFS('Leave Request Form'!$T$8:$T$507, E267, 'Leave Request Form'!$C$8:$C$507, $B271), "A2", IF(COUNTIFS('Leave Request Form'!$G$8:$G$507, E267, 'Leave Request Form'!$C$8:$C$507, $B271), "R2", IF(COUNTIFS('Leave Request Form'!$P$8:$P$569, $B271, 'Leave Request Form'!$Q$8:$Q$569, "&lt;="&amp;E267, 'Leave Request Form'!$R$8:$R$569, "&gt;="&amp;E267)&gt;0, "A", IF(COUNTIFS('Leave Request Form'!$C$8:$C$507, $B271, 'Leave Request Form'!$D$8:$D$507, "&lt;="&amp;E267, 'Leave Request Form'!$E$8:$E$507, "&gt;="&amp;E267)&gt;0, "R", "")))))</f>
        <v/>
      </c>
      <c r="F271" s="43" t="str">
        <f>IF(OR($B271="", F267=""), "", IF(COUNTIFS('Leave Request Form'!$T$8:$T$507, F267, 'Leave Request Form'!$C$8:$C$507, $B271), "A2", IF(COUNTIFS('Leave Request Form'!$G$8:$G$507, F267, 'Leave Request Form'!$C$8:$C$507, $B271), "R2", IF(COUNTIFS('Leave Request Form'!$P$8:$P$569, $B271, 'Leave Request Form'!$Q$8:$Q$569, "&lt;="&amp;F267, 'Leave Request Form'!$R$8:$R$569, "&gt;="&amp;F267)&gt;0, "A", IF(COUNTIFS('Leave Request Form'!$C$8:$C$507, $B271, 'Leave Request Form'!$D$8:$D$507, "&lt;="&amp;F267, 'Leave Request Form'!$E$8:$E$507, "&gt;="&amp;F267)&gt;0, "R", "")))))</f>
        <v/>
      </c>
      <c r="G271" s="43" t="str">
        <f>IF(OR($B271="", G267=""), "", IF(COUNTIFS('Leave Request Form'!$T$8:$T$507, G267, 'Leave Request Form'!$C$8:$C$507, $B271), "A2", IF(COUNTIFS('Leave Request Form'!$G$8:$G$507, G267, 'Leave Request Form'!$C$8:$C$507, $B271), "R2", IF(COUNTIFS('Leave Request Form'!$P$8:$P$569, $B271, 'Leave Request Form'!$Q$8:$Q$569, "&lt;="&amp;G267, 'Leave Request Form'!$R$8:$R$569, "&gt;="&amp;G267)&gt;0, "A", IF(COUNTIFS('Leave Request Form'!$C$8:$C$507, $B271, 'Leave Request Form'!$D$8:$D$507, "&lt;="&amp;G267, 'Leave Request Form'!$E$8:$E$507, "&gt;="&amp;G267)&gt;0, "R", "")))))</f>
        <v/>
      </c>
      <c r="H271" s="43" t="str">
        <f>IF(OR($B271="", H267=""), "", IF(COUNTIFS('Leave Request Form'!$T$8:$T$507, H267, 'Leave Request Form'!$C$8:$C$507, $B271), "A2", IF(COUNTIFS('Leave Request Form'!$G$8:$G$507, H267, 'Leave Request Form'!$C$8:$C$507, $B271), "R2", IF(COUNTIFS('Leave Request Form'!$P$8:$P$569, $B271, 'Leave Request Form'!$Q$8:$Q$569, "&lt;="&amp;H267, 'Leave Request Form'!$R$8:$R$569, "&gt;="&amp;H267)&gt;0, "A", IF(COUNTIFS('Leave Request Form'!$C$8:$C$507, $B271, 'Leave Request Form'!$D$8:$D$507, "&lt;="&amp;H267, 'Leave Request Form'!$E$8:$E$507, "&gt;="&amp;H267)&gt;0, "R", "")))))</f>
        <v/>
      </c>
      <c r="I271" s="43" t="str">
        <f>IF(OR($B271="", I267=""), "", IF(COUNTIFS('Leave Request Form'!$T$8:$T$507, I267, 'Leave Request Form'!$C$8:$C$507, $B271), "A2", IF(COUNTIFS('Leave Request Form'!$G$8:$G$507, I267, 'Leave Request Form'!$C$8:$C$507, $B271), "R2", IF(COUNTIFS('Leave Request Form'!$P$8:$P$569, $B271, 'Leave Request Form'!$Q$8:$Q$569, "&lt;="&amp;I267, 'Leave Request Form'!$R$8:$R$569, "&gt;="&amp;I267)&gt;0, "A", IF(COUNTIFS('Leave Request Form'!$C$8:$C$507, $B271, 'Leave Request Form'!$D$8:$D$507, "&lt;="&amp;I267, 'Leave Request Form'!$E$8:$E$507, "&gt;="&amp;I267)&gt;0, "R", "")))))</f>
        <v/>
      </c>
      <c r="J271" s="43" t="str">
        <f>IF(OR($B271="", J267=""), "", IF(COUNTIFS('Leave Request Form'!$T$8:$T$507, J267, 'Leave Request Form'!$C$8:$C$507, $B271), "A2", IF(COUNTIFS('Leave Request Form'!$G$8:$G$507, J267, 'Leave Request Form'!$C$8:$C$507, $B271), "R2", IF(COUNTIFS('Leave Request Form'!$P$8:$P$569, $B271, 'Leave Request Form'!$Q$8:$Q$569, "&lt;="&amp;J267, 'Leave Request Form'!$R$8:$R$569, "&gt;="&amp;J267)&gt;0, "A", IF(COUNTIFS('Leave Request Form'!$C$8:$C$507, $B271, 'Leave Request Form'!$D$8:$D$507, "&lt;="&amp;J267, 'Leave Request Form'!$E$8:$E$507, "&gt;="&amp;J267)&gt;0, "R", "")))))</f>
        <v/>
      </c>
      <c r="K271" s="43" t="str">
        <f>IF(OR($B271="", K267=""), "", IF(COUNTIFS('Leave Request Form'!$T$8:$T$507, K267, 'Leave Request Form'!$C$8:$C$507, $B271), "A2", IF(COUNTIFS('Leave Request Form'!$G$8:$G$507, K267, 'Leave Request Form'!$C$8:$C$507, $B271), "R2", IF(COUNTIFS('Leave Request Form'!$P$8:$P$569, $B271, 'Leave Request Form'!$Q$8:$Q$569, "&lt;="&amp;K267, 'Leave Request Form'!$R$8:$R$569, "&gt;="&amp;K267)&gt;0, "A", IF(COUNTIFS('Leave Request Form'!$C$8:$C$507, $B271, 'Leave Request Form'!$D$8:$D$507, "&lt;="&amp;K267, 'Leave Request Form'!$E$8:$E$507, "&gt;="&amp;K267)&gt;0, "R", "")))))</f>
        <v/>
      </c>
      <c r="L271" s="43" t="str">
        <f>IF(OR($B271="", L267=""), "", IF(COUNTIFS('Leave Request Form'!$T$8:$T$507, L267, 'Leave Request Form'!$C$8:$C$507, $B271), "A2", IF(COUNTIFS('Leave Request Form'!$G$8:$G$507, L267, 'Leave Request Form'!$C$8:$C$507, $B271), "R2", IF(COUNTIFS('Leave Request Form'!$P$8:$P$569, $B271, 'Leave Request Form'!$Q$8:$Q$569, "&lt;="&amp;L267, 'Leave Request Form'!$R$8:$R$569, "&gt;="&amp;L267)&gt;0, "A", IF(COUNTIFS('Leave Request Form'!$C$8:$C$507, $B271, 'Leave Request Form'!$D$8:$D$507, "&lt;="&amp;L267, 'Leave Request Form'!$E$8:$E$507, "&gt;="&amp;L267)&gt;0, "R", "")))))</f>
        <v/>
      </c>
      <c r="M271" s="43" t="str">
        <f>IF(OR($B271="", M267=""), "", IF(COUNTIFS('Leave Request Form'!$T$8:$T$507, M267, 'Leave Request Form'!$C$8:$C$507, $B271), "A2", IF(COUNTIFS('Leave Request Form'!$G$8:$G$507, M267, 'Leave Request Form'!$C$8:$C$507, $B271), "R2", IF(COUNTIFS('Leave Request Form'!$P$8:$P$569, $B271, 'Leave Request Form'!$Q$8:$Q$569, "&lt;="&amp;M267, 'Leave Request Form'!$R$8:$R$569, "&gt;="&amp;M267)&gt;0, "A", IF(COUNTIFS('Leave Request Form'!$C$8:$C$507, $B271, 'Leave Request Form'!$D$8:$D$507, "&lt;="&amp;M267, 'Leave Request Form'!$E$8:$E$507, "&gt;="&amp;M267)&gt;0, "R", "")))))</f>
        <v/>
      </c>
      <c r="N271" s="43" t="str">
        <f>IF(OR($B271="", N267=""), "", IF(COUNTIFS('Leave Request Form'!$T$8:$T$507, N267, 'Leave Request Form'!$C$8:$C$507, $B271), "A2", IF(COUNTIFS('Leave Request Form'!$G$8:$G$507, N267, 'Leave Request Form'!$C$8:$C$507, $B271), "R2", IF(COUNTIFS('Leave Request Form'!$P$8:$P$569, $B271, 'Leave Request Form'!$Q$8:$Q$569, "&lt;="&amp;N267, 'Leave Request Form'!$R$8:$R$569, "&gt;="&amp;N267)&gt;0, "A", IF(COUNTIFS('Leave Request Form'!$C$8:$C$507, $B271, 'Leave Request Form'!$D$8:$D$507, "&lt;="&amp;N267, 'Leave Request Form'!$E$8:$E$507, "&gt;="&amp;N267)&gt;0, "R", "")))))</f>
        <v/>
      </c>
      <c r="O271" s="43" t="str">
        <f>IF(OR($B271="", O267=""), "", IF(COUNTIFS('Leave Request Form'!$T$8:$T$507, O267, 'Leave Request Form'!$C$8:$C$507, $B271), "A2", IF(COUNTIFS('Leave Request Form'!$G$8:$G$507, O267, 'Leave Request Form'!$C$8:$C$507, $B271), "R2", IF(COUNTIFS('Leave Request Form'!$P$8:$P$569, $B271, 'Leave Request Form'!$Q$8:$Q$569, "&lt;="&amp;O267, 'Leave Request Form'!$R$8:$R$569, "&gt;="&amp;O267)&gt;0, "A", IF(COUNTIFS('Leave Request Form'!$C$8:$C$507, $B271, 'Leave Request Form'!$D$8:$D$507, "&lt;="&amp;O267, 'Leave Request Form'!$E$8:$E$507, "&gt;="&amp;O267)&gt;0, "R", "")))))</f>
        <v/>
      </c>
      <c r="P271" s="43" t="str">
        <f>IF(OR($B271="", P267=""), "", IF(COUNTIFS('Leave Request Form'!$T$8:$T$507, P267, 'Leave Request Form'!$C$8:$C$507, $B271), "A2", IF(COUNTIFS('Leave Request Form'!$G$8:$G$507, P267, 'Leave Request Form'!$C$8:$C$507, $B271), "R2", IF(COUNTIFS('Leave Request Form'!$P$8:$P$569, $B271, 'Leave Request Form'!$Q$8:$Q$569, "&lt;="&amp;P267, 'Leave Request Form'!$R$8:$R$569, "&gt;="&amp;P267)&gt;0, "A", IF(COUNTIFS('Leave Request Form'!$C$8:$C$507, $B271, 'Leave Request Form'!$D$8:$D$507, "&lt;="&amp;P267, 'Leave Request Form'!$E$8:$E$507, "&gt;="&amp;P267)&gt;0, "R", "")))))</f>
        <v/>
      </c>
      <c r="Q271" s="43" t="str">
        <f>IF(OR($B271="", Q267=""), "", IF(COUNTIFS('Leave Request Form'!$T$8:$T$507, Q267, 'Leave Request Form'!$C$8:$C$507, $B271), "A2", IF(COUNTIFS('Leave Request Form'!$G$8:$G$507, Q267, 'Leave Request Form'!$C$8:$C$507, $B271), "R2", IF(COUNTIFS('Leave Request Form'!$P$8:$P$569, $B271, 'Leave Request Form'!$Q$8:$Q$569, "&lt;="&amp;Q267, 'Leave Request Form'!$R$8:$R$569, "&gt;="&amp;Q267)&gt;0, "A", IF(COUNTIFS('Leave Request Form'!$C$8:$C$507, $B271, 'Leave Request Form'!$D$8:$D$507, "&lt;="&amp;Q267, 'Leave Request Form'!$E$8:$E$507, "&gt;="&amp;Q267)&gt;0, "R", "")))))</f>
        <v/>
      </c>
      <c r="R271" s="43" t="str">
        <f>IF(OR($B271="", R267=""), "", IF(COUNTIFS('Leave Request Form'!$T$8:$T$507, R267, 'Leave Request Form'!$C$8:$C$507, $B271), "A2", IF(COUNTIFS('Leave Request Form'!$G$8:$G$507, R267, 'Leave Request Form'!$C$8:$C$507, $B271), "R2", IF(COUNTIFS('Leave Request Form'!$P$8:$P$569, $B271, 'Leave Request Form'!$Q$8:$Q$569, "&lt;="&amp;R267, 'Leave Request Form'!$R$8:$R$569, "&gt;="&amp;R267)&gt;0, "A", IF(COUNTIFS('Leave Request Form'!$C$8:$C$507, $B271, 'Leave Request Form'!$D$8:$D$507, "&lt;="&amp;R267, 'Leave Request Form'!$E$8:$E$507, "&gt;="&amp;R267)&gt;0, "R", "")))))</f>
        <v/>
      </c>
      <c r="S271" s="43" t="str">
        <f>IF(OR($B271="", S267=""), "", IF(COUNTIFS('Leave Request Form'!$T$8:$T$507, S267, 'Leave Request Form'!$C$8:$C$507, $B271), "A2", IF(COUNTIFS('Leave Request Form'!$G$8:$G$507, S267, 'Leave Request Form'!$C$8:$C$507, $B271), "R2", IF(COUNTIFS('Leave Request Form'!$P$8:$P$569, $B271, 'Leave Request Form'!$Q$8:$Q$569, "&lt;="&amp;S267, 'Leave Request Form'!$R$8:$R$569, "&gt;="&amp;S267)&gt;0, "A", IF(COUNTIFS('Leave Request Form'!$C$8:$C$507, $B271, 'Leave Request Form'!$D$8:$D$507, "&lt;="&amp;S267, 'Leave Request Form'!$E$8:$E$507, "&gt;="&amp;S267)&gt;0, "R", "")))))</f>
        <v/>
      </c>
      <c r="T271" s="43" t="str">
        <f>IF(OR($B271="", T267=""), "", IF(COUNTIFS('Leave Request Form'!$T$8:$T$507, T267, 'Leave Request Form'!$C$8:$C$507, $B271), "A2", IF(COUNTIFS('Leave Request Form'!$G$8:$G$507, T267, 'Leave Request Form'!$C$8:$C$507, $B271), "R2", IF(COUNTIFS('Leave Request Form'!$P$8:$P$569, $B271, 'Leave Request Form'!$Q$8:$Q$569, "&lt;="&amp;T267, 'Leave Request Form'!$R$8:$R$569, "&gt;="&amp;T267)&gt;0, "A", IF(COUNTIFS('Leave Request Form'!$C$8:$C$507, $B271, 'Leave Request Form'!$D$8:$D$507, "&lt;="&amp;T267, 'Leave Request Form'!$E$8:$E$507, "&gt;="&amp;T267)&gt;0, "R", "")))))</f>
        <v/>
      </c>
      <c r="U271" s="43" t="str">
        <f>IF(OR($B271="", U267=""), "", IF(COUNTIFS('Leave Request Form'!$T$8:$T$507, U267, 'Leave Request Form'!$C$8:$C$507, $B271), "A2", IF(COUNTIFS('Leave Request Form'!$G$8:$G$507, U267, 'Leave Request Form'!$C$8:$C$507, $B271), "R2", IF(COUNTIFS('Leave Request Form'!$P$8:$P$569, $B271, 'Leave Request Form'!$Q$8:$Q$569, "&lt;="&amp;U267, 'Leave Request Form'!$R$8:$R$569, "&gt;="&amp;U267)&gt;0, "A", IF(COUNTIFS('Leave Request Form'!$C$8:$C$507, $B271, 'Leave Request Form'!$D$8:$D$507, "&lt;="&amp;U267, 'Leave Request Form'!$E$8:$E$507, "&gt;="&amp;U267)&gt;0, "R", "")))))</f>
        <v/>
      </c>
      <c r="V271" s="43" t="str">
        <f>IF(OR($B271="", V267=""), "", IF(COUNTIFS('Leave Request Form'!$T$8:$T$507, V267, 'Leave Request Form'!$C$8:$C$507, $B271), "A2", IF(COUNTIFS('Leave Request Form'!$G$8:$G$507, V267, 'Leave Request Form'!$C$8:$C$507, $B271), "R2", IF(COUNTIFS('Leave Request Form'!$P$8:$P$569, $B271, 'Leave Request Form'!$Q$8:$Q$569, "&lt;="&amp;V267, 'Leave Request Form'!$R$8:$R$569, "&gt;="&amp;V267)&gt;0, "A", IF(COUNTIFS('Leave Request Form'!$C$8:$C$507, $B271, 'Leave Request Form'!$D$8:$D$507, "&lt;="&amp;V267, 'Leave Request Form'!$E$8:$E$507, "&gt;="&amp;V267)&gt;0, "R", "")))))</f>
        <v/>
      </c>
      <c r="W271" s="43" t="str">
        <f>IF(OR($B271="", W267=""), "", IF(COUNTIFS('Leave Request Form'!$T$8:$T$507, W267, 'Leave Request Form'!$C$8:$C$507, $B271), "A2", IF(COUNTIFS('Leave Request Form'!$G$8:$G$507, W267, 'Leave Request Form'!$C$8:$C$507, $B271), "R2", IF(COUNTIFS('Leave Request Form'!$P$8:$P$569, $B271, 'Leave Request Form'!$Q$8:$Q$569, "&lt;="&amp;W267, 'Leave Request Form'!$R$8:$R$569, "&gt;="&amp;W267)&gt;0, "A", IF(COUNTIFS('Leave Request Form'!$C$8:$C$507, $B271, 'Leave Request Form'!$D$8:$D$507, "&lt;="&amp;W267, 'Leave Request Form'!$E$8:$E$507, "&gt;="&amp;W267)&gt;0, "R", "")))))</f>
        <v/>
      </c>
      <c r="X271" s="43" t="str">
        <f>IF(OR($B271="", X267=""), "", IF(COUNTIFS('Leave Request Form'!$T$8:$T$507, X267, 'Leave Request Form'!$C$8:$C$507, $B271), "A2", IF(COUNTIFS('Leave Request Form'!$G$8:$G$507, X267, 'Leave Request Form'!$C$8:$C$507, $B271), "R2", IF(COUNTIFS('Leave Request Form'!$P$8:$P$569, $B271, 'Leave Request Form'!$Q$8:$Q$569, "&lt;="&amp;X267, 'Leave Request Form'!$R$8:$R$569, "&gt;="&amp;X267)&gt;0, "A", IF(COUNTIFS('Leave Request Form'!$C$8:$C$507, $B271, 'Leave Request Form'!$D$8:$D$507, "&lt;="&amp;X267, 'Leave Request Form'!$E$8:$E$507, "&gt;="&amp;X267)&gt;0, "R", "")))))</f>
        <v/>
      </c>
      <c r="Y271" s="43" t="str">
        <f>IF(OR($B271="", Y267=""), "", IF(COUNTIFS('Leave Request Form'!$T$8:$T$507, Y267, 'Leave Request Form'!$C$8:$C$507, $B271), "A2", IF(COUNTIFS('Leave Request Form'!$G$8:$G$507, Y267, 'Leave Request Form'!$C$8:$C$507, $B271), "R2", IF(COUNTIFS('Leave Request Form'!$P$8:$P$569, $B271, 'Leave Request Form'!$Q$8:$Q$569, "&lt;="&amp;Y267, 'Leave Request Form'!$R$8:$R$569, "&gt;="&amp;Y267)&gt;0, "A", IF(COUNTIFS('Leave Request Form'!$C$8:$C$507, $B271, 'Leave Request Form'!$D$8:$D$507, "&lt;="&amp;Y267, 'Leave Request Form'!$E$8:$E$507, "&gt;="&amp;Y267)&gt;0, "R", "")))))</f>
        <v/>
      </c>
      <c r="Z271" s="43" t="str">
        <f>IF(OR($B271="", Z267=""), "", IF(COUNTIFS('Leave Request Form'!$T$8:$T$507, Z267, 'Leave Request Form'!$C$8:$C$507, $B271), "A2", IF(COUNTIFS('Leave Request Form'!$G$8:$G$507, Z267, 'Leave Request Form'!$C$8:$C$507, $B271), "R2", IF(COUNTIFS('Leave Request Form'!$P$8:$P$569, $B271, 'Leave Request Form'!$Q$8:$Q$569, "&lt;="&amp;Z267, 'Leave Request Form'!$R$8:$R$569, "&gt;="&amp;Z267)&gt;0, "A", IF(COUNTIFS('Leave Request Form'!$C$8:$C$507, $B271, 'Leave Request Form'!$D$8:$D$507, "&lt;="&amp;Z267, 'Leave Request Form'!$E$8:$E$507, "&gt;="&amp;Z267)&gt;0, "R", "")))))</f>
        <v/>
      </c>
      <c r="AA271" s="43" t="str">
        <f>IF(OR($B271="", AA267=""), "", IF(COUNTIFS('Leave Request Form'!$T$8:$T$507, AA267, 'Leave Request Form'!$C$8:$C$507, $B271), "A2", IF(COUNTIFS('Leave Request Form'!$G$8:$G$507, AA267, 'Leave Request Form'!$C$8:$C$507, $B271), "R2", IF(COUNTIFS('Leave Request Form'!$P$8:$P$569, $B271, 'Leave Request Form'!$Q$8:$Q$569, "&lt;="&amp;AA267, 'Leave Request Form'!$R$8:$R$569, "&gt;="&amp;AA267)&gt;0, "A", IF(COUNTIFS('Leave Request Form'!$C$8:$C$507, $B271, 'Leave Request Form'!$D$8:$D$507, "&lt;="&amp;AA267, 'Leave Request Form'!$E$8:$E$507, "&gt;="&amp;AA267)&gt;0, "R", "")))))</f>
        <v/>
      </c>
      <c r="AB271" s="43" t="str">
        <f>IF(OR($B271="", AB267=""), "", IF(COUNTIFS('Leave Request Form'!$T$8:$T$507, AB267, 'Leave Request Form'!$C$8:$C$507, $B271), "A2", IF(COUNTIFS('Leave Request Form'!$G$8:$G$507, AB267, 'Leave Request Form'!$C$8:$C$507, $B271), "R2", IF(COUNTIFS('Leave Request Form'!$P$8:$P$569, $B271, 'Leave Request Form'!$Q$8:$Q$569, "&lt;="&amp;AB267, 'Leave Request Form'!$R$8:$R$569, "&gt;="&amp;AB267)&gt;0, "A", IF(COUNTIFS('Leave Request Form'!$C$8:$C$507, $B271, 'Leave Request Form'!$D$8:$D$507, "&lt;="&amp;AB267, 'Leave Request Form'!$E$8:$E$507, "&gt;="&amp;AB267)&gt;0, "R", "")))))</f>
        <v/>
      </c>
      <c r="AC271" s="43" t="str">
        <f>IF(OR($B271="", AC267=""), "", IF(COUNTIFS('Leave Request Form'!$T$8:$T$507, AC267, 'Leave Request Form'!$C$8:$C$507, $B271), "A2", IF(COUNTIFS('Leave Request Form'!$G$8:$G$507, AC267, 'Leave Request Form'!$C$8:$C$507, $B271), "R2", IF(COUNTIFS('Leave Request Form'!$P$8:$P$569, $B271, 'Leave Request Form'!$Q$8:$Q$569, "&lt;="&amp;AC267, 'Leave Request Form'!$R$8:$R$569, "&gt;="&amp;AC267)&gt;0, "A", IF(COUNTIFS('Leave Request Form'!$C$8:$C$507, $B271, 'Leave Request Form'!$D$8:$D$507, "&lt;="&amp;AC267, 'Leave Request Form'!$E$8:$E$507, "&gt;="&amp;AC267)&gt;0, "R", "")))))</f>
        <v/>
      </c>
      <c r="AD271" s="43" t="str">
        <f>IF(OR($B271="", AD267=""), "", IF(COUNTIFS('Leave Request Form'!$T$8:$T$507, AD267, 'Leave Request Form'!$C$8:$C$507, $B271), "A2", IF(COUNTIFS('Leave Request Form'!$G$8:$G$507, AD267, 'Leave Request Form'!$C$8:$C$507, $B271), "R2", IF(COUNTIFS('Leave Request Form'!$P$8:$P$569, $B271, 'Leave Request Form'!$Q$8:$Q$569, "&lt;="&amp;AD267, 'Leave Request Form'!$R$8:$R$569, "&gt;="&amp;AD267)&gt;0, "A", IF(COUNTIFS('Leave Request Form'!$C$8:$C$507, $B271, 'Leave Request Form'!$D$8:$D$507, "&lt;="&amp;AD267, 'Leave Request Form'!$E$8:$E$507, "&gt;="&amp;AD267)&gt;0, "R", "")))))</f>
        <v/>
      </c>
      <c r="AE271" s="43" t="str">
        <f>IF(OR($B271="", AE267=""), "", IF(COUNTIFS('Leave Request Form'!$T$8:$T$507, AE267, 'Leave Request Form'!$C$8:$C$507, $B271), "A2", IF(COUNTIFS('Leave Request Form'!$G$8:$G$507, AE267, 'Leave Request Form'!$C$8:$C$507, $B271), "R2", IF(COUNTIFS('Leave Request Form'!$P$8:$P$569, $B271, 'Leave Request Form'!$Q$8:$Q$569, "&lt;="&amp;AE267, 'Leave Request Form'!$R$8:$R$569, "&gt;="&amp;AE267)&gt;0, "A", IF(COUNTIFS('Leave Request Form'!$C$8:$C$507, $B271, 'Leave Request Form'!$D$8:$D$507, "&lt;="&amp;AE267, 'Leave Request Form'!$E$8:$E$507, "&gt;="&amp;AE267)&gt;0, "R", "")))))</f>
        <v/>
      </c>
      <c r="AF271" s="43" t="str">
        <f>IF(OR($B271="", AF267=""), "", IF(COUNTIFS('Leave Request Form'!$T$8:$T$507, AF267, 'Leave Request Form'!$C$8:$C$507, $B271), "A2", IF(COUNTIFS('Leave Request Form'!$G$8:$G$507, AF267, 'Leave Request Form'!$C$8:$C$507, $B271), "R2", IF(COUNTIFS('Leave Request Form'!$P$8:$P$569, $B271, 'Leave Request Form'!$Q$8:$Q$569, "&lt;="&amp;AF267, 'Leave Request Form'!$R$8:$R$569, "&gt;="&amp;AF267)&gt;0, "A", IF(COUNTIFS('Leave Request Form'!$C$8:$C$507, $B271, 'Leave Request Form'!$D$8:$D$507, "&lt;="&amp;AF267, 'Leave Request Form'!$E$8:$E$507, "&gt;="&amp;AF267)&gt;0, "R", "")))))</f>
        <v/>
      </c>
      <c r="AG271" s="44" t="str">
        <f>IF(OR($B271="", AG267=""), "", IF(COUNTIFS('Leave Request Form'!$T$8:$T$507, AG267, 'Leave Request Form'!$C$8:$C$507, $B271), "A2", IF(COUNTIFS('Leave Request Form'!$G$8:$G$507, AG267, 'Leave Request Form'!$C$8:$C$507, $B271), "R2", IF(COUNTIFS('Leave Request Form'!$P$8:$P$569, $B271, 'Leave Request Form'!$Q$8:$Q$569, "&lt;="&amp;AG267, 'Leave Request Form'!$R$8:$R$569, "&gt;="&amp;AG267)&gt;0, "A", IF(COUNTIFS('Leave Request Form'!$C$8:$C$507, $B271, 'Leave Request Form'!$D$8:$D$507, "&lt;="&amp;AG267, 'Leave Request Form'!$E$8:$E$507, "&gt;="&amp;AG267)&gt;0, "R", "")))))</f>
        <v/>
      </c>
      <c r="AH271" s="75"/>
    </row>
    <row r="272" spans="1:34" x14ac:dyDescent="0.25">
      <c r="A272" s="75"/>
      <c r="B272" s="10" t="str">
        <f>IF('Intro &amp; Setup'!$BC$8="", "", 'Intro &amp; Setup'!$BC$8)</f>
        <v>Sarah</v>
      </c>
      <c r="C272" s="42" t="str">
        <f>IF(OR($B272="", C267=""), "", IF(COUNTIFS('Leave Request Form'!$T$8:$T$507, C267, 'Leave Request Form'!$C$8:$C$507, $B272), "A2", IF(COUNTIFS('Leave Request Form'!$G$8:$G$507, C267, 'Leave Request Form'!$C$8:$C$507, $B272), "R2", IF(COUNTIFS('Leave Request Form'!$P$8:$P$569, $B272, 'Leave Request Form'!$Q$8:$Q$569, "&lt;="&amp;C267, 'Leave Request Form'!$R$8:$R$569, "&gt;="&amp;C267)&gt;0, "A", IF(COUNTIFS('Leave Request Form'!$C$8:$C$507, $B272, 'Leave Request Form'!$D$8:$D$507, "&lt;="&amp;C267, 'Leave Request Form'!$E$8:$E$507, "&gt;="&amp;C267)&gt;0, "R", "")))))</f>
        <v/>
      </c>
      <c r="D272" s="43" t="str">
        <f>IF(OR($B272="", D267=""), "", IF(COUNTIFS('Leave Request Form'!$T$8:$T$507, D267, 'Leave Request Form'!$C$8:$C$507, $B272), "A2", IF(COUNTIFS('Leave Request Form'!$G$8:$G$507, D267, 'Leave Request Form'!$C$8:$C$507, $B272), "R2", IF(COUNTIFS('Leave Request Form'!$P$8:$P$569, $B272, 'Leave Request Form'!$Q$8:$Q$569, "&lt;="&amp;D267, 'Leave Request Form'!$R$8:$R$569, "&gt;="&amp;D267)&gt;0, "A", IF(COUNTIFS('Leave Request Form'!$C$8:$C$507, $B272, 'Leave Request Form'!$D$8:$D$507, "&lt;="&amp;D267, 'Leave Request Form'!$E$8:$E$507, "&gt;="&amp;D267)&gt;0, "R", "")))))</f>
        <v/>
      </c>
      <c r="E272" s="43" t="str">
        <f>IF(OR($B272="", E267=""), "", IF(COUNTIFS('Leave Request Form'!$T$8:$T$507, E267, 'Leave Request Form'!$C$8:$C$507, $B272), "A2", IF(COUNTIFS('Leave Request Form'!$G$8:$G$507, E267, 'Leave Request Form'!$C$8:$C$507, $B272), "R2", IF(COUNTIFS('Leave Request Form'!$P$8:$P$569, $B272, 'Leave Request Form'!$Q$8:$Q$569, "&lt;="&amp;E267, 'Leave Request Form'!$R$8:$R$569, "&gt;="&amp;E267)&gt;0, "A", IF(COUNTIFS('Leave Request Form'!$C$8:$C$507, $B272, 'Leave Request Form'!$D$8:$D$507, "&lt;="&amp;E267, 'Leave Request Form'!$E$8:$E$507, "&gt;="&amp;E267)&gt;0, "R", "")))))</f>
        <v/>
      </c>
      <c r="F272" s="43" t="str">
        <f>IF(OR($B272="", F267=""), "", IF(COUNTIFS('Leave Request Form'!$T$8:$T$507, F267, 'Leave Request Form'!$C$8:$C$507, $B272), "A2", IF(COUNTIFS('Leave Request Form'!$G$8:$G$507, F267, 'Leave Request Form'!$C$8:$C$507, $B272), "R2", IF(COUNTIFS('Leave Request Form'!$P$8:$P$569, $B272, 'Leave Request Form'!$Q$8:$Q$569, "&lt;="&amp;F267, 'Leave Request Form'!$R$8:$R$569, "&gt;="&amp;F267)&gt;0, "A", IF(COUNTIFS('Leave Request Form'!$C$8:$C$507, $B272, 'Leave Request Form'!$D$8:$D$507, "&lt;="&amp;F267, 'Leave Request Form'!$E$8:$E$507, "&gt;="&amp;F267)&gt;0, "R", "")))))</f>
        <v/>
      </c>
      <c r="G272" s="43" t="str">
        <f>IF(OR($B272="", G267=""), "", IF(COUNTIFS('Leave Request Form'!$T$8:$T$507, G267, 'Leave Request Form'!$C$8:$C$507, $B272), "A2", IF(COUNTIFS('Leave Request Form'!$G$8:$G$507, G267, 'Leave Request Form'!$C$8:$C$507, $B272), "R2", IF(COUNTIFS('Leave Request Form'!$P$8:$P$569, $B272, 'Leave Request Form'!$Q$8:$Q$569, "&lt;="&amp;G267, 'Leave Request Form'!$R$8:$R$569, "&gt;="&amp;G267)&gt;0, "A", IF(COUNTIFS('Leave Request Form'!$C$8:$C$507, $B272, 'Leave Request Form'!$D$8:$D$507, "&lt;="&amp;G267, 'Leave Request Form'!$E$8:$E$507, "&gt;="&amp;G267)&gt;0, "R", "")))))</f>
        <v/>
      </c>
      <c r="H272" s="43" t="str">
        <f>IF(OR($B272="", H267=""), "", IF(COUNTIFS('Leave Request Form'!$T$8:$T$507, H267, 'Leave Request Form'!$C$8:$C$507, $B272), "A2", IF(COUNTIFS('Leave Request Form'!$G$8:$G$507, H267, 'Leave Request Form'!$C$8:$C$507, $B272), "R2", IF(COUNTIFS('Leave Request Form'!$P$8:$P$569, $B272, 'Leave Request Form'!$Q$8:$Q$569, "&lt;="&amp;H267, 'Leave Request Form'!$R$8:$R$569, "&gt;="&amp;H267)&gt;0, "A", IF(COUNTIFS('Leave Request Form'!$C$8:$C$507, $B272, 'Leave Request Form'!$D$8:$D$507, "&lt;="&amp;H267, 'Leave Request Form'!$E$8:$E$507, "&gt;="&amp;H267)&gt;0, "R", "")))))</f>
        <v/>
      </c>
      <c r="I272" s="43" t="str">
        <f>IF(OR($B272="", I267=""), "", IF(COUNTIFS('Leave Request Form'!$T$8:$T$507, I267, 'Leave Request Form'!$C$8:$C$507, $B272), "A2", IF(COUNTIFS('Leave Request Form'!$G$8:$G$507, I267, 'Leave Request Form'!$C$8:$C$507, $B272), "R2", IF(COUNTIFS('Leave Request Form'!$P$8:$P$569, $B272, 'Leave Request Form'!$Q$8:$Q$569, "&lt;="&amp;I267, 'Leave Request Form'!$R$8:$R$569, "&gt;="&amp;I267)&gt;0, "A", IF(COUNTIFS('Leave Request Form'!$C$8:$C$507, $B272, 'Leave Request Form'!$D$8:$D$507, "&lt;="&amp;I267, 'Leave Request Form'!$E$8:$E$507, "&gt;="&amp;I267)&gt;0, "R", "")))))</f>
        <v/>
      </c>
      <c r="J272" s="43" t="str">
        <f>IF(OR($B272="", J267=""), "", IF(COUNTIFS('Leave Request Form'!$T$8:$T$507, J267, 'Leave Request Form'!$C$8:$C$507, $B272), "A2", IF(COUNTIFS('Leave Request Form'!$G$8:$G$507, J267, 'Leave Request Form'!$C$8:$C$507, $B272), "R2", IF(COUNTIFS('Leave Request Form'!$P$8:$P$569, $B272, 'Leave Request Form'!$Q$8:$Q$569, "&lt;="&amp;J267, 'Leave Request Form'!$R$8:$R$569, "&gt;="&amp;J267)&gt;0, "A", IF(COUNTIFS('Leave Request Form'!$C$8:$C$507, $B272, 'Leave Request Form'!$D$8:$D$507, "&lt;="&amp;J267, 'Leave Request Form'!$E$8:$E$507, "&gt;="&amp;J267)&gt;0, "R", "")))))</f>
        <v/>
      </c>
      <c r="K272" s="43" t="str">
        <f>IF(OR($B272="", K267=""), "", IF(COUNTIFS('Leave Request Form'!$T$8:$T$507, K267, 'Leave Request Form'!$C$8:$C$507, $B272), "A2", IF(COUNTIFS('Leave Request Form'!$G$8:$G$507, K267, 'Leave Request Form'!$C$8:$C$507, $B272), "R2", IF(COUNTIFS('Leave Request Form'!$P$8:$P$569, $B272, 'Leave Request Form'!$Q$8:$Q$569, "&lt;="&amp;K267, 'Leave Request Form'!$R$8:$R$569, "&gt;="&amp;K267)&gt;0, "A", IF(COUNTIFS('Leave Request Form'!$C$8:$C$507, $B272, 'Leave Request Form'!$D$8:$D$507, "&lt;="&amp;K267, 'Leave Request Form'!$E$8:$E$507, "&gt;="&amp;K267)&gt;0, "R", "")))))</f>
        <v/>
      </c>
      <c r="L272" s="43" t="str">
        <f>IF(OR($B272="", L267=""), "", IF(COUNTIFS('Leave Request Form'!$T$8:$T$507, L267, 'Leave Request Form'!$C$8:$C$507, $B272), "A2", IF(COUNTIFS('Leave Request Form'!$G$8:$G$507, L267, 'Leave Request Form'!$C$8:$C$507, $B272), "R2", IF(COUNTIFS('Leave Request Form'!$P$8:$P$569, $B272, 'Leave Request Form'!$Q$8:$Q$569, "&lt;="&amp;L267, 'Leave Request Form'!$R$8:$R$569, "&gt;="&amp;L267)&gt;0, "A", IF(COUNTIFS('Leave Request Form'!$C$8:$C$507, $B272, 'Leave Request Form'!$D$8:$D$507, "&lt;="&amp;L267, 'Leave Request Form'!$E$8:$E$507, "&gt;="&amp;L267)&gt;0, "R", "")))))</f>
        <v/>
      </c>
      <c r="M272" s="43" t="str">
        <f>IF(OR($B272="", M267=""), "", IF(COUNTIFS('Leave Request Form'!$T$8:$T$507, M267, 'Leave Request Form'!$C$8:$C$507, $B272), "A2", IF(COUNTIFS('Leave Request Form'!$G$8:$G$507, M267, 'Leave Request Form'!$C$8:$C$507, $B272), "R2", IF(COUNTIFS('Leave Request Form'!$P$8:$P$569, $B272, 'Leave Request Form'!$Q$8:$Q$569, "&lt;="&amp;M267, 'Leave Request Form'!$R$8:$R$569, "&gt;="&amp;M267)&gt;0, "A", IF(COUNTIFS('Leave Request Form'!$C$8:$C$507, $B272, 'Leave Request Form'!$D$8:$D$507, "&lt;="&amp;M267, 'Leave Request Form'!$E$8:$E$507, "&gt;="&amp;M267)&gt;0, "R", "")))))</f>
        <v/>
      </c>
      <c r="N272" s="43" t="str">
        <f>IF(OR($B272="", N267=""), "", IF(COUNTIFS('Leave Request Form'!$T$8:$T$507, N267, 'Leave Request Form'!$C$8:$C$507, $B272), "A2", IF(COUNTIFS('Leave Request Form'!$G$8:$G$507, N267, 'Leave Request Form'!$C$8:$C$507, $B272), "R2", IF(COUNTIFS('Leave Request Form'!$P$8:$P$569, $B272, 'Leave Request Form'!$Q$8:$Q$569, "&lt;="&amp;N267, 'Leave Request Form'!$R$8:$R$569, "&gt;="&amp;N267)&gt;0, "A", IF(COUNTIFS('Leave Request Form'!$C$8:$C$507, $B272, 'Leave Request Form'!$D$8:$D$507, "&lt;="&amp;N267, 'Leave Request Form'!$E$8:$E$507, "&gt;="&amp;N267)&gt;0, "R", "")))))</f>
        <v/>
      </c>
      <c r="O272" s="43" t="str">
        <f>IF(OR($B272="", O267=""), "", IF(COUNTIFS('Leave Request Form'!$T$8:$T$507, O267, 'Leave Request Form'!$C$8:$C$507, $B272), "A2", IF(COUNTIFS('Leave Request Form'!$G$8:$G$507, O267, 'Leave Request Form'!$C$8:$C$507, $B272), "R2", IF(COUNTIFS('Leave Request Form'!$P$8:$P$569, $B272, 'Leave Request Form'!$Q$8:$Q$569, "&lt;="&amp;O267, 'Leave Request Form'!$R$8:$R$569, "&gt;="&amp;O267)&gt;0, "A", IF(COUNTIFS('Leave Request Form'!$C$8:$C$507, $B272, 'Leave Request Form'!$D$8:$D$507, "&lt;="&amp;O267, 'Leave Request Form'!$E$8:$E$507, "&gt;="&amp;O267)&gt;0, "R", "")))))</f>
        <v/>
      </c>
      <c r="P272" s="43" t="str">
        <f>IF(OR($B272="", P267=""), "", IF(COUNTIFS('Leave Request Form'!$T$8:$T$507, P267, 'Leave Request Form'!$C$8:$C$507, $B272), "A2", IF(COUNTIFS('Leave Request Form'!$G$8:$G$507, P267, 'Leave Request Form'!$C$8:$C$507, $B272), "R2", IF(COUNTIFS('Leave Request Form'!$P$8:$P$569, $B272, 'Leave Request Form'!$Q$8:$Q$569, "&lt;="&amp;P267, 'Leave Request Form'!$R$8:$R$569, "&gt;="&amp;P267)&gt;0, "A", IF(COUNTIFS('Leave Request Form'!$C$8:$C$507, $B272, 'Leave Request Form'!$D$8:$D$507, "&lt;="&amp;P267, 'Leave Request Form'!$E$8:$E$507, "&gt;="&amp;P267)&gt;0, "R", "")))))</f>
        <v/>
      </c>
      <c r="Q272" s="43" t="str">
        <f>IF(OR($B272="", Q267=""), "", IF(COUNTIFS('Leave Request Form'!$T$8:$T$507, Q267, 'Leave Request Form'!$C$8:$C$507, $B272), "A2", IF(COUNTIFS('Leave Request Form'!$G$8:$G$507, Q267, 'Leave Request Form'!$C$8:$C$507, $B272), "R2", IF(COUNTIFS('Leave Request Form'!$P$8:$P$569, $B272, 'Leave Request Form'!$Q$8:$Q$569, "&lt;="&amp;Q267, 'Leave Request Form'!$R$8:$R$569, "&gt;="&amp;Q267)&gt;0, "A", IF(COUNTIFS('Leave Request Form'!$C$8:$C$507, $B272, 'Leave Request Form'!$D$8:$D$507, "&lt;="&amp;Q267, 'Leave Request Form'!$E$8:$E$507, "&gt;="&amp;Q267)&gt;0, "R", "")))))</f>
        <v/>
      </c>
      <c r="R272" s="43" t="str">
        <f>IF(OR($B272="", R267=""), "", IF(COUNTIFS('Leave Request Form'!$T$8:$T$507, R267, 'Leave Request Form'!$C$8:$C$507, $B272), "A2", IF(COUNTIFS('Leave Request Form'!$G$8:$G$507, R267, 'Leave Request Form'!$C$8:$C$507, $B272), "R2", IF(COUNTIFS('Leave Request Form'!$P$8:$P$569, $B272, 'Leave Request Form'!$Q$8:$Q$569, "&lt;="&amp;R267, 'Leave Request Form'!$R$8:$R$569, "&gt;="&amp;R267)&gt;0, "A", IF(COUNTIFS('Leave Request Form'!$C$8:$C$507, $B272, 'Leave Request Form'!$D$8:$D$507, "&lt;="&amp;R267, 'Leave Request Form'!$E$8:$E$507, "&gt;="&amp;R267)&gt;0, "R", "")))))</f>
        <v/>
      </c>
      <c r="S272" s="43" t="str">
        <f>IF(OR($B272="", S267=""), "", IF(COUNTIFS('Leave Request Form'!$T$8:$T$507, S267, 'Leave Request Form'!$C$8:$C$507, $B272), "A2", IF(COUNTIFS('Leave Request Form'!$G$8:$G$507, S267, 'Leave Request Form'!$C$8:$C$507, $B272), "R2", IF(COUNTIFS('Leave Request Form'!$P$8:$P$569, $B272, 'Leave Request Form'!$Q$8:$Q$569, "&lt;="&amp;S267, 'Leave Request Form'!$R$8:$R$569, "&gt;="&amp;S267)&gt;0, "A", IF(COUNTIFS('Leave Request Form'!$C$8:$C$507, $B272, 'Leave Request Form'!$D$8:$D$507, "&lt;="&amp;S267, 'Leave Request Form'!$E$8:$E$507, "&gt;="&amp;S267)&gt;0, "R", "")))))</f>
        <v/>
      </c>
      <c r="T272" s="43" t="str">
        <f>IF(OR($B272="", T267=""), "", IF(COUNTIFS('Leave Request Form'!$T$8:$T$507, T267, 'Leave Request Form'!$C$8:$C$507, $B272), "A2", IF(COUNTIFS('Leave Request Form'!$G$8:$G$507, T267, 'Leave Request Form'!$C$8:$C$507, $B272), "R2", IF(COUNTIFS('Leave Request Form'!$P$8:$P$569, $B272, 'Leave Request Form'!$Q$8:$Q$569, "&lt;="&amp;T267, 'Leave Request Form'!$R$8:$R$569, "&gt;="&amp;T267)&gt;0, "A", IF(COUNTIFS('Leave Request Form'!$C$8:$C$507, $B272, 'Leave Request Form'!$D$8:$D$507, "&lt;="&amp;T267, 'Leave Request Form'!$E$8:$E$507, "&gt;="&amp;T267)&gt;0, "R", "")))))</f>
        <v/>
      </c>
      <c r="U272" s="43" t="str">
        <f>IF(OR($B272="", U267=""), "", IF(COUNTIFS('Leave Request Form'!$T$8:$T$507, U267, 'Leave Request Form'!$C$8:$C$507, $B272), "A2", IF(COUNTIFS('Leave Request Form'!$G$8:$G$507, U267, 'Leave Request Form'!$C$8:$C$507, $B272), "R2", IF(COUNTIFS('Leave Request Form'!$P$8:$P$569, $B272, 'Leave Request Form'!$Q$8:$Q$569, "&lt;="&amp;U267, 'Leave Request Form'!$R$8:$R$569, "&gt;="&amp;U267)&gt;0, "A", IF(COUNTIFS('Leave Request Form'!$C$8:$C$507, $B272, 'Leave Request Form'!$D$8:$D$507, "&lt;="&amp;U267, 'Leave Request Form'!$E$8:$E$507, "&gt;="&amp;U267)&gt;0, "R", "")))))</f>
        <v/>
      </c>
      <c r="V272" s="43" t="str">
        <f>IF(OR($B272="", V267=""), "", IF(COUNTIFS('Leave Request Form'!$T$8:$T$507, V267, 'Leave Request Form'!$C$8:$C$507, $B272), "A2", IF(COUNTIFS('Leave Request Form'!$G$8:$G$507, V267, 'Leave Request Form'!$C$8:$C$507, $B272), "R2", IF(COUNTIFS('Leave Request Form'!$P$8:$P$569, $B272, 'Leave Request Form'!$Q$8:$Q$569, "&lt;="&amp;V267, 'Leave Request Form'!$R$8:$R$569, "&gt;="&amp;V267)&gt;0, "A", IF(COUNTIFS('Leave Request Form'!$C$8:$C$507, $B272, 'Leave Request Form'!$D$8:$D$507, "&lt;="&amp;V267, 'Leave Request Form'!$E$8:$E$507, "&gt;="&amp;V267)&gt;0, "R", "")))))</f>
        <v/>
      </c>
      <c r="W272" s="43" t="str">
        <f>IF(OR($B272="", W267=""), "", IF(COUNTIFS('Leave Request Form'!$T$8:$T$507, W267, 'Leave Request Form'!$C$8:$C$507, $B272), "A2", IF(COUNTIFS('Leave Request Form'!$G$8:$G$507, W267, 'Leave Request Form'!$C$8:$C$507, $B272), "R2", IF(COUNTIFS('Leave Request Form'!$P$8:$P$569, $B272, 'Leave Request Form'!$Q$8:$Q$569, "&lt;="&amp;W267, 'Leave Request Form'!$R$8:$R$569, "&gt;="&amp;W267)&gt;0, "A", IF(COUNTIFS('Leave Request Form'!$C$8:$C$507, $B272, 'Leave Request Form'!$D$8:$D$507, "&lt;="&amp;W267, 'Leave Request Form'!$E$8:$E$507, "&gt;="&amp;W267)&gt;0, "R", "")))))</f>
        <v/>
      </c>
      <c r="X272" s="43" t="str">
        <f>IF(OR($B272="", X267=""), "", IF(COUNTIFS('Leave Request Form'!$T$8:$T$507, X267, 'Leave Request Form'!$C$8:$C$507, $B272), "A2", IF(COUNTIFS('Leave Request Form'!$G$8:$G$507, X267, 'Leave Request Form'!$C$8:$C$507, $B272), "R2", IF(COUNTIFS('Leave Request Form'!$P$8:$P$569, $B272, 'Leave Request Form'!$Q$8:$Q$569, "&lt;="&amp;X267, 'Leave Request Form'!$R$8:$R$569, "&gt;="&amp;X267)&gt;0, "A", IF(COUNTIFS('Leave Request Form'!$C$8:$C$507, $B272, 'Leave Request Form'!$D$8:$D$507, "&lt;="&amp;X267, 'Leave Request Form'!$E$8:$E$507, "&gt;="&amp;X267)&gt;0, "R", "")))))</f>
        <v/>
      </c>
      <c r="Y272" s="43" t="str">
        <f>IF(OR($B272="", Y267=""), "", IF(COUNTIFS('Leave Request Form'!$T$8:$T$507, Y267, 'Leave Request Form'!$C$8:$C$507, $B272), "A2", IF(COUNTIFS('Leave Request Form'!$G$8:$G$507, Y267, 'Leave Request Form'!$C$8:$C$507, $B272), "R2", IF(COUNTIFS('Leave Request Form'!$P$8:$P$569, $B272, 'Leave Request Form'!$Q$8:$Q$569, "&lt;="&amp;Y267, 'Leave Request Form'!$R$8:$R$569, "&gt;="&amp;Y267)&gt;0, "A", IF(COUNTIFS('Leave Request Form'!$C$8:$C$507, $B272, 'Leave Request Form'!$D$8:$D$507, "&lt;="&amp;Y267, 'Leave Request Form'!$E$8:$E$507, "&gt;="&amp;Y267)&gt;0, "R", "")))))</f>
        <v/>
      </c>
      <c r="Z272" s="43" t="str">
        <f>IF(OR($B272="", Z267=""), "", IF(COUNTIFS('Leave Request Form'!$T$8:$T$507, Z267, 'Leave Request Form'!$C$8:$C$507, $B272), "A2", IF(COUNTIFS('Leave Request Form'!$G$8:$G$507, Z267, 'Leave Request Form'!$C$8:$C$507, $B272), "R2", IF(COUNTIFS('Leave Request Form'!$P$8:$P$569, $B272, 'Leave Request Form'!$Q$8:$Q$569, "&lt;="&amp;Z267, 'Leave Request Form'!$R$8:$R$569, "&gt;="&amp;Z267)&gt;0, "A", IF(COUNTIFS('Leave Request Form'!$C$8:$C$507, $B272, 'Leave Request Form'!$D$8:$D$507, "&lt;="&amp;Z267, 'Leave Request Form'!$E$8:$E$507, "&gt;="&amp;Z267)&gt;0, "R", "")))))</f>
        <v/>
      </c>
      <c r="AA272" s="43" t="str">
        <f>IF(OR($B272="", AA267=""), "", IF(COUNTIFS('Leave Request Form'!$T$8:$T$507, AA267, 'Leave Request Form'!$C$8:$C$507, $B272), "A2", IF(COUNTIFS('Leave Request Form'!$G$8:$G$507, AA267, 'Leave Request Form'!$C$8:$C$507, $B272), "R2", IF(COUNTIFS('Leave Request Form'!$P$8:$P$569, $B272, 'Leave Request Form'!$Q$8:$Q$569, "&lt;="&amp;AA267, 'Leave Request Form'!$R$8:$R$569, "&gt;="&amp;AA267)&gt;0, "A", IF(COUNTIFS('Leave Request Form'!$C$8:$C$507, $B272, 'Leave Request Form'!$D$8:$D$507, "&lt;="&amp;AA267, 'Leave Request Form'!$E$8:$E$507, "&gt;="&amp;AA267)&gt;0, "R", "")))))</f>
        <v/>
      </c>
      <c r="AB272" s="43" t="str">
        <f>IF(OR($B272="", AB267=""), "", IF(COUNTIFS('Leave Request Form'!$T$8:$T$507, AB267, 'Leave Request Form'!$C$8:$C$507, $B272), "A2", IF(COUNTIFS('Leave Request Form'!$G$8:$G$507, AB267, 'Leave Request Form'!$C$8:$C$507, $B272), "R2", IF(COUNTIFS('Leave Request Form'!$P$8:$P$569, $B272, 'Leave Request Form'!$Q$8:$Q$569, "&lt;="&amp;AB267, 'Leave Request Form'!$R$8:$R$569, "&gt;="&amp;AB267)&gt;0, "A", IF(COUNTIFS('Leave Request Form'!$C$8:$C$507, $B272, 'Leave Request Form'!$D$8:$D$507, "&lt;="&amp;AB267, 'Leave Request Form'!$E$8:$E$507, "&gt;="&amp;AB267)&gt;0, "R", "")))))</f>
        <v/>
      </c>
      <c r="AC272" s="43" t="str">
        <f>IF(OR($B272="", AC267=""), "", IF(COUNTIFS('Leave Request Form'!$T$8:$T$507, AC267, 'Leave Request Form'!$C$8:$C$507, $B272), "A2", IF(COUNTIFS('Leave Request Form'!$G$8:$G$507, AC267, 'Leave Request Form'!$C$8:$C$507, $B272), "R2", IF(COUNTIFS('Leave Request Form'!$P$8:$P$569, $B272, 'Leave Request Form'!$Q$8:$Q$569, "&lt;="&amp;AC267, 'Leave Request Form'!$R$8:$R$569, "&gt;="&amp;AC267)&gt;0, "A", IF(COUNTIFS('Leave Request Form'!$C$8:$C$507, $B272, 'Leave Request Form'!$D$8:$D$507, "&lt;="&amp;AC267, 'Leave Request Form'!$E$8:$E$507, "&gt;="&amp;AC267)&gt;0, "R", "")))))</f>
        <v/>
      </c>
      <c r="AD272" s="43" t="str">
        <f>IF(OR($B272="", AD267=""), "", IF(COUNTIFS('Leave Request Form'!$T$8:$T$507, AD267, 'Leave Request Form'!$C$8:$C$507, $B272), "A2", IF(COUNTIFS('Leave Request Form'!$G$8:$G$507, AD267, 'Leave Request Form'!$C$8:$C$507, $B272), "R2", IF(COUNTIFS('Leave Request Form'!$P$8:$P$569, $B272, 'Leave Request Form'!$Q$8:$Q$569, "&lt;="&amp;AD267, 'Leave Request Form'!$R$8:$R$569, "&gt;="&amp;AD267)&gt;0, "A", IF(COUNTIFS('Leave Request Form'!$C$8:$C$507, $B272, 'Leave Request Form'!$D$8:$D$507, "&lt;="&amp;AD267, 'Leave Request Form'!$E$8:$E$507, "&gt;="&amp;AD267)&gt;0, "R", "")))))</f>
        <v/>
      </c>
      <c r="AE272" s="43" t="str">
        <f>IF(OR($B272="", AE267=""), "", IF(COUNTIFS('Leave Request Form'!$T$8:$T$507, AE267, 'Leave Request Form'!$C$8:$C$507, $B272), "A2", IF(COUNTIFS('Leave Request Form'!$G$8:$G$507, AE267, 'Leave Request Form'!$C$8:$C$507, $B272), "R2", IF(COUNTIFS('Leave Request Form'!$P$8:$P$569, $B272, 'Leave Request Form'!$Q$8:$Q$569, "&lt;="&amp;AE267, 'Leave Request Form'!$R$8:$R$569, "&gt;="&amp;AE267)&gt;0, "A", IF(COUNTIFS('Leave Request Form'!$C$8:$C$507, $B272, 'Leave Request Form'!$D$8:$D$507, "&lt;="&amp;AE267, 'Leave Request Form'!$E$8:$E$507, "&gt;="&amp;AE267)&gt;0, "R", "")))))</f>
        <v/>
      </c>
      <c r="AF272" s="43" t="str">
        <f>IF(OR($B272="", AF267=""), "", IF(COUNTIFS('Leave Request Form'!$T$8:$T$507, AF267, 'Leave Request Form'!$C$8:$C$507, $B272), "A2", IF(COUNTIFS('Leave Request Form'!$G$8:$G$507, AF267, 'Leave Request Form'!$C$8:$C$507, $B272), "R2", IF(COUNTIFS('Leave Request Form'!$P$8:$P$569, $B272, 'Leave Request Form'!$Q$8:$Q$569, "&lt;="&amp;AF267, 'Leave Request Form'!$R$8:$R$569, "&gt;="&amp;AF267)&gt;0, "A", IF(COUNTIFS('Leave Request Form'!$C$8:$C$507, $B272, 'Leave Request Form'!$D$8:$D$507, "&lt;="&amp;AF267, 'Leave Request Form'!$E$8:$E$507, "&gt;="&amp;AF267)&gt;0, "R", "")))))</f>
        <v/>
      </c>
      <c r="AG272" s="44" t="str">
        <f>IF(OR($B272="", AG267=""), "", IF(COUNTIFS('Leave Request Form'!$T$8:$T$507, AG267, 'Leave Request Form'!$C$8:$C$507, $B272), "A2", IF(COUNTIFS('Leave Request Form'!$G$8:$G$507, AG267, 'Leave Request Form'!$C$8:$C$507, $B272), "R2", IF(COUNTIFS('Leave Request Form'!$P$8:$P$569, $B272, 'Leave Request Form'!$Q$8:$Q$569, "&lt;="&amp;AG267, 'Leave Request Form'!$R$8:$R$569, "&gt;="&amp;AG267)&gt;0, "A", IF(COUNTIFS('Leave Request Form'!$C$8:$C$507, $B272, 'Leave Request Form'!$D$8:$D$507, "&lt;="&amp;AG267, 'Leave Request Form'!$E$8:$E$507, "&gt;="&amp;AG267)&gt;0, "R", "")))))</f>
        <v/>
      </c>
      <c r="AH272" s="75"/>
    </row>
    <row r="273" spans="1:34" x14ac:dyDescent="0.25">
      <c r="A273" s="75"/>
      <c r="B273" s="10" t="str">
        <f>IF('Intro &amp; Setup'!$BC$9="", "", 'Intro &amp; Setup'!$BC$9)</f>
        <v>Chris</v>
      </c>
      <c r="C273" s="42" t="str">
        <f>IF(OR($B273="", C267=""), "", IF(COUNTIFS('Leave Request Form'!$T$8:$T$507, C267, 'Leave Request Form'!$C$8:$C$507, $B273), "A2", IF(COUNTIFS('Leave Request Form'!$G$8:$G$507, C267, 'Leave Request Form'!$C$8:$C$507, $B273), "R2", IF(COUNTIFS('Leave Request Form'!$P$8:$P$569, $B273, 'Leave Request Form'!$Q$8:$Q$569, "&lt;="&amp;C267, 'Leave Request Form'!$R$8:$R$569, "&gt;="&amp;C267)&gt;0, "A", IF(COUNTIFS('Leave Request Form'!$C$8:$C$507, $B273, 'Leave Request Form'!$D$8:$D$507, "&lt;="&amp;C267, 'Leave Request Form'!$E$8:$E$507, "&gt;="&amp;C267)&gt;0, "R", "")))))</f>
        <v/>
      </c>
      <c r="D273" s="43" t="str">
        <f>IF(OR($B273="", D267=""), "", IF(COUNTIFS('Leave Request Form'!$T$8:$T$507, D267, 'Leave Request Form'!$C$8:$C$507, $B273), "A2", IF(COUNTIFS('Leave Request Form'!$G$8:$G$507, D267, 'Leave Request Form'!$C$8:$C$507, $B273), "R2", IF(COUNTIFS('Leave Request Form'!$P$8:$P$569, $B273, 'Leave Request Form'!$Q$8:$Q$569, "&lt;="&amp;D267, 'Leave Request Form'!$R$8:$R$569, "&gt;="&amp;D267)&gt;0, "A", IF(COUNTIFS('Leave Request Form'!$C$8:$C$507, $B273, 'Leave Request Form'!$D$8:$D$507, "&lt;="&amp;D267, 'Leave Request Form'!$E$8:$E$507, "&gt;="&amp;D267)&gt;0, "R", "")))))</f>
        <v/>
      </c>
      <c r="E273" s="43" t="str">
        <f>IF(OR($B273="", E267=""), "", IF(COUNTIFS('Leave Request Form'!$T$8:$T$507, E267, 'Leave Request Form'!$C$8:$C$507, $B273), "A2", IF(COUNTIFS('Leave Request Form'!$G$8:$G$507, E267, 'Leave Request Form'!$C$8:$C$507, $B273), "R2", IF(COUNTIFS('Leave Request Form'!$P$8:$P$569, $B273, 'Leave Request Form'!$Q$8:$Q$569, "&lt;="&amp;E267, 'Leave Request Form'!$R$8:$R$569, "&gt;="&amp;E267)&gt;0, "A", IF(COUNTIFS('Leave Request Form'!$C$8:$C$507, $B273, 'Leave Request Form'!$D$8:$D$507, "&lt;="&amp;E267, 'Leave Request Form'!$E$8:$E$507, "&gt;="&amp;E267)&gt;0, "R", "")))))</f>
        <v/>
      </c>
      <c r="F273" s="43" t="str">
        <f>IF(OR($B273="", F267=""), "", IF(COUNTIFS('Leave Request Form'!$T$8:$T$507, F267, 'Leave Request Form'!$C$8:$C$507, $B273), "A2", IF(COUNTIFS('Leave Request Form'!$G$8:$G$507, F267, 'Leave Request Form'!$C$8:$C$507, $B273), "R2", IF(COUNTIFS('Leave Request Form'!$P$8:$P$569, $B273, 'Leave Request Form'!$Q$8:$Q$569, "&lt;="&amp;F267, 'Leave Request Form'!$R$8:$R$569, "&gt;="&amp;F267)&gt;0, "A", IF(COUNTIFS('Leave Request Form'!$C$8:$C$507, $B273, 'Leave Request Form'!$D$8:$D$507, "&lt;="&amp;F267, 'Leave Request Form'!$E$8:$E$507, "&gt;="&amp;F267)&gt;0, "R", "")))))</f>
        <v/>
      </c>
      <c r="G273" s="43" t="str">
        <f>IF(OR($B273="", G267=""), "", IF(COUNTIFS('Leave Request Form'!$T$8:$T$507, G267, 'Leave Request Form'!$C$8:$C$507, $B273), "A2", IF(COUNTIFS('Leave Request Form'!$G$8:$G$507, G267, 'Leave Request Form'!$C$8:$C$507, $B273), "R2", IF(COUNTIFS('Leave Request Form'!$P$8:$P$569, $B273, 'Leave Request Form'!$Q$8:$Q$569, "&lt;="&amp;G267, 'Leave Request Form'!$R$8:$R$569, "&gt;="&amp;G267)&gt;0, "A", IF(COUNTIFS('Leave Request Form'!$C$8:$C$507, $B273, 'Leave Request Form'!$D$8:$D$507, "&lt;="&amp;G267, 'Leave Request Form'!$E$8:$E$507, "&gt;="&amp;G267)&gt;0, "R", "")))))</f>
        <v/>
      </c>
      <c r="H273" s="43" t="str">
        <f>IF(OR($B273="", H267=""), "", IF(COUNTIFS('Leave Request Form'!$T$8:$T$507, H267, 'Leave Request Form'!$C$8:$C$507, $B273), "A2", IF(COUNTIFS('Leave Request Form'!$G$8:$G$507, H267, 'Leave Request Form'!$C$8:$C$507, $B273), "R2", IF(COUNTIFS('Leave Request Form'!$P$8:$P$569, $B273, 'Leave Request Form'!$Q$8:$Q$569, "&lt;="&amp;H267, 'Leave Request Form'!$R$8:$R$569, "&gt;="&amp;H267)&gt;0, "A", IF(COUNTIFS('Leave Request Form'!$C$8:$C$507, $B273, 'Leave Request Form'!$D$8:$D$507, "&lt;="&amp;H267, 'Leave Request Form'!$E$8:$E$507, "&gt;="&amp;H267)&gt;0, "R", "")))))</f>
        <v/>
      </c>
      <c r="I273" s="43" t="str">
        <f>IF(OR($B273="", I267=""), "", IF(COUNTIFS('Leave Request Form'!$T$8:$T$507, I267, 'Leave Request Form'!$C$8:$C$507, $B273), "A2", IF(COUNTIFS('Leave Request Form'!$G$8:$G$507, I267, 'Leave Request Form'!$C$8:$C$507, $B273), "R2", IF(COUNTIFS('Leave Request Form'!$P$8:$P$569, $B273, 'Leave Request Form'!$Q$8:$Q$569, "&lt;="&amp;I267, 'Leave Request Form'!$R$8:$R$569, "&gt;="&amp;I267)&gt;0, "A", IF(COUNTIFS('Leave Request Form'!$C$8:$C$507, $B273, 'Leave Request Form'!$D$8:$D$507, "&lt;="&amp;I267, 'Leave Request Form'!$E$8:$E$507, "&gt;="&amp;I267)&gt;0, "R", "")))))</f>
        <v/>
      </c>
      <c r="J273" s="43" t="str">
        <f>IF(OR($B273="", J267=""), "", IF(COUNTIFS('Leave Request Form'!$T$8:$T$507, J267, 'Leave Request Form'!$C$8:$C$507, $B273), "A2", IF(COUNTIFS('Leave Request Form'!$G$8:$G$507, J267, 'Leave Request Form'!$C$8:$C$507, $B273), "R2", IF(COUNTIFS('Leave Request Form'!$P$8:$P$569, $B273, 'Leave Request Form'!$Q$8:$Q$569, "&lt;="&amp;J267, 'Leave Request Form'!$R$8:$R$569, "&gt;="&amp;J267)&gt;0, "A", IF(COUNTIFS('Leave Request Form'!$C$8:$C$507, $B273, 'Leave Request Form'!$D$8:$D$507, "&lt;="&amp;J267, 'Leave Request Form'!$E$8:$E$507, "&gt;="&amp;J267)&gt;0, "R", "")))))</f>
        <v/>
      </c>
      <c r="K273" s="43" t="str">
        <f>IF(OR($B273="", K267=""), "", IF(COUNTIFS('Leave Request Form'!$T$8:$T$507, K267, 'Leave Request Form'!$C$8:$C$507, $B273), "A2", IF(COUNTIFS('Leave Request Form'!$G$8:$G$507, K267, 'Leave Request Form'!$C$8:$C$507, $B273), "R2", IF(COUNTIFS('Leave Request Form'!$P$8:$P$569, $B273, 'Leave Request Form'!$Q$8:$Q$569, "&lt;="&amp;K267, 'Leave Request Form'!$R$8:$R$569, "&gt;="&amp;K267)&gt;0, "A", IF(COUNTIFS('Leave Request Form'!$C$8:$C$507, $B273, 'Leave Request Form'!$D$8:$D$507, "&lt;="&amp;K267, 'Leave Request Form'!$E$8:$E$507, "&gt;="&amp;K267)&gt;0, "R", "")))))</f>
        <v/>
      </c>
      <c r="L273" s="43" t="str">
        <f>IF(OR($B273="", L267=""), "", IF(COUNTIFS('Leave Request Form'!$T$8:$T$507, L267, 'Leave Request Form'!$C$8:$C$507, $B273), "A2", IF(COUNTIFS('Leave Request Form'!$G$8:$G$507, L267, 'Leave Request Form'!$C$8:$C$507, $B273), "R2", IF(COUNTIFS('Leave Request Form'!$P$8:$P$569, $B273, 'Leave Request Form'!$Q$8:$Q$569, "&lt;="&amp;L267, 'Leave Request Form'!$R$8:$R$569, "&gt;="&amp;L267)&gt;0, "A", IF(COUNTIFS('Leave Request Form'!$C$8:$C$507, $B273, 'Leave Request Form'!$D$8:$D$507, "&lt;="&amp;L267, 'Leave Request Form'!$E$8:$E$507, "&gt;="&amp;L267)&gt;0, "R", "")))))</f>
        <v/>
      </c>
      <c r="M273" s="43" t="str">
        <f>IF(OR($B273="", M267=""), "", IF(COUNTIFS('Leave Request Form'!$T$8:$T$507, M267, 'Leave Request Form'!$C$8:$C$507, $B273), "A2", IF(COUNTIFS('Leave Request Form'!$G$8:$G$507, M267, 'Leave Request Form'!$C$8:$C$507, $B273), "R2", IF(COUNTIFS('Leave Request Form'!$P$8:$P$569, $B273, 'Leave Request Form'!$Q$8:$Q$569, "&lt;="&amp;M267, 'Leave Request Form'!$R$8:$R$569, "&gt;="&amp;M267)&gt;0, "A", IF(COUNTIFS('Leave Request Form'!$C$8:$C$507, $B273, 'Leave Request Form'!$D$8:$D$507, "&lt;="&amp;M267, 'Leave Request Form'!$E$8:$E$507, "&gt;="&amp;M267)&gt;0, "R", "")))))</f>
        <v/>
      </c>
      <c r="N273" s="43" t="str">
        <f>IF(OR($B273="", N267=""), "", IF(COUNTIFS('Leave Request Form'!$T$8:$T$507, N267, 'Leave Request Form'!$C$8:$C$507, $B273), "A2", IF(COUNTIFS('Leave Request Form'!$G$8:$G$507, N267, 'Leave Request Form'!$C$8:$C$507, $B273), "R2", IF(COUNTIFS('Leave Request Form'!$P$8:$P$569, $B273, 'Leave Request Form'!$Q$8:$Q$569, "&lt;="&amp;N267, 'Leave Request Form'!$R$8:$R$569, "&gt;="&amp;N267)&gt;0, "A", IF(COUNTIFS('Leave Request Form'!$C$8:$C$507, $B273, 'Leave Request Form'!$D$8:$D$507, "&lt;="&amp;N267, 'Leave Request Form'!$E$8:$E$507, "&gt;="&amp;N267)&gt;0, "R", "")))))</f>
        <v/>
      </c>
      <c r="O273" s="43" t="str">
        <f>IF(OR($B273="", O267=""), "", IF(COUNTIFS('Leave Request Form'!$T$8:$T$507, O267, 'Leave Request Form'!$C$8:$C$507, $B273), "A2", IF(COUNTIFS('Leave Request Form'!$G$8:$G$507, O267, 'Leave Request Form'!$C$8:$C$507, $B273), "R2", IF(COUNTIFS('Leave Request Form'!$P$8:$P$569, $B273, 'Leave Request Form'!$Q$8:$Q$569, "&lt;="&amp;O267, 'Leave Request Form'!$R$8:$R$569, "&gt;="&amp;O267)&gt;0, "A", IF(COUNTIFS('Leave Request Form'!$C$8:$C$507, $B273, 'Leave Request Form'!$D$8:$D$507, "&lt;="&amp;O267, 'Leave Request Form'!$E$8:$E$507, "&gt;="&amp;O267)&gt;0, "R", "")))))</f>
        <v/>
      </c>
      <c r="P273" s="43" t="str">
        <f>IF(OR($B273="", P267=""), "", IF(COUNTIFS('Leave Request Form'!$T$8:$T$507, P267, 'Leave Request Form'!$C$8:$C$507, $B273), "A2", IF(COUNTIFS('Leave Request Form'!$G$8:$G$507, P267, 'Leave Request Form'!$C$8:$C$507, $B273), "R2", IF(COUNTIFS('Leave Request Form'!$P$8:$P$569, $B273, 'Leave Request Form'!$Q$8:$Q$569, "&lt;="&amp;P267, 'Leave Request Form'!$R$8:$R$569, "&gt;="&amp;P267)&gt;0, "A", IF(COUNTIFS('Leave Request Form'!$C$8:$C$507, $B273, 'Leave Request Form'!$D$8:$D$507, "&lt;="&amp;P267, 'Leave Request Form'!$E$8:$E$507, "&gt;="&amp;P267)&gt;0, "R", "")))))</f>
        <v/>
      </c>
      <c r="Q273" s="43" t="str">
        <f>IF(OR($B273="", Q267=""), "", IF(COUNTIFS('Leave Request Form'!$T$8:$T$507, Q267, 'Leave Request Form'!$C$8:$C$507, $B273), "A2", IF(COUNTIFS('Leave Request Form'!$G$8:$G$507, Q267, 'Leave Request Form'!$C$8:$C$507, $B273), "R2", IF(COUNTIFS('Leave Request Form'!$P$8:$P$569, $B273, 'Leave Request Form'!$Q$8:$Q$569, "&lt;="&amp;Q267, 'Leave Request Form'!$R$8:$R$569, "&gt;="&amp;Q267)&gt;0, "A", IF(COUNTIFS('Leave Request Form'!$C$8:$C$507, $B273, 'Leave Request Form'!$D$8:$D$507, "&lt;="&amp;Q267, 'Leave Request Form'!$E$8:$E$507, "&gt;="&amp;Q267)&gt;0, "R", "")))))</f>
        <v/>
      </c>
      <c r="R273" s="43" t="str">
        <f>IF(OR($B273="", R267=""), "", IF(COUNTIFS('Leave Request Form'!$T$8:$T$507, R267, 'Leave Request Form'!$C$8:$C$507, $B273), "A2", IF(COUNTIFS('Leave Request Form'!$G$8:$G$507, R267, 'Leave Request Form'!$C$8:$C$507, $B273), "R2", IF(COUNTIFS('Leave Request Form'!$P$8:$P$569, $B273, 'Leave Request Form'!$Q$8:$Q$569, "&lt;="&amp;R267, 'Leave Request Form'!$R$8:$R$569, "&gt;="&amp;R267)&gt;0, "A", IF(COUNTIFS('Leave Request Form'!$C$8:$C$507, $B273, 'Leave Request Form'!$D$8:$D$507, "&lt;="&amp;R267, 'Leave Request Form'!$E$8:$E$507, "&gt;="&amp;R267)&gt;0, "R", "")))))</f>
        <v/>
      </c>
      <c r="S273" s="43" t="str">
        <f>IF(OR($B273="", S267=""), "", IF(COUNTIFS('Leave Request Form'!$T$8:$T$507, S267, 'Leave Request Form'!$C$8:$C$507, $B273), "A2", IF(COUNTIFS('Leave Request Form'!$G$8:$G$507, S267, 'Leave Request Form'!$C$8:$C$507, $B273), "R2", IF(COUNTIFS('Leave Request Form'!$P$8:$P$569, $B273, 'Leave Request Form'!$Q$8:$Q$569, "&lt;="&amp;S267, 'Leave Request Form'!$R$8:$R$569, "&gt;="&amp;S267)&gt;0, "A", IF(COUNTIFS('Leave Request Form'!$C$8:$C$507, $B273, 'Leave Request Form'!$D$8:$D$507, "&lt;="&amp;S267, 'Leave Request Form'!$E$8:$E$507, "&gt;="&amp;S267)&gt;0, "R", "")))))</f>
        <v/>
      </c>
      <c r="T273" s="43" t="str">
        <f>IF(OR($B273="", T267=""), "", IF(COUNTIFS('Leave Request Form'!$T$8:$T$507, T267, 'Leave Request Form'!$C$8:$C$507, $B273), "A2", IF(COUNTIFS('Leave Request Form'!$G$8:$G$507, T267, 'Leave Request Form'!$C$8:$C$507, $B273), "R2", IF(COUNTIFS('Leave Request Form'!$P$8:$P$569, $B273, 'Leave Request Form'!$Q$8:$Q$569, "&lt;="&amp;T267, 'Leave Request Form'!$R$8:$R$569, "&gt;="&amp;T267)&gt;0, "A", IF(COUNTIFS('Leave Request Form'!$C$8:$C$507, $B273, 'Leave Request Form'!$D$8:$D$507, "&lt;="&amp;T267, 'Leave Request Form'!$E$8:$E$507, "&gt;="&amp;T267)&gt;0, "R", "")))))</f>
        <v/>
      </c>
      <c r="U273" s="43" t="str">
        <f>IF(OR($B273="", U267=""), "", IF(COUNTIFS('Leave Request Form'!$T$8:$T$507, U267, 'Leave Request Form'!$C$8:$C$507, $B273), "A2", IF(COUNTIFS('Leave Request Form'!$G$8:$G$507, U267, 'Leave Request Form'!$C$8:$C$507, $B273), "R2", IF(COUNTIFS('Leave Request Form'!$P$8:$P$569, $B273, 'Leave Request Form'!$Q$8:$Q$569, "&lt;="&amp;U267, 'Leave Request Form'!$R$8:$R$569, "&gt;="&amp;U267)&gt;0, "A", IF(COUNTIFS('Leave Request Form'!$C$8:$C$507, $B273, 'Leave Request Form'!$D$8:$D$507, "&lt;="&amp;U267, 'Leave Request Form'!$E$8:$E$507, "&gt;="&amp;U267)&gt;0, "R", "")))))</f>
        <v/>
      </c>
      <c r="V273" s="43" t="str">
        <f>IF(OR($B273="", V267=""), "", IF(COUNTIFS('Leave Request Form'!$T$8:$T$507, V267, 'Leave Request Form'!$C$8:$C$507, $B273), "A2", IF(COUNTIFS('Leave Request Form'!$G$8:$G$507, V267, 'Leave Request Form'!$C$8:$C$507, $B273), "R2", IF(COUNTIFS('Leave Request Form'!$P$8:$P$569, $B273, 'Leave Request Form'!$Q$8:$Q$569, "&lt;="&amp;V267, 'Leave Request Form'!$R$8:$R$569, "&gt;="&amp;V267)&gt;0, "A", IF(COUNTIFS('Leave Request Form'!$C$8:$C$507, $B273, 'Leave Request Form'!$D$8:$D$507, "&lt;="&amp;V267, 'Leave Request Form'!$E$8:$E$507, "&gt;="&amp;V267)&gt;0, "R", "")))))</f>
        <v/>
      </c>
      <c r="W273" s="43" t="str">
        <f>IF(OR($B273="", W267=""), "", IF(COUNTIFS('Leave Request Form'!$T$8:$T$507, W267, 'Leave Request Form'!$C$8:$C$507, $B273), "A2", IF(COUNTIFS('Leave Request Form'!$G$8:$G$507, W267, 'Leave Request Form'!$C$8:$C$507, $B273), "R2", IF(COUNTIFS('Leave Request Form'!$P$8:$P$569, $B273, 'Leave Request Form'!$Q$8:$Q$569, "&lt;="&amp;W267, 'Leave Request Form'!$R$8:$R$569, "&gt;="&amp;W267)&gt;0, "A", IF(COUNTIFS('Leave Request Form'!$C$8:$C$507, $B273, 'Leave Request Form'!$D$8:$D$507, "&lt;="&amp;W267, 'Leave Request Form'!$E$8:$E$507, "&gt;="&amp;W267)&gt;0, "R", "")))))</f>
        <v/>
      </c>
      <c r="X273" s="43" t="str">
        <f>IF(OR($B273="", X267=""), "", IF(COUNTIFS('Leave Request Form'!$T$8:$T$507, X267, 'Leave Request Form'!$C$8:$C$507, $B273), "A2", IF(COUNTIFS('Leave Request Form'!$G$8:$G$507, X267, 'Leave Request Form'!$C$8:$C$507, $B273), "R2", IF(COUNTIFS('Leave Request Form'!$P$8:$P$569, $B273, 'Leave Request Form'!$Q$8:$Q$569, "&lt;="&amp;X267, 'Leave Request Form'!$R$8:$R$569, "&gt;="&amp;X267)&gt;0, "A", IF(COUNTIFS('Leave Request Form'!$C$8:$C$507, $B273, 'Leave Request Form'!$D$8:$D$507, "&lt;="&amp;X267, 'Leave Request Form'!$E$8:$E$507, "&gt;="&amp;X267)&gt;0, "R", "")))))</f>
        <v/>
      </c>
      <c r="Y273" s="43" t="str">
        <f>IF(OR($B273="", Y267=""), "", IF(COUNTIFS('Leave Request Form'!$T$8:$T$507, Y267, 'Leave Request Form'!$C$8:$C$507, $B273), "A2", IF(COUNTIFS('Leave Request Form'!$G$8:$G$507, Y267, 'Leave Request Form'!$C$8:$C$507, $B273), "R2", IF(COUNTIFS('Leave Request Form'!$P$8:$P$569, $B273, 'Leave Request Form'!$Q$8:$Q$569, "&lt;="&amp;Y267, 'Leave Request Form'!$R$8:$R$569, "&gt;="&amp;Y267)&gt;0, "A", IF(COUNTIFS('Leave Request Form'!$C$8:$C$507, $B273, 'Leave Request Form'!$D$8:$D$507, "&lt;="&amp;Y267, 'Leave Request Form'!$E$8:$E$507, "&gt;="&amp;Y267)&gt;0, "R", "")))))</f>
        <v/>
      </c>
      <c r="Z273" s="43" t="str">
        <f>IF(OR($B273="", Z267=""), "", IF(COUNTIFS('Leave Request Form'!$T$8:$T$507, Z267, 'Leave Request Form'!$C$8:$C$507, $B273), "A2", IF(COUNTIFS('Leave Request Form'!$G$8:$G$507, Z267, 'Leave Request Form'!$C$8:$C$507, $B273), "R2", IF(COUNTIFS('Leave Request Form'!$P$8:$P$569, $B273, 'Leave Request Form'!$Q$8:$Q$569, "&lt;="&amp;Z267, 'Leave Request Form'!$R$8:$R$569, "&gt;="&amp;Z267)&gt;0, "A", IF(COUNTIFS('Leave Request Form'!$C$8:$C$507, $B273, 'Leave Request Form'!$D$8:$D$507, "&lt;="&amp;Z267, 'Leave Request Form'!$E$8:$E$507, "&gt;="&amp;Z267)&gt;0, "R", "")))))</f>
        <v/>
      </c>
      <c r="AA273" s="43" t="str">
        <f>IF(OR($B273="", AA267=""), "", IF(COUNTIFS('Leave Request Form'!$T$8:$T$507, AA267, 'Leave Request Form'!$C$8:$C$507, $B273), "A2", IF(COUNTIFS('Leave Request Form'!$G$8:$G$507, AA267, 'Leave Request Form'!$C$8:$C$507, $B273), "R2", IF(COUNTIFS('Leave Request Form'!$P$8:$P$569, $B273, 'Leave Request Form'!$Q$8:$Q$569, "&lt;="&amp;AA267, 'Leave Request Form'!$R$8:$R$569, "&gt;="&amp;AA267)&gt;0, "A", IF(COUNTIFS('Leave Request Form'!$C$8:$C$507, $B273, 'Leave Request Form'!$D$8:$D$507, "&lt;="&amp;AA267, 'Leave Request Form'!$E$8:$E$507, "&gt;="&amp;AA267)&gt;0, "R", "")))))</f>
        <v/>
      </c>
      <c r="AB273" s="43" t="str">
        <f>IF(OR($B273="", AB267=""), "", IF(COUNTIFS('Leave Request Form'!$T$8:$T$507, AB267, 'Leave Request Form'!$C$8:$C$507, $B273), "A2", IF(COUNTIFS('Leave Request Form'!$G$8:$G$507, AB267, 'Leave Request Form'!$C$8:$C$507, $B273), "R2", IF(COUNTIFS('Leave Request Form'!$P$8:$P$569, $B273, 'Leave Request Form'!$Q$8:$Q$569, "&lt;="&amp;AB267, 'Leave Request Form'!$R$8:$R$569, "&gt;="&amp;AB267)&gt;0, "A", IF(COUNTIFS('Leave Request Form'!$C$8:$C$507, $B273, 'Leave Request Form'!$D$8:$D$507, "&lt;="&amp;AB267, 'Leave Request Form'!$E$8:$E$507, "&gt;="&amp;AB267)&gt;0, "R", "")))))</f>
        <v/>
      </c>
      <c r="AC273" s="43" t="str">
        <f>IF(OR($B273="", AC267=""), "", IF(COUNTIFS('Leave Request Form'!$T$8:$T$507, AC267, 'Leave Request Form'!$C$8:$C$507, $B273), "A2", IF(COUNTIFS('Leave Request Form'!$G$8:$G$507, AC267, 'Leave Request Form'!$C$8:$C$507, $B273), "R2", IF(COUNTIFS('Leave Request Form'!$P$8:$P$569, $B273, 'Leave Request Form'!$Q$8:$Q$569, "&lt;="&amp;AC267, 'Leave Request Form'!$R$8:$R$569, "&gt;="&amp;AC267)&gt;0, "A", IF(COUNTIFS('Leave Request Form'!$C$8:$C$507, $B273, 'Leave Request Form'!$D$8:$D$507, "&lt;="&amp;AC267, 'Leave Request Form'!$E$8:$E$507, "&gt;="&amp;AC267)&gt;0, "R", "")))))</f>
        <v/>
      </c>
      <c r="AD273" s="43" t="str">
        <f>IF(OR($B273="", AD267=""), "", IF(COUNTIFS('Leave Request Form'!$T$8:$T$507, AD267, 'Leave Request Form'!$C$8:$C$507, $B273), "A2", IF(COUNTIFS('Leave Request Form'!$G$8:$G$507, AD267, 'Leave Request Form'!$C$8:$C$507, $B273), "R2", IF(COUNTIFS('Leave Request Form'!$P$8:$P$569, $B273, 'Leave Request Form'!$Q$8:$Q$569, "&lt;="&amp;AD267, 'Leave Request Form'!$R$8:$R$569, "&gt;="&amp;AD267)&gt;0, "A", IF(COUNTIFS('Leave Request Form'!$C$8:$C$507, $B273, 'Leave Request Form'!$D$8:$D$507, "&lt;="&amp;AD267, 'Leave Request Form'!$E$8:$E$507, "&gt;="&amp;AD267)&gt;0, "R", "")))))</f>
        <v/>
      </c>
      <c r="AE273" s="43" t="str">
        <f>IF(OR($B273="", AE267=""), "", IF(COUNTIFS('Leave Request Form'!$T$8:$T$507, AE267, 'Leave Request Form'!$C$8:$C$507, $B273), "A2", IF(COUNTIFS('Leave Request Form'!$G$8:$G$507, AE267, 'Leave Request Form'!$C$8:$C$507, $B273), "R2", IF(COUNTIFS('Leave Request Form'!$P$8:$P$569, $B273, 'Leave Request Form'!$Q$8:$Q$569, "&lt;="&amp;AE267, 'Leave Request Form'!$R$8:$R$569, "&gt;="&amp;AE267)&gt;0, "A", IF(COUNTIFS('Leave Request Form'!$C$8:$C$507, $B273, 'Leave Request Form'!$D$8:$D$507, "&lt;="&amp;AE267, 'Leave Request Form'!$E$8:$E$507, "&gt;="&amp;AE267)&gt;0, "R", "")))))</f>
        <v/>
      </c>
      <c r="AF273" s="43" t="str">
        <f>IF(OR($B273="", AF267=""), "", IF(COUNTIFS('Leave Request Form'!$T$8:$T$507, AF267, 'Leave Request Form'!$C$8:$C$507, $B273), "A2", IF(COUNTIFS('Leave Request Form'!$G$8:$G$507, AF267, 'Leave Request Form'!$C$8:$C$507, $B273), "R2", IF(COUNTIFS('Leave Request Form'!$P$8:$P$569, $B273, 'Leave Request Form'!$Q$8:$Q$569, "&lt;="&amp;AF267, 'Leave Request Form'!$R$8:$R$569, "&gt;="&amp;AF267)&gt;0, "A", IF(COUNTIFS('Leave Request Form'!$C$8:$C$507, $B273, 'Leave Request Form'!$D$8:$D$507, "&lt;="&amp;AF267, 'Leave Request Form'!$E$8:$E$507, "&gt;="&amp;AF267)&gt;0, "R", "")))))</f>
        <v/>
      </c>
      <c r="AG273" s="44" t="str">
        <f>IF(OR($B273="", AG267=""), "", IF(COUNTIFS('Leave Request Form'!$T$8:$T$507, AG267, 'Leave Request Form'!$C$8:$C$507, $B273), "A2", IF(COUNTIFS('Leave Request Form'!$G$8:$G$507, AG267, 'Leave Request Form'!$C$8:$C$507, $B273), "R2", IF(COUNTIFS('Leave Request Form'!$P$8:$P$569, $B273, 'Leave Request Form'!$Q$8:$Q$569, "&lt;="&amp;AG267, 'Leave Request Form'!$R$8:$R$569, "&gt;="&amp;AG267)&gt;0, "A", IF(COUNTIFS('Leave Request Form'!$C$8:$C$507, $B273, 'Leave Request Form'!$D$8:$D$507, "&lt;="&amp;AG267, 'Leave Request Form'!$E$8:$E$507, "&gt;="&amp;AG267)&gt;0, "R", "")))))</f>
        <v/>
      </c>
      <c r="AH273" s="75"/>
    </row>
    <row r="274" spans="1:34" x14ac:dyDescent="0.25">
      <c r="A274" s="75"/>
      <c r="B274" s="10" t="str">
        <f>IF('Intro &amp; Setup'!$BC$10="", "", 'Intro &amp; Setup'!$BC$10)</f>
        <v>Andrea</v>
      </c>
      <c r="C274" s="42" t="str">
        <f>IF(OR($B274="", C267=""), "", IF(COUNTIFS('Leave Request Form'!$T$8:$T$507, C267, 'Leave Request Form'!$C$8:$C$507, $B274), "A2", IF(COUNTIFS('Leave Request Form'!$G$8:$G$507, C267, 'Leave Request Form'!$C$8:$C$507, $B274), "R2", IF(COUNTIFS('Leave Request Form'!$P$8:$P$569, $B274, 'Leave Request Form'!$Q$8:$Q$569, "&lt;="&amp;C267, 'Leave Request Form'!$R$8:$R$569, "&gt;="&amp;C267)&gt;0, "A", IF(COUNTIFS('Leave Request Form'!$C$8:$C$507, $B274, 'Leave Request Form'!$D$8:$D$507, "&lt;="&amp;C267, 'Leave Request Form'!$E$8:$E$507, "&gt;="&amp;C267)&gt;0, "R", "")))))</f>
        <v/>
      </c>
      <c r="D274" s="43" t="str">
        <f>IF(OR($B274="", D267=""), "", IF(COUNTIFS('Leave Request Form'!$T$8:$T$507, D267, 'Leave Request Form'!$C$8:$C$507, $B274), "A2", IF(COUNTIFS('Leave Request Form'!$G$8:$G$507, D267, 'Leave Request Form'!$C$8:$C$507, $B274), "R2", IF(COUNTIFS('Leave Request Form'!$P$8:$P$569, $B274, 'Leave Request Form'!$Q$8:$Q$569, "&lt;="&amp;D267, 'Leave Request Form'!$R$8:$R$569, "&gt;="&amp;D267)&gt;0, "A", IF(COUNTIFS('Leave Request Form'!$C$8:$C$507, $B274, 'Leave Request Form'!$D$8:$D$507, "&lt;="&amp;D267, 'Leave Request Form'!$E$8:$E$507, "&gt;="&amp;D267)&gt;0, "R", "")))))</f>
        <v/>
      </c>
      <c r="E274" s="43" t="str">
        <f>IF(OR($B274="", E267=""), "", IF(COUNTIFS('Leave Request Form'!$T$8:$T$507, E267, 'Leave Request Form'!$C$8:$C$507, $B274), "A2", IF(COUNTIFS('Leave Request Form'!$G$8:$G$507, E267, 'Leave Request Form'!$C$8:$C$507, $B274), "R2", IF(COUNTIFS('Leave Request Form'!$P$8:$P$569, $B274, 'Leave Request Form'!$Q$8:$Q$569, "&lt;="&amp;E267, 'Leave Request Form'!$R$8:$R$569, "&gt;="&amp;E267)&gt;0, "A", IF(COUNTIFS('Leave Request Form'!$C$8:$C$507, $B274, 'Leave Request Form'!$D$8:$D$507, "&lt;="&amp;E267, 'Leave Request Form'!$E$8:$E$507, "&gt;="&amp;E267)&gt;0, "R", "")))))</f>
        <v/>
      </c>
      <c r="F274" s="43" t="str">
        <f>IF(OR($B274="", F267=""), "", IF(COUNTIFS('Leave Request Form'!$T$8:$T$507, F267, 'Leave Request Form'!$C$8:$C$507, $B274), "A2", IF(COUNTIFS('Leave Request Form'!$G$8:$G$507, F267, 'Leave Request Form'!$C$8:$C$507, $B274), "R2", IF(COUNTIFS('Leave Request Form'!$P$8:$P$569, $B274, 'Leave Request Form'!$Q$8:$Q$569, "&lt;="&amp;F267, 'Leave Request Form'!$R$8:$R$569, "&gt;="&amp;F267)&gt;0, "A", IF(COUNTIFS('Leave Request Form'!$C$8:$C$507, $B274, 'Leave Request Form'!$D$8:$D$507, "&lt;="&amp;F267, 'Leave Request Form'!$E$8:$E$507, "&gt;="&amp;F267)&gt;0, "R", "")))))</f>
        <v/>
      </c>
      <c r="G274" s="43" t="str">
        <f>IF(OR($B274="", G267=""), "", IF(COUNTIFS('Leave Request Form'!$T$8:$T$507, G267, 'Leave Request Form'!$C$8:$C$507, $B274), "A2", IF(COUNTIFS('Leave Request Form'!$G$8:$G$507, G267, 'Leave Request Form'!$C$8:$C$507, $B274), "R2", IF(COUNTIFS('Leave Request Form'!$P$8:$P$569, $B274, 'Leave Request Form'!$Q$8:$Q$569, "&lt;="&amp;G267, 'Leave Request Form'!$R$8:$R$569, "&gt;="&amp;G267)&gt;0, "A", IF(COUNTIFS('Leave Request Form'!$C$8:$C$507, $B274, 'Leave Request Form'!$D$8:$D$507, "&lt;="&amp;G267, 'Leave Request Form'!$E$8:$E$507, "&gt;="&amp;G267)&gt;0, "R", "")))))</f>
        <v/>
      </c>
      <c r="H274" s="43" t="str">
        <f>IF(OR($B274="", H267=""), "", IF(COUNTIFS('Leave Request Form'!$T$8:$T$507, H267, 'Leave Request Form'!$C$8:$C$507, $B274), "A2", IF(COUNTIFS('Leave Request Form'!$G$8:$G$507, H267, 'Leave Request Form'!$C$8:$C$507, $B274), "R2", IF(COUNTIFS('Leave Request Form'!$P$8:$P$569, $B274, 'Leave Request Form'!$Q$8:$Q$569, "&lt;="&amp;H267, 'Leave Request Form'!$R$8:$R$569, "&gt;="&amp;H267)&gt;0, "A", IF(COUNTIFS('Leave Request Form'!$C$8:$C$507, $B274, 'Leave Request Form'!$D$8:$D$507, "&lt;="&amp;H267, 'Leave Request Form'!$E$8:$E$507, "&gt;="&amp;H267)&gt;0, "R", "")))))</f>
        <v/>
      </c>
      <c r="I274" s="43" t="str">
        <f>IF(OR($B274="", I267=""), "", IF(COUNTIFS('Leave Request Form'!$T$8:$T$507, I267, 'Leave Request Form'!$C$8:$C$507, $B274), "A2", IF(COUNTIFS('Leave Request Form'!$G$8:$G$507, I267, 'Leave Request Form'!$C$8:$C$507, $B274), "R2", IF(COUNTIFS('Leave Request Form'!$P$8:$P$569, $B274, 'Leave Request Form'!$Q$8:$Q$569, "&lt;="&amp;I267, 'Leave Request Form'!$R$8:$R$569, "&gt;="&amp;I267)&gt;0, "A", IF(COUNTIFS('Leave Request Form'!$C$8:$C$507, $B274, 'Leave Request Form'!$D$8:$D$507, "&lt;="&amp;I267, 'Leave Request Form'!$E$8:$E$507, "&gt;="&amp;I267)&gt;0, "R", "")))))</f>
        <v/>
      </c>
      <c r="J274" s="43" t="str">
        <f>IF(OR($B274="", J267=""), "", IF(COUNTIFS('Leave Request Form'!$T$8:$T$507, J267, 'Leave Request Form'!$C$8:$C$507, $B274), "A2", IF(COUNTIFS('Leave Request Form'!$G$8:$G$507, J267, 'Leave Request Form'!$C$8:$C$507, $B274), "R2", IF(COUNTIFS('Leave Request Form'!$P$8:$P$569, $B274, 'Leave Request Form'!$Q$8:$Q$569, "&lt;="&amp;J267, 'Leave Request Form'!$R$8:$R$569, "&gt;="&amp;J267)&gt;0, "A", IF(COUNTIFS('Leave Request Form'!$C$8:$C$507, $B274, 'Leave Request Form'!$D$8:$D$507, "&lt;="&amp;J267, 'Leave Request Form'!$E$8:$E$507, "&gt;="&amp;J267)&gt;0, "R", "")))))</f>
        <v/>
      </c>
      <c r="K274" s="43" t="str">
        <f>IF(OR($B274="", K267=""), "", IF(COUNTIFS('Leave Request Form'!$T$8:$T$507, K267, 'Leave Request Form'!$C$8:$C$507, $B274), "A2", IF(COUNTIFS('Leave Request Form'!$G$8:$G$507, K267, 'Leave Request Form'!$C$8:$C$507, $B274), "R2", IF(COUNTIFS('Leave Request Form'!$P$8:$P$569, $B274, 'Leave Request Form'!$Q$8:$Q$569, "&lt;="&amp;K267, 'Leave Request Form'!$R$8:$R$569, "&gt;="&amp;K267)&gt;0, "A", IF(COUNTIFS('Leave Request Form'!$C$8:$C$507, $B274, 'Leave Request Form'!$D$8:$D$507, "&lt;="&amp;K267, 'Leave Request Form'!$E$8:$E$507, "&gt;="&amp;K267)&gt;0, "R", "")))))</f>
        <v/>
      </c>
      <c r="L274" s="43" t="str">
        <f>IF(OR($B274="", L267=""), "", IF(COUNTIFS('Leave Request Form'!$T$8:$T$507, L267, 'Leave Request Form'!$C$8:$C$507, $B274), "A2", IF(COUNTIFS('Leave Request Form'!$G$8:$G$507, L267, 'Leave Request Form'!$C$8:$C$507, $B274), "R2", IF(COUNTIFS('Leave Request Form'!$P$8:$P$569, $B274, 'Leave Request Form'!$Q$8:$Q$569, "&lt;="&amp;L267, 'Leave Request Form'!$R$8:$R$569, "&gt;="&amp;L267)&gt;0, "A", IF(COUNTIFS('Leave Request Form'!$C$8:$C$507, $B274, 'Leave Request Form'!$D$8:$D$507, "&lt;="&amp;L267, 'Leave Request Form'!$E$8:$E$507, "&gt;="&amp;L267)&gt;0, "R", "")))))</f>
        <v/>
      </c>
      <c r="M274" s="43" t="str">
        <f>IF(OR($B274="", M267=""), "", IF(COUNTIFS('Leave Request Form'!$T$8:$T$507, M267, 'Leave Request Form'!$C$8:$C$507, $B274), "A2", IF(COUNTIFS('Leave Request Form'!$G$8:$G$507, M267, 'Leave Request Form'!$C$8:$C$507, $B274), "R2", IF(COUNTIFS('Leave Request Form'!$P$8:$P$569, $B274, 'Leave Request Form'!$Q$8:$Q$569, "&lt;="&amp;M267, 'Leave Request Form'!$R$8:$R$569, "&gt;="&amp;M267)&gt;0, "A", IF(COUNTIFS('Leave Request Form'!$C$8:$C$507, $B274, 'Leave Request Form'!$D$8:$D$507, "&lt;="&amp;M267, 'Leave Request Form'!$E$8:$E$507, "&gt;="&amp;M267)&gt;0, "R", "")))))</f>
        <v/>
      </c>
      <c r="N274" s="43" t="str">
        <f>IF(OR($B274="", N267=""), "", IF(COUNTIFS('Leave Request Form'!$T$8:$T$507, N267, 'Leave Request Form'!$C$8:$C$507, $B274), "A2", IF(COUNTIFS('Leave Request Form'!$G$8:$G$507, N267, 'Leave Request Form'!$C$8:$C$507, $B274), "R2", IF(COUNTIFS('Leave Request Form'!$P$8:$P$569, $B274, 'Leave Request Form'!$Q$8:$Q$569, "&lt;="&amp;N267, 'Leave Request Form'!$R$8:$R$569, "&gt;="&amp;N267)&gt;0, "A", IF(COUNTIFS('Leave Request Form'!$C$8:$C$507, $B274, 'Leave Request Form'!$D$8:$D$507, "&lt;="&amp;N267, 'Leave Request Form'!$E$8:$E$507, "&gt;="&amp;N267)&gt;0, "R", "")))))</f>
        <v/>
      </c>
      <c r="O274" s="43" t="str">
        <f>IF(OR($B274="", O267=""), "", IF(COUNTIFS('Leave Request Form'!$T$8:$T$507, O267, 'Leave Request Form'!$C$8:$C$507, $B274), "A2", IF(COUNTIFS('Leave Request Form'!$G$8:$G$507, O267, 'Leave Request Form'!$C$8:$C$507, $B274), "R2", IF(COUNTIFS('Leave Request Form'!$P$8:$P$569, $B274, 'Leave Request Form'!$Q$8:$Q$569, "&lt;="&amp;O267, 'Leave Request Form'!$R$8:$R$569, "&gt;="&amp;O267)&gt;0, "A", IF(COUNTIFS('Leave Request Form'!$C$8:$C$507, $B274, 'Leave Request Form'!$D$8:$D$507, "&lt;="&amp;O267, 'Leave Request Form'!$E$8:$E$507, "&gt;="&amp;O267)&gt;0, "R", "")))))</f>
        <v/>
      </c>
      <c r="P274" s="43" t="str">
        <f>IF(OR($B274="", P267=""), "", IF(COUNTIFS('Leave Request Form'!$T$8:$T$507, P267, 'Leave Request Form'!$C$8:$C$507, $B274), "A2", IF(COUNTIFS('Leave Request Form'!$G$8:$G$507, P267, 'Leave Request Form'!$C$8:$C$507, $B274), "R2", IF(COUNTIFS('Leave Request Form'!$P$8:$P$569, $B274, 'Leave Request Form'!$Q$8:$Q$569, "&lt;="&amp;P267, 'Leave Request Form'!$R$8:$R$569, "&gt;="&amp;P267)&gt;0, "A", IF(COUNTIFS('Leave Request Form'!$C$8:$C$507, $B274, 'Leave Request Form'!$D$8:$D$507, "&lt;="&amp;P267, 'Leave Request Form'!$E$8:$E$507, "&gt;="&amp;P267)&gt;0, "R", "")))))</f>
        <v/>
      </c>
      <c r="Q274" s="43" t="str">
        <f>IF(OR($B274="", Q267=""), "", IF(COUNTIFS('Leave Request Form'!$T$8:$T$507, Q267, 'Leave Request Form'!$C$8:$C$507, $B274), "A2", IF(COUNTIFS('Leave Request Form'!$G$8:$G$507, Q267, 'Leave Request Form'!$C$8:$C$507, $B274), "R2", IF(COUNTIFS('Leave Request Form'!$P$8:$P$569, $B274, 'Leave Request Form'!$Q$8:$Q$569, "&lt;="&amp;Q267, 'Leave Request Form'!$R$8:$R$569, "&gt;="&amp;Q267)&gt;0, "A", IF(COUNTIFS('Leave Request Form'!$C$8:$C$507, $B274, 'Leave Request Form'!$D$8:$D$507, "&lt;="&amp;Q267, 'Leave Request Form'!$E$8:$E$507, "&gt;="&amp;Q267)&gt;0, "R", "")))))</f>
        <v/>
      </c>
      <c r="R274" s="43" t="str">
        <f>IF(OR($B274="", R267=""), "", IF(COUNTIFS('Leave Request Form'!$T$8:$T$507, R267, 'Leave Request Form'!$C$8:$C$507, $B274), "A2", IF(COUNTIFS('Leave Request Form'!$G$8:$G$507, R267, 'Leave Request Form'!$C$8:$C$507, $B274), "R2", IF(COUNTIFS('Leave Request Form'!$P$8:$P$569, $B274, 'Leave Request Form'!$Q$8:$Q$569, "&lt;="&amp;R267, 'Leave Request Form'!$R$8:$R$569, "&gt;="&amp;R267)&gt;0, "A", IF(COUNTIFS('Leave Request Form'!$C$8:$C$507, $B274, 'Leave Request Form'!$D$8:$D$507, "&lt;="&amp;R267, 'Leave Request Form'!$E$8:$E$507, "&gt;="&amp;R267)&gt;0, "R", "")))))</f>
        <v/>
      </c>
      <c r="S274" s="43" t="str">
        <f>IF(OR($B274="", S267=""), "", IF(COUNTIFS('Leave Request Form'!$T$8:$T$507, S267, 'Leave Request Form'!$C$8:$C$507, $B274), "A2", IF(COUNTIFS('Leave Request Form'!$G$8:$G$507, S267, 'Leave Request Form'!$C$8:$C$507, $B274), "R2", IF(COUNTIFS('Leave Request Form'!$P$8:$P$569, $B274, 'Leave Request Form'!$Q$8:$Q$569, "&lt;="&amp;S267, 'Leave Request Form'!$R$8:$R$569, "&gt;="&amp;S267)&gt;0, "A", IF(COUNTIFS('Leave Request Form'!$C$8:$C$507, $B274, 'Leave Request Form'!$D$8:$D$507, "&lt;="&amp;S267, 'Leave Request Form'!$E$8:$E$507, "&gt;="&amp;S267)&gt;0, "R", "")))))</f>
        <v/>
      </c>
      <c r="T274" s="43" t="str">
        <f>IF(OR($B274="", T267=""), "", IF(COUNTIFS('Leave Request Form'!$T$8:$T$507, T267, 'Leave Request Form'!$C$8:$C$507, $B274), "A2", IF(COUNTIFS('Leave Request Form'!$G$8:$G$507, T267, 'Leave Request Form'!$C$8:$C$507, $B274), "R2", IF(COUNTIFS('Leave Request Form'!$P$8:$P$569, $B274, 'Leave Request Form'!$Q$8:$Q$569, "&lt;="&amp;T267, 'Leave Request Form'!$R$8:$R$569, "&gt;="&amp;T267)&gt;0, "A", IF(COUNTIFS('Leave Request Form'!$C$8:$C$507, $B274, 'Leave Request Form'!$D$8:$D$507, "&lt;="&amp;T267, 'Leave Request Form'!$E$8:$E$507, "&gt;="&amp;T267)&gt;0, "R", "")))))</f>
        <v/>
      </c>
      <c r="U274" s="43" t="str">
        <f>IF(OR($B274="", U267=""), "", IF(COUNTIFS('Leave Request Form'!$T$8:$T$507, U267, 'Leave Request Form'!$C$8:$C$507, $B274), "A2", IF(COUNTIFS('Leave Request Form'!$G$8:$G$507, U267, 'Leave Request Form'!$C$8:$C$507, $B274), "R2", IF(COUNTIFS('Leave Request Form'!$P$8:$P$569, $B274, 'Leave Request Form'!$Q$8:$Q$569, "&lt;="&amp;U267, 'Leave Request Form'!$R$8:$R$569, "&gt;="&amp;U267)&gt;0, "A", IF(COUNTIFS('Leave Request Form'!$C$8:$C$507, $B274, 'Leave Request Form'!$D$8:$D$507, "&lt;="&amp;U267, 'Leave Request Form'!$E$8:$E$507, "&gt;="&amp;U267)&gt;0, "R", "")))))</f>
        <v/>
      </c>
      <c r="V274" s="43" t="str">
        <f>IF(OR($B274="", V267=""), "", IF(COUNTIFS('Leave Request Form'!$T$8:$T$507, V267, 'Leave Request Form'!$C$8:$C$507, $B274), "A2", IF(COUNTIFS('Leave Request Form'!$G$8:$G$507, V267, 'Leave Request Form'!$C$8:$C$507, $B274), "R2", IF(COUNTIFS('Leave Request Form'!$P$8:$P$569, $B274, 'Leave Request Form'!$Q$8:$Q$569, "&lt;="&amp;V267, 'Leave Request Form'!$R$8:$R$569, "&gt;="&amp;V267)&gt;0, "A", IF(COUNTIFS('Leave Request Form'!$C$8:$C$507, $B274, 'Leave Request Form'!$D$8:$D$507, "&lt;="&amp;V267, 'Leave Request Form'!$E$8:$E$507, "&gt;="&amp;V267)&gt;0, "R", "")))))</f>
        <v/>
      </c>
      <c r="W274" s="43" t="str">
        <f>IF(OR($B274="", W267=""), "", IF(COUNTIFS('Leave Request Form'!$T$8:$T$507, W267, 'Leave Request Form'!$C$8:$C$507, $B274), "A2", IF(COUNTIFS('Leave Request Form'!$G$8:$G$507, W267, 'Leave Request Form'!$C$8:$C$507, $B274), "R2", IF(COUNTIFS('Leave Request Form'!$P$8:$P$569, $B274, 'Leave Request Form'!$Q$8:$Q$569, "&lt;="&amp;W267, 'Leave Request Form'!$R$8:$R$569, "&gt;="&amp;W267)&gt;0, "A", IF(COUNTIFS('Leave Request Form'!$C$8:$C$507, $B274, 'Leave Request Form'!$D$8:$D$507, "&lt;="&amp;W267, 'Leave Request Form'!$E$8:$E$507, "&gt;="&amp;W267)&gt;0, "R", "")))))</f>
        <v/>
      </c>
      <c r="X274" s="43" t="str">
        <f>IF(OR($B274="", X267=""), "", IF(COUNTIFS('Leave Request Form'!$T$8:$T$507, X267, 'Leave Request Form'!$C$8:$C$507, $B274), "A2", IF(COUNTIFS('Leave Request Form'!$G$8:$G$507, X267, 'Leave Request Form'!$C$8:$C$507, $B274), "R2", IF(COUNTIFS('Leave Request Form'!$P$8:$P$569, $B274, 'Leave Request Form'!$Q$8:$Q$569, "&lt;="&amp;X267, 'Leave Request Form'!$R$8:$R$569, "&gt;="&amp;X267)&gt;0, "A", IF(COUNTIFS('Leave Request Form'!$C$8:$C$507, $B274, 'Leave Request Form'!$D$8:$D$507, "&lt;="&amp;X267, 'Leave Request Form'!$E$8:$E$507, "&gt;="&amp;X267)&gt;0, "R", "")))))</f>
        <v/>
      </c>
      <c r="Y274" s="43" t="str">
        <f>IF(OR($B274="", Y267=""), "", IF(COUNTIFS('Leave Request Form'!$T$8:$T$507, Y267, 'Leave Request Form'!$C$8:$C$507, $B274), "A2", IF(COUNTIFS('Leave Request Form'!$G$8:$G$507, Y267, 'Leave Request Form'!$C$8:$C$507, $B274), "R2", IF(COUNTIFS('Leave Request Form'!$P$8:$P$569, $B274, 'Leave Request Form'!$Q$8:$Q$569, "&lt;="&amp;Y267, 'Leave Request Form'!$R$8:$R$569, "&gt;="&amp;Y267)&gt;0, "A", IF(COUNTIFS('Leave Request Form'!$C$8:$C$507, $B274, 'Leave Request Form'!$D$8:$D$507, "&lt;="&amp;Y267, 'Leave Request Form'!$E$8:$E$507, "&gt;="&amp;Y267)&gt;0, "R", "")))))</f>
        <v/>
      </c>
      <c r="Z274" s="43" t="str">
        <f>IF(OR($B274="", Z267=""), "", IF(COUNTIFS('Leave Request Form'!$T$8:$T$507, Z267, 'Leave Request Form'!$C$8:$C$507, $B274), "A2", IF(COUNTIFS('Leave Request Form'!$G$8:$G$507, Z267, 'Leave Request Form'!$C$8:$C$507, $B274), "R2", IF(COUNTIFS('Leave Request Form'!$P$8:$P$569, $B274, 'Leave Request Form'!$Q$8:$Q$569, "&lt;="&amp;Z267, 'Leave Request Form'!$R$8:$R$569, "&gt;="&amp;Z267)&gt;0, "A", IF(COUNTIFS('Leave Request Form'!$C$8:$C$507, $B274, 'Leave Request Form'!$D$8:$D$507, "&lt;="&amp;Z267, 'Leave Request Form'!$E$8:$E$507, "&gt;="&amp;Z267)&gt;0, "R", "")))))</f>
        <v/>
      </c>
      <c r="AA274" s="43" t="str">
        <f>IF(OR($B274="", AA267=""), "", IF(COUNTIFS('Leave Request Form'!$T$8:$T$507, AA267, 'Leave Request Form'!$C$8:$C$507, $B274), "A2", IF(COUNTIFS('Leave Request Form'!$G$8:$G$507, AA267, 'Leave Request Form'!$C$8:$C$507, $B274), "R2", IF(COUNTIFS('Leave Request Form'!$P$8:$P$569, $B274, 'Leave Request Form'!$Q$8:$Q$569, "&lt;="&amp;AA267, 'Leave Request Form'!$R$8:$R$569, "&gt;="&amp;AA267)&gt;0, "A", IF(COUNTIFS('Leave Request Form'!$C$8:$C$507, $B274, 'Leave Request Form'!$D$8:$D$507, "&lt;="&amp;AA267, 'Leave Request Form'!$E$8:$E$507, "&gt;="&amp;AA267)&gt;0, "R", "")))))</f>
        <v/>
      </c>
      <c r="AB274" s="43" t="str">
        <f>IF(OR($B274="", AB267=""), "", IF(COUNTIFS('Leave Request Form'!$T$8:$T$507, AB267, 'Leave Request Form'!$C$8:$C$507, $B274), "A2", IF(COUNTIFS('Leave Request Form'!$G$8:$G$507, AB267, 'Leave Request Form'!$C$8:$C$507, $B274), "R2", IF(COUNTIFS('Leave Request Form'!$P$8:$P$569, $B274, 'Leave Request Form'!$Q$8:$Q$569, "&lt;="&amp;AB267, 'Leave Request Form'!$R$8:$R$569, "&gt;="&amp;AB267)&gt;0, "A", IF(COUNTIFS('Leave Request Form'!$C$8:$C$507, $B274, 'Leave Request Form'!$D$8:$D$507, "&lt;="&amp;AB267, 'Leave Request Form'!$E$8:$E$507, "&gt;="&amp;AB267)&gt;0, "R", "")))))</f>
        <v/>
      </c>
      <c r="AC274" s="43" t="str">
        <f>IF(OR($B274="", AC267=""), "", IF(COUNTIFS('Leave Request Form'!$T$8:$T$507, AC267, 'Leave Request Form'!$C$8:$C$507, $B274), "A2", IF(COUNTIFS('Leave Request Form'!$G$8:$G$507, AC267, 'Leave Request Form'!$C$8:$C$507, $B274), "R2", IF(COUNTIFS('Leave Request Form'!$P$8:$P$569, $B274, 'Leave Request Form'!$Q$8:$Q$569, "&lt;="&amp;AC267, 'Leave Request Form'!$R$8:$R$569, "&gt;="&amp;AC267)&gt;0, "A", IF(COUNTIFS('Leave Request Form'!$C$8:$C$507, $B274, 'Leave Request Form'!$D$8:$D$507, "&lt;="&amp;AC267, 'Leave Request Form'!$E$8:$E$507, "&gt;="&amp;AC267)&gt;0, "R", "")))))</f>
        <v/>
      </c>
      <c r="AD274" s="43" t="str">
        <f>IF(OR($B274="", AD267=""), "", IF(COUNTIFS('Leave Request Form'!$T$8:$T$507, AD267, 'Leave Request Form'!$C$8:$C$507, $B274), "A2", IF(COUNTIFS('Leave Request Form'!$G$8:$G$507, AD267, 'Leave Request Form'!$C$8:$C$507, $B274), "R2", IF(COUNTIFS('Leave Request Form'!$P$8:$P$569, $B274, 'Leave Request Form'!$Q$8:$Q$569, "&lt;="&amp;AD267, 'Leave Request Form'!$R$8:$R$569, "&gt;="&amp;AD267)&gt;0, "A", IF(COUNTIFS('Leave Request Form'!$C$8:$C$507, $B274, 'Leave Request Form'!$D$8:$D$507, "&lt;="&amp;AD267, 'Leave Request Form'!$E$8:$E$507, "&gt;="&amp;AD267)&gt;0, "R", "")))))</f>
        <v/>
      </c>
      <c r="AE274" s="43" t="str">
        <f>IF(OR($B274="", AE267=""), "", IF(COUNTIFS('Leave Request Form'!$T$8:$T$507, AE267, 'Leave Request Form'!$C$8:$C$507, $B274), "A2", IF(COUNTIFS('Leave Request Form'!$G$8:$G$507, AE267, 'Leave Request Form'!$C$8:$C$507, $B274), "R2", IF(COUNTIFS('Leave Request Form'!$P$8:$P$569, $B274, 'Leave Request Form'!$Q$8:$Q$569, "&lt;="&amp;AE267, 'Leave Request Form'!$R$8:$R$569, "&gt;="&amp;AE267)&gt;0, "A", IF(COUNTIFS('Leave Request Form'!$C$8:$C$507, $B274, 'Leave Request Form'!$D$8:$D$507, "&lt;="&amp;AE267, 'Leave Request Form'!$E$8:$E$507, "&gt;="&amp;AE267)&gt;0, "R", "")))))</f>
        <v/>
      </c>
      <c r="AF274" s="43" t="str">
        <f>IF(OR($B274="", AF267=""), "", IF(COUNTIFS('Leave Request Form'!$T$8:$T$507, AF267, 'Leave Request Form'!$C$8:$C$507, $B274), "A2", IF(COUNTIFS('Leave Request Form'!$G$8:$G$507, AF267, 'Leave Request Form'!$C$8:$C$507, $B274), "R2", IF(COUNTIFS('Leave Request Form'!$P$8:$P$569, $B274, 'Leave Request Form'!$Q$8:$Q$569, "&lt;="&amp;AF267, 'Leave Request Form'!$R$8:$R$569, "&gt;="&amp;AF267)&gt;0, "A", IF(COUNTIFS('Leave Request Form'!$C$8:$C$507, $B274, 'Leave Request Form'!$D$8:$D$507, "&lt;="&amp;AF267, 'Leave Request Form'!$E$8:$E$507, "&gt;="&amp;AF267)&gt;0, "R", "")))))</f>
        <v/>
      </c>
      <c r="AG274" s="44" t="str">
        <f>IF(OR($B274="", AG267=""), "", IF(COUNTIFS('Leave Request Form'!$T$8:$T$507, AG267, 'Leave Request Form'!$C$8:$C$507, $B274), "A2", IF(COUNTIFS('Leave Request Form'!$G$8:$G$507, AG267, 'Leave Request Form'!$C$8:$C$507, $B274), "R2", IF(COUNTIFS('Leave Request Form'!$P$8:$P$569, $B274, 'Leave Request Form'!$Q$8:$Q$569, "&lt;="&amp;AG267, 'Leave Request Form'!$R$8:$R$569, "&gt;="&amp;AG267)&gt;0, "A", IF(COUNTIFS('Leave Request Form'!$C$8:$C$507, $B274, 'Leave Request Form'!$D$8:$D$507, "&lt;="&amp;AG267, 'Leave Request Form'!$E$8:$E$507, "&gt;="&amp;AG267)&gt;0, "R", "")))))</f>
        <v/>
      </c>
      <c r="AH274" s="75"/>
    </row>
    <row r="275" spans="1:34" x14ac:dyDescent="0.25">
      <c r="A275" s="75"/>
      <c r="B275" s="10" t="str">
        <f>IF('Intro &amp; Setup'!$BC$11="", "", 'Intro &amp; Setup'!$BC$11)</f>
        <v>Mark</v>
      </c>
      <c r="C275" s="42" t="str">
        <f>IF(OR($B275="", C267=""), "", IF(COUNTIFS('Leave Request Form'!$T$8:$T$507, C267, 'Leave Request Form'!$C$8:$C$507, $B275), "A2", IF(COUNTIFS('Leave Request Form'!$G$8:$G$507, C267, 'Leave Request Form'!$C$8:$C$507, $B275), "R2", IF(COUNTIFS('Leave Request Form'!$P$8:$P$569, $B275, 'Leave Request Form'!$Q$8:$Q$569, "&lt;="&amp;C267, 'Leave Request Form'!$R$8:$R$569, "&gt;="&amp;C267)&gt;0, "A", IF(COUNTIFS('Leave Request Form'!$C$8:$C$507, $B275, 'Leave Request Form'!$D$8:$D$507, "&lt;="&amp;C267, 'Leave Request Form'!$E$8:$E$507, "&gt;="&amp;C267)&gt;0, "R", "")))))</f>
        <v/>
      </c>
      <c r="D275" s="43" t="str">
        <f>IF(OR($B275="", D267=""), "", IF(COUNTIFS('Leave Request Form'!$T$8:$T$507, D267, 'Leave Request Form'!$C$8:$C$507, $B275), "A2", IF(COUNTIFS('Leave Request Form'!$G$8:$G$507, D267, 'Leave Request Form'!$C$8:$C$507, $B275), "R2", IF(COUNTIFS('Leave Request Form'!$P$8:$P$569, $B275, 'Leave Request Form'!$Q$8:$Q$569, "&lt;="&amp;D267, 'Leave Request Form'!$R$8:$R$569, "&gt;="&amp;D267)&gt;0, "A", IF(COUNTIFS('Leave Request Form'!$C$8:$C$507, $B275, 'Leave Request Form'!$D$8:$D$507, "&lt;="&amp;D267, 'Leave Request Form'!$E$8:$E$507, "&gt;="&amp;D267)&gt;0, "R", "")))))</f>
        <v/>
      </c>
      <c r="E275" s="43" t="str">
        <f>IF(OR($B275="", E267=""), "", IF(COUNTIFS('Leave Request Form'!$T$8:$T$507, E267, 'Leave Request Form'!$C$8:$C$507, $B275), "A2", IF(COUNTIFS('Leave Request Form'!$G$8:$G$507, E267, 'Leave Request Form'!$C$8:$C$507, $B275), "R2", IF(COUNTIFS('Leave Request Form'!$P$8:$P$569, $B275, 'Leave Request Form'!$Q$8:$Q$569, "&lt;="&amp;E267, 'Leave Request Form'!$R$8:$R$569, "&gt;="&amp;E267)&gt;0, "A", IF(COUNTIFS('Leave Request Form'!$C$8:$C$507, $B275, 'Leave Request Form'!$D$8:$D$507, "&lt;="&amp;E267, 'Leave Request Form'!$E$8:$E$507, "&gt;="&amp;E267)&gt;0, "R", "")))))</f>
        <v/>
      </c>
      <c r="F275" s="43" t="str">
        <f>IF(OR($B275="", F267=""), "", IF(COUNTIFS('Leave Request Form'!$T$8:$T$507, F267, 'Leave Request Form'!$C$8:$C$507, $B275), "A2", IF(COUNTIFS('Leave Request Form'!$G$8:$G$507, F267, 'Leave Request Form'!$C$8:$C$507, $B275), "R2", IF(COUNTIFS('Leave Request Form'!$P$8:$P$569, $B275, 'Leave Request Form'!$Q$8:$Q$569, "&lt;="&amp;F267, 'Leave Request Form'!$R$8:$R$569, "&gt;="&amp;F267)&gt;0, "A", IF(COUNTIFS('Leave Request Form'!$C$8:$C$507, $B275, 'Leave Request Form'!$D$8:$D$507, "&lt;="&amp;F267, 'Leave Request Form'!$E$8:$E$507, "&gt;="&amp;F267)&gt;0, "R", "")))))</f>
        <v/>
      </c>
      <c r="G275" s="43" t="str">
        <f>IF(OR($B275="", G267=""), "", IF(COUNTIFS('Leave Request Form'!$T$8:$T$507, G267, 'Leave Request Form'!$C$8:$C$507, $B275), "A2", IF(COUNTIFS('Leave Request Form'!$G$8:$G$507, G267, 'Leave Request Form'!$C$8:$C$507, $B275), "R2", IF(COUNTIFS('Leave Request Form'!$P$8:$P$569, $B275, 'Leave Request Form'!$Q$8:$Q$569, "&lt;="&amp;G267, 'Leave Request Form'!$R$8:$R$569, "&gt;="&amp;G267)&gt;0, "A", IF(COUNTIFS('Leave Request Form'!$C$8:$C$507, $B275, 'Leave Request Form'!$D$8:$D$507, "&lt;="&amp;G267, 'Leave Request Form'!$E$8:$E$507, "&gt;="&amp;G267)&gt;0, "R", "")))))</f>
        <v/>
      </c>
      <c r="H275" s="43" t="str">
        <f>IF(OR($B275="", H267=""), "", IF(COUNTIFS('Leave Request Form'!$T$8:$T$507, H267, 'Leave Request Form'!$C$8:$C$507, $B275), "A2", IF(COUNTIFS('Leave Request Form'!$G$8:$G$507, H267, 'Leave Request Form'!$C$8:$C$507, $B275), "R2", IF(COUNTIFS('Leave Request Form'!$P$8:$P$569, $B275, 'Leave Request Form'!$Q$8:$Q$569, "&lt;="&amp;H267, 'Leave Request Form'!$R$8:$R$569, "&gt;="&amp;H267)&gt;0, "A", IF(COUNTIFS('Leave Request Form'!$C$8:$C$507, $B275, 'Leave Request Form'!$D$8:$D$507, "&lt;="&amp;H267, 'Leave Request Form'!$E$8:$E$507, "&gt;="&amp;H267)&gt;0, "R", "")))))</f>
        <v/>
      </c>
      <c r="I275" s="43" t="str">
        <f>IF(OR($B275="", I267=""), "", IF(COUNTIFS('Leave Request Form'!$T$8:$T$507, I267, 'Leave Request Form'!$C$8:$C$507, $B275), "A2", IF(COUNTIFS('Leave Request Form'!$G$8:$G$507, I267, 'Leave Request Form'!$C$8:$C$507, $B275), "R2", IF(COUNTIFS('Leave Request Form'!$P$8:$P$569, $B275, 'Leave Request Form'!$Q$8:$Q$569, "&lt;="&amp;I267, 'Leave Request Form'!$R$8:$R$569, "&gt;="&amp;I267)&gt;0, "A", IF(COUNTIFS('Leave Request Form'!$C$8:$C$507, $B275, 'Leave Request Form'!$D$8:$D$507, "&lt;="&amp;I267, 'Leave Request Form'!$E$8:$E$507, "&gt;="&amp;I267)&gt;0, "R", "")))))</f>
        <v/>
      </c>
      <c r="J275" s="43" t="str">
        <f>IF(OR($B275="", J267=""), "", IF(COUNTIFS('Leave Request Form'!$T$8:$T$507, J267, 'Leave Request Form'!$C$8:$C$507, $B275), "A2", IF(COUNTIFS('Leave Request Form'!$G$8:$G$507, J267, 'Leave Request Form'!$C$8:$C$507, $B275), "R2", IF(COUNTIFS('Leave Request Form'!$P$8:$P$569, $B275, 'Leave Request Form'!$Q$8:$Q$569, "&lt;="&amp;J267, 'Leave Request Form'!$R$8:$R$569, "&gt;="&amp;J267)&gt;0, "A", IF(COUNTIFS('Leave Request Form'!$C$8:$C$507, $B275, 'Leave Request Form'!$D$8:$D$507, "&lt;="&amp;J267, 'Leave Request Form'!$E$8:$E$507, "&gt;="&amp;J267)&gt;0, "R", "")))))</f>
        <v/>
      </c>
      <c r="K275" s="43" t="str">
        <f>IF(OR($B275="", K267=""), "", IF(COUNTIFS('Leave Request Form'!$T$8:$T$507, K267, 'Leave Request Form'!$C$8:$C$507, $B275), "A2", IF(COUNTIFS('Leave Request Form'!$G$8:$G$507, K267, 'Leave Request Form'!$C$8:$C$507, $B275), "R2", IF(COUNTIFS('Leave Request Form'!$P$8:$P$569, $B275, 'Leave Request Form'!$Q$8:$Q$569, "&lt;="&amp;K267, 'Leave Request Form'!$R$8:$R$569, "&gt;="&amp;K267)&gt;0, "A", IF(COUNTIFS('Leave Request Form'!$C$8:$C$507, $B275, 'Leave Request Form'!$D$8:$D$507, "&lt;="&amp;K267, 'Leave Request Form'!$E$8:$E$507, "&gt;="&amp;K267)&gt;0, "R", "")))))</f>
        <v/>
      </c>
      <c r="L275" s="43" t="str">
        <f>IF(OR($B275="", L267=""), "", IF(COUNTIFS('Leave Request Form'!$T$8:$T$507, L267, 'Leave Request Form'!$C$8:$C$507, $B275), "A2", IF(COUNTIFS('Leave Request Form'!$G$8:$G$507, L267, 'Leave Request Form'!$C$8:$C$507, $B275), "R2", IF(COUNTIFS('Leave Request Form'!$P$8:$P$569, $B275, 'Leave Request Form'!$Q$8:$Q$569, "&lt;="&amp;L267, 'Leave Request Form'!$R$8:$R$569, "&gt;="&amp;L267)&gt;0, "A", IF(COUNTIFS('Leave Request Form'!$C$8:$C$507, $B275, 'Leave Request Form'!$D$8:$D$507, "&lt;="&amp;L267, 'Leave Request Form'!$E$8:$E$507, "&gt;="&amp;L267)&gt;0, "R", "")))))</f>
        <v/>
      </c>
      <c r="M275" s="43" t="str">
        <f>IF(OR($B275="", M267=""), "", IF(COUNTIFS('Leave Request Form'!$T$8:$T$507, M267, 'Leave Request Form'!$C$8:$C$507, $B275), "A2", IF(COUNTIFS('Leave Request Form'!$G$8:$G$507, M267, 'Leave Request Form'!$C$8:$C$507, $B275), "R2", IF(COUNTIFS('Leave Request Form'!$P$8:$P$569, $B275, 'Leave Request Form'!$Q$8:$Q$569, "&lt;="&amp;M267, 'Leave Request Form'!$R$8:$R$569, "&gt;="&amp;M267)&gt;0, "A", IF(COUNTIFS('Leave Request Form'!$C$8:$C$507, $B275, 'Leave Request Form'!$D$8:$D$507, "&lt;="&amp;M267, 'Leave Request Form'!$E$8:$E$507, "&gt;="&amp;M267)&gt;0, "R", "")))))</f>
        <v/>
      </c>
      <c r="N275" s="43" t="str">
        <f>IF(OR($B275="", N267=""), "", IF(COUNTIFS('Leave Request Form'!$T$8:$T$507, N267, 'Leave Request Form'!$C$8:$C$507, $B275), "A2", IF(COUNTIFS('Leave Request Form'!$G$8:$G$507, N267, 'Leave Request Form'!$C$8:$C$507, $B275), "R2", IF(COUNTIFS('Leave Request Form'!$P$8:$P$569, $B275, 'Leave Request Form'!$Q$8:$Q$569, "&lt;="&amp;N267, 'Leave Request Form'!$R$8:$R$569, "&gt;="&amp;N267)&gt;0, "A", IF(COUNTIFS('Leave Request Form'!$C$8:$C$507, $B275, 'Leave Request Form'!$D$8:$D$507, "&lt;="&amp;N267, 'Leave Request Form'!$E$8:$E$507, "&gt;="&amp;N267)&gt;0, "R", "")))))</f>
        <v/>
      </c>
      <c r="O275" s="43" t="str">
        <f>IF(OR($B275="", O267=""), "", IF(COUNTIFS('Leave Request Form'!$T$8:$T$507, O267, 'Leave Request Form'!$C$8:$C$507, $B275), "A2", IF(COUNTIFS('Leave Request Form'!$G$8:$G$507, O267, 'Leave Request Form'!$C$8:$C$507, $B275), "R2", IF(COUNTIFS('Leave Request Form'!$P$8:$P$569, $B275, 'Leave Request Form'!$Q$8:$Q$569, "&lt;="&amp;O267, 'Leave Request Form'!$R$8:$R$569, "&gt;="&amp;O267)&gt;0, "A", IF(COUNTIFS('Leave Request Form'!$C$8:$C$507, $B275, 'Leave Request Form'!$D$8:$D$507, "&lt;="&amp;O267, 'Leave Request Form'!$E$8:$E$507, "&gt;="&amp;O267)&gt;0, "R", "")))))</f>
        <v/>
      </c>
      <c r="P275" s="43" t="str">
        <f>IF(OR($B275="", P267=""), "", IF(COUNTIFS('Leave Request Form'!$T$8:$T$507, P267, 'Leave Request Form'!$C$8:$C$507, $B275), "A2", IF(COUNTIFS('Leave Request Form'!$G$8:$G$507, P267, 'Leave Request Form'!$C$8:$C$507, $B275), "R2", IF(COUNTIFS('Leave Request Form'!$P$8:$P$569, $B275, 'Leave Request Form'!$Q$8:$Q$569, "&lt;="&amp;P267, 'Leave Request Form'!$R$8:$R$569, "&gt;="&amp;P267)&gt;0, "A", IF(COUNTIFS('Leave Request Form'!$C$8:$C$507, $B275, 'Leave Request Form'!$D$8:$D$507, "&lt;="&amp;P267, 'Leave Request Form'!$E$8:$E$507, "&gt;="&amp;P267)&gt;0, "R", "")))))</f>
        <v/>
      </c>
      <c r="Q275" s="43" t="str">
        <f>IF(OR($B275="", Q267=""), "", IF(COUNTIFS('Leave Request Form'!$T$8:$T$507, Q267, 'Leave Request Form'!$C$8:$C$507, $B275), "A2", IF(COUNTIFS('Leave Request Form'!$G$8:$G$507, Q267, 'Leave Request Form'!$C$8:$C$507, $B275), "R2", IF(COUNTIFS('Leave Request Form'!$P$8:$P$569, $B275, 'Leave Request Form'!$Q$8:$Q$569, "&lt;="&amp;Q267, 'Leave Request Form'!$R$8:$R$569, "&gt;="&amp;Q267)&gt;0, "A", IF(COUNTIFS('Leave Request Form'!$C$8:$C$507, $B275, 'Leave Request Form'!$D$8:$D$507, "&lt;="&amp;Q267, 'Leave Request Form'!$E$8:$E$507, "&gt;="&amp;Q267)&gt;0, "R", "")))))</f>
        <v/>
      </c>
      <c r="R275" s="43" t="str">
        <f>IF(OR($B275="", R267=""), "", IF(COUNTIFS('Leave Request Form'!$T$8:$T$507, R267, 'Leave Request Form'!$C$8:$C$507, $B275), "A2", IF(COUNTIFS('Leave Request Form'!$G$8:$G$507, R267, 'Leave Request Form'!$C$8:$C$507, $B275), "R2", IF(COUNTIFS('Leave Request Form'!$P$8:$P$569, $B275, 'Leave Request Form'!$Q$8:$Q$569, "&lt;="&amp;R267, 'Leave Request Form'!$R$8:$R$569, "&gt;="&amp;R267)&gt;0, "A", IF(COUNTIFS('Leave Request Form'!$C$8:$C$507, $B275, 'Leave Request Form'!$D$8:$D$507, "&lt;="&amp;R267, 'Leave Request Form'!$E$8:$E$507, "&gt;="&amp;R267)&gt;0, "R", "")))))</f>
        <v/>
      </c>
      <c r="S275" s="43" t="str">
        <f>IF(OR($B275="", S267=""), "", IF(COUNTIFS('Leave Request Form'!$T$8:$T$507, S267, 'Leave Request Form'!$C$8:$C$507, $B275), "A2", IF(COUNTIFS('Leave Request Form'!$G$8:$G$507, S267, 'Leave Request Form'!$C$8:$C$507, $B275), "R2", IF(COUNTIFS('Leave Request Form'!$P$8:$P$569, $B275, 'Leave Request Form'!$Q$8:$Q$569, "&lt;="&amp;S267, 'Leave Request Form'!$R$8:$R$569, "&gt;="&amp;S267)&gt;0, "A", IF(COUNTIFS('Leave Request Form'!$C$8:$C$507, $B275, 'Leave Request Form'!$D$8:$D$507, "&lt;="&amp;S267, 'Leave Request Form'!$E$8:$E$507, "&gt;="&amp;S267)&gt;0, "R", "")))))</f>
        <v/>
      </c>
      <c r="T275" s="43" t="str">
        <f>IF(OR($B275="", T267=""), "", IF(COUNTIFS('Leave Request Form'!$T$8:$T$507, T267, 'Leave Request Form'!$C$8:$C$507, $B275), "A2", IF(COUNTIFS('Leave Request Form'!$G$8:$G$507, T267, 'Leave Request Form'!$C$8:$C$507, $B275), "R2", IF(COUNTIFS('Leave Request Form'!$P$8:$P$569, $B275, 'Leave Request Form'!$Q$8:$Q$569, "&lt;="&amp;T267, 'Leave Request Form'!$R$8:$R$569, "&gt;="&amp;T267)&gt;0, "A", IF(COUNTIFS('Leave Request Form'!$C$8:$C$507, $B275, 'Leave Request Form'!$D$8:$D$507, "&lt;="&amp;T267, 'Leave Request Form'!$E$8:$E$507, "&gt;="&amp;T267)&gt;0, "R", "")))))</f>
        <v/>
      </c>
      <c r="U275" s="43" t="str">
        <f>IF(OR($B275="", U267=""), "", IF(COUNTIFS('Leave Request Form'!$T$8:$T$507, U267, 'Leave Request Form'!$C$8:$C$507, $B275), "A2", IF(COUNTIFS('Leave Request Form'!$G$8:$G$507, U267, 'Leave Request Form'!$C$8:$C$507, $B275), "R2", IF(COUNTIFS('Leave Request Form'!$P$8:$P$569, $B275, 'Leave Request Form'!$Q$8:$Q$569, "&lt;="&amp;U267, 'Leave Request Form'!$R$8:$R$569, "&gt;="&amp;U267)&gt;0, "A", IF(COUNTIFS('Leave Request Form'!$C$8:$C$507, $B275, 'Leave Request Form'!$D$8:$D$507, "&lt;="&amp;U267, 'Leave Request Form'!$E$8:$E$507, "&gt;="&amp;U267)&gt;0, "R", "")))))</f>
        <v/>
      </c>
      <c r="V275" s="43" t="str">
        <f>IF(OR($B275="", V267=""), "", IF(COUNTIFS('Leave Request Form'!$T$8:$T$507, V267, 'Leave Request Form'!$C$8:$C$507, $B275), "A2", IF(COUNTIFS('Leave Request Form'!$G$8:$G$507, V267, 'Leave Request Form'!$C$8:$C$507, $B275), "R2", IF(COUNTIFS('Leave Request Form'!$P$8:$P$569, $B275, 'Leave Request Form'!$Q$8:$Q$569, "&lt;="&amp;V267, 'Leave Request Form'!$R$8:$R$569, "&gt;="&amp;V267)&gt;0, "A", IF(COUNTIFS('Leave Request Form'!$C$8:$C$507, $B275, 'Leave Request Form'!$D$8:$D$507, "&lt;="&amp;V267, 'Leave Request Form'!$E$8:$E$507, "&gt;="&amp;V267)&gt;0, "R", "")))))</f>
        <v/>
      </c>
      <c r="W275" s="43" t="str">
        <f>IF(OR($B275="", W267=""), "", IF(COUNTIFS('Leave Request Form'!$T$8:$T$507, W267, 'Leave Request Form'!$C$8:$C$507, $B275), "A2", IF(COUNTIFS('Leave Request Form'!$G$8:$G$507, W267, 'Leave Request Form'!$C$8:$C$507, $B275), "R2", IF(COUNTIFS('Leave Request Form'!$P$8:$P$569, $B275, 'Leave Request Form'!$Q$8:$Q$569, "&lt;="&amp;W267, 'Leave Request Form'!$R$8:$R$569, "&gt;="&amp;W267)&gt;0, "A", IF(COUNTIFS('Leave Request Form'!$C$8:$C$507, $B275, 'Leave Request Form'!$D$8:$D$507, "&lt;="&amp;W267, 'Leave Request Form'!$E$8:$E$507, "&gt;="&amp;W267)&gt;0, "R", "")))))</f>
        <v/>
      </c>
      <c r="X275" s="43" t="str">
        <f>IF(OR($B275="", X267=""), "", IF(COUNTIFS('Leave Request Form'!$T$8:$T$507, X267, 'Leave Request Form'!$C$8:$C$507, $B275), "A2", IF(COUNTIFS('Leave Request Form'!$G$8:$G$507, X267, 'Leave Request Form'!$C$8:$C$507, $B275), "R2", IF(COUNTIFS('Leave Request Form'!$P$8:$P$569, $B275, 'Leave Request Form'!$Q$8:$Q$569, "&lt;="&amp;X267, 'Leave Request Form'!$R$8:$R$569, "&gt;="&amp;X267)&gt;0, "A", IF(COUNTIFS('Leave Request Form'!$C$8:$C$507, $B275, 'Leave Request Form'!$D$8:$D$507, "&lt;="&amp;X267, 'Leave Request Form'!$E$8:$E$507, "&gt;="&amp;X267)&gt;0, "R", "")))))</f>
        <v/>
      </c>
      <c r="Y275" s="43" t="str">
        <f>IF(OR($B275="", Y267=""), "", IF(COUNTIFS('Leave Request Form'!$T$8:$T$507, Y267, 'Leave Request Form'!$C$8:$C$507, $B275), "A2", IF(COUNTIFS('Leave Request Form'!$G$8:$G$507, Y267, 'Leave Request Form'!$C$8:$C$507, $B275), "R2", IF(COUNTIFS('Leave Request Form'!$P$8:$P$569, $B275, 'Leave Request Form'!$Q$8:$Q$569, "&lt;="&amp;Y267, 'Leave Request Form'!$R$8:$R$569, "&gt;="&amp;Y267)&gt;0, "A", IF(COUNTIFS('Leave Request Form'!$C$8:$C$507, $B275, 'Leave Request Form'!$D$8:$D$507, "&lt;="&amp;Y267, 'Leave Request Form'!$E$8:$E$507, "&gt;="&amp;Y267)&gt;0, "R", "")))))</f>
        <v/>
      </c>
      <c r="Z275" s="43" t="str">
        <f>IF(OR($B275="", Z267=""), "", IF(COUNTIFS('Leave Request Form'!$T$8:$T$507, Z267, 'Leave Request Form'!$C$8:$C$507, $B275), "A2", IF(COUNTIFS('Leave Request Form'!$G$8:$G$507, Z267, 'Leave Request Form'!$C$8:$C$507, $B275), "R2", IF(COUNTIFS('Leave Request Form'!$P$8:$P$569, $B275, 'Leave Request Form'!$Q$8:$Q$569, "&lt;="&amp;Z267, 'Leave Request Form'!$R$8:$R$569, "&gt;="&amp;Z267)&gt;0, "A", IF(COUNTIFS('Leave Request Form'!$C$8:$C$507, $B275, 'Leave Request Form'!$D$8:$D$507, "&lt;="&amp;Z267, 'Leave Request Form'!$E$8:$E$507, "&gt;="&amp;Z267)&gt;0, "R", "")))))</f>
        <v/>
      </c>
      <c r="AA275" s="43" t="str">
        <f>IF(OR($B275="", AA267=""), "", IF(COUNTIFS('Leave Request Form'!$T$8:$T$507, AA267, 'Leave Request Form'!$C$8:$C$507, $B275), "A2", IF(COUNTIFS('Leave Request Form'!$G$8:$G$507, AA267, 'Leave Request Form'!$C$8:$C$507, $B275), "R2", IF(COUNTIFS('Leave Request Form'!$P$8:$P$569, $B275, 'Leave Request Form'!$Q$8:$Q$569, "&lt;="&amp;AA267, 'Leave Request Form'!$R$8:$R$569, "&gt;="&amp;AA267)&gt;0, "A", IF(COUNTIFS('Leave Request Form'!$C$8:$C$507, $B275, 'Leave Request Form'!$D$8:$D$507, "&lt;="&amp;AA267, 'Leave Request Form'!$E$8:$E$507, "&gt;="&amp;AA267)&gt;0, "R", "")))))</f>
        <v/>
      </c>
      <c r="AB275" s="43" t="str">
        <f>IF(OR($B275="", AB267=""), "", IF(COUNTIFS('Leave Request Form'!$T$8:$T$507, AB267, 'Leave Request Form'!$C$8:$C$507, $B275), "A2", IF(COUNTIFS('Leave Request Form'!$G$8:$G$507, AB267, 'Leave Request Form'!$C$8:$C$507, $B275), "R2", IF(COUNTIFS('Leave Request Form'!$P$8:$P$569, $B275, 'Leave Request Form'!$Q$8:$Q$569, "&lt;="&amp;AB267, 'Leave Request Form'!$R$8:$R$569, "&gt;="&amp;AB267)&gt;0, "A", IF(COUNTIFS('Leave Request Form'!$C$8:$C$507, $B275, 'Leave Request Form'!$D$8:$D$507, "&lt;="&amp;AB267, 'Leave Request Form'!$E$8:$E$507, "&gt;="&amp;AB267)&gt;0, "R", "")))))</f>
        <v/>
      </c>
      <c r="AC275" s="43" t="str">
        <f>IF(OR($B275="", AC267=""), "", IF(COUNTIFS('Leave Request Form'!$T$8:$T$507, AC267, 'Leave Request Form'!$C$8:$C$507, $B275), "A2", IF(COUNTIFS('Leave Request Form'!$G$8:$G$507, AC267, 'Leave Request Form'!$C$8:$C$507, $B275), "R2", IF(COUNTIFS('Leave Request Form'!$P$8:$P$569, $B275, 'Leave Request Form'!$Q$8:$Q$569, "&lt;="&amp;AC267, 'Leave Request Form'!$R$8:$R$569, "&gt;="&amp;AC267)&gt;0, "A", IF(COUNTIFS('Leave Request Form'!$C$8:$C$507, $B275, 'Leave Request Form'!$D$8:$D$507, "&lt;="&amp;AC267, 'Leave Request Form'!$E$8:$E$507, "&gt;="&amp;AC267)&gt;0, "R", "")))))</f>
        <v/>
      </c>
      <c r="AD275" s="43" t="str">
        <f>IF(OR($B275="", AD267=""), "", IF(COUNTIFS('Leave Request Form'!$T$8:$T$507, AD267, 'Leave Request Form'!$C$8:$C$507, $B275), "A2", IF(COUNTIFS('Leave Request Form'!$G$8:$G$507, AD267, 'Leave Request Form'!$C$8:$C$507, $B275), "R2", IF(COUNTIFS('Leave Request Form'!$P$8:$P$569, $B275, 'Leave Request Form'!$Q$8:$Q$569, "&lt;="&amp;AD267, 'Leave Request Form'!$R$8:$R$569, "&gt;="&amp;AD267)&gt;0, "A", IF(COUNTIFS('Leave Request Form'!$C$8:$C$507, $B275, 'Leave Request Form'!$D$8:$D$507, "&lt;="&amp;AD267, 'Leave Request Form'!$E$8:$E$507, "&gt;="&amp;AD267)&gt;0, "R", "")))))</f>
        <v/>
      </c>
      <c r="AE275" s="43" t="str">
        <f>IF(OR($B275="", AE267=""), "", IF(COUNTIFS('Leave Request Form'!$T$8:$T$507, AE267, 'Leave Request Form'!$C$8:$C$507, $B275), "A2", IF(COUNTIFS('Leave Request Form'!$G$8:$G$507, AE267, 'Leave Request Form'!$C$8:$C$507, $B275), "R2", IF(COUNTIFS('Leave Request Form'!$P$8:$P$569, $B275, 'Leave Request Form'!$Q$8:$Q$569, "&lt;="&amp;AE267, 'Leave Request Form'!$R$8:$R$569, "&gt;="&amp;AE267)&gt;0, "A", IF(COUNTIFS('Leave Request Form'!$C$8:$C$507, $B275, 'Leave Request Form'!$D$8:$D$507, "&lt;="&amp;AE267, 'Leave Request Form'!$E$8:$E$507, "&gt;="&amp;AE267)&gt;0, "R", "")))))</f>
        <v/>
      </c>
      <c r="AF275" s="43" t="str">
        <f>IF(OR($B275="", AF267=""), "", IF(COUNTIFS('Leave Request Form'!$T$8:$T$507, AF267, 'Leave Request Form'!$C$8:$C$507, $B275), "A2", IF(COUNTIFS('Leave Request Form'!$G$8:$G$507, AF267, 'Leave Request Form'!$C$8:$C$507, $B275), "R2", IF(COUNTIFS('Leave Request Form'!$P$8:$P$569, $B275, 'Leave Request Form'!$Q$8:$Q$569, "&lt;="&amp;AF267, 'Leave Request Form'!$R$8:$R$569, "&gt;="&amp;AF267)&gt;0, "A", IF(COUNTIFS('Leave Request Form'!$C$8:$C$507, $B275, 'Leave Request Form'!$D$8:$D$507, "&lt;="&amp;AF267, 'Leave Request Form'!$E$8:$E$507, "&gt;="&amp;AF267)&gt;0, "R", "")))))</f>
        <v/>
      </c>
      <c r="AG275" s="44" t="str">
        <f>IF(OR($B275="", AG267=""), "", IF(COUNTIFS('Leave Request Form'!$T$8:$T$507, AG267, 'Leave Request Form'!$C$8:$C$507, $B275), "A2", IF(COUNTIFS('Leave Request Form'!$G$8:$G$507, AG267, 'Leave Request Form'!$C$8:$C$507, $B275), "R2", IF(COUNTIFS('Leave Request Form'!$P$8:$P$569, $B275, 'Leave Request Form'!$Q$8:$Q$569, "&lt;="&amp;AG267, 'Leave Request Form'!$R$8:$R$569, "&gt;="&amp;AG267)&gt;0, "A", IF(COUNTIFS('Leave Request Form'!$C$8:$C$507, $B275, 'Leave Request Form'!$D$8:$D$507, "&lt;="&amp;AG267, 'Leave Request Form'!$E$8:$E$507, "&gt;="&amp;AG267)&gt;0, "R", "")))))</f>
        <v/>
      </c>
      <c r="AH275" s="75"/>
    </row>
    <row r="276" spans="1:34" x14ac:dyDescent="0.25">
      <c r="A276" s="75"/>
      <c r="B276" s="10" t="str">
        <f>IF('Intro &amp; Setup'!$BC$12="", "", 'Intro &amp; Setup'!$BC$12)</f>
        <v>Andrew</v>
      </c>
      <c r="C276" s="42" t="str">
        <f>IF(OR($B276="", C267=""), "", IF(COUNTIFS('Leave Request Form'!$T$8:$T$507, C267, 'Leave Request Form'!$C$8:$C$507, $B276), "A2", IF(COUNTIFS('Leave Request Form'!$G$8:$G$507, C267, 'Leave Request Form'!$C$8:$C$507, $B276), "R2", IF(COUNTIFS('Leave Request Form'!$P$8:$P$569, $B276, 'Leave Request Form'!$Q$8:$Q$569, "&lt;="&amp;C267, 'Leave Request Form'!$R$8:$R$569, "&gt;="&amp;C267)&gt;0, "A", IF(COUNTIFS('Leave Request Form'!$C$8:$C$507, $B276, 'Leave Request Form'!$D$8:$D$507, "&lt;="&amp;C267, 'Leave Request Form'!$E$8:$E$507, "&gt;="&amp;C267)&gt;0, "R", "")))))</f>
        <v/>
      </c>
      <c r="D276" s="43" t="str">
        <f>IF(OR($B276="", D267=""), "", IF(COUNTIFS('Leave Request Form'!$T$8:$T$507, D267, 'Leave Request Form'!$C$8:$C$507, $B276), "A2", IF(COUNTIFS('Leave Request Form'!$G$8:$G$507, D267, 'Leave Request Form'!$C$8:$C$507, $B276), "R2", IF(COUNTIFS('Leave Request Form'!$P$8:$P$569, $B276, 'Leave Request Form'!$Q$8:$Q$569, "&lt;="&amp;D267, 'Leave Request Form'!$R$8:$R$569, "&gt;="&amp;D267)&gt;0, "A", IF(COUNTIFS('Leave Request Form'!$C$8:$C$507, $B276, 'Leave Request Form'!$D$8:$D$507, "&lt;="&amp;D267, 'Leave Request Form'!$E$8:$E$507, "&gt;="&amp;D267)&gt;0, "R", "")))))</f>
        <v/>
      </c>
      <c r="E276" s="43" t="str">
        <f>IF(OR($B276="", E267=""), "", IF(COUNTIFS('Leave Request Form'!$T$8:$T$507, E267, 'Leave Request Form'!$C$8:$C$507, $B276), "A2", IF(COUNTIFS('Leave Request Form'!$G$8:$G$507, E267, 'Leave Request Form'!$C$8:$C$507, $B276), "R2", IF(COUNTIFS('Leave Request Form'!$P$8:$P$569, $B276, 'Leave Request Form'!$Q$8:$Q$569, "&lt;="&amp;E267, 'Leave Request Form'!$R$8:$R$569, "&gt;="&amp;E267)&gt;0, "A", IF(COUNTIFS('Leave Request Form'!$C$8:$C$507, $B276, 'Leave Request Form'!$D$8:$D$507, "&lt;="&amp;E267, 'Leave Request Form'!$E$8:$E$507, "&gt;="&amp;E267)&gt;0, "R", "")))))</f>
        <v/>
      </c>
      <c r="F276" s="43" t="str">
        <f>IF(OR($B276="", F267=""), "", IF(COUNTIFS('Leave Request Form'!$T$8:$T$507, F267, 'Leave Request Form'!$C$8:$C$507, $B276), "A2", IF(COUNTIFS('Leave Request Form'!$G$8:$G$507, F267, 'Leave Request Form'!$C$8:$C$507, $B276), "R2", IF(COUNTIFS('Leave Request Form'!$P$8:$P$569, $B276, 'Leave Request Form'!$Q$8:$Q$569, "&lt;="&amp;F267, 'Leave Request Form'!$R$8:$R$569, "&gt;="&amp;F267)&gt;0, "A", IF(COUNTIFS('Leave Request Form'!$C$8:$C$507, $B276, 'Leave Request Form'!$D$8:$D$507, "&lt;="&amp;F267, 'Leave Request Form'!$E$8:$E$507, "&gt;="&amp;F267)&gt;0, "R", "")))))</f>
        <v/>
      </c>
      <c r="G276" s="43" t="str">
        <f>IF(OR($B276="", G267=""), "", IF(COUNTIFS('Leave Request Form'!$T$8:$T$507, G267, 'Leave Request Form'!$C$8:$C$507, $B276), "A2", IF(COUNTIFS('Leave Request Form'!$G$8:$G$507, G267, 'Leave Request Form'!$C$8:$C$507, $B276), "R2", IF(COUNTIFS('Leave Request Form'!$P$8:$P$569, $B276, 'Leave Request Form'!$Q$8:$Q$569, "&lt;="&amp;G267, 'Leave Request Form'!$R$8:$R$569, "&gt;="&amp;G267)&gt;0, "A", IF(COUNTIFS('Leave Request Form'!$C$8:$C$507, $B276, 'Leave Request Form'!$D$8:$D$507, "&lt;="&amp;G267, 'Leave Request Form'!$E$8:$E$507, "&gt;="&amp;G267)&gt;0, "R", "")))))</f>
        <v/>
      </c>
      <c r="H276" s="43" t="str">
        <f>IF(OR($B276="", H267=""), "", IF(COUNTIFS('Leave Request Form'!$T$8:$T$507, H267, 'Leave Request Form'!$C$8:$C$507, $B276), "A2", IF(COUNTIFS('Leave Request Form'!$G$8:$G$507, H267, 'Leave Request Form'!$C$8:$C$507, $B276), "R2", IF(COUNTIFS('Leave Request Form'!$P$8:$P$569, $B276, 'Leave Request Form'!$Q$8:$Q$569, "&lt;="&amp;H267, 'Leave Request Form'!$R$8:$R$569, "&gt;="&amp;H267)&gt;0, "A", IF(COUNTIFS('Leave Request Form'!$C$8:$C$507, $B276, 'Leave Request Form'!$D$8:$D$507, "&lt;="&amp;H267, 'Leave Request Form'!$E$8:$E$507, "&gt;="&amp;H267)&gt;0, "R", "")))))</f>
        <v/>
      </c>
      <c r="I276" s="43" t="str">
        <f>IF(OR($B276="", I267=""), "", IF(COUNTIFS('Leave Request Form'!$T$8:$T$507, I267, 'Leave Request Form'!$C$8:$C$507, $B276), "A2", IF(COUNTIFS('Leave Request Form'!$G$8:$G$507, I267, 'Leave Request Form'!$C$8:$C$507, $B276), "R2", IF(COUNTIFS('Leave Request Form'!$P$8:$P$569, $B276, 'Leave Request Form'!$Q$8:$Q$569, "&lt;="&amp;I267, 'Leave Request Form'!$R$8:$R$569, "&gt;="&amp;I267)&gt;0, "A", IF(COUNTIFS('Leave Request Form'!$C$8:$C$507, $B276, 'Leave Request Form'!$D$8:$D$507, "&lt;="&amp;I267, 'Leave Request Form'!$E$8:$E$507, "&gt;="&amp;I267)&gt;0, "R", "")))))</f>
        <v/>
      </c>
      <c r="J276" s="43" t="str">
        <f>IF(OR($B276="", J267=""), "", IF(COUNTIFS('Leave Request Form'!$T$8:$T$507, J267, 'Leave Request Form'!$C$8:$C$507, $B276), "A2", IF(COUNTIFS('Leave Request Form'!$G$8:$G$507, J267, 'Leave Request Form'!$C$8:$C$507, $B276), "R2", IF(COUNTIFS('Leave Request Form'!$P$8:$P$569, $B276, 'Leave Request Form'!$Q$8:$Q$569, "&lt;="&amp;J267, 'Leave Request Form'!$R$8:$R$569, "&gt;="&amp;J267)&gt;0, "A", IF(COUNTIFS('Leave Request Form'!$C$8:$C$507, $B276, 'Leave Request Form'!$D$8:$D$507, "&lt;="&amp;J267, 'Leave Request Form'!$E$8:$E$507, "&gt;="&amp;J267)&gt;0, "R", "")))))</f>
        <v/>
      </c>
      <c r="K276" s="43" t="str">
        <f>IF(OR($B276="", K267=""), "", IF(COUNTIFS('Leave Request Form'!$T$8:$T$507, K267, 'Leave Request Form'!$C$8:$C$507, $B276), "A2", IF(COUNTIFS('Leave Request Form'!$G$8:$G$507, K267, 'Leave Request Form'!$C$8:$C$507, $B276), "R2", IF(COUNTIFS('Leave Request Form'!$P$8:$P$569, $B276, 'Leave Request Form'!$Q$8:$Q$569, "&lt;="&amp;K267, 'Leave Request Form'!$R$8:$R$569, "&gt;="&amp;K267)&gt;0, "A", IF(COUNTIFS('Leave Request Form'!$C$8:$C$507, $B276, 'Leave Request Form'!$D$8:$D$507, "&lt;="&amp;K267, 'Leave Request Form'!$E$8:$E$507, "&gt;="&amp;K267)&gt;0, "R", "")))))</f>
        <v/>
      </c>
      <c r="L276" s="43" t="str">
        <f>IF(OR($B276="", L267=""), "", IF(COUNTIFS('Leave Request Form'!$T$8:$T$507, L267, 'Leave Request Form'!$C$8:$C$507, $B276), "A2", IF(COUNTIFS('Leave Request Form'!$G$8:$G$507, L267, 'Leave Request Form'!$C$8:$C$507, $B276), "R2", IF(COUNTIFS('Leave Request Form'!$P$8:$P$569, $B276, 'Leave Request Form'!$Q$8:$Q$569, "&lt;="&amp;L267, 'Leave Request Form'!$R$8:$R$569, "&gt;="&amp;L267)&gt;0, "A", IF(COUNTIFS('Leave Request Form'!$C$8:$C$507, $B276, 'Leave Request Form'!$D$8:$D$507, "&lt;="&amp;L267, 'Leave Request Form'!$E$8:$E$507, "&gt;="&amp;L267)&gt;0, "R", "")))))</f>
        <v/>
      </c>
      <c r="M276" s="43" t="str">
        <f>IF(OR($B276="", M267=""), "", IF(COUNTIFS('Leave Request Form'!$T$8:$T$507, M267, 'Leave Request Form'!$C$8:$C$507, $B276), "A2", IF(COUNTIFS('Leave Request Form'!$G$8:$G$507, M267, 'Leave Request Form'!$C$8:$C$507, $B276), "R2", IF(COUNTIFS('Leave Request Form'!$P$8:$P$569, $B276, 'Leave Request Form'!$Q$8:$Q$569, "&lt;="&amp;M267, 'Leave Request Form'!$R$8:$R$569, "&gt;="&amp;M267)&gt;0, "A", IF(COUNTIFS('Leave Request Form'!$C$8:$C$507, $B276, 'Leave Request Form'!$D$8:$D$507, "&lt;="&amp;M267, 'Leave Request Form'!$E$8:$E$507, "&gt;="&amp;M267)&gt;0, "R", "")))))</f>
        <v/>
      </c>
      <c r="N276" s="43" t="str">
        <f>IF(OR($B276="", N267=""), "", IF(COUNTIFS('Leave Request Form'!$T$8:$T$507, N267, 'Leave Request Form'!$C$8:$C$507, $B276), "A2", IF(COUNTIFS('Leave Request Form'!$G$8:$G$507, N267, 'Leave Request Form'!$C$8:$C$507, $B276), "R2", IF(COUNTIFS('Leave Request Form'!$P$8:$P$569, $B276, 'Leave Request Form'!$Q$8:$Q$569, "&lt;="&amp;N267, 'Leave Request Form'!$R$8:$R$569, "&gt;="&amp;N267)&gt;0, "A", IF(COUNTIFS('Leave Request Form'!$C$8:$C$507, $B276, 'Leave Request Form'!$D$8:$D$507, "&lt;="&amp;N267, 'Leave Request Form'!$E$8:$E$507, "&gt;="&amp;N267)&gt;0, "R", "")))))</f>
        <v/>
      </c>
      <c r="O276" s="43" t="str">
        <f>IF(OR($B276="", O267=""), "", IF(COUNTIFS('Leave Request Form'!$T$8:$T$507, O267, 'Leave Request Form'!$C$8:$C$507, $B276), "A2", IF(COUNTIFS('Leave Request Form'!$G$8:$G$507, O267, 'Leave Request Form'!$C$8:$C$507, $B276), "R2", IF(COUNTIFS('Leave Request Form'!$P$8:$P$569, $B276, 'Leave Request Form'!$Q$8:$Q$569, "&lt;="&amp;O267, 'Leave Request Form'!$R$8:$R$569, "&gt;="&amp;O267)&gt;0, "A", IF(COUNTIFS('Leave Request Form'!$C$8:$C$507, $B276, 'Leave Request Form'!$D$8:$D$507, "&lt;="&amp;O267, 'Leave Request Form'!$E$8:$E$507, "&gt;="&amp;O267)&gt;0, "R", "")))))</f>
        <v/>
      </c>
      <c r="P276" s="43" t="str">
        <f>IF(OR($B276="", P267=""), "", IF(COUNTIFS('Leave Request Form'!$T$8:$T$507, P267, 'Leave Request Form'!$C$8:$C$507, $B276), "A2", IF(COUNTIFS('Leave Request Form'!$G$8:$G$507, P267, 'Leave Request Form'!$C$8:$C$507, $B276), "R2", IF(COUNTIFS('Leave Request Form'!$P$8:$P$569, $B276, 'Leave Request Form'!$Q$8:$Q$569, "&lt;="&amp;P267, 'Leave Request Form'!$R$8:$R$569, "&gt;="&amp;P267)&gt;0, "A", IF(COUNTIFS('Leave Request Form'!$C$8:$C$507, $B276, 'Leave Request Form'!$D$8:$D$507, "&lt;="&amp;P267, 'Leave Request Form'!$E$8:$E$507, "&gt;="&amp;P267)&gt;0, "R", "")))))</f>
        <v/>
      </c>
      <c r="Q276" s="43" t="str">
        <f>IF(OR($B276="", Q267=""), "", IF(COUNTIFS('Leave Request Form'!$T$8:$T$507, Q267, 'Leave Request Form'!$C$8:$C$507, $B276), "A2", IF(COUNTIFS('Leave Request Form'!$G$8:$G$507, Q267, 'Leave Request Form'!$C$8:$C$507, $B276), "R2", IF(COUNTIFS('Leave Request Form'!$P$8:$P$569, $B276, 'Leave Request Form'!$Q$8:$Q$569, "&lt;="&amp;Q267, 'Leave Request Form'!$R$8:$R$569, "&gt;="&amp;Q267)&gt;0, "A", IF(COUNTIFS('Leave Request Form'!$C$8:$C$507, $B276, 'Leave Request Form'!$D$8:$D$507, "&lt;="&amp;Q267, 'Leave Request Form'!$E$8:$E$507, "&gt;="&amp;Q267)&gt;0, "R", "")))))</f>
        <v/>
      </c>
      <c r="R276" s="43" t="str">
        <f>IF(OR($B276="", R267=""), "", IF(COUNTIFS('Leave Request Form'!$T$8:$T$507, R267, 'Leave Request Form'!$C$8:$C$507, $B276), "A2", IF(COUNTIFS('Leave Request Form'!$G$8:$G$507, R267, 'Leave Request Form'!$C$8:$C$507, $B276), "R2", IF(COUNTIFS('Leave Request Form'!$P$8:$P$569, $B276, 'Leave Request Form'!$Q$8:$Q$569, "&lt;="&amp;R267, 'Leave Request Form'!$R$8:$R$569, "&gt;="&amp;R267)&gt;0, "A", IF(COUNTIFS('Leave Request Form'!$C$8:$C$507, $B276, 'Leave Request Form'!$D$8:$D$507, "&lt;="&amp;R267, 'Leave Request Form'!$E$8:$E$507, "&gt;="&amp;R267)&gt;0, "R", "")))))</f>
        <v/>
      </c>
      <c r="S276" s="43" t="str">
        <f>IF(OR($B276="", S267=""), "", IF(COUNTIFS('Leave Request Form'!$T$8:$T$507, S267, 'Leave Request Form'!$C$8:$C$507, $B276), "A2", IF(COUNTIFS('Leave Request Form'!$G$8:$G$507, S267, 'Leave Request Form'!$C$8:$C$507, $B276), "R2", IF(COUNTIFS('Leave Request Form'!$P$8:$P$569, $B276, 'Leave Request Form'!$Q$8:$Q$569, "&lt;="&amp;S267, 'Leave Request Form'!$R$8:$R$569, "&gt;="&amp;S267)&gt;0, "A", IF(COUNTIFS('Leave Request Form'!$C$8:$C$507, $B276, 'Leave Request Form'!$D$8:$D$507, "&lt;="&amp;S267, 'Leave Request Form'!$E$8:$E$507, "&gt;="&amp;S267)&gt;0, "R", "")))))</f>
        <v/>
      </c>
      <c r="T276" s="43" t="str">
        <f>IF(OR($B276="", T267=""), "", IF(COUNTIFS('Leave Request Form'!$T$8:$T$507, T267, 'Leave Request Form'!$C$8:$C$507, $B276), "A2", IF(COUNTIFS('Leave Request Form'!$G$8:$G$507, T267, 'Leave Request Form'!$C$8:$C$507, $B276), "R2", IF(COUNTIFS('Leave Request Form'!$P$8:$P$569, $B276, 'Leave Request Form'!$Q$8:$Q$569, "&lt;="&amp;T267, 'Leave Request Form'!$R$8:$R$569, "&gt;="&amp;T267)&gt;0, "A", IF(COUNTIFS('Leave Request Form'!$C$8:$C$507, $B276, 'Leave Request Form'!$D$8:$D$507, "&lt;="&amp;T267, 'Leave Request Form'!$E$8:$E$507, "&gt;="&amp;T267)&gt;0, "R", "")))))</f>
        <v/>
      </c>
      <c r="U276" s="43" t="str">
        <f>IF(OR($B276="", U267=""), "", IF(COUNTIFS('Leave Request Form'!$T$8:$T$507, U267, 'Leave Request Form'!$C$8:$C$507, $B276), "A2", IF(COUNTIFS('Leave Request Form'!$G$8:$G$507, U267, 'Leave Request Form'!$C$8:$C$507, $B276), "R2", IF(COUNTIFS('Leave Request Form'!$P$8:$P$569, $B276, 'Leave Request Form'!$Q$8:$Q$569, "&lt;="&amp;U267, 'Leave Request Form'!$R$8:$R$569, "&gt;="&amp;U267)&gt;0, "A", IF(COUNTIFS('Leave Request Form'!$C$8:$C$507, $B276, 'Leave Request Form'!$D$8:$D$507, "&lt;="&amp;U267, 'Leave Request Form'!$E$8:$E$507, "&gt;="&amp;U267)&gt;0, "R", "")))))</f>
        <v/>
      </c>
      <c r="V276" s="43" t="str">
        <f>IF(OR($B276="", V267=""), "", IF(COUNTIFS('Leave Request Form'!$T$8:$T$507, V267, 'Leave Request Form'!$C$8:$C$507, $B276), "A2", IF(COUNTIFS('Leave Request Form'!$G$8:$G$507, V267, 'Leave Request Form'!$C$8:$C$507, $B276), "R2", IF(COUNTIFS('Leave Request Form'!$P$8:$P$569, $B276, 'Leave Request Form'!$Q$8:$Q$569, "&lt;="&amp;V267, 'Leave Request Form'!$R$8:$R$569, "&gt;="&amp;V267)&gt;0, "A", IF(COUNTIFS('Leave Request Form'!$C$8:$C$507, $B276, 'Leave Request Form'!$D$8:$D$507, "&lt;="&amp;V267, 'Leave Request Form'!$E$8:$E$507, "&gt;="&amp;V267)&gt;0, "R", "")))))</f>
        <v/>
      </c>
      <c r="W276" s="43" t="str">
        <f>IF(OR($B276="", W267=""), "", IF(COUNTIFS('Leave Request Form'!$T$8:$T$507, W267, 'Leave Request Form'!$C$8:$C$507, $B276), "A2", IF(COUNTIFS('Leave Request Form'!$G$8:$G$507, W267, 'Leave Request Form'!$C$8:$C$507, $B276), "R2", IF(COUNTIFS('Leave Request Form'!$P$8:$P$569, $B276, 'Leave Request Form'!$Q$8:$Q$569, "&lt;="&amp;W267, 'Leave Request Form'!$R$8:$R$569, "&gt;="&amp;W267)&gt;0, "A", IF(COUNTIFS('Leave Request Form'!$C$8:$C$507, $B276, 'Leave Request Form'!$D$8:$D$507, "&lt;="&amp;W267, 'Leave Request Form'!$E$8:$E$507, "&gt;="&amp;W267)&gt;0, "R", "")))))</f>
        <v/>
      </c>
      <c r="X276" s="43" t="str">
        <f>IF(OR($B276="", X267=""), "", IF(COUNTIFS('Leave Request Form'!$T$8:$T$507, X267, 'Leave Request Form'!$C$8:$C$507, $B276), "A2", IF(COUNTIFS('Leave Request Form'!$G$8:$G$507, X267, 'Leave Request Form'!$C$8:$C$507, $B276), "R2", IF(COUNTIFS('Leave Request Form'!$P$8:$P$569, $B276, 'Leave Request Form'!$Q$8:$Q$569, "&lt;="&amp;X267, 'Leave Request Form'!$R$8:$R$569, "&gt;="&amp;X267)&gt;0, "A", IF(COUNTIFS('Leave Request Form'!$C$8:$C$507, $B276, 'Leave Request Form'!$D$8:$D$507, "&lt;="&amp;X267, 'Leave Request Form'!$E$8:$E$507, "&gt;="&amp;X267)&gt;0, "R", "")))))</f>
        <v/>
      </c>
      <c r="Y276" s="43" t="str">
        <f>IF(OR($B276="", Y267=""), "", IF(COUNTIFS('Leave Request Form'!$T$8:$T$507, Y267, 'Leave Request Form'!$C$8:$C$507, $B276), "A2", IF(COUNTIFS('Leave Request Form'!$G$8:$G$507, Y267, 'Leave Request Form'!$C$8:$C$507, $B276), "R2", IF(COUNTIFS('Leave Request Form'!$P$8:$P$569, $B276, 'Leave Request Form'!$Q$8:$Q$569, "&lt;="&amp;Y267, 'Leave Request Form'!$R$8:$R$569, "&gt;="&amp;Y267)&gt;0, "A", IF(COUNTIFS('Leave Request Form'!$C$8:$C$507, $B276, 'Leave Request Form'!$D$8:$D$507, "&lt;="&amp;Y267, 'Leave Request Form'!$E$8:$E$507, "&gt;="&amp;Y267)&gt;0, "R", "")))))</f>
        <v/>
      </c>
      <c r="Z276" s="43" t="str">
        <f>IF(OR($B276="", Z267=""), "", IF(COUNTIFS('Leave Request Form'!$T$8:$T$507, Z267, 'Leave Request Form'!$C$8:$C$507, $B276), "A2", IF(COUNTIFS('Leave Request Form'!$G$8:$G$507, Z267, 'Leave Request Form'!$C$8:$C$507, $B276), "R2", IF(COUNTIFS('Leave Request Form'!$P$8:$P$569, $B276, 'Leave Request Form'!$Q$8:$Q$569, "&lt;="&amp;Z267, 'Leave Request Form'!$R$8:$R$569, "&gt;="&amp;Z267)&gt;0, "A", IF(COUNTIFS('Leave Request Form'!$C$8:$C$507, $B276, 'Leave Request Form'!$D$8:$D$507, "&lt;="&amp;Z267, 'Leave Request Form'!$E$8:$E$507, "&gt;="&amp;Z267)&gt;0, "R", "")))))</f>
        <v/>
      </c>
      <c r="AA276" s="43" t="str">
        <f>IF(OR($B276="", AA267=""), "", IF(COUNTIFS('Leave Request Form'!$T$8:$T$507, AA267, 'Leave Request Form'!$C$8:$C$507, $B276), "A2", IF(COUNTIFS('Leave Request Form'!$G$8:$G$507, AA267, 'Leave Request Form'!$C$8:$C$507, $B276), "R2", IF(COUNTIFS('Leave Request Form'!$P$8:$P$569, $B276, 'Leave Request Form'!$Q$8:$Q$569, "&lt;="&amp;AA267, 'Leave Request Form'!$R$8:$R$569, "&gt;="&amp;AA267)&gt;0, "A", IF(COUNTIFS('Leave Request Form'!$C$8:$C$507, $B276, 'Leave Request Form'!$D$8:$D$507, "&lt;="&amp;AA267, 'Leave Request Form'!$E$8:$E$507, "&gt;="&amp;AA267)&gt;0, "R", "")))))</f>
        <v/>
      </c>
      <c r="AB276" s="43" t="str">
        <f>IF(OR($B276="", AB267=""), "", IF(COUNTIFS('Leave Request Form'!$T$8:$T$507, AB267, 'Leave Request Form'!$C$8:$C$507, $B276), "A2", IF(COUNTIFS('Leave Request Form'!$G$8:$G$507, AB267, 'Leave Request Form'!$C$8:$C$507, $B276), "R2", IF(COUNTIFS('Leave Request Form'!$P$8:$P$569, $B276, 'Leave Request Form'!$Q$8:$Q$569, "&lt;="&amp;AB267, 'Leave Request Form'!$R$8:$R$569, "&gt;="&amp;AB267)&gt;0, "A", IF(COUNTIFS('Leave Request Form'!$C$8:$C$507, $B276, 'Leave Request Form'!$D$8:$D$507, "&lt;="&amp;AB267, 'Leave Request Form'!$E$8:$E$507, "&gt;="&amp;AB267)&gt;0, "R", "")))))</f>
        <v/>
      </c>
      <c r="AC276" s="43" t="str">
        <f>IF(OR($B276="", AC267=""), "", IF(COUNTIFS('Leave Request Form'!$T$8:$T$507, AC267, 'Leave Request Form'!$C$8:$C$507, $B276), "A2", IF(COUNTIFS('Leave Request Form'!$G$8:$G$507, AC267, 'Leave Request Form'!$C$8:$C$507, $B276), "R2", IF(COUNTIFS('Leave Request Form'!$P$8:$P$569, $B276, 'Leave Request Form'!$Q$8:$Q$569, "&lt;="&amp;AC267, 'Leave Request Form'!$R$8:$R$569, "&gt;="&amp;AC267)&gt;0, "A", IF(COUNTIFS('Leave Request Form'!$C$8:$C$507, $B276, 'Leave Request Form'!$D$8:$D$507, "&lt;="&amp;AC267, 'Leave Request Form'!$E$8:$E$507, "&gt;="&amp;AC267)&gt;0, "R", "")))))</f>
        <v/>
      </c>
      <c r="AD276" s="43" t="str">
        <f>IF(OR($B276="", AD267=""), "", IF(COUNTIFS('Leave Request Form'!$T$8:$T$507, AD267, 'Leave Request Form'!$C$8:$C$507, $B276), "A2", IF(COUNTIFS('Leave Request Form'!$G$8:$G$507, AD267, 'Leave Request Form'!$C$8:$C$507, $B276), "R2", IF(COUNTIFS('Leave Request Form'!$P$8:$P$569, $B276, 'Leave Request Form'!$Q$8:$Q$569, "&lt;="&amp;AD267, 'Leave Request Form'!$R$8:$R$569, "&gt;="&amp;AD267)&gt;0, "A", IF(COUNTIFS('Leave Request Form'!$C$8:$C$507, $B276, 'Leave Request Form'!$D$8:$D$507, "&lt;="&amp;AD267, 'Leave Request Form'!$E$8:$E$507, "&gt;="&amp;AD267)&gt;0, "R", "")))))</f>
        <v/>
      </c>
      <c r="AE276" s="43" t="str">
        <f>IF(OR($B276="", AE267=""), "", IF(COUNTIFS('Leave Request Form'!$T$8:$T$507, AE267, 'Leave Request Form'!$C$8:$C$507, $B276), "A2", IF(COUNTIFS('Leave Request Form'!$G$8:$G$507, AE267, 'Leave Request Form'!$C$8:$C$507, $B276), "R2", IF(COUNTIFS('Leave Request Form'!$P$8:$P$569, $B276, 'Leave Request Form'!$Q$8:$Q$569, "&lt;="&amp;AE267, 'Leave Request Form'!$R$8:$R$569, "&gt;="&amp;AE267)&gt;0, "A", IF(COUNTIFS('Leave Request Form'!$C$8:$C$507, $B276, 'Leave Request Form'!$D$8:$D$507, "&lt;="&amp;AE267, 'Leave Request Form'!$E$8:$E$507, "&gt;="&amp;AE267)&gt;0, "R", "")))))</f>
        <v/>
      </c>
      <c r="AF276" s="43" t="str">
        <f>IF(OR($B276="", AF267=""), "", IF(COUNTIFS('Leave Request Form'!$T$8:$T$507, AF267, 'Leave Request Form'!$C$8:$C$507, $B276), "A2", IF(COUNTIFS('Leave Request Form'!$G$8:$G$507, AF267, 'Leave Request Form'!$C$8:$C$507, $B276), "R2", IF(COUNTIFS('Leave Request Form'!$P$8:$P$569, $B276, 'Leave Request Form'!$Q$8:$Q$569, "&lt;="&amp;AF267, 'Leave Request Form'!$R$8:$R$569, "&gt;="&amp;AF267)&gt;0, "A", IF(COUNTIFS('Leave Request Form'!$C$8:$C$507, $B276, 'Leave Request Form'!$D$8:$D$507, "&lt;="&amp;AF267, 'Leave Request Form'!$E$8:$E$507, "&gt;="&amp;AF267)&gt;0, "R", "")))))</f>
        <v/>
      </c>
      <c r="AG276" s="44" t="str">
        <f>IF(OR($B276="", AG267=""), "", IF(COUNTIFS('Leave Request Form'!$T$8:$T$507, AG267, 'Leave Request Form'!$C$8:$C$507, $B276), "A2", IF(COUNTIFS('Leave Request Form'!$G$8:$G$507, AG267, 'Leave Request Form'!$C$8:$C$507, $B276), "R2", IF(COUNTIFS('Leave Request Form'!$P$8:$P$569, $B276, 'Leave Request Form'!$Q$8:$Q$569, "&lt;="&amp;AG267, 'Leave Request Form'!$R$8:$R$569, "&gt;="&amp;AG267)&gt;0, "A", IF(COUNTIFS('Leave Request Form'!$C$8:$C$507, $B276, 'Leave Request Form'!$D$8:$D$507, "&lt;="&amp;AG267, 'Leave Request Form'!$E$8:$E$507, "&gt;="&amp;AG267)&gt;0, "R", "")))))</f>
        <v/>
      </c>
      <c r="AH276" s="75"/>
    </row>
    <row r="277" spans="1:34" x14ac:dyDescent="0.25">
      <c r="A277" s="75"/>
      <c r="B277" s="10" t="str">
        <f>IF('Intro &amp; Setup'!$BC$13="", "", 'Intro &amp; Setup'!$BC$13)</f>
        <v>Colleen</v>
      </c>
      <c r="C277" s="42" t="str">
        <f>IF(OR($B277="", C267=""), "", IF(COUNTIFS('Leave Request Form'!$T$8:$T$507, C267, 'Leave Request Form'!$C$8:$C$507, $B277), "A2", IF(COUNTIFS('Leave Request Form'!$G$8:$G$507, C267, 'Leave Request Form'!$C$8:$C$507, $B277), "R2", IF(COUNTIFS('Leave Request Form'!$P$8:$P$569, $B277, 'Leave Request Form'!$Q$8:$Q$569, "&lt;="&amp;C267, 'Leave Request Form'!$R$8:$R$569, "&gt;="&amp;C267)&gt;0, "A", IF(COUNTIFS('Leave Request Form'!$C$8:$C$507, $B277, 'Leave Request Form'!$D$8:$D$507, "&lt;="&amp;C267, 'Leave Request Form'!$E$8:$E$507, "&gt;="&amp;C267)&gt;0, "R", "")))))</f>
        <v/>
      </c>
      <c r="D277" s="43" t="str">
        <f>IF(OR($B277="", D267=""), "", IF(COUNTIFS('Leave Request Form'!$T$8:$T$507, D267, 'Leave Request Form'!$C$8:$C$507, $B277), "A2", IF(COUNTIFS('Leave Request Form'!$G$8:$G$507, D267, 'Leave Request Form'!$C$8:$C$507, $B277), "R2", IF(COUNTIFS('Leave Request Form'!$P$8:$P$569, $B277, 'Leave Request Form'!$Q$8:$Q$569, "&lt;="&amp;D267, 'Leave Request Form'!$R$8:$R$569, "&gt;="&amp;D267)&gt;0, "A", IF(COUNTIFS('Leave Request Form'!$C$8:$C$507, $B277, 'Leave Request Form'!$D$8:$D$507, "&lt;="&amp;D267, 'Leave Request Form'!$E$8:$E$507, "&gt;="&amp;D267)&gt;0, "R", "")))))</f>
        <v/>
      </c>
      <c r="E277" s="43" t="str">
        <f>IF(OR($B277="", E267=""), "", IF(COUNTIFS('Leave Request Form'!$T$8:$T$507, E267, 'Leave Request Form'!$C$8:$C$507, $B277), "A2", IF(COUNTIFS('Leave Request Form'!$G$8:$G$507, E267, 'Leave Request Form'!$C$8:$C$507, $B277), "R2", IF(COUNTIFS('Leave Request Form'!$P$8:$P$569, $B277, 'Leave Request Form'!$Q$8:$Q$569, "&lt;="&amp;E267, 'Leave Request Form'!$R$8:$R$569, "&gt;="&amp;E267)&gt;0, "A", IF(COUNTIFS('Leave Request Form'!$C$8:$C$507, $B277, 'Leave Request Form'!$D$8:$D$507, "&lt;="&amp;E267, 'Leave Request Form'!$E$8:$E$507, "&gt;="&amp;E267)&gt;0, "R", "")))))</f>
        <v/>
      </c>
      <c r="F277" s="43" t="str">
        <f>IF(OR($B277="", F267=""), "", IF(COUNTIFS('Leave Request Form'!$T$8:$T$507, F267, 'Leave Request Form'!$C$8:$C$507, $B277), "A2", IF(COUNTIFS('Leave Request Form'!$G$8:$G$507, F267, 'Leave Request Form'!$C$8:$C$507, $B277), "R2", IF(COUNTIFS('Leave Request Form'!$P$8:$P$569, $B277, 'Leave Request Form'!$Q$8:$Q$569, "&lt;="&amp;F267, 'Leave Request Form'!$R$8:$R$569, "&gt;="&amp;F267)&gt;0, "A", IF(COUNTIFS('Leave Request Form'!$C$8:$C$507, $B277, 'Leave Request Form'!$D$8:$D$507, "&lt;="&amp;F267, 'Leave Request Form'!$E$8:$E$507, "&gt;="&amp;F267)&gt;0, "R", "")))))</f>
        <v/>
      </c>
      <c r="G277" s="43" t="str">
        <f>IF(OR($B277="", G267=""), "", IF(COUNTIFS('Leave Request Form'!$T$8:$T$507, G267, 'Leave Request Form'!$C$8:$C$507, $B277), "A2", IF(COUNTIFS('Leave Request Form'!$G$8:$G$507, G267, 'Leave Request Form'!$C$8:$C$507, $B277), "R2", IF(COUNTIFS('Leave Request Form'!$P$8:$P$569, $B277, 'Leave Request Form'!$Q$8:$Q$569, "&lt;="&amp;G267, 'Leave Request Form'!$R$8:$R$569, "&gt;="&amp;G267)&gt;0, "A", IF(COUNTIFS('Leave Request Form'!$C$8:$C$507, $B277, 'Leave Request Form'!$D$8:$D$507, "&lt;="&amp;G267, 'Leave Request Form'!$E$8:$E$507, "&gt;="&amp;G267)&gt;0, "R", "")))))</f>
        <v/>
      </c>
      <c r="H277" s="43" t="str">
        <f>IF(OR($B277="", H267=""), "", IF(COUNTIFS('Leave Request Form'!$T$8:$T$507, H267, 'Leave Request Form'!$C$8:$C$507, $B277), "A2", IF(COUNTIFS('Leave Request Form'!$G$8:$G$507, H267, 'Leave Request Form'!$C$8:$C$507, $B277), "R2", IF(COUNTIFS('Leave Request Form'!$P$8:$P$569, $B277, 'Leave Request Form'!$Q$8:$Q$569, "&lt;="&amp;H267, 'Leave Request Form'!$R$8:$R$569, "&gt;="&amp;H267)&gt;0, "A", IF(COUNTIFS('Leave Request Form'!$C$8:$C$507, $B277, 'Leave Request Form'!$D$8:$D$507, "&lt;="&amp;H267, 'Leave Request Form'!$E$8:$E$507, "&gt;="&amp;H267)&gt;0, "R", "")))))</f>
        <v/>
      </c>
      <c r="I277" s="43" t="str">
        <f>IF(OR($B277="", I267=""), "", IF(COUNTIFS('Leave Request Form'!$T$8:$T$507, I267, 'Leave Request Form'!$C$8:$C$507, $B277), "A2", IF(COUNTIFS('Leave Request Form'!$G$8:$G$507, I267, 'Leave Request Form'!$C$8:$C$507, $B277), "R2", IF(COUNTIFS('Leave Request Form'!$P$8:$P$569, $B277, 'Leave Request Form'!$Q$8:$Q$569, "&lt;="&amp;I267, 'Leave Request Form'!$R$8:$R$569, "&gt;="&amp;I267)&gt;0, "A", IF(COUNTIFS('Leave Request Form'!$C$8:$C$507, $B277, 'Leave Request Form'!$D$8:$D$507, "&lt;="&amp;I267, 'Leave Request Form'!$E$8:$E$507, "&gt;="&amp;I267)&gt;0, "R", "")))))</f>
        <v/>
      </c>
      <c r="J277" s="43" t="str">
        <f>IF(OR($B277="", J267=""), "", IF(COUNTIFS('Leave Request Form'!$T$8:$T$507, J267, 'Leave Request Form'!$C$8:$C$507, $B277), "A2", IF(COUNTIFS('Leave Request Form'!$G$8:$G$507, J267, 'Leave Request Form'!$C$8:$C$507, $B277), "R2", IF(COUNTIFS('Leave Request Form'!$P$8:$P$569, $B277, 'Leave Request Form'!$Q$8:$Q$569, "&lt;="&amp;J267, 'Leave Request Form'!$R$8:$R$569, "&gt;="&amp;J267)&gt;0, "A", IF(COUNTIFS('Leave Request Form'!$C$8:$C$507, $B277, 'Leave Request Form'!$D$8:$D$507, "&lt;="&amp;J267, 'Leave Request Form'!$E$8:$E$507, "&gt;="&amp;J267)&gt;0, "R", "")))))</f>
        <v/>
      </c>
      <c r="K277" s="43" t="str">
        <f>IF(OR($B277="", K267=""), "", IF(COUNTIFS('Leave Request Form'!$T$8:$T$507, K267, 'Leave Request Form'!$C$8:$C$507, $B277), "A2", IF(COUNTIFS('Leave Request Form'!$G$8:$G$507, K267, 'Leave Request Form'!$C$8:$C$507, $B277), "R2", IF(COUNTIFS('Leave Request Form'!$P$8:$P$569, $B277, 'Leave Request Form'!$Q$8:$Q$569, "&lt;="&amp;K267, 'Leave Request Form'!$R$8:$R$569, "&gt;="&amp;K267)&gt;0, "A", IF(COUNTIFS('Leave Request Form'!$C$8:$C$507, $B277, 'Leave Request Form'!$D$8:$D$507, "&lt;="&amp;K267, 'Leave Request Form'!$E$8:$E$507, "&gt;="&amp;K267)&gt;0, "R", "")))))</f>
        <v/>
      </c>
      <c r="L277" s="43" t="str">
        <f>IF(OR($B277="", L267=""), "", IF(COUNTIFS('Leave Request Form'!$T$8:$T$507, L267, 'Leave Request Form'!$C$8:$C$507, $B277), "A2", IF(COUNTIFS('Leave Request Form'!$G$8:$G$507, L267, 'Leave Request Form'!$C$8:$C$507, $B277), "R2", IF(COUNTIFS('Leave Request Form'!$P$8:$P$569, $B277, 'Leave Request Form'!$Q$8:$Q$569, "&lt;="&amp;L267, 'Leave Request Form'!$R$8:$R$569, "&gt;="&amp;L267)&gt;0, "A", IF(COUNTIFS('Leave Request Form'!$C$8:$C$507, $B277, 'Leave Request Form'!$D$8:$D$507, "&lt;="&amp;L267, 'Leave Request Form'!$E$8:$E$507, "&gt;="&amp;L267)&gt;0, "R", "")))))</f>
        <v/>
      </c>
      <c r="M277" s="43" t="str">
        <f>IF(OR($B277="", M267=""), "", IF(COUNTIFS('Leave Request Form'!$T$8:$T$507, M267, 'Leave Request Form'!$C$8:$C$507, $B277), "A2", IF(COUNTIFS('Leave Request Form'!$G$8:$G$507, M267, 'Leave Request Form'!$C$8:$C$507, $B277), "R2", IF(COUNTIFS('Leave Request Form'!$P$8:$P$569, $B277, 'Leave Request Form'!$Q$8:$Q$569, "&lt;="&amp;M267, 'Leave Request Form'!$R$8:$R$569, "&gt;="&amp;M267)&gt;0, "A", IF(COUNTIFS('Leave Request Form'!$C$8:$C$507, $B277, 'Leave Request Form'!$D$8:$D$507, "&lt;="&amp;M267, 'Leave Request Form'!$E$8:$E$507, "&gt;="&amp;M267)&gt;0, "R", "")))))</f>
        <v/>
      </c>
      <c r="N277" s="43" t="str">
        <f>IF(OR($B277="", N267=""), "", IF(COUNTIFS('Leave Request Form'!$T$8:$T$507, N267, 'Leave Request Form'!$C$8:$C$507, $B277), "A2", IF(COUNTIFS('Leave Request Form'!$G$8:$G$507, N267, 'Leave Request Form'!$C$8:$C$507, $B277), "R2", IF(COUNTIFS('Leave Request Form'!$P$8:$P$569, $B277, 'Leave Request Form'!$Q$8:$Q$569, "&lt;="&amp;N267, 'Leave Request Form'!$R$8:$R$569, "&gt;="&amp;N267)&gt;0, "A", IF(COUNTIFS('Leave Request Form'!$C$8:$C$507, $B277, 'Leave Request Form'!$D$8:$D$507, "&lt;="&amp;N267, 'Leave Request Form'!$E$8:$E$507, "&gt;="&amp;N267)&gt;0, "R", "")))))</f>
        <v/>
      </c>
      <c r="O277" s="43" t="str">
        <f>IF(OR($B277="", O267=""), "", IF(COUNTIFS('Leave Request Form'!$T$8:$T$507, O267, 'Leave Request Form'!$C$8:$C$507, $B277), "A2", IF(COUNTIFS('Leave Request Form'!$G$8:$G$507, O267, 'Leave Request Form'!$C$8:$C$507, $B277), "R2", IF(COUNTIFS('Leave Request Form'!$P$8:$P$569, $B277, 'Leave Request Form'!$Q$8:$Q$569, "&lt;="&amp;O267, 'Leave Request Form'!$R$8:$R$569, "&gt;="&amp;O267)&gt;0, "A", IF(COUNTIFS('Leave Request Form'!$C$8:$C$507, $B277, 'Leave Request Form'!$D$8:$D$507, "&lt;="&amp;O267, 'Leave Request Form'!$E$8:$E$507, "&gt;="&amp;O267)&gt;0, "R", "")))))</f>
        <v/>
      </c>
      <c r="P277" s="43" t="str">
        <f>IF(OR($B277="", P267=""), "", IF(COUNTIFS('Leave Request Form'!$T$8:$T$507, P267, 'Leave Request Form'!$C$8:$C$507, $B277), "A2", IF(COUNTIFS('Leave Request Form'!$G$8:$G$507, P267, 'Leave Request Form'!$C$8:$C$507, $B277), "R2", IF(COUNTIFS('Leave Request Form'!$P$8:$P$569, $B277, 'Leave Request Form'!$Q$8:$Q$569, "&lt;="&amp;P267, 'Leave Request Form'!$R$8:$R$569, "&gt;="&amp;P267)&gt;0, "A", IF(COUNTIFS('Leave Request Form'!$C$8:$C$507, $B277, 'Leave Request Form'!$D$8:$D$507, "&lt;="&amp;P267, 'Leave Request Form'!$E$8:$E$507, "&gt;="&amp;P267)&gt;0, "R", "")))))</f>
        <v/>
      </c>
      <c r="Q277" s="43" t="str">
        <f>IF(OR($B277="", Q267=""), "", IF(COUNTIFS('Leave Request Form'!$T$8:$T$507, Q267, 'Leave Request Form'!$C$8:$C$507, $B277), "A2", IF(COUNTIFS('Leave Request Form'!$G$8:$G$507, Q267, 'Leave Request Form'!$C$8:$C$507, $B277), "R2", IF(COUNTIFS('Leave Request Form'!$P$8:$P$569, $B277, 'Leave Request Form'!$Q$8:$Q$569, "&lt;="&amp;Q267, 'Leave Request Form'!$R$8:$R$569, "&gt;="&amp;Q267)&gt;0, "A", IF(COUNTIFS('Leave Request Form'!$C$8:$C$507, $B277, 'Leave Request Form'!$D$8:$D$507, "&lt;="&amp;Q267, 'Leave Request Form'!$E$8:$E$507, "&gt;="&amp;Q267)&gt;0, "R", "")))))</f>
        <v/>
      </c>
      <c r="R277" s="43" t="str">
        <f>IF(OR($B277="", R267=""), "", IF(COUNTIFS('Leave Request Form'!$T$8:$T$507, R267, 'Leave Request Form'!$C$8:$C$507, $B277), "A2", IF(COUNTIFS('Leave Request Form'!$G$8:$G$507, R267, 'Leave Request Form'!$C$8:$C$507, $B277), "R2", IF(COUNTIFS('Leave Request Form'!$P$8:$P$569, $B277, 'Leave Request Form'!$Q$8:$Q$569, "&lt;="&amp;R267, 'Leave Request Form'!$R$8:$R$569, "&gt;="&amp;R267)&gt;0, "A", IF(COUNTIFS('Leave Request Form'!$C$8:$C$507, $B277, 'Leave Request Form'!$D$8:$D$507, "&lt;="&amp;R267, 'Leave Request Form'!$E$8:$E$507, "&gt;="&amp;R267)&gt;0, "R", "")))))</f>
        <v/>
      </c>
      <c r="S277" s="43" t="str">
        <f>IF(OR($B277="", S267=""), "", IF(COUNTIFS('Leave Request Form'!$T$8:$T$507, S267, 'Leave Request Form'!$C$8:$C$507, $B277), "A2", IF(COUNTIFS('Leave Request Form'!$G$8:$G$507, S267, 'Leave Request Form'!$C$8:$C$507, $B277), "R2", IF(COUNTIFS('Leave Request Form'!$P$8:$P$569, $B277, 'Leave Request Form'!$Q$8:$Q$569, "&lt;="&amp;S267, 'Leave Request Form'!$R$8:$R$569, "&gt;="&amp;S267)&gt;0, "A", IF(COUNTIFS('Leave Request Form'!$C$8:$C$507, $B277, 'Leave Request Form'!$D$8:$D$507, "&lt;="&amp;S267, 'Leave Request Form'!$E$8:$E$507, "&gt;="&amp;S267)&gt;0, "R", "")))))</f>
        <v/>
      </c>
      <c r="T277" s="43" t="str">
        <f>IF(OR($B277="", T267=""), "", IF(COUNTIFS('Leave Request Form'!$T$8:$T$507, T267, 'Leave Request Form'!$C$8:$C$507, $B277), "A2", IF(COUNTIFS('Leave Request Form'!$G$8:$G$507, T267, 'Leave Request Form'!$C$8:$C$507, $B277), "R2", IF(COUNTIFS('Leave Request Form'!$P$8:$P$569, $B277, 'Leave Request Form'!$Q$8:$Q$569, "&lt;="&amp;T267, 'Leave Request Form'!$R$8:$R$569, "&gt;="&amp;T267)&gt;0, "A", IF(COUNTIFS('Leave Request Form'!$C$8:$C$507, $B277, 'Leave Request Form'!$D$8:$D$507, "&lt;="&amp;T267, 'Leave Request Form'!$E$8:$E$507, "&gt;="&amp;T267)&gt;0, "R", "")))))</f>
        <v/>
      </c>
      <c r="U277" s="43" t="str">
        <f>IF(OR($B277="", U267=""), "", IF(COUNTIFS('Leave Request Form'!$T$8:$T$507, U267, 'Leave Request Form'!$C$8:$C$507, $B277), "A2", IF(COUNTIFS('Leave Request Form'!$G$8:$G$507, U267, 'Leave Request Form'!$C$8:$C$507, $B277), "R2", IF(COUNTIFS('Leave Request Form'!$P$8:$P$569, $B277, 'Leave Request Form'!$Q$8:$Q$569, "&lt;="&amp;U267, 'Leave Request Form'!$R$8:$R$569, "&gt;="&amp;U267)&gt;0, "A", IF(COUNTIFS('Leave Request Form'!$C$8:$C$507, $B277, 'Leave Request Form'!$D$8:$D$507, "&lt;="&amp;U267, 'Leave Request Form'!$E$8:$E$507, "&gt;="&amp;U267)&gt;0, "R", "")))))</f>
        <v/>
      </c>
      <c r="V277" s="43" t="str">
        <f>IF(OR($B277="", V267=""), "", IF(COUNTIFS('Leave Request Form'!$T$8:$T$507, V267, 'Leave Request Form'!$C$8:$C$507, $B277), "A2", IF(COUNTIFS('Leave Request Form'!$G$8:$G$507, V267, 'Leave Request Form'!$C$8:$C$507, $B277), "R2", IF(COUNTIFS('Leave Request Form'!$P$8:$P$569, $B277, 'Leave Request Form'!$Q$8:$Q$569, "&lt;="&amp;V267, 'Leave Request Form'!$R$8:$R$569, "&gt;="&amp;V267)&gt;0, "A", IF(COUNTIFS('Leave Request Form'!$C$8:$C$507, $B277, 'Leave Request Form'!$D$8:$D$507, "&lt;="&amp;V267, 'Leave Request Form'!$E$8:$E$507, "&gt;="&amp;V267)&gt;0, "R", "")))))</f>
        <v/>
      </c>
      <c r="W277" s="43" t="str">
        <f>IF(OR($B277="", W267=""), "", IF(COUNTIFS('Leave Request Form'!$T$8:$T$507, W267, 'Leave Request Form'!$C$8:$C$507, $B277), "A2", IF(COUNTIFS('Leave Request Form'!$G$8:$G$507, W267, 'Leave Request Form'!$C$8:$C$507, $B277), "R2", IF(COUNTIFS('Leave Request Form'!$P$8:$P$569, $B277, 'Leave Request Form'!$Q$8:$Q$569, "&lt;="&amp;W267, 'Leave Request Form'!$R$8:$R$569, "&gt;="&amp;W267)&gt;0, "A", IF(COUNTIFS('Leave Request Form'!$C$8:$C$507, $B277, 'Leave Request Form'!$D$8:$D$507, "&lt;="&amp;W267, 'Leave Request Form'!$E$8:$E$507, "&gt;="&amp;W267)&gt;0, "R", "")))))</f>
        <v/>
      </c>
      <c r="X277" s="43" t="str">
        <f>IF(OR($B277="", X267=""), "", IF(COUNTIFS('Leave Request Form'!$T$8:$T$507, X267, 'Leave Request Form'!$C$8:$C$507, $B277), "A2", IF(COUNTIFS('Leave Request Form'!$G$8:$G$507, X267, 'Leave Request Form'!$C$8:$C$507, $B277), "R2", IF(COUNTIFS('Leave Request Form'!$P$8:$P$569, $B277, 'Leave Request Form'!$Q$8:$Q$569, "&lt;="&amp;X267, 'Leave Request Form'!$R$8:$R$569, "&gt;="&amp;X267)&gt;0, "A", IF(COUNTIFS('Leave Request Form'!$C$8:$C$507, $B277, 'Leave Request Form'!$D$8:$D$507, "&lt;="&amp;X267, 'Leave Request Form'!$E$8:$E$507, "&gt;="&amp;X267)&gt;0, "R", "")))))</f>
        <v/>
      </c>
      <c r="Y277" s="43" t="str">
        <f>IF(OR($B277="", Y267=""), "", IF(COUNTIFS('Leave Request Form'!$T$8:$T$507, Y267, 'Leave Request Form'!$C$8:$C$507, $B277), "A2", IF(COUNTIFS('Leave Request Form'!$G$8:$G$507, Y267, 'Leave Request Form'!$C$8:$C$507, $B277), "R2", IF(COUNTIFS('Leave Request Form'!$P$8:$P$569, $B277, 'Leave Request Form'!$Q$8:$Q$569, "&lt;="&amp;Y267, 'Leave Request Form'!$R$8:$R$569, "&gt;="&amp;Y267)&gt;0, "A", IF(COUNTIFS('Leave Request Form'!$C$8:$C$507, $B277, 'Leave Request Form'!$D$8:$D$507, "&lt;="&amp;Y267, 'Leave Request Form'!$E$8:$E$507, "&gt;="&amp;Y267)&gt;0, "R", "")))))</f>
        <v/>
      </c>
      <c r="Z277" s="43" t="str">
        <f>IF(OR($B277="", Z267=""), "", IF(COUNTIFS('Leave Request Form'!$T$8:$T$507, Z267, 'Leave Request Form'!$C$8:$C$507, $B277), "A2", IF(COUNTIFS('Leave Request Form'!$G$8:$G$507, Z267, 'Leave Request Form'!$C$8:$C$507, $B277), "R2", IF(COUNTIFS('Leave Request Form'!$P$8:$P$569, $B277, 'Leave Request Form'!$Q$8:$Q$569, "&lt;="&amp;Z267, 'Leave Request Form'!$R$8:$R$569, "&gt;="&amp;Z267)&gt;0, "A", IF(COUNTIFS('Leave Request Form'!$C$8:$C$507, $B277, 'Leave Request Form'!$D$8:$D$507, "&lt;="&amp;Z267, 'Leave Request Form'!$E$8:$E$507, "&gt;="&amp;Z267)&gt;0, "R", "")))))</f>
        <v/>
      </c>
      <c r="AA277" s="43" t="str">
        <f>IF(OR($B277="", AA267=""), "", IF(COUNTIFS('Leave Request Form'!$T$8:$T$507, AA267, 'Leave Request Form'!$C$8:$C$507, $B277), "A2", IF(COUNTIFS('Leave Request Form'!$G$8:$G$507, AA267, 'Leave Request Form'!$C$8:$C$507, $B277), "R2", IF(COUNTIFS('Leave Request Form'!$P$8:$P$569, $B277, 'Leave Request Form'!$Q$8:$Q$569, "&lt;="&amp;AA267, 'Leave Request Form'!$R$8:$R$569, "&gt;="&amp;AA267)&gt;0, "A", IF(COUNTIFS('Leave Request Form'!$C$8:$C$507, $B277, 'Leave Request Form'!$D$8:$D$507, "&lt;="&amp;AA267, 'Leave Request Form'!$E$8:$E$507, "&gt;="&amp;AA267)&gt;0, "R", "")))))</f>
        <v/>
      </c>
      <c r="AB277" s="43" t="str">
        <f>IF(OR($B277="", AB267=""), "", IF(COUNTIFS('Leave Request Form'!$T$8:$T$507, AB267, 'Leave Request Form'!$C$8:$C$507, $B277), "A2", IF(COUNTIFS('Leave Request Form'!$G$8:$G$507, AB267, 'Leave Request Form'!$C$8:$C$507, $B277), "R2", IF(COUNTIFS('Leave Request Form'!$P$8:$P$569, $B277, 'Leave Request Form'!$Q$8:$Q$569, "&lt;="&amp;AB267, 'Leave Request Form'!$R$8:$R$569, "&gt;="&amp;AB267)&gt;0, "A", IF(COUNTIFS('Leave Request Form'!$C$8:$C$507, $B277, 'Leave Request Form'!$D$8:$D$507, "&lt;="&amp;AB267, 'Leave Request Form'!$E$8:$E$507, "&gt;="&amp;AB267)&gt;0, "R", "")))))</f>
        <v/>
      </c>
      <c r="AC277" s="43" t="str">
        <f>IF(OR($B277="", AC267=""), "", IF(COUNTIFS('Leave Request Form'!$T$8:$T$507, AC267, 'Leave Request Form'!$C$8:$C$507, $B277), "A2", IF(COUNTIFS('Leave Request Form'!$G$8:$G$507, AC267, 'Leave Request Form'!$C$8:$C$507, $B277), "R2", IF(COUNTIFS('Leave Request Form'!$P$8:$P$569, $B277, 'Leave Request Form'!$Q$8:$Q$569, "&lt;="&amp;AC267, 'Leave Request Form'!$R$8:$R$569, "&gt;="&amp;AC267)&gt;0, "A", IF(COUNTIFS('Leave Request Form'!$C$8:$C$507, $B277, 'Leave Request Form'!$D$8:$D$507, "&lt;="&amp;AC267, 'Leave Request Form'!$E$8:$E$507, "&gt;="&amp;AC267)&gt;0, "R", "")))))</f>
        <v/>
      </c>
      <c r="AD277" s="43" t="str">
        <f>IF(OR($B277="", AD267=""), "", IF(COUNTIFS('Leave Request Form'!$T$8:$T$507, AD267, 'Leave Request Form'!$C$8:$C$507, $B277), "A2", IF(COUNTIFS('Leave Request Form'!$G$8:$G$507, AD267, 'Leave Request Form'!$C$8:$C$507, $B277), "R2", IF(COUNTIFS('Leave Request Form'!$P$8:$P$569, $B277, 'Leave Request Form'!$Q$8:$Q$569, "&lt;="&amp;AD267, 'Leave Request Form'!$R$8:$R$569, "&gt;="&amp;AD267)&gt;0, "A", IF(COUNTIFS('Leave Request Form'!$C$8:$C$507, $B277, 'Leave Request Form'!$D$8:$D$507, "&lt;="&amp;AD267, 'Leave Request Form'!$E$8:$E$507, "&gt;="&amp;AD267)&gt;0, "R", "")))))</f>
        <v/>
      </c>
      <c r="AE277" s="43" t="str">
        <f>IF(OR($B277="", AE267=""), "", IF(COUNTIFS('Leave Request Form'!$T$8:$T$507, AE267, 'Leave Request Form'!$C$8:$C$507, $B277), "A2", IF(COUNTIFS('Leave Request Form'!$G$8:$G$507, AE267, 'Leave Request Form'!$C$8:$C$507, $B277), "R2", IF(COUNTIFS('Leave Request Form'!$P$8:$P$569, $B277, 'Leave Request Form'!$Q$8:$Q$569, "&lt;="&amp;AE267, 'Leave Request Form'!$R$8:$R$569, "&gt;="&amp;AE267)&gt;0, "A", IF(COUNTIFS('Leave Request Form'!$C$8:$C$507, $B277, 'Leave Request Form'!$D$8:$D$507, "&lt;="&amp;AE267, 'Leave Request Form'!$E$8:$E$507, "&gt;="&amp;AE267)&gt;0, "R", "")))))</f>
        <v/>
      </c>
      <c r="AF277" s="43" t="str">
        <f>IF(OR($B277="", AF267=""), "", IF(COUNTIFS('Leave Request Form'!$T$8:$T$507, AF267, 'Leave Request Form'!$C$8:$C$507, $B277), "A2", IF(COUNTIFS('Leave Request Form'!$G$8:$G$507, AF267, 'Leave Request Form'!$C$8:$C$507, $B277), "R2", IF(COUNTIFS('Leave Request Form'!$P$8:$P$569, $B277, 'Leave Request Form'!$Q$8:$Q$569, "&lt;="&amp;AF267, 'Leave Request Form'!$R$8:$R$569, "&gt;="&amp;AF267)&gt;0, "A", IF(COUNTIFS('Leave Request Form'!$C$8:$C$507, $B277, 'Leave Request Form'!$D$8:$D$507, "&lt;="&amp;AF267, 'Leave Request Form'!$E$8:$E$507, "&gt;="&amp;AF267)&gt;0, "R", "")))))</f>
        <v/>
      </c>
      <c r="AG277" s="44" t="str">
        <f>IF(OR($B277="", AG267=""), "", IF(COUNTIFS('Leave Request Form'!$T$8:$T$507, AG267, 'Leave Request Form'!$C$8:$C$507, $B277), "A2", IF(COUNTIFS('Leave Request Form'!$G$8:$G$507, AG267, 'Leave Request Form'!$C$8:$C$507, $B277), "R2", IF(COUNTIFS('Leave Request Form'!$P$8:$P$569, $B277, 'Leave Request Form'!$Q$8:$Q$569, "&lt;="&amp;AG267, 'Leave Request Form'!$R$8:$R$569, "&gt;="&amp;AG267)&gt;0, "A", IF(COUNTIFS('Leave Request Form'!$C$8:$C$507, $B277, 'Leave Request Form'!$D$8:$D$507, "&lt;="&amp;AG267, 'Leave Request Form'!$E$8:$E$507, "&gt;="&amp;AG267)&gt;0, "R", "")))))</f>
        <v/>
      </c>
      <c r="AH277" s="75"/>
    </row>
    <row r="278" spans="1:34" x14ac:dyDescent="0.25">
      <c r="A278" s="75"/>
      <c r="B278" s="10" t="str">
        <f>IF('Intro &amp; Setup'!$BC$14="", "", 'Intro &amp; Setup'!$BC$14)</f>
        <v>Claire</v>
      </c>
      <c r="C278" s="42" t="str">
        <f>IF(OR($B278="", C267=""), "", IF(COUNTIFS('Leave Request Form'!$T$8:$T$507, C267, 'Leave Request Form'!$C$8:$C$507, $B278), "A2", IF(COUNTIFS('Leave Request Form'!$G$8:$G$507, C267, 'Leave Request Form'!$C$8:$C$507, $B278), "R2", IF(COUNTIFS('Leave Request Form'!$P$8:$P$569, $B278, 'Leave Request Form'!$Q$8:$Q$569, "&lt;="&amp;C267, 'Leave Request Form'!$R$8:$R$569, "&gt;="&amp;C267)&gt;0, "A", IF(COUNTIFS('Leave Request Form'!$C$8:$C$507, $B278, 'Leave Request Form'!$D$8:$D$507, "&lt;="&amp;C267, 'Leave Request Form'!$E$8:$E$507, "&gt;="&amp;C267)&gt;0, "R", "")))))</f>
        <v/>
      </c>
      <c r="D278" s="43" t="str">
        <f>IF(OR($B278="", D267=""), "", IF(COUNTIFS('Leave Request Form'!$T$8:$T$507, D267, 'Leave Request Form'!$C$8:$C$507, $B278), "A2", IF(COUNTIFS('Leave Request Form'!$G$8:$G$507, D267, 'Leave Request Form'!$C$8:$C$507, $B278), "R2", IF(COUNTIFS('Leave Request Form'!$P$8:$P$569, $B278, 'Leave Request Form'!$Q$8:$Q$569, "&lt;="&amp;D267, 'Leave Request Form'!$R$8:$R$569, "&gt;="&amp;D267)&gt;0, "A", IF(COUNTIFS('Leave Request Form'!$C$8:$C$507, $B278, 'Leave Request Form'!$D$8:$D$507, "&lt;="&amp;D267, 'Leave Request Form'!$E$8:$E$507, "&gt;="&amp;D267)&gt;0, "R", "")))))</f>
        <v/>
      </c>
      <c r="E278" s="43" t="str">
        <f>IF(OR($B278="", E267=""), "", IF(COUNTIFS('Leave Request Form'!$T$8:$T$507, E267, 'Leave Request Form'!$C$8:$C$507, $B278), "A2", IF(COUNTIFS('Leave Request Form'!$G$8:$G$507, E267, 'Leave Request Form'!$C$8:$C$507, $B278), "R2", IF(COUNTIFS('Leave Request Form'!$P$8:$P$569, $B278, 'Leave Request Form'!$Q$8:$Q$569, "&lt;="&amp;E267, 'Leave Request Form'!$R$8:$R$569, "&gt;="&amp;E267)&gt;0, "A", IF(COUNTIFS('Leave Request Form'!$C$8:$C$507, $B278, 'Leave Request Form'!$D$8:$D$507, "&lt;="&amp;E267, 'Leave Request Form'!$E$8:$E$507, "&gt;="&amp;E267)&gt;0, "R", "")))))</f>
        <v/>
      </c>
      <c r="F278" s="43" t="str">
        <f>IF(OR($B278="", F267=""), "", IF(COUNTIFS('Leave Request Form'!$T$8:$T$507, F267, 'Leave Request Form'!$C$8:$C$507, $B278), "A2", IF(COUNTIFS('Leave Request Form'!$G$8:$G$507, F267, 'Leave Request Form'!$C$8:$C$507, $B278), "R2", IF(COUNTIFS('Leave Request Form'!$P$8:$P$569, $B278, 'Leave Request Form'!$Q$8:$Q$569, "&lt;="&amp;F267, 'Leave Request Form'!$R$8:$R$569, "&gt;="&amp;F267)&gt;0, "A", IF(COUNTIFS('Leave Request Form'!$C$8:$C$507, $B278, 'Leave Request Form'!$D$8:$D$507, "&lt;="&amp;F267, 'Leave Request Form'!$E$8:$E$507, "&gt;="&amp;F267)&gt;0, "R", "")))))</f>
        <v/>
      </c>
      <c r="G278" s="43" t="str">
        <f>IF(OR($B278="", G267=""), "", IF(COUNTIFS('Leave Request Form'!$T$8:$T$507, G267, 'Leave Request Form'!$C$8:$C$507, $B278), "A2", IF(COUNTIFS('Leave Request Form'!$G$8:$G$507, G267, 'Leave Request Form'!$C$8:$C$507, $B278), "R2", IF(COUNTIFS('Leave Request Form'!$P$8:$P$569, $B278, 'Leave Request Form'!$Q$8:$Q$569, "&lt;="&amp;G267, 'Leave Request Form'!$R$8:$R$569, "&gt;="&amp;G267)&gt;0, "A", IF(COUNTIFS('Leave Request Form'!$C$8:$C$507, $B278, 'Leave Request Form'!$D$8:$D$507, "&lt;="&amp;G267, 'Leave Request Form'!$E$8:$E$507, "&gt;="&amp;G267)&gt;0, "R", "")))))</f>
        <v/>
      </c>
      <c r="H278" s="43" t="str">
        <f>IF(OR($B278="", H267=""), "", IF(COUNTIFS('Leave Request Form'!$T$8:$T$507, H267, 'Leave Request Form'!$C$8:$C$507, $B278), "A2", IF(COUNTIFS('Leave Request Form'!$G$8:$G$507, H267, 'Leave Request Form'!$C$8:$C$507, $B278), "R2", IF(COUNTIFS('Leave Request Form'!$P$8:$P$569, $B278, 'Leave Request Form'!$Q$8:$Q$569, "&lt;="&amp;H267, 'Leave Request Form'!$R$8:$R$569, "&gt;="&amp;H267)&gt;0, "A", IF(COUNTIFS('Leave Request Form'!$C$8:$C$507, $B278, 'Leave Request Form'!$D$8:$D$507, "&lt;="&amp;H267, 'Leave Request Form'!$E$8:$E$507, "&gt;="&amp;H267)&gt;0, "R", "")))))</f>
        <v/>
      </c>
      <c r="I278" s="43" t="str">
        <f>IF(OR($B278="", I267=""), "", IF(COUNTIFS('Leave Request Form'!$T$8:$T$507, I267, 'Leave Request Form'!$C$8:$C$507, $B278), "A2", IF(COUNTIFS('Leave Request Form'!$G$8:$G$507, I267, 'Leave Request Form'!$C$8:$C$507, $B278), "R2", IF(COUNTIFS('Leave Request Form'!$P$8:$P$569, $B278, 'Leave Request Form'!$Q$8:$Q$569, "&lt;="&amp;I267, 'Leave Request Form'!$R$8:$R$569, "&gt;="&amp;I267)&gt;0, "A", IF(COUNTIFS('Leave Request Form'!$C$8:$C$507, $B278, 'Leave Request Form'!$D$8:$D$507, "&lt;="&amp;I267, 'Leave Request Form'!$E$8:$E$507, "&gt;="&amp;I267)&gt;0, "R", "")))))</f>
        <v/>
      </c>
      <c r="J278" s="43" t="str">
        <f>IF(OR($B278="", J267=""), "", IF(COUNTIFS('Leave Request Form'!$T$8:$T$507, J267, 'Leave Request Form'!$C$8:$C$507, $B278), "A2", IF(COUNTIFS('Leave Request Form'!$G$8:$G$507, J267, 'Leave Request Form'!$C$8:$C$507, $B278), "R2", IF(COUNTIFS('Leave Request Form'!$P$8:$P$569, $B278, 'Leave Request Form'!$Q$8:$Q$569, "&lt;="&amp;J267, 'Leave Request Form'!$R$8:$R$569, "&gt;="&amp;J267)&gt;0, "A", IF(COUNTIFS('Leave Request Form'!$C$8:$C$507, $B278, 'Leave Request Form'!$D$8:$D$507, "&lt;="&amp;J267, 'Leave Request Form'!$E$8:$E$507, "&gt;="&amp;J267)&gt;0, "R", "")))))</f>
        <v/>
      </c>
      <c r="K278" s="43" t="str">
        <f>IF(OR($B278="", K267=""), "", IF(COUNTIFS('Leave Request Form'!$T$8:$T$507, K267, 'Leave Request Form'!$C$8:$C$507, $B278), "A2", IF(COUNTIFS('Leave Request Form'!$G$8:$G$507, K267, 'Leave Request Form'!$C$8:$C$507, $B278), "R2", IF(COUNTIFS('Leave Request Form'!$P$8:$P$569, $B278, 'Leave Request Form'!$Q$8:$Q$569, "&lt;="&amp;K267, 'Leave Request Form'!$R$8:$R$569, "&gt;="&amp;K267)&gt;0, "A", IF(COUNTIFS('Leave Request Form'!$C$8:$C$507, $B278, 'Leave Request Form'!$D$8:$D$507, "&lt;="&amp;K267, 'Leave Request Form'!$E$8:$E$507, "&gt;="&amp;K267)&gt;0, "R", "")))))</f>
        <v/>
      </c>
      <c r="L278" s="43" t="str">
        <f>IF(OR($B278="", L267=""), "", IF(COUNTIFS('Leave Request Form'!$T$8:$T$507, L267, 'Leave Request Form'!$C$8:$C$507, $B278), "A2", IF(COUNTIFS('Leave Request Form'!$G$8:$G$507, L267, 'Leave Request Form'!$C$8:$C$507, $B278), "R2", IF(COUNTIFS('Leave Request Form'!$P$8:$P$569, $B278, 'Leave Request Form'!$Q$8:$Q$569, "&lt;="&amp;L267, 'Leave Request Form'!$R$8:$R$569, "&gt;="&amp;L267)&gt;0, "A", IF(COUNTIFS('Leave Request Form'!$C$8:$C$507, $B278, 'Leave Request Form'!$D$8:$D$507, "&lt;="&amp;L267, 'Leave Request Form'!$E$8:$E$507, "&gt;="&amp;L267)&gt;0, "R", "")))))</f>
        <v/>
      </c>
      <c r="M278" s="43" t="str">
        <f>IF(OR($B278="", M267=""), "", IF(COUNTIFS('Leave Request Form'!$T$8:$T$507, M267, 'Leave Request Form'!$C$8:$C$507, $B278), "A2", IF(COUNTIFS('Leave Request Form'!$G$8:$G$507, M267, 'Leave Request Form'!$C$8:$C$507, $B278), "R2", IF(COUNTIFS('Leave Request Form'!$P$8:$P$569, $B278, 'Leave Request Form'!$Q$8:$Q$569, "&lt;="&amp;M267, 'Leave Request Form'!$R$8:$R$569, "&gt;="&amp;M267)&gt;0, "A", IF(COUNTIFS('Leave Request Form'!$C$8:$C$507, $B278, 'Leave Request Form'!$D$8:$D$507, "&lt;="&amp;M267, 'Leave Request Form'!$E$8:$E$507, "&gt;="&amp;M267)&gt;0, "R", "")))))</f>
        <v/>
      </c>
      <c r="N278" s="43" t="str">
        <f>IF(OR($B278="", N267=""), "", IF(COUNTIFS('Leave Request Form'!$T$8:$T$507, N267, 'Leave Request Form'!$C$8:$C$507, $B278), "A2", IF(COUNTIFS('Leave Request Form'!$G$8:$G$507, N267, 'Leave Request Form'!$C$8:$C$507, $B278), "R2", IF(COUNTIFS('Leave Request Form'!$P$8:$P$569, $B278, 'Leave Request Form'!$Q$8:$Q$569, "&lt;="&amp;N267, 'Leave Request Form'!$R$8:$R$569, "&gt;="&amp;N267)&gt;0, "A", IF(COUNTIFS('Leave Request Form'!$C$8:$C$507, $B278, 'Leave Request Form'!$D$8:$D$507, "&lt;="&amp;N267, 'Leave Request Form'!$E$8:$E$507, "&gt;="&amp;N267)&gt;0, "R", "")))))</f>
        <v/>
      </c>
      <c r="O278" s="43" t="str">
        <f>IF(OR($B278="", O267=""), "", IF(COUNTIFS('Leave Request Form'!$T$8:$T$507, O267, 'Leave Request Form'!$C$8:$C$507, $B278), "A2", IF(COUNTIFS('Leave Request Form'!$G$8:$G$507, O267, 'Leave Request Form'!$C$8:$C$507, $B278), "R2", IF(COUNTIFS('Leave Request Form'!$P$8:$P$569, $B278, 'Leave Request Form'!$Q$8:$Q$569, "&lt;="&amp;O267, 'Leave Request Form'!$R$8:$R$569, "&gt;="&amp;O267)&gt;0, "A", IF(COUNTIFS('Leave Request Form'!$C$8:$C$507, $B278, 'Leave Request Form'!$D$8:$D$507, "&lt;="&amp;O267, 'Leave Request Form'!$E$8:$E$507, "&gt;="&amp;O267)&gt;0, "R", "")))))</f>
        <v/>
      </c>
      <c r="P278" s="43" t="str">
        <f>IF(OR($B278="", P267=""), "", IF(COUNTIFS('Leave Request Form'!$T$8:$T$507, P267, 'Leave Request Form'!$C$8:$C$507, $B278), "A2", IF(COUNTIFS('Leave Request Form'!$G$8:$G$507, P267, 'Leave Request Form'!$C$8:$C$507, $B278), "R2", IF(COUNTIFS('Leave Request Form'!$P$8:$P$569, $B278, 'Leave Request Form'!$Q$8:$Q$569, "&lt;="&amp;P267, 'Leave Request Form'!$R$8:$R$569, "&gt;="&amp;P267)&gt;0, "A", IF(COUNTIFS('Leave Request Form'!$C$8:$C$507, $B278, 'Leave Request Form'!$D$8:$D$507, "&lt;="&amp;P267, 'Leave Request Form'!$E$8:$E$507, "&gt;="&amp;P267)&gt;0, "R", "")))))</f>
        <v/>
      </c>
      <c r="Q278" s="43" t="str">
        <f>IF(OR($B278="", Q267=""), "", IF(COUNTIFS('Leave Request Form'!$T$8:$T$507, Q267, 'Leave Request Form'!$C$8:$C$507, $B278), "A2", IF(COUNTIFS('Leave Request Form'!$G$8:$G$507, Q267, 'Leave Request Form'!$C$8:$C$507, $B278), "R2", IF(COUNTIFS('Leave Request Form'!$P$8:$P$569, $B278, 'Leave Request Form'!$Q$8:$Q$569, "&lt;="&amp;Q267, 'Leave Request Form'!$R$8:$R$569, "&gt;="&amp;Q267)&gt;0, "A", IF(COUNTIFS('Leave Request Form'!$C$8:$C$507, $B278, 'Leave Request Form'!$D$8:$D$507, "&lt;="&amp;Q267, 'Leave Request Form'!$E$8:$E$507, "&gt;="&amp;Q267)&gt;0, "R", "")))))</f>
        <v/>
      </c>
      <c r="R278" s="43" t="str">
        <f>IF(OR($B278="", R267=""), "", IF(COUNTIFS('Leave Request Form'!$T$8:$T$507, R267, 'Leave Request Form'!$C$8:$C$507, $B278), "A2", IF(COUNTIFS('Leave Request Form'!$G$8:$G$507, R267, 'Leave Request Form'!$C$8:$C$507, $B278), "R2", IF(COUNTIFS('Leave Request Form'!$P$8:$P$569, $B278, 'Leave Request Form'!$Q$8:$Q$569, "&lt;="&amp;R267, 'Leave Request Form'!$R$8:$R$569, "&gt;="&amp;R267)&gt;0, "A", IF(COUNTIFS('Leave Request Form'!$C$8:$C$507, $B278, 'Leave Request Form'!$D$8:$D$507, "&lt;="&amp;R267, 'Leave Request Form'!$E$8:$E$507, "&gt;="&amp;R267)&gt;0, "R", "")))))</f>
        <v/>
      </c>
      <c r="S278" s="43" t="str">
        <f>IF(OR($B278="", S267=""), "", IF(COUNTIFS('Leave Request Form'!$T$8:$T$507, S267, 'Leave Request Form'!$C$8:$C$507, $B278), "A2", IF(COUNTIFS('Leave Request Form'!$G$8:$G$507, S267, 'Leave Request Form'!$C$8:$C$507, $B278), "R2", IF(COUNTIFS('Leave Request Form'!$P$8:$P$569, $B278, 'Leave Request Form'!$Q$8:$Q$569, "&lt;="&amp;S267, 'Leave Request Form'!$R$8:$R$569, "&gt;="&amp;S267)&gt;0, "A", IF(COUNTIFS('Leave Request Form'!$C$8:$C$507, $B278, 'Leave Request Form'!$D$8:$D$507, "&lt;="&amp;S267, 'Leave Request Form'!$E$8:$E$507, "&gt;="&amp;S267)&gt;0, "R", "")))))</f>
        <v/>
      </c>
      <c r="T278" s="43" t="str">
        <f>IF(OR($B278="", T267=""), "", IF(COUNTIFS('Leave Request Form'!$T$8:$T$507, T267, 'Leave Request Form'!$C$8:$C$507, $B278), "A2", IF(COUNTIFS('Leave Request Form'!$G$8:$G$507, T267, 'Leave Request Form'!$C$8:$C$507, $B278), "R2", IF(COUNTIFS('Leave Request Form'!$P$8:$P$569, $B278, 'Leave Request Form'!$Q$8:$Q$569, "&lt;="&amp;T267, 'Leave Request Form'!$R$8:$R$569, "&gt;="&amp;T267)&gt;0, "A", IF(COUNTIFS('Leave Request Form'!$C$8:$C$507, $B278, 'Leave Request Form'!$D$8:$D$507, "&lt;="&amp;T267, 'Leave Request Form'!$E$8:$E$507, "&gt;="&amp;T267)&gt;0, "R", "")))))</f>
        <v/>
      </c>
      <c r="U278" s="43" t="str">
        <f>IF(OR($B278="", U267=""), "", IF(COUNTIFS('Leave Request Form'!$T$8:$T$507, U267, 'Leave Request Form'!$C$8:$C$507, $B278), "A2", IF(COUNTIFS('Leave Request Form'!$G$8:$G$507, U267, 'Leave Request Form'!$C$8:$C$507, $B278), "R2", IF(COUNTIFS('Leave Request Form'!$P$8:$P$569, $B278, 'Leave Request Form'!$Q$8:$Q$569, "&lt;="&amp;U267, 'Leave Request Form'!$R$8:$R$569, "&gt;="&amp;U267)&gt;0, "A", IF(COUNTIFS('Leave Request Form'!$C$8:$C$507, $B278, 'Leave Request Form'!$D$8:$D$507, "&lt;="&amp;U267, 'Leave Request Form'!$E$8:$E$507, "&gt;="&amp;U267)&gt;0, "R", "")))))</f>
        <v/>
      </c>
      <c r="V278" s="43" t="str">
        <f>IF(OR($B278="", V267=""), "", IF(COUNTIFS('Leave Request Form'!$T$8:$T$507, V267, 'Leave Request Form'!$C$8:$C$507, $B278), "A2", IF(COUNTIFS('Leave Request Form'!$G$8:$G$507, V267, 'Leave Request Form'!$C$8:$C$507, $B278), "R2", IF(COUNTIFS('Leave Request Form'!$P$8:$P$569, $B278, 'Leave Request Form'!$Q$8:$Q$569, "&lt;="&amp;V267, 'Leave Request Form'!$R$8:$R$569, "&gt;="&amp;V267)&gt;0, "A", IF(COUNTIFS('Leave Request Form'!$C$8:$C$507, $B278, 'Leave Request Form'!$D$8:$D$507, "&lt;="&amp;V267, 'Leave Request Form'!$E$8:$E$507, "&gt;="&amp;V267)&gt;0, "R", "")))))</f>
        <v/>
      </c>
      <c r="W278" s="43" t="str">
        <f>IF(OR($B278="", W267=""), "", IF(COUNTIFS('Leave Request Form'!$T$8:$T$507, W267, 'Leave Request Form'!$C$8:$C$507, $B278), "A2", IF(COUNTIFS('Leave Request Form'!$G$8:$G$507, W267, 'Leave Request Form'!$C$8:$C$507, $B278), "R2", IF(COUNTIFS('Leave Request Form'!$P$8:$P$569, $B278, 'Leave Request Form'!$Q$8:$Q$569, "&lt;="&amp;W267, 'Leave Request Form'!$R$8:$R$569, "&gt;="&amp;W267)&gt;0, "A", IF(COUNTIFS('Leave Request Form'!$C$8:$C$507, $B278, 'Leave Request Form'!$D$8:$D$507, "&lt;="&amp;W267, 'Leave Request Form'!$E$8:$E$507, "&gt;="&amp;W267)&gt;0, "R", "")))))</f>
        <v/>
      </c>
      <c r="X278" s="43" t="str">
        <f>IF(OR($B278="", X267=""), "", IF(COUNTIFS('Leave Request Form'!$T$8:$T$507, X267, 'Leave Request Form'!$C$8:$C$507, $B278), "A2", IF(COUNTIFS('Leave Request Form'!$G$8:$G$507, X267, 'Leave Request Form'!$C$8:$C$507, $B278), "R2", IF(COUNTIFS('Leave Request Form'!$P$8:$P$569, $B278, 'Leave Request Form'!$Q$8:$Q$569, "&lt;="&amp;X267, 'Leave Request Form'!$R$8:$R$569, "&gt;="&amp;X267)&gt;0, "A", IF(COUNTIFS('Leave Request Form'!$C$8:$C$507, $B278, 'Leave Request Form'!$D$8:$D$507, "&lt;="&amp;X267, 'Leave Request Form'!$E$8:$E$507, "&gt;="&amp;X267)&gt;0, "R", "")))))</f>
        <v/>
      </c>
      <c r="Y278" s="43" t="str">
        <f>IF(OR($B278="", Y267=""), "", IF(COUNTIFS('Leave Request Form'!$T$8:$T$507, Y267, 'Leave Request Form'!$C$8:$C$507, $B278), "A2", IF(COUNTIFS('Leave Request Form'!$G$8:$G$507, Y267, 'Leave Request Form'!$C$8:$C$507, $B278), "R2", IF(COUNTIFS('Leave Request Form'!$P$8:$P$569, $B278, 'Leave Request Form'!$Q$8:$Q$569, "&lt;="&amp;Y267, 'Leave Request Form'!$R$8:$R$569, "&gt;="&amp;Y267)&gt;0, "A", IF(COUNTIFS('Leave Request Form'!$C$8:$C$507, $B278, 'Leave Request Form'!$D$8:$D$507, "&lt;="&amp;Y267, 'Leave Request Form'!$E$8:$E$507, "&gt;="&amp;Y267)&gt;0, "R", "")))))</f>
        <v/>
      </c>
      <c r="Z278" s="43" t="str">
        <f>IF(OR($B278="", Z267=""), "", IF(COUNTIFS('Leave Request Form'!$T$8:$T$507, Z267, 'Leave Request Form'!$C$8:$C$507, $B278), "A2", IF(COUNTIFS('Leave Request Form'!$G$8:$G$507, Z267, 'Leave Request Form'!$C$8:$C$507, $B278), "R2", IF(COUNTIFS('Leave Request Form'!$P$8:$P$569, $B278, 'Leave Request Form'!$Q$8:$Q$569, "&lt;="&amp;Z267, 'Leave Request Form'!$R$8:$R$569, "&gt;="&amp;Z267)&gt;0, "A", IF(COUNTIFS('Leave Request Form'!$C$8:$C$507, $B278, 'Leave Request Form'!$D$8:$D$507, "&lt;="&amp;Z267, 'Leave Request Form'!$E$8:$E$507, "&gt;="&amp;Z267)&gt;0, "R", "")))))</f>
        <v/>
      </c>
      <c r="AA278" s="43" t="str">
        <f>IF(OR($B278="", AA267=""), "", IF(COUNTIFS('Leave Request Form'!$T$8:$T$507, AA267, 'Leave Request Form'!$C$8:$C$507, $B278), "A2", IF(COUNTIFS('Leave Request Form'!$G$8:$G$507, AA267, 'Leave Request Form'!$C$8:$C$507, $B278), "R2", IF(COUNTIFS('Leave Request Form'!$P$8:$P$569, $B278, 'Leave Request Form'!$Q$8:$Q$569, "&lt;="&amp;AA267, 'Leave Request Form'!$R$8:$R$569, "&gt;="&amp;AA267)&gt;0, "A", IF(COUNTIFS('Leave Request Form'!$C$8:$C$507, $B278, 'Leave Request Form'!$D$8:$D$507, "&lt;="&amp;AA267, 'Leave Request Form'!$E$8:$E$507, "&gt;="&amp;AA267)&gt;0, "R", "")))))</f>
        <v/>
      </c>
      <c r="AB278" s="43" t="str">
        <f>IF(OR($B278="", AB267=""), "", IF(COUNTIFS('Leave Request Form'!$T$8:$T$507, AB267, 'Leave Request Form'!$C$8:$C$507, $B278), "A2", IF(COUNTIFS('Leave Request Form'!$G$8:$G$507, AB267, 'Leave Request Form'!$C$8:$C$507, $B278), "R2", IF(COUNTIFS('Leave Request Form'!$P$8:$P$569, $B278, 'Leave Request Form'!$Q$8:$Q$569, "&lt;="&amp;AB267, 'Leave Request Form'!$R$8:$R$569, "&gt;="&amp;AB267)&gt;0, "A", IF(COUNTIFS('Leave Request Form'!$C$8:$C$507, $B278, 'Leave Request Form'!$D$8:$D$507, "&lt;="&amp;AB267, 'Leave Request Form'!$E$8:$E$507, "&gt;="&amp;AB267)&gt;0, "R", "")))))</f>
        <v/>
      </c>
      <c r="AC278" s="43" t="str">
        <f>IF(OR($B278="", AC267=""), "", IF(COUNTIFS('Leave Request Form'!$T$8:$T$507, AC267, 'Leave Request Form'!$C$8:$C$507, $B278), "A2", IF(COUNTIFS('Leave Request Form'!$G$8:$G$507, AC267, 'Leave Request Form'!$C$8:$C$507, $B278), "R2", IF(COUNTIFS('Leave Request Form'!$P$8:$P$569, $B278, 'Leave Request Form'!$Q$8:$Q$569, "&lt;="&amp;AC267, 'Leave Request Form'!$R$8:$R$569, "&gt;="&amp;AC267)&gt;0, "A", IF(COUNTIFS('Leave Request Form'!$C$8:$C$507, $B278, 'Leave Request Form'!$D$8:$D$507, "&lt;="&amp;AC267, 'Leave Request Form'!$E$8:$E$507, "&gt;="&amp;AC267)&gt;0, "R", "")))))</f>
        <v/>
      </c>
      <c r="AD278" s="43" t="str">
        <f>IF(OR($B278="", AD267=""), "", IF(COUNTIFS('Leave Request Form'!$T$8:$T$507, AD267, 'Leave Request Form'!$C$8:$C$507, $B278), "A2", IF(COUNTIFS('Leave Request Form'!$G$8:$G$507, AD267, 'Leave Request Form'!$C$8:$C$507, $B278), "R2", IF(COUNTIFS('Leave Request Form'!$P$8:$P$569, $B278, 'Leave Request Form'!$Q$8:$Q$569, "&lt;="&amp;AD267, 'Leave Request Form'!$R$8:$R$569, "&gt;="&amp;AD267)&gt;0, "A", IF(COUNTIFS('Leave Request Form'!$C$8:$C$507, $B278, 'Leave Request Form'!$D$8:$D$507, "&lt;="&amp;AD267, 'Leave Request Form'!$E$8:$E$507, "&gt;="&amp;AD267)&gt;0, "R", "")))))</f>
        <v/>
      </c>
      <c r="AE278" s="43" t="str">
        <f>IF(OR($B278="", AE267=""), "", IF(COUNTIFS('Leave Request Form'!$T$8:$T$507, AE267, 'Leave Request Form'!$C$8:$C$507, $B278), "A2", IF(COUNTIFS('Leave Request Form'!$G$8:$G$507, AE267, 'Leave Request Form'!$C$8:$C$507, $B278), "R2", IF(COUNTIFS('Leave Request Form'!$P$8:$P$569, $B278, 'Leave Request Form'!$Q$8:$Q$569, "&lt;="&amp;AE267, 'Leave Request Form'!$R$8:$R$569, "&gt;="&amp;AE267)&gt;0, "A", IF(COUNTIFS('Leave Request Form'!$C$8:$C$507, $B278, 'Leave Request Form'!$D$8:$D$507, "&lt;="&amp;AE267, 'Leave Request Form'!$E$8:$E$507, "&gt;="&amp;AE267)&gt;0, "R", "")))))</f>
        <v/>
      </c>
      <c r="AF278" s="43" t="str">
        <f>IF(OR($B278="", AF267=""), "", IF(COUNTIFS('Leave Request Form'!$T$8:$T$507, AF267, 'Leave Request Form'!$C$8:$C$507, $B278), "A2", IF(COUNTIFS('Leave Request Form'!$G$8:$G$507, AF267, 'Leave Request Form'!$C$8:$C$507, $B278), "R2", IF(COUNTIFS('Leave Request Form'!$P$8:$P$569, $B278, 'Leave Request Form'!$Q$8:$Q$569, "&lt;="&amp;AF267, 'Leave Request Form'!$R$8:$R$569, "&gt;="&amp;AF267)&gt;0, "A", IF(COUNTIFS('Leave Request Form'!$C$8:$C$507, $B278, 'Leave Request Form'!$D$8:$D$507, "&lt;="&amp;AF267, 'Leave Request Form'!$E$8:$E$507, "&gt;="&amp;AF267)&gt;0, "R", "")))))</f>
        <v/>
      </c>
      <c r="AG278" s="44" t="str">
        <f>IF(OR($B278="", AG267=""), "", IF(COUNTIFS('Leave Request Form'!$T$8:$T$507, AG267, 'Leave Request Form'!$C$8:$C$507, $B278), "A2", IF(COUNTIFS('Leave Request Form'!$G$8:$G$507, AG267, 'Leave Request Form'!$C$8:$C$507, $B278), "R2", IF(COUNTIFS('Leave Request Form'!$P$8:$P$569, $B278, 'Leave Request Form'!$Q$8:$Q$569, "&lt;="&amp;AG267, 'Leave Request Form'!$R$8:$R$569, "&gt;="&amp;AG267)&gt;0, "A", IF(COUNTIFS('Leave Request Form'!$C$8:$C$507, $B278, 'Leave Request Form'!$D$8:$D$507, "&lt;="&amp;AG267, 'Leave Request Form'!$E$8:$E$507, "&gt;="&amp;AG267)&gt;0, "R", "")))))</f>
        <v/>
      </c>
      <c r="AH278" s="75"/>
    </row>
    <row r="279" spans="1:34" x14ac:dyDescent="0.25">
      <c r="A279" s="75"/>
      <c r="B279" s="10" t="str">
        <f>IF('Intro &amp; Setup'!$BC$15="", "", 'Intro &amp; Setup'!$BC$15)</f>
        <v/>
      </c>
      <c r="C279" s="42" t="str">
        <f>IF(OR($B279="", C267=""), "", IF(COUNTIFS('Leave Request Form'!$T$8:$T$507, C267, 'Leave Request Form'!$C$8:$C$507, $B279), "A2", IF(COUNTIFS('Leave Request Form'!$G$8:$G$507, C267, 'Leave Request Form'!$C$8:$C$507, $B279), "R2", IF(COUNTIFS('Leave Request Form'!$P$8:$P$569, $B279, 'Leave Request Form'!$Q$8:$Q$569, "&lt;="&amp;C267, 'Leave Request Form'!$R$8:$R$569, "&gt;="&amp;C267)&gt;0, "A", IF(COUNTIFS('Leave Request Form'!$C$8:$C$507, $B279, 'Leave Request Form'!$D$8:$D$507, "&lt;="&amp;C267, 'Leave Request Form'!$E$8:$E$507, "&gt;="&amp;C267)&gt;0, "R", "")))))</f>
        <v/>
      </c>
      <c r="D279" s="43" t="str">
        <f>IF(OR($B279="", D267=""), "", IF(COUNTIFS('Leave Request Form'!$T$8:$T$507, D267, 'Leave Request Form'!$C$8:$C$507, $B279), "A2", IF(COUNTIFS('Leave Request Form'!$G$8:$G$507, D267, 'Leave Request Form'!$C$8:$C$507, $B279), "R2", IF(COUNTIFS('Leave Request Form'!$P$8:$P$569, $B279, 'Leave Request Form'!$Q$8:$Q$569, "&lt;="&amp;D267, 'Leave Request Form'!$R$8:$R$569, "&gt;="&amp;D267)&gt;0, "A", IF(COUNTIFS('Leave Request Form'!$C$8:$C$507, $B279, 'Leave Request Form'!$D$8:$D$507, "&lt;="&amp;D267, 'Leave Request Form'!$E$8:$E$507, "&gt;="&amp;D267)&gt;0, "R", "")))))</f>
        <v/>
      </c>
      <c r="E279" s="43" t="str">
        <f>IF(OR($B279="", E267=""), "", IF(COUNTIFS('Leave Request Form'!$T$8:$T$507, E267, 'Leave Request Form'!$C$8:$C$507, $B279), "A2", IF(COUNTIFS('Leave Request Form'!$G$8:$G$507, E267, 'Leave Request Form'!$C$8:$C$507, $B279), "R2", IF(COUNTIFS('Leave Request Form'!$P$8:$P$569, $B279, 'Leave Request Form'!$Q$8:$Q$569, "&lt;="&amp;E267, 'Leave Request Form'!$R$8:$R$569, "&gt;="&amp;E267)&gt;0, "A", IF(COUNTIFS('Leave Request Form'!$C$8:$C$507, $B279, 'Leave Request Form'!$D$8:$D$507, "&lt;="&amp;E267, 'Leave Request Form'!$E$8:$E$507, "&gt;="&amp;E267)&gt;0, "R", "")))))</f>
        <v/>
      </c>
      <c r="F279" s="43" t="str">
        <f>IF(OR($B279="", F267=""), "", IF(COUNTIFS('Leave Request Form'!$T$8:$T$507, F267, 'Leave Request Form'!$C$8:$C$507, $B279), "A2", IF(COUNTIFS('Leave Request Form'!$G$8:$G$507, F267, 'Leave Request Form'!$C$8:$C$507, $B279), "R2", IF(COUNTIFS('Leave Request Form'!$P$8:$P$569, $B279, 'Leave Request Form'!$Q$8:$Q$569, "&lt;="&amp;F267, 'Leave Request Form'!$R$8:$R$569, "&gt;="&amp;F267)&gt;0, "A", IF(COUNTIFS('Leave Request Form'!$C$8:$C$507, $B279, 'Leave Request Form'!$D$8:$D$507, "&lt;="&amp;F267, 'Leave Request Form'!$E$8:$E$507, "&gt;="&amp;F267)&gt;0, "R", "")))))</f>
        <v/>
      </c>
      <c r="G279" s="43" t="str">
        <f>IF(OR($B279="", G267=""), "", IF(COUNTIFS('Leave Request Form'!$T$8:$T$507, G267, 'Leave Request Form'!$C$8:$C$507, $B279), "A2", IF(COUNTIFS('Leave Request Form'!$G$8:$G$507, G267, 'Leave Request Form'!$C$8:$C$507, $B279), "R2", IF(COUNTIFS('Leave Request Form'!$P$8:$P$569, $B279, 'Leave Request Form'!$Q$8:$Q$569, "&lt;="&amp;G267, 'Leave Request Form'!$R$8:$R$569, "&gt;="&amp;G267)&gt;0, "A", IF(COUNTIFS('Leave Request Form'!$C$8:$C$507, $B279, 'Leave Request Form'!$D$8:$D$507, "&lt;="&amp;G267, 'Leave Request Form'!$E$8:$E$507, "&gt;="&amp;G267)&gt;0, "R", "")))))</f>
        <v/>
      </c>
      <c r="H279" s="43" t="str">
        <f>IF(OR($B279="", H267=""), "", IF(COUNTIFS('Leave Request Form'!$T$8:$T$507, H267, 'Leave Request Form'!$C$8:$C$507, $B279), "A2", IF(COUNTIFS('Leave Request Form'!$G$8:$G$507, H267, 'Leave Request Form'!$C$8:$C$507, $B279), "R2", IF(COUNTIFS('Leave Request Form'!$P$8:$P$569, $B279, 'Leave Request Form'!$Q$8:$Q$569, "&lt;="&amp;H267, 'Leave Request Form'!$R$8:$R$569, "&gt;="&amp;H267)&gt;0, "A", IF(COUNTIFS('Leave Request Form'!$C$8:$C$507, $B279, 'Leave Request Form'!$D$8:$D$507, "&lt;="&amp;H267, 'Leave Request Form'!$E$8:$E$507, "&gt;="&amp;H267)&gt;0, "R", "")))))</f>
        <v/>
      </c>
      <c r="I279" s="43" t="str">
        <f>IF(OR($B279="", I267=""), "", IF(COUNTIFS('Leave Request Form'!$T$8:$T$507, I267, 'Leave Request Form'!$C$8:$C$507, $B279), "A2", IF(COUNTIFS('Leave Request Form'!$G$8:$G$507, I267, 'Leave Request Form'!$C$8:$C$507, $B279), "R2", IF(COUNTIFS('Leave Request Form'!$P$8:$P$569, $B279, 'Leave Request Form'!$Q$8:$Q$569, "&lt;="&amp;I267, 'Leave Request Form'!$R$8:$R$569, "&gt;="&amp;I267)&gt;0, "A", IF(COUNTIFS('Leave Request Form'!$C$8:$C$507, $B279, 'Leave Request Form'!$D$8:$D$507, "&lt;="&amp;I267, 'Leave Request Form'!$E$8:$E$507, "&gt;="&amp;I267)&gt;0, "R", "")))))</f>
        <v/>
      </c>
      <c r="J279" s="43" t="str">
        <f>IF(OR($B279="", J267=""), "", IF(COUNTIFS('Leave Request Form'!$T$8:$T$507, J267, 'Leave Request Form'!$C$8:$C$507, $B279), "A2", IF(COUNTIFS('Leave Request Form'!$G$8:$G$507, J267, 'Leave Request Form'!$C$8:$C$507, $B279), "R2", IF(COUNTIFS('Leave Request Form'!$P$8:$P$569, $B279, 'Leave Request Form'!$Q$8:$Q$569, "&lt;="&amp;J267, 'Leave Request Form'!$R$8:$R$569, "&gt;="&amp;J267)&gt;0, "A", IF(COUNTIFS('Leave Request Form'!$C$8:$C$507, $B279, 'Leave Request Form'!$D$8:$D$507, "&lt;="&amp;J267, 'Leave Request Form'!$E$8:$E$507, "&gt;="&amp;J267)&gt;0, "R", "")))))</f>
        <v/>
      </c>
      <c r="K279" s="43" t="str">
        <f>IF(OR($B279="", K267=""), "", IF(COUNTIFS('Leave Request Form'!$T$8:$T$507, K267, 'Leave Request Form'!$C$8:$C$507, $B279), "A2", IF(COUNTIFS('Leave Request Form'!$G$8:$G$507, K267, 'Leave Request Form'!$C$8:$C$507, $B279), "R2", IF(COUNTIFS('Leave Request Form'!$P$8:$P$569, $B279, 'Leave Request Form'!$Q$8:$Q$569, "&lt;="&amp;K267, 'Leave Request Form'!$R$8:$R$569, "&gt;="&amp;K267)&gt;0, "A", IF(COUNTIFS('Leave Request Form'!$C$8:$C$507, $B279, 'Leave Request Form'!$D$8:$D$507, "&lt;="&amp;K267, 'Leave Request Form'!$E$8:$E$507, "&gt;="&amp;K267)&gt;0, "R", "")))))</f>
        <v/>
      </c>
      <c r="L279" s="43" t="str">
        <f>IF(OR($B279="", L267=""), "", IF(COUNTIFS('Leave Request Form'!$T$8:$T$507, L267, 'Leave Request Form'!$C$8:$C$507, $B279), "A2", IF(COUNTIFS('Leave Request Form'!$G$8:$G$507, L267, 'Leave Request Form'!$C$8:$C$507, $B279), "R2", IF(COUNTIFS('Leave Request Form'!$P$8:$P$569, $B279, 'Leave Request Form'!$Q$8:$Q$569, "&lt;="&amp;L267, 'Leave Request Form'!$R$8:$R$569, "&gt;="&amp;L267)&gt;0, "A", IF(COUNTIFS('Leave Request Form'!$C$8:$C$507, $B279, 'Leave Request Form'!$D$8:$D$507, "&lt;="&amp;L267, 'Leave Request Form'!$E$8:$E$507, "&gt;="&amp;L267)&gt;0, "R", "")))))</f>
        <v/>
      </c>
      <c r="M279" s="43" t="str">
        <f>IF(OR($B279="", M267=""), "", IF(COUNTIFS('Leave Request Form'!$T$8:$T$507, M267, 'Leave Request Form'!$C$8:$C$507, $B279), "A2", IF(COUNTIFS('Leave Request Form'!$G$8:$G$507, M267, 'Leave Request Form'!$C$8:$C$507, $B279), "R2", IF(COUNTIFS('Leave Request Form'!$P$8:$P$569, $B279, 'Leave Request Form'!$Q$8:$Q$569, "&lt;="&amp;M267, 'Leave Request Form'!$R$8:$R$569, "&gt;="&amp;M267)&gt;0, "A", IF(COUNTIFS('Leave Request Form'!$C$8:$C$507, $B279, 'Leave Request Form'!$D$8:$D$507, "&lt;="&amp;M267, 'Leave Request Form'!$E$8:$E$507, "&gt;="&amp;M267)&gt;0, "R", "")))))</f>
        <v/>
      </c>
      <c r="N279" s="43" t="str">
        <f>IF(OR($B279="", N267=""), "", IF(COUNTIFS('Leave Request Form'!$T$8:$T$507, N267, 'Leave Request Form'!$C$8:$C$507, $B279), "A2", IF(COUNTIFS('Leave Request Form'!$G$8:$G$507, N267, 'Leave Request Form'!$C$8:$C$507, $B279), "R2", IF(COUNTIFS('Leave Request Form'!$P$8:$P$569, $B279, 'Leave Request Form'!$Q$8:$Q$569, "&lt;="&amp;N267, 'Leave Request Form'!$R$8:$R$569, "&gt;="&amp;N267)&gt;0, "A", IF(COUNTIFS('Leave Request Form'!$C$8:$C$507, $B279, 'Leave Request Form'!$D$8:$D$507, "&lt;="&amp;N267, 'Leave Request Form'!$E$8:$E$507, "&gt;="&amp;N267)&gt;0, "R", "")))))</f>
        <v/>
      </c>
      <c r="O279" s="43" t="str">
        <f>IF(OR($B279="", O267=""), "", IF(COUNTIFS('Leave Request Form'!$T$8:$T$507, O267, 'Leave Request Form'!$C$8:$C$507, $B279), "A2", IF(COUNTIFS('Leave Request Form'!$G$8:$G$507, O267, 'Leave Request Form'!$C$8:$C$507, $B279), "R2", IF(COUNTIFS('Leave Request Form'!$P$8:$P$569, $B279, 'Leave Request Form'!$Q$8:$Q$569, "&lt;="&amp;O267, 'Leave Request Form'!$R$8:$R$569, "&gt;="&amp;O267)&gt;0, "A", IF(COUNTIFS('Leave Request Form'!$C$8:$C$507, $B279, 'Leave Request Form'!$D$8:$D$507, "&lt;="&amp;O267, 'Leave Request Form'!$E$8:$E$507, "&gt;="&amp;O267)&gt;0, "R", "")))))</f>
        <v/>
      </c>
      <c r="P279" s="43" t="str">
        <f>IF(OR($B279="", P267=""), "", IF(COUNTIFS('Leave Request Form'!$T$8:$T$507, P267, 'Leave Request Form'!$C$8:$C$507, $B279), "A2", IF(COUNTIFS('Leave Request Form'!$G$8:$G$507, P267, 'Leave Request Form'!$C$8:$C$507, $B279), "R2", IF(COUNTIFS('Leave Request Form'!$P$8:$P$569, $B279, 'Leave Request Form'!$Q$8:$Q$569, "&lt;="&amp;P267, 'Leave Request Form'!$R$8:$R$569, "&gt;="&amp;P267)&gt;0, "A", IF(COUNTIFS('Leave Request Form'!$C$8:$C$507, $B279, 'Leave Request Form'!$D$8:$D$507, "&lt;="&amp;P267, 'Leave Request Form'!$E$8:$E$507, "&gt;="&amp;P267)&gt;0, "R", "")))))</f>
        <v/>
      </c>
      <c r="Q279" s="43" t="str">
        <f>IF(OR($B279="", Q267=""), "", IF(COUNTIFS('Leave Request Form'!$T$8:$T$507, Q267, 'Leave Request Form'!$C$8:$C$507, $B279), "A2", IF(COUNTIFS('Leave Request Form'!$G$8:$G$507, Q267, 'Leave Request Form'!$C$8:$C$507, $B279), "R2", IF(COUNTIFS('Leave Request Form'!$P$8:$P$569, $B279, 'Leave Request Form'!$Q$8:$Q$569, "&lt;="&amp;Q267, 'Leave Request Form'!$R$8:$R$569, "&gt;="&amp;Q267)&gt;0, "A", IF(COUNTIFS('Leave Request Form'!$C$8:$C$507, $B279, 'Leave Request Form'!$D$8:$D$507, "&lt;="&amp;Q267, 'Leave Request Form'!$E$8:$E$507, "&gt;="&amp;Q267)&gt;0, "R", "")))))</f>
        <v/>
      </c>
      <c r="R279" s="43" t="str">
        <f>IF(OR($B279="", R267=""), "", IF(COUNTIFS('Leave Request Form'!$T$8:$T$507, R267, 'Leave Request Form'!$C$8:$C$507, $B279), "A2", IF(COUNTIFS('Leave Request Form'!$G$8:$G$507, R267, 'Leave Request Form'!$C$8:$C$507, $B279), "R2", IF(COUNTIFS('Leave Request Form'!$P$8:$P$569, $B279, 'Leave Request Form'!$Q$8:$Q$569, "&lt;="&amp;R267, 'Leave Request Form'!$R$8:$R$569, "&gt;="&amp;R267)&gt;0, "A", IF(COUNTIFS('Leave Request Form'!$C$8:$C$507, $B279, 'Leave Request Form'!$D$8:$D$507, "&lt;="&amp;R267, 'Leave Request Form'!$E$8:$E$507, "&gt;="&amp;R267)&gt;0, "R", "")))))</f>
        <v/>
      </c>
      <c r="S279" s="43" t="str">
        <f>IF(OR($B279="", S267=""), "", IF(COUNTIFS('Leave Request Form'!$T$8:$T$507, S267, 'Leave Request Form'!$C$8:$C$507, $B279), "A2", IF(COUNTIFS('Leave Request Form'!$G$8:$G$507, S267, 'Leave Request Form'!$C$8:$C$507, $B279), "R2", IF(COUNTIFS('Leave Request Form'!$P$8:$P$569, $B279, 'Leave Request Form'!$Q$8:$Q$569, "&lt;="&amp;S267, 'Leave Request Form'!$R$8:$R$569, "&gt;="&amp;S267)&gt;0, "A", IF(COUNTIFS('Leave Request Form'!$C$8:$C$507, $B279, 'Leave Request Form'!$D$8:$D$507, "&lt;="&amp;S267, 'Leave Request Form'!$E$8:$E$507, "&gt;="&amp;S267)&gt;0, "R", "")))))</f>
        <v/>
      </c>
      <c r="T279" s="43" t="str">
        <f>IF(OR($B279="", T267=""), "", IF(COUNTIFS('Leave Request Form'!$T$8:$T$507, T267, 'Leave Request Form'!$C$8:$C$507, $B279), "A2", IF(COUNTIFS('Leave Request Form'!$G$8:$G$507, T267, 'Leave Request Form'!$C$8:$C$507, $B279), "R2", IF(COUNTIFS('Leave Request Form'!$P$8:$P$569, $B279, 'Leave Request Form'!$Q$8:$Q$569, "&lt;="&amp;T267, 'Leave Request Form'!$R$8:$R$569, "&gt;="&amp;T267)&gt;0, "A", IF(COUNTIFS('Leave Request Form'!$C$8:$C$507, $B279, 'Leave Request Form'!$D$8:$D$507, "&lt;="&amp;T267, 'Leave Request Form'!$E$8:$E$507, "&gt;="&amp;T267)&gt;0, "R", "")))))</f>
        <v/>
      </c>
      <c r="U279" s="43" t="str">
        <f>IF(OR($B279="", U267=""), "", IF(COUNTIFS('Leave Request Form'!$T$8:$T$507, U267, 'Leave Request Form'!$C$8:$C$507, $B279), "A2", IF(COUNTIFS('Leave Request Form'!$G$8:$G$507, U267, 'Leave Request Form'!$C$8:$C$507, $B279), "R2", IF(COUNTIFS('Leave Request Form'!$P$8:$P$569, $B279, 'Leave Request Form'!$Q$8:$Q$569, "&lt;="&amp;U267, 'Leave Request Form'!$R$8:$R$569, "&gt;="&amp;U267)&gt;0, "A", IF(COUNTIFS('Leave Request Form'!$C$8:$C$507, $B279, 'Leave Request Form'!$D$8:$D$507, "&lt;="&amp;U267, 'Leave Request Form'!$E$8:$E$507, "&gt;="&amp;U267)&gt;0, "R", "")))))</f>
        <v/>
      </c>
      <c r="V279" s="43" t="str">
        <f>IF(OR($B279="", V267=""), "", IF(COUNTIFS('Leave Request Form'!$T$8:$T$507, V267, 'Leave Request Form'!$C$8:$C$507, $B279), "A2", IF(COUNTIFS('Leave Request Form'!$G$8:$G$507, V267, 'Leave Request Form'!$C$8:$C$507, $B279), "R2", IF(COUNTIFS('Leave Request Form'!$P$8:$P$569, $B279, 'Leave Request Form'!$Q$8:$Q$569, "&lt;="&amp;V267, 'Leave Request Form'!$R$8:$R$569, "&gt;="&amp;V267)&gt;0, "A", IF(COUNTIFS('Leave Request Form'!$C$8:$C$507, $B279, 'Leave Request Form'!$D$8:$D$507, "&lt;="&amp;V267, 'Leave Request Form'!$E$8:$E$507, "&gt;="&amp;V267)&gt;0, "R", "")))))</f>
        <v/>
      </c>
      <c r="W279" s="43" t="str">
        <f>IF(OR($B279="", W267=""), "", IF(COUNTIFS('Leave Request Form'!$T$8:$T$507, W267, 'Leave Request Form'!$C$8:$C$507, $B279), "A2", IF(COUNTIFS('Leave Request Form'!$G$8:$G$507, W267, 'Leave Request Form'!$C$8:$C$507, $B279), "R2", IF(COUNTIFS('Leave Request Form'!$P$8:$P$569, $B279, 'Leave Request Form'!$Q$8:$Q$569, "&lt;="&amp;W267, 'Leave Request Form'!$R$8:$R$569, "&gt;="&amp;W267)&gt;0, "A", IF(COUNTIFS('Leave Request Form'!$C$8:$C$507, $B279, 'Leave Request Form'!$D$8:$D$507, "&lt;="&amp;W267, 'Leave Request Form'!$E$8:$E$507, "&gt;="&amp;W267)&gt;0, "R", "")))))</f>
        <v/>
      </c>
      <c r="X279" s="43" t="str">
        <f>IF(OR($B279="", X267=""), "", IF(COUNTIFS('Leave Request Form'!$T$8:$T$507, X267, 'Leave Request Form'!$C$8:$C$507, $B279), "A2", IF(COUNTIFS('Leave Request Form'!$G$8:$G$507, X267, 'Leave Request Form'!$C$8:$C$507, $B279), "R2", IF(COUNTIFS('Leave Request Form'!$P$8:$P$569, $B279, 'Leave Request Form'!$Q$8:$Q$569, "&lt;="&amp;X267, 'Leave Request Form'!$R$8:$R$569, "&gt;="&amp;X267)&gt;0, "A", IF(COUNTIFS('Leave Request Form'!$C$8:$C$507, $B279, 'Leave Request Form'!$D$8:$D$507, "&lt;="&amp;X267, 'Leave Request Form'!$E$8:$E$507, "&gt;="&amp;X267)&gt;0, "R", "")))))</f>
        <v/>
      </c>
      <c r="Y279" s="43" t="str">
        <f>IF(OR($B279="", Y267=""), "", IF(COUNTIFS('Leave Request Form'!$T$8:$T$507, Y267, 'Leave Request Form'!$C$8:$C$507, $B279), "A2", IF(COUNTIFS('Leave Request Form'!$G$8:$G$507, Y267, 'Leave Request Form'!$C$8:$C$507, $B279), "R2", IF(COUNTIFS('Leave Request Form'!$P$8:$P$569, $B279, 'Leave Request Form'!$Q$8:$Q$569, "&lt;="&amp;Y267, 'Leave Request Form'!$R$8:$R$569, "&gt;="&amp;Y267)&gt;0, "A", IF(COUNTIFS('Leave Request Form'!$C$8:$C$507, $B279, 'Leave Request Form'!$D$8:$D$507, "&lt;="&amp;Y267, 'Leave Request Form'!$E$8:$E$507, "&gt;="&amp;Y267)&gt;0, "R", "")))))</f>
        <v/>
      </c>
      <c r="Z279" s="43" t="str">
        <f>IF(OR($B279="", Z267=""), "", IF(COUNTIFS('Leave Request Form'!$T$8:$T$507, Z267, 'Leave Request Form'!$C$8:$C$507, $B279), "A2", IF(COUNTIFS('Leave Request Form'!$G$8:$G$507, Z267, 'Leave Request Form'!$C$8:$C$507, $B279), "R2", IF(COUNTIFS('Leave Request Form'!$P$8:$P$569, $B279, 'Leave Request Form'!$Q$8:$Q$569, "&lt;="&amp;Z267, 'Leave Request Form'!$R$8:$R$569, "&gt;="&amp;Z267)&gt;0, "A", IF(COUNTIFS('Leave Request Form'!$C$8:$C$507, $B279, 'Leave Request Form'!$D$8:$D$507, "&lt;="&amp;Z267, 'Leave Request Form'!$E$8:$E$507, "&gt;="&amp;Z267)&gt;0, "R", "")))))</f>
        <v/>
      </c>
      <c r="AA279" s="43" t="str">
        <f>IF(OR($B279="", AA267=""), "", IF(COUNTIFS('Leave Request Form'!$T$8:$T$507, AA267, 'Leave Request Form'!$C$8:$C$507, $B279), "A2", IF(COUNTIFS('Leave Request Form'!$G$8:$G$507, AA267, 'Leave Request Form'!$C$8:$C$507, $B279), "R2", IF(COUNTIFS('Leave Request Form'!$P$8:$P$569, $B279, 'Leave Request Form'!$Q$8:$Q$569, "&lt;="&amp;AA267, 'Leave Request Form'!$R$8:$R$569, "&gt;="&amp;AA267)&gt;0, "A", IF(COUNTIFS('Leave Request Form'!$C$8:$C$507, $B279, 'Leave Request Form'!$D$8:$D$507, "&lt;="&amp;AA267, 'Leave Request Form'!$E$8:$E$507, "&gt;="&amp;AA267)&gt;0, "R", "")))))</f>
        <v/>
      </c>
      <c r="AB279" s="43" t="str">
        <f>IF(OR($B279="", AB267=""), "", IF(COUNTIFS('Leave Request Form'!$T$8:$T$507, AB267, 'Leave Request Form'!$C$8:$C$507, $B279), "A2", IF(COUNTIFS('Leave Request Form'!$G$8:$G$507, AB267, 'Leave Request Form'!$C$8:$C$507, $B279), "R2", IF(COUNTIFS('Leave Request Form'!$P$8:$P$569, $B279, 'Leave Request Form'!$Q$8:$Q$569, "&lt;="&amp;AB267, 'Leave Request Form'!$R$8:$R$569, "&gt;="&amp;AB267)&gt;0, "A", IF(COUNTIFS('Leave Request Form'!$C$8:$C$507, $B279, 'Leave Request Form'!$D$8:$D$507, "&lt;="&amp;AB267, 'Leave Request Form'!$E$8:$E$507, "&gt;="&amp;AB267)&gt;0, "R", "")))))</f>
        <v/>
      </c>
      <c r="AC279" s="43" t="str">
        <f>IF(OR($B279="", AC267=""), "", IF(COUNTIFS('Leave Request Form'!$T$8:$T$507, AC267, 'Leave Request Form'!$C$8:$C$507, $B279), "A2", IF(COUNTIFS('Leave Request Form'!$G$8:$G$507, AC267, 'Leave Request Form'!$C$8:$C$507, $B279), "R2", IF(COUNTIFS('Leave Request Form'!$P$8:$P$569, $B279, 'Leave Request Form'!$Q$8:$Q$569, "&lt;="&amp;AC267, 'Leave Request Form'!$R$8:$R$569, "&gt;="&amp;AC267)&gt;0, "A", IF(COUNTIFS('Leave Request Form'!$C$8:$C$507, $B279, 'Leave Request Form'!$D$8:$D$507, "&lt;="&amp;AC267, 'Leave Request Form'!$E$8:$E$507, "&gt;="&amp;AC267)&gt;0, "R", "")))))</f>
        <v/>
      </c>
      <c r="AD279" s="43" t="str">
        <f>IF(OR($B279="", AD267=""), "", IF(COUNTIFS('Leave Request Form'!$T$8:$T$507, AD267, 'Leave Request Form'!$C$8:$C$507, $B279), "A2", IF(COUNTIFS('Leave Request Form'!$G$8:$G$507, AD267, 'Leave Request Form'!$C$8:$C$507, $B279), "R2", IF(COUNTIFS('Leave Request Form'!$P$8:$P$569, $B279, 'Leave Request Form'!$Q$8:$Q$569, "&lt;="&amp;AD267, 'Leave Request Form'!$R$8:$R$569, "&gt;="&amp;AD267)&gt;0, "A", IF(COUNTIFS('Leave Request Form'!$C$8:$C$507, $B279, 'Leave Request Form'!$D$8:$D$507, "&lt;="&amp;AD267, 'Leave Request Form'!$E$8:$E$507, "&gt;="&amp;AD267)&gt;0, "R", "")))))</f>
        <v/>
      </c>
      <c r="AE279" s="43" t="str">
        <f>IF(OR($B279="", AE267=""), "", IF(COUNTIFS('Leave Request Form'!$T$8:$T$507, AE267, 'Leave Request Form'!$C$8:$C$507, $B279), "A2", IF(COUNTIFS('Leave Request Form'!$G$8:$G$507, AE267, 'Leave Request Form'!$C$8:$C$507, $B279), "R2", IF(COUNTIFS('Leave Request Form'!$P$8:$P$569, $B279, 'Leave Request Form'!$Q$8:$Q$569, "&lt;="&amp;AE267, 'Leave Request Form'!$R$8:$R$569, "&gt;="&amp;AE267)&gt;0, "A", IF(COUNTIFS('Leave Request Form'!$C$8:$C$507, $B279, 'Leave Request Form'!$D$8:$D$507, "&lt;="&amp;AE267, 'Leave Request Form'!$E$8:$E$507, "&gt;="&amp;AE267)&gt;0, "R", "")))))</f>
        <v/>
      </c>
      <c r="AF279" s="43" t="str">
        <f>IF(OR($B279="", AF267=""), "", IF(COUNTIFS('Leave Request Form'!$T$8:$T$507, AF267, 'Leave Request Form'!$C$8:$C$507, $B279), "A2", IF(COUNTIFS('Leave Request Form'!$G$8:$G$507, AF267, 'Leave Request Form'!$C$8:$C$507, $B279), "R2", IF(COUNTIFS('Leave Request Form'!$P$8:$P$569, $B279, 'Leave Request Form'!$Q$8:$Q$569, "&lt;="&amp;AF267, 'Leave Request Form'!$R$8:$R$569, "&gt;="&amp;AF267)&gt;0, "A", IF(COUNTIFS('Leave Request Form'!$C$8:$C$507, $B279, 'Leave Request Form'!$D$8:$D$507, "&lt;="&amp;AF267, 'Leave Request Form'!$E$8:$E$507, "&gt;="&amp;AF267)&gt;0, "R", "")))))</f>
        <v/>
      </c>
      <c r="AG279" s="44" t="str">
        <f>IF(OR($B279="", AG267=""), "", IF(COUNTIFS('Leave Request Form'!$T$8:$T$507, AG267, 'Leave Request Form'!$C$8:$C$507, $B279), "A2", IF(COUNTIFS('Leave Request Form'!$G$8:$G$507, AG267, 'Leave Request Form'!$C$8:$C$507, $B279), "R2", IF(COUNTIFS('Leave Request Form'!$P$8:$P$569, $B279, 'Leave Request Form'!$Q$8:$Q$569, "&lt;="&amp;AG267, 'Leave Request Form'!$R$8:$R$569, "&gt;="&amp;AG267)&gt;0, "A", IF(COUNTIFS('Leave Request Form'!$C$8:$C$507, $B279, 'Leave Request Form'!$D$8:$D$507, "&lt;="&amp;AG267, 'Leave Request Form'!$E$8:$E$507, "&gt;="&amp;AG267)&gt;0, "R", "")))))</f>
        <v/>
      </c>
      <c r="AH279" s="75"/>
    </row>
    <row r="280" spans="1:34" x14ac:dyDescent="0.25">
      <c r="A280" s="75"/>
      <c r="B280" s="10" t="str">
        <f>IF('Intro &amp; Setup'!$BC$16="", "", 'Intro &amp; Setup'!$BC$16)</f>
        <v/>
      </c>
      <c r="C280" s="42" t="str">
        <f>IF(OR($B280="", C267=""), "", IF(COUNTIFS('Leave Request Form'!$T$8:$T$507, C267, 'Leave Request Form'!$C$8:$C$507, $B280), "A2", IF(COUNTIFS('Leave Request Form'!$G$8:$G$507, C267, 'Leave Request Form'!$C$8:$C$507, $B280), "R2", IF(COUNTIFS('Leave Request Form'!$P$8:$P$569, $B280, 'Leave Request Form'!$Q$8:$Q$569, "&lt;="&amp;C267, 'Leave Request Form'!$R$8:$R$569, "&gt;="&amp;C267)&gt;0, "A", IF(COUNTIFS('Leave Request Form'!$C$8:$C$507, $B280, 'Leave Request Form'!$D$8:$D$507, "&lt;="&amp;C267, 'Leave Request Form'!$E$8:$E$507, "&gt;="&amp;C267)&gt;0, "R", "")))))</f>
        <v/>
      </c>
      <c r="D280" s="43" t="str">
        <f>IF(OR($B280="", D267=""), "", IF(COUNTIFS('Leave Request Form'!$T$8:$T$507, D267, 'Leave Request Form'!$C$8:$C$507, $B280), "A2", IF(COUNTIFS('Leave Request Form'!$G$8:$G$507, D267, 'Leave Request Form'!$C$8:$C$507, $B280), "R2", IF(COUNTIFS('Leave Request Form'!$P$8:$P$569, $B280, 'Leave Request Form'!$Q$8:$Q$569, "&lt;="&amp;D267, 'Leave Request Form'!$R$8:$R$569, "&gt;="&amp;D267)&gt;0, "A", IF(COUNTIFS('Leave Request Form'!$C$8:$C$507, $B280, 'Leave Request Form'!$D$8:$D$507, "&lt;="&amp;D267, 'Leave Request Form'!$E$8:$E$507, "&gt;="&amp;D267)&gt;0, "R", "")))))</f>
        <v/>
      </c>
      <c r="E280" s="43" t="str">
        <f>IF(OR($B280="", E267=""), "", IF(COUNTIFS('Leave Request Form'!$T$8:$T$507, E267, 'Leave Request Form'!$C$8:$C$507, $B280), "A2", IF(COUNTIFS('Leave Request Form'!$G$8:$G$507, E267, 'Leave Request Form'!$C$8:$C$507, $B280), "R2", IF(COUNTIFS('Leave Request Form'!$P$8:$P$569, $B280, 'Leave Request Form'!$Q$8:$Q$569, "&lt;="&amp;E267, 'Leave Request Form'!$R$8:$R$569, "&gt;="&amp;E267)&gt;0, "A", IF(COUNTIFS('Leave Request Form'!$C$8:$C$507, $B280, 'Leave Request Form'!$D$8:$D$507, "&lt;="&amp;E267, 'Leave Request Form'!$E$8:$E$507, "&gt;="&amp;E267)&gt;0, "R", "")))))</f>
        <v/>
      </c>
      <c r="F280" s="43" t="str">
        <f>IF(OR($B280="", F267=""), "", IF(COUNTIFS('Leave Request Form'!$T$8:$T$507, F267, 'Leave Request Form'!$C$8:$C$507, $B280), "A2", IF(COUNTIFS('Leave Request Form'!$G$8:$G$507, F267, 'Leave Request Form'!$C$8:$C$507, $B280), "R2", IF(COUNTIFS('Leave Request Form'!$P$8:$P$569, $B280, 'Leave Request Form'!$Q$8:$Q$569, "&lt;="&amp;F267, 'Leave Request Form'!$R$8:$R$569, "&gt;="&amp;F267)&gt;0, "A", IF(COUNTIFS('Leave Request Form'!$C$8:$C$507, $B280, 'Leave Request Form'!$D$8:$D$507, "&lt;="&amp;F267, 'Leave Request Form'!$E$8:$E$507, "&gt;="&amp;F267)&gt;0, "R", "")))))</f>
        <v/>
      </c>
      <c r="G280" s="43" t="str">
        <f>IF(OR($B280="", G267=""), "", IF(COUNTIFS('Leave Request Form'!$T$8:$T$507, G267, 'Leave Request Form'!$C$8:$C$507, $B280), "A2", IF(COUNTIFS('Leave Request Form'!$G$8:$G$507, G267, 'Leave Request Form'!$C$8:$C$507, $B280), "R2", IF(COUNTIFS('Leave Request Form'!$P$8:$P$569, $B280, 'Leave Request Form'!$Q$8:$Q$569, "&lt;="&amp;G267, 'Leave Request Form'!$R$8:$R$569, "&gt;="&amp;G267)&gt;0, "A", IF(COUNTIFS('Leave Request Form'!$C$8:$C$507, $B280, 'Leave Request Form'!$D$8:$D$507, "&lt;="&amp;G267, 'Leave Request Form'!$E$8:$E$507, "&gt;="&amp;G267)&gt;0, "R", "")))))</f>
        <v/>
      </c>
      <c r="H280" s="43" t="str">
        <f>IF(OR($B280="", H267=""), "", IF(COUNTIFS('Leave Request Form'!$T$8:$T$507, H267, 'Leave Request Form'!$C$8:$C$507, $B280), "A2", IF(COUNTIFS('Leave Request Form'!$G$8:$G$507, H267, 'Leave Request Form'!$C$8:$C$507, $B280), "R2", IF(COUNTIFS('Leave Request Form'!$P$8:$P$569, $B280, 'Leave Request Form'!$Q$8:$Q$569, "&lt;="&amp;H267, 'Leave Request Form'!$R$8:$R$569, "&gt;="&amp;H267)&gt;0, "A", IF(COUNTIFS('Leave Request Form'!$C$8:$C$507, $B280, 'Leave Request Form'!$D$8:$D$507, "&lt;="&amp;H267, 'Leave Request Form'!$E$8:$E$507, "&gt;="&amp;H267)&gt;0, "R", "")))))</f>
        <v/>
      </c>
      <c r="I280" s="43" t="str">
        <f>IF(OR($B280="", I267=""), "", IF(COUNTIFS('Leave Request Form'!$T$8:$T$507, I267, 'Leave Request Form'!$C$8:$C$507, $B280), "A2", IF(COUNTIFS('Leave Request Form'!$G$8:$G$507, I267, 'Leave Request Form'!$C$8:$C$507, $B280), "R2", IF(COUNTIFS('Leave Request Form'!$P$8:$P$569, $B280, 'Leave Request Form'!$Q$8:$Q$569, "&lt;="&amp;I267, 'Leave Request Form'!$R$8:$R$569, "&gt;="&amp;I267)&gt;0, "A", IF(COUNTIFS('Leave Request Form'!$C$8:$C$507, $B280, 'Leave Request Form'!$D$8:$D$507, "&lt;="&amp;I267, 'Leave Request Form'!$E$8:$E$507, "&gt;="&amp;I267)&gt;0, "R", "")))))</f>
        <v/>
      </c>
      <c r="J280" s="43" t="str">
        <f>IF(OR($B280="", J267=""), "", IF(COUNTIFS('Leave Request Form'!$T$8:$T$507, J267, 'Leave Request Form'!$C$8:$C$507, $B280), "A2", IF(COUNTIFS('Leave Request Form'!$G$8:$G$507, J267, 'Leave Request Form'!$C$8:$C$507, $B280), "R2", IF(COUNTIFS('Leave Request Form'!$P$8:$P$569, $B280, 'Leave Request Form'!$Q$8:$Q$569, "&lt;="&amp;J267, 'Leave Request Form'!$R$8:$R$569, "&gt;="&amp;J267)&gt;0, "A", IF(COUNTIFS('Leave Request Form'!$C$8:$C$507, $B280, 'Leave Request Form'!$D$8:$D$507, "&lt;="&amp;J267, 'Leave Request Form'!$E$8:$E$507, "&gt;="&amp;J267)&gt;0, "R", "")))))</f>
        <v/>
      </c>
      <c r="K280" s="43" t="str">
        <f>IF(OR($B280="", K267=""), "", IF(COUNTIFS('Leave Request Form'!$T$8:$T$507, K267, 'Leave Request Form'!$C$8:$C$507, $B280), "A2", IF(COUNTIFS('Leave Request Form'!$G$8:$G$507, K267, 'Leave Request Form'!$C$8:$C$507, $B280), "R2", IF(COUNTIFS('Leave Request Form'!$P$8:$P$569, $B280, 'Leave Request Form'!$Q$8:$Q$569, "&lt;="&amp;K267, 'Leave Request Form'!$R$8:$R$569, "&gt;="&amp;K267)&gt;0, "A", IF(COUNTIFS('Leave Request Form'!$C$8:$C$507, $B280, 'Leave Request Form'!$D$8:$D$507, "&lt;="&amp;K267, 'Leave Request Form'!$E$8:$E$507, "&gt;="&amp;K267)&gt;0, "R", "")))))</f>
        <v/>
      </c>
      <c r="L280" s="43" t="str">
        <f>IF(OR($B280="", L267=""), "", IF(COUNTIFS('Leave Request Form'!$T$8:$T$507, L267, 'Leave Request Form'!$C$8:$C$507, $B280), "A2", IF(COUNTIFS('Leave Request Form'!$G$8:$G$507, L267, 'Leave Request Form'!$C$8:$C$507, $B280), "R2", IF(COUNTIFS('Leave Request Form'!$P$8:$P$569, $B280, 'Leave Request Form'!$Q$8:$Q$569, "&lt;="&amp;L267, 'Leave Request Form'!$R$8:$R$569, "&gt;="&amp;L267)&gt;0, "A", IF(COUNTIFS('Leave Request Form'!$C$8:$C$507, $B280, 'Leave Request Form'!$D$8:$D$507, "&lt;="&amp;L267, 'Leave Request Form'!$E$8:$E$507, "&gt;="&amp;L267)&gt;0, "R", "")))))</f>
        <v/>
      </c>
      <c r="M280" s="43" t="str">
        <f>IF(OR($B280="", M267=""), "", IF(COUNTIFS('Leave Request Form'!$T$8:$T$507, M267, 'Leave Request Form'!$C$8:$C$507, $B280), "A2", IF(COUNTIFS('Leave Request Form'!$G$8:$G$507, M267, 'Leave Request Form'!$C$8:$C$507, $B280), "R2", IF(COUNTIFS('Leave Request Form'!$P$8:$P$569, $B280, 'Leave Request Form'!$Q$8:$Q$569, "&lt;="&amp;M267, 'Leave Request Form'!$R$8:$R$569, "&gt;="&amp;M267)&gt;0, "A", IF(COUNTIFS('Leave Request Form'!$C$8:$C$507, $B280, 'Leave Request Form'!$D$8:$D$507, "&lt;="&amp;M267, 'Leave Request Form'!$E$8:$E$507, "&gt;="&amp;M267)&gt;0, "R", "")))))</f>
        <v/>
      </c>
      <c r="N280" s="43" t="str">
        <f>IF(OR($B280="", N267=""), "", IF(COUNTIFS('Leave Request Form'!$T$8:$T$507, N267, 'Leave Request Form'!$C$8:$C$507, $B280), "A2", IF(COUNTIFS('Leave Request Form'!$G$8:$G$507, N267, 'Leave Request Form'!$C$8:$C$507, $B280), "R2", IF(COUNTIFS('Leave Request Form'!$P$8:$P$569, $B280, 'Leave Request Form'!$Q$8:$Q$569, "&lt;="&amp;N267, 'Leave Request Form'!$R$8:$R$569, "&gt;="&amp;N267)&gt;0, "A", IF(COUNTIFS('Leave Request Form'!$C$8:$C$507, $B280, 'Leave Request Form'!$D$8:$D$507, "&lt;="&amp;N267, 'Leave Request Form'!$E$8:$E$507, "&gt;="&amp;N267)&gt;0, "R", "")))))</f>
        <v/>
      </c>
      <c r="O280" s="43" t="str">
        <f>IF(OR($B280="", O267=""), "", IF(COUNTIFS('Leave Request Form'!$T$8:$T$507, O267, 'Leave Request Form'!$C$8:$C$507, $B280), "A2", IF(COUNTIFS('Leave Request Form'!$G$8:$G$507, O267, 'Leave Request Form'!$C$8:$C$507, $B280), "R2", IF(COUNTIFS('Leave Request Form'!$P$8:$P$569, $B280, 'Leave Request Form'!$Q$8:$Q$569, "&lt;="&amp;O267, 'Leave Request Form'!$R$8:$R$569, "&gt;="&amp;O267)&gt;0, "A", IF(COUNTIFS('Leave Request Form'!$C$8:$C$507, $B280, 'Leave Request Form'!$D$8:$D$507, "&lt;="&amp;O267, 'Leave Request Form'!$E$8:$E$507, "&gt;="&amp;O267)&gt;0, "R", "")))))</f>
        <v/>
      </c>
      <c r="P280" s="43" t="str">
        <f>IF(OR($B280="", P267=""), "", IF(COUNTIFS('Leave Request Form'!$T$8:$T$507, P267, 'Leave Request Form'!$C$8:$C$507, $B280), "A2", IF(COUNTIFS('Leave Request Form'!$G$8:$G$507, P267, 'Leave Request Form'!$C$8:$C$507, $B280), "R2", IF(COUNTIFS('Leave Request Form'!$P$8:$P$569, $B280, 'Leave Request Form'!$Q$8:$Q$569, "&lt;="&amp;P267, 'Leave Request Form'!$R$8:$R$569, "&gt;="&amp;P267)&gt;0, "A", IF(COUNTIFS('Leave Request Form'!$C$8:$C$507, $B280, 'Leave Request Form'!$D$8:$D$507, "&lt;="&amp;P267, 'Leave Request Form'!$E$8:$E$507, "&gt;="&amp;P267)&gt;0, "R", "")))))</f>
        <v/>
      </c>
      <c r="Q280" s="43" t="str">
        <f>IF(OR($B280="", Q267=""), "", IF(COUNTIFS('Leave Request Form'!$T$8:$T$507, Q267, 'Leave Request Form'!$C$8:$C$507, $B280), "A2", IF(COUNTIFS('Leave Request Form'!$G$8:$G$507, Q267, 'Leave Request Form'!$C$8:$C$507, $B280), "R2", IF(COUNTIFS('Leave Request Form'!$P$8:$P$569, $B280, 'Leave Request Form'!$Q$8:$Q$569, "&lt;="&amp;Q267, 'Leave Request Form'!$R$8:$R$569, "&gt;="&amp;Q267)&gt;0, "A", IF(COUNTIFS('Leave Request Form'!$C$8:$C$507, $B280, 'Leave Request Form'!$D$8:$D$507, "&lt;="&amp;Q267, 'Leave Request Form'!$E$8:$E$507, "&gt;="&amp;Q267)&gt;0, "R", "")))))</f>
        <v/>
      </c>
      <c r="R280" s="43" t="str">
        <f>IF(OR($B280="", R267=""), "", IF(COUNTIFS('Leave Request Form'!$T$8:$T$507, R267, 'Leave Request Form'!$C$8:$C$507, $B280), "A2", IF(COUNTIFS('Leave Request Form'!$G$8:$G$507, R267, 'Leave Request Form'!$C$8:$C$507, $B280), "R2", IF(COUNTIFS('Leave Request Form'!$P$8:$P$569, $B280, 'Leave Request Form'!$Q$8:$Q$569, "&lt;="&amp;R267, 'Leave Request Form'!$R$8:$R$569, "&gt;="&amp;R267)&gt;0, "A", IF(COUNTIFS('Leave Request Form'!$C$8:$C$507, $B280, 'Leave Request Form'!$D$8:$D$507, "&lt;="&amp;R267, 'Leave Request Form'!$E$8:$E$507, "&gt;="&amp;R267)&gt;0, "R", "")))))</f>
        <v/>
      </c>
      <c r="S280" s="43" t="str">
        <f>IF(OR($B280="", S267=""), "", IF(COUNTIFS('Leave Request Form'!$T$8:$T$507, S267, 'Leave Request Form'!$C$8:$C$507, $B280), "A2", IF(COUNTIFS('Leave Request Form'!$G$8:$G$507, S267, 'Leave Request Form'!$C$8:$C$507, $B280), "R2", IF(COUNTIFS('Leave Request Form'!$P$8:$P$569, $B280, 'Leave Request Form'!$Q$8:$Q$569, "&lt;="&amp;S267, 'Leave Request Form'!$R$8:$R$569, "&gt;="&amp;S267)&gt;0, "A", IF(COUNTIFS('Leave Request Form'!$C$8:$C$507, $B280, 'Leave Request Form'!$D$8:$D$507, "&lt;="&amp;S267, 'Leave Request Form'!$E$8:$E$507, "&gt;="&amp;S267)&gt;0, "R", "")))))</f>
        <v/>
      </c>
      <c r="T280" s="43" t="str">
        <f>IF(OR($B280="", T267=""), "", IF(COUNTIFS('Leave Request Form'!$T$8:$T$507, T267, 'Leave Request Form'!$C$8:$C$507, $B280), "A2", IF(COUNTIFS('Leave Request Form'!$G$8:$G$507, T267, 'Leave Request Form'!$C$8:$C$507, $B280), "R2", IF(COUNTIFS('Leave Request Form'!$P$8:$P$569, $B280, 'Leave Request Form'!$Q$8:$Q$569, "&lt;="&amp;T267, 'Leave Request Form'!$R$8:$R$569, "&gt;="&amp;T267)&gt;0, "A", IF(COUNTIFS('Leave Request Form'!$C$8:$C$507, $B280, 'Leave Request Form'!$D$8:$D$507, "&lt;="&amp;T267, 'Leave Request Form'!$E$8:$E$507, "&gt;="&amp;T267)&gt;0, "R", "")))))</f>
        <v/>
      </c>
      <c r="U280" s="43" t="str">
        <f>IF(OR($B280="", U267=""), "", IF(COUNTIFS('Leave Request Form'!$T$8:$T$507, U267, 'Leave Request Form'!$C$8:$C$507, $B280), "A2", IF(COUNTIFS('Leave Request Form'!$G$8:$G$507, U267, 'Leave Request Form'!$C$8:$C$507, $B280), "R2", IF(COUNTIFS('Leave Request Form'!$P$8:$P$569, $B280, 'Leave Request Form'!$Q$8:$Q$569, "&lt;="&amp;U267, 'Leave Request Form'!$R$8:$R$569, "&gt;="&amp;U267)&gt;0, "A", IF(COUNTIFS('Leave Request Form'!$C$8:$C$507, $B280, 'Leave Request Form'!$D$8:$D$507, "&lt;="&amp;U267, 'Leave Request Form'!$E$8:$E$507, "&gt;="&amp;U267)&gt;0, "R", "")))))</f>
        <v/>
      </c>
      <c r="V280" s="43" t="str">
        <f>IF(OR($B280="", V267=""), "", IF(COUNTIFS('Leave Request Form'!$T$8:$T$507, V267, 'Leave Request Form'!$C$8:$C$507, $B280), "A2", IF(COUNTIFS('Leave Request Form'!$G$8:$G$507, V267, 'Leave Request Form'!$C$8:$C$507, $B280), "R2", IF(COUNTIFS('Leave Request Form'!$P$8:$P$569, $B280, 'Leave Request Form'!$Q$8:$Q$569, "&lt;="&amp;V267, 'Leave Request Form'!$R$8:$R$569, "&gt;="&amp;V267)&gt;0, "A", IF(COUNTIFS('Leave Request Form'!$C$8:$C$507, $B280, 'Leave Request Form'!$D$8:$D$507, "&lt;="&amp;V267, 'Leave Request Form'!$E$8:$E$507, "&gt;="&amp;V267)&gt;0, "R", "")))))</f>
        <v/>
      </c>
      <c r="W280" s="43" t="str">
        <f>IF(OR($B280="", W267=""), "", IF(COUNTIFS('Leave Request Form'!$T$8:$T$507, W267, 'Leave Request Form'!$C$8:$C$507, $B280), "A2", IF(COUNTIFS('Leave Request Form'!$G$8:$G$507, W267, 'Leave Request Form'!$C$8:$C$507, $B280), "R2", IF(COUNTIFS('Leave Request Form'!$P$8:$P$569, $B280, 'Leave Request Form'!$Q$8:$Q$569, "&lt;="&amp;W267, 'Leave Request Form'!$R$8:$R$569, "&gt;="&amp;W267)&gt;0, "A", IF(COUNTIFS('Leave Request Form'!$C$8:$C$507, $B280, 'Leave Request Form'!$D$8:$D$507, "&lt;="&amp;W267, 'Leave Request Form'!$E$8:$E$507, "&gt;="&amp;W267)&gt;0, "R", "")))))</f>
        <v/>
      </c>
      <c r="X280" s="43" t="str">
        <f>IF(OR($B280="", X267=""), "", IF(COUNTIFS('Leave Request Form'!$T$8:$T$507, X267, 'Leave Request Form'!$C$8:$C$507, $B280), "A2", IF(COUNTIFS('Leave Request Form'!$G$8:$G$507, X267, 'Leave Request Form'!$C$8:$C$507, $B280), "R2", IF(COUNTIFS('Leave Request Form'!$P$8:$P$569, $B280, 'Leave Request Form'!$Q$8:$Q$569, "&lt;="&amp;X267, 'Leave Request Form'!$R$8:$R$569, "&gt;="&amp;X267)&gt;0, "A", IF(COUNTIFS('Leave Request Form'!$C$8:$C$507, $B280, 'Leave Request Form'!$D$8:$D$507, "&lt;="&amp;X267, 'Leave Request Form'!$E$8:$E$507, "&gt;="&amp;X267)&gt;0, "R", "")))))</f>
        <v/>
      </c>
      <c r="Y280" s="43" t="str">
        <f>IF(OR($B280="", Y267=""), "", IF(COUNTIFS('Leave Request Form'!$T$8:$T$507, Y267, 'Leave Request Form'!$C$8:$C$507, $B280), "A2", IF(COUNTIFS('Leave Request Form'!$G$8:$G$507, Y267, 'Leave Request Form'!$C$8:$C$507, $B280), "R2", IF(COUNTIFS('Leave Request Form'!$P$8:$P$569, $B280, 'Leave Request Form'!$Q$8:$Q$569, "&lt;="&amp;Y267, 'Leave Request Form'!$R$8:$R$569, "&gt;="&amp;Y267)&gt;0, "A", IF(COUNTIFS('Leave Request Form'!$C$8:$C$507, $B280, 'Leave Request Form'!$D$8:$D$507, "&lt;="&amp;Y267, 'Leave Request Form'!$E$8:$E$507, "&gt;="&amp;Y267)&gt;0, "R", "")))))</f>
        <v/>
      </c>
      <c r="Z280" s="43" t="str">
        <f>IF(OR($B280="", Z267=""), "", IF(COUNTIFS('Leave Request Form'!$T$8:$T$507, Z267, 'Leave Request Form'!$C$8:$C$507, $B280), "A2", IF(COUNTIFS('Leave Request Form'!$G$8:$G$507, Z267, 'Leave Request Form'!$C$8:$C$507, $B280), "R2", IF(COUNTIFS('Leave Request Form'!$P$8:$P$569, $B280, 'Leave Request Form'!$Q$8:$Q$569, "&lt;="&amp;Z267, 'Leave Request Form'!$R$8:$R$569, "&gt;="&amp;Z267)&gt;0, "A", IF(COUNTIFS('Leave Request Form'!$C$8:$C$507, $B280, 'Leave Request Form'!$D$8:$D$507, "&lt;="&amp;Z267, 'Leave Request Form'!$E$8:$E$507, "&gt;="&amp;Z267)&gt;0, "R", "")))))</f>
        <v/>
      </c>
      <c r="AA280" s="43" t="str">
        <f>IF(OR($B280="", AA267=""), "", IF(COUNTIFS('Leave Request Form'!$T$8:$T$507, AA267, 'Leave Request Form'!$C$8:$C$507, $B280), "A2", IF(COUNTIFS('Leave Request Form'!$G$8:$G$507, AA267, 'Leave Request Form'!$C$8:$C$507, $B280), "R2", IF(COUNTIFS('Leave Request Form'!$P$8:$P$569, $B280, 'Leave Request Form'!$Q$8:$Q$569, "&lt;="&amp;AA267, 'Leave Request Form'!$R$8:$R$569, "&gt;="&amp;AA267)&gt;0, "A", IF(COUNTIFS('Leave Request Form'!$C$8:$C$507, $B280, 'Leave Request Form'!$D$8:$D$507, "&lt;="&amp;AA267, 'Leave Request Form'!$E$8:$E$507, "&gt;="&amp;AA267)&gt;0, "R", "")))))</f>
        <v/>
      </c>
      <c r="AB280" s="43" t="str">
        <f>IF(OR($B280="", AB267=""), "", IF(COUNTIFS('Leave Request Form'!$T$8:$T$507, AB267, 'Leave Request Form'!$C$8:$C$507, $B280), "A2", IF(COUNTIFS('Leave Request Form'!$G$8:$G$507, AB267, 'Leave Request Form'!$C$8:$C$507, $B280), "R2", IF(COUNTIFS('Leave Request Form'!$P$8:$P$569, $B280, 'Leave Request Form'!$Q$8:$Q$569, "&lt;="&amp;AB267, 'Leave Request Form'!$R$8:$R$569, "&gt;="&amp;AB267)&gt;0, "A", IF(COUNTIFS('Leave Request Form'!$C$8:$C$507, $B280, 'Leave Request Form'!$D$8:$D$507, "&lt;="&amp;AB267, 'Leave Request Form'!$E$8:$E$507, "&gt;="&amp;AB267)&gt;0, "R", "")))))</f>
        <v/>
      </c>
      <c r="AC280" s="43" t="str">
        <f>IF(OR($B280="", AC267=""), "", IF(COUNTIFS('Leave Request Form'!$T$8:$T$507, AC267, 'Leave Request Form'!$C$8:$C$507, $B280), "A2", IF(COUNTIFS('Leave Request Form'!$G$8:$G$507, AC267, 'Leave Request Form'!$C$8:$C$507, $B280), "R2", IF(COUNTIFS('Leave Request Form'!$P$8:$P$569, $B280, 'Leave Request Form'!$Q$8:$Q$569, "&lt;="&amp;AC267, 'Leave Request Form'!$R$8:$R$569, "&gt;="&amp;AC267)&gt;0, "A", IF(COUNTIFS('Leave Request Form'!$C$8:$C$507, $B280, 'Leave Request Form'!$D$8:$D$507, "&lt;="&amp;AC267, 'Leave Request Form'!$E$8:$E$507, "&gt;="&amp;AC267)&gt;0, "R", "")))))</f>
        <v/>
      </c>
      <c r="AD280" s="43" t="str">
        <f>IF(OR($B280="", AD267=""), "", IF(COUNTIFS('Leave Request Form'!$T$8:$T$507, AD267, 'Leave Request Form'!$C$8:$C$507, $B280), "A2", IF(COUNTIFS('Leave Request Form'!$G$8:$G$507, AD267, 'Leave Request Form'!$C$8:$C$507, $B280), "R2", IF(COUNTIFS('Leave Request Form'!$P$8:$P$569, $B280, 'Leave Request Form'!$Q$8:$Q$569, "&lt;="&amp;AD267, 'Leave Request Form'!$R$8:$R$569, "&gt;="&amp;AD267)&gt;0, "A", IF(COUNTIFS('Leave Request Form'!$C$8:$C$507, $B280, 'Leave Request Form'!$D$8:$D$507, "&lt;="&amp;AD267, 'Leave Request Form'!$E$8:$E$507, "&gt;="&amp;AD267)&gt;0, "R", "")))))</f>
        <v/>
      </c>
      <c r="AE280" s="43" t="str">
        <f>IF(OR($B280="", AE267=""), "", IF(COUNTIFS('Leave Request Form'!$T$8:$T$507, AE267, 'Leave Request Form'!$C$8:$C$507, $B280), "A2", IF(COUNTIFS('Leave Request Form'!$G$8:$G$507, AE267, 'Leave Request Form'!$C$8:$C$507, $B280), "R2", IF(COUNTIFS('Leave Request Form'!$P$8:$P$569, $B280, 'Leave Request Form'!$Q$8:$Q$569, "&lt;="&amp;AE267, 'Leave Request Form'!$R$8:$R$569, "&gt;="&amp;AE267)&gt;0, "A", IF(COUNTIFS('Leave Request Form'!$C$8:$C$507, $B280, 'Leave Request Form'!$D$8:$D$507, "&lt;="&amp;AE267, 'Leave Request Form'!$E$8:$E$507, "&gt;="&amp;AE267)&gt;0, "R", "")))))</f>
        <v/>
      </c>
      <c r="AF280" s="43" t="str">
        <f>IF(OR($B280="", AF267=""), "", IF(COUNTIFS('Leave Request Form'!$T$8:$T$507, AF267, 'Leave Request Form'!$C$8:$C$507, $B280), "A2", IF(COUNTIFS('Leave Request Form'!$G$8:$G$507, AF267, 'Leave Request Form'!$C$8:$C$507, $B280), "R2", IF(COUNTIFS('Leave Request Form'!$P$8:$P$569, $B280, 'Leave Request Form'!$Q$8:$Q$569, "&lt;="&amp;AF267, 'Leave Request Form'!$R$8:$R$569, "&gt;="&amp;AF267)&gt;0, "A", IF(COUNTIFS('Leave Request Form'!$C$8:$C$507, $B280, 'Leave Request Form'!$D$8:$D$507, "&lt;="&amp;AF267, 'Leave Request Form'!$E$8:$E$507, "&gt;="&amp;AF267)&gt;0, "R", "")))))</f>
        <v/>
      </c>
      <c r="AG280" s="44" t="str">
        <f>IF(OR($B280="", AG267=""), "", IF(COUNTIFS('Leave Request Form'!$T$8:$T$507, AG267, 'Leave Request Form'!$C$8:$C$507, $B280), "A2", IF(COUNTIFS('Leave Request Form'!$G$8:$G$507, AG267, 'Leave Request Form'!$C$8:$C$507, $B280), "R2", IF(COUNTIFS('Leave Request Form'!$P$8:$P$569, $B280, 'Leave Request Form'!$Q$8:$Q$569, "&lt;="&amp;AG267, 'Leave Request Form'!$R$8:$R$569, "&gt;="&amp;AG267)&gt;0, "A", IF(COUNTIFS('Leave Request Form'!$C$8:$C$507, $B280, 'Leave Request Form'!$D$8:$D$507, "&lt;="&amp;AG267, 'Leave Request Form'!$E$8:$E$507, "&gt;="&amp;AG267)&gt;0, "R", "")))))</f>
        <v/>
      </c>
      <c r="AH280" s="75"/>
    </row>
    <row r="281" spans="1:34" x14ac:dyDescent="0.25">
      <c r="A281" s="75"/>
      <c r="B281" s="10" t="str">
        <f>IF('Intro &amp; Setup'!$BC$17="", "", 'Intro &amp; Setup'!$BC$17)</f>
        <v/>
      </c>
      <c r="C281" s="42" t="str">
        <f>IF(OR($B281="", C267=""), "", IF(COUNTIFS('Leave Request Form'!$T$8:$T$507, C267, 'Leave Request Form'!$C$8:$C$507, $B281), "A2", IF(COUNTIFS('Leave Request Form'!$G$8:$G$507, C267, 'Leave Request Form'!$C$8:$C$507, $B281), "R2", IF(COUNTIFS('Leave Request Form'!$P$8:$P$569, $B281, 'Leave Request Form'!$Q$8:$Q$569, "&lt;="&amp;C267, 'Leave Request Form'!$R$8:$R$569, "&gt;="&amp;C267)&gt;0, "A", IF(COUNTIFS('Leave Request Form'!$C$8:$C$507, $B281, 'Leave Request Form'!$D$8:$D$507, "&lt;="&amp;C267, 'Leave Request Form'!$E$8:$E$507, "&gt;="&amp;C267)&gt;0, "R", "")))))</f>
        <v/>
      </c>
      <c r="D281" s="43" t="str">
        <f>IF(OR($B281="", D267=""), "", IF(COUNTIFS('Leave Request Form'!$T$8:$T$507, D267, 'Leave Request Form'!$C$8:$C$507, $B281), "A2", IF(COUNTIFS('Leave Request Form'!$G$8:$G$507, D267, 'Leave Request Form'!$C$8:$C$507, $B281), "R2", IF(COUNTIFS('Leave Request Form'!$P$8:$P$569, $B281, 'Leave Request Form'!$Q$8:$Q$569, "&lt;="&amp;D267, 'Leave Request Form'!$R$8:$R$569, "&gt;="&amp;D267)&gt;0, "A", IF(COUNTIFS('Leave Request Form'!$C$8:$C$507, $B281, 'Leave Request Form'!$D$8:$D$507, "&lt;="&amp;D267, 'Leave Request Form'!$E$8:$E$507, "&gt;="&amp;D267)&gt;0, "R", "")))))</f>
        <v/>
      </c>
      <c r="E281" s="43" t="str">
        <f>IF(OR($B281="", E267=""), "", IF(COUNTIFS('Leave Request Form'!$T$8:$T$507, E267, 'Leave Request Form'!$C$8:$C$507, $B281), "A2", IF(COUNTIFS('Leave Request Form'!$G$8:$G$507, E267, 'Leave Request Form'!$C$8:$C$507, $B281), "R2", IF(COUNTIFS('Leave Request Form'!$P$8:$P$569, $B281, 'Leave Request Form'!$Q$8:$Q$569, "&lt;="&amp;E267, 'Leave Request Form'!$R$8:$R$569, "&gt;="&amp;E267)&gt;0, "A", IF(COUNTIFS('Leave Request Form'!$C$8:$C$507, $B281, 'Leave Request Form'!$D$8:$D$507, "&lt;="&amp;E267, 'Leave Request Form'!$E$8:$E$507, "&gt;="&amp;E267)&gt;0, "R", "")))))</f>
        <v/>
      </c>
      <c r="F281" s="43" t="str">
        <f>IF(OR($B281="", F267=""), "", IF(COUNTIFS('Leave Request Form'!$T$8:$T$507, F267, 'Leave Request Form'!$C$8:$C$507, $B281), "A2", IF(COUNTIFS('Leave Request Form'!$G$8:$G$507, F267, 'Leave Request Form'!$C$8:$C$507, $B281), "R2", IF(COUNTIFS('Leave Request Form'!$P$8:$P$569, $B281, 'Leave Request Form'!$Q$8:$Q$569, "&lt;="&amp;F267, 'Leave Request Form'!$R$8:$R$569, "&gt;="&amp;F267)&gt;0, "A", IF(COUNTIFS('Leave Request Form'!$C$8:$C$507, $B281, 'Leave Request Form'!$D$8:$D$507, "&lt;="&amp;F267, 'Leave Request Form'!$E$8:$E$507, "&gt;="&amp;F267)&gt;0, "R", "")))))</f>
        <v/>
      </c>
      <c r="G281" s="43" t="str">
        <f>IF(OR($B281="", G267=""), "", IF(COUNTIFS('Leave Request Form'!$T$8:$T$507, G267, 'Leave Request Form'!$C$8:$C$507, $B281), "A2", IF(COUNTIFS('Leave Request Form'!$G$8:$G$507, G267, 'Leave Request Form'!$C$8:$C$507, $B281), "R2", IF(COUNTIFS('Leave Request Form'!$P$8:$P$569, $B281, 'Leave Request Form'!$Q$8:$Q$569, "&lt;="&amp;G267, 'Leave Request Form'!$R$8:$R$569, "&gt;="&amp;G267)&gt;0, "A", IF(COUNTIFS('Leave Request Form'!$C$8:$C$507, $B281, 'Leave Request Form'!$D$8:$D$507, "&lt;="&amp;G267, 'Leave Request Form'!$E$8:$E$507, "&gt;="&amp;G267)&gt;0, "R", "")))))</f>
        <v/>
      </c>
      <c r="H281" s="43" t="str">
        <f>IF(OR($B281="", H267=""), "", IF(COUNTIFS('Leave Request Form'!$T$8:$T$507, H267, 'Leave Request Form'!$C$8:$C$507, $B281), "A2", IF(COUNTIFS('Leave Request Form'!$G$8:$G$507, H267, 'Leave Request Form'!$C$8:$C$507, $B281), "R2", IF(COUNTIFS('Leave Request Form'!$P$8:$P$569, $B281, 'Leave Request Form'!$Q$8:$Q$569, "&lt;="&amp;H267, 'Leave Request Form'!$R$8:$R$569, "&gt;="&amp;H267)&gt;0, "A", IF(COUNTIFS('Leave Request Form'!$C$8:$C$507, $B281, 'Leave Request Form'!$D$8:$D$507, "&lt;="&amp;H267, 'Leave Request Form'!$E$8:$E$507, "&gt;="&amp;H267)&gt;0, "R", "")))))</f>
        <v/>
      </c>
      <c r="I281" s="43" t="str">
        <f>IF(OR($B281="", I267=""), "", IF(COUNTIFS('Leave Request Form'!$T$8:$T$507, I267, 'Leave Request Form'!$C$8:$C$507, $B281), "A2", IF(COUNTIFS('Leave Request Form'!$G$8:$G$507, I267, 'Leave Request Form'!$C$8:$C$507, $B281), "R2", IF(COUNTIFS('Leave Request Form'!$P$8:$P$569, $B281, 'Leave Request Form'!$Q$8:$Q$569, "&lt;="&amp;I267, 'Leave Request Form'!$R$8:$R$569, "&gt;="&amp;I267)&gt;0, "A", IF(COUNTIFS('Leave Request Form'!$C$8:$C$507, $B281, 'Leave Request Form'!$D$8:$D$507, "&lt;="&amp;I267, 'Leave Request Form'!$E$8:$E$507, "&gt;="&amp;I267)&gt;0, "R", "")))))</f>
        <v/>
      </c>
      <c r="J281" s="43" t="str">
        <f>IF(OR($B281="", J267=""), "", IF(COUNTIFS('Leave Request Form'!$T$8:$T$507, J267, 'Leave Request Form'!$C$8:$C$507, $B281), "A2", IF(COUNTIFS('Leave Request Form'!$G$8:$G$507, J267, 'Leave Request Form'!$C$8:$C$507, $B281), "R2", IF(COUNTIFS('Leave Request Form'!$P$8:$P$569, $B281, 'Leave Request Form'!$Q$8:$Q$569, "&lt;="&amp;J267, 'Leave Request Form'!$R$8:$R$569, "&gt;="&amp;J267)&gt;0, "A", IF(COUNTIFS('Leave Request Form'!$C$8:$C$507, $B281, 'Leave Request Form'!$D$8:$D$507, "&lt;="&amp;J267, 'Leave Request Form'!$E$8:$E$507, "&gt;="&amp;J267)&gt;0, "R", "")))))</f>
        <v/>
      </c>
      <c r="K281" s="43" t="str">
        <f>IF(OR($B281="", K267=""), "", IF(COUNTIFS('Leave Request Form'!$T$8:$T$507, K267, 'Leave Request Form'!$C$8:$C$507, $B281), "A2", IF(COUNTIFS('Leave Request Form'!$G$8:$G$507, K267, 'Leave Request Form'!$C$8:$C$507, $B281), "R2", IF(COUNTIFS('Leave Request Form'!$P$8:$P$569, $B281, 'Leave Request Form'!$Q$8:$Q$569, "&lt;="&amp;K267, 'Leave Request Form'!$R$8:$R$569, "&gt;="&amp;K267)&gt;0, "A", IF(COUNTIFS('Leave Request Form'!$C$8:$C$507, $B281, 'Leave Request Form'!$D$8:$D$507, "&lt;="&amp;K267, 'Leave Request Form'!$E$8:$E$507, "&gt;="&amp;K267)&gt;0, "R", "")))))</f>
        <v/>
      </c>
      <c r="L281" s="43" t="str">
        <f>IF(OR($B281="", L267=""), "", IF(COUNTIFS('Leave Request Form'!$T$8:$T$507, L267, 'Leave Request Form'!$C$8:$C$507, $B281), "A2", IF(COUNTIFS('Leave Request Form'!$G$8:$G$507, L267, 'Leave Request Form'!$C$8:$C$507, $B281), "R2", IF(COUNTIFS('Leave Request Form'!$P$8:$P$569, $B281, 'Leave Request Form'!$Q$8:$Q$569, "&lt;="&amp;L267, 'Leave Request Form'!$R$8:$R$569, "&gt;="&amp;L267)&gt;0, "A", IF(COUNTIFS('Leave Request Form'!$C$8:$C$507, $B281, 'Leave Request Form'!$D$8:$D$507, "&lt;="&amp;L267, 'Leave Request Form'!$E$8:$E$507, "&gt;="&amp;L267)&gt;0, "R", "")))))</f>
        <v/>
      </c>
      <c r="M281" s="43" t="str">
        <f>IF(OR($B281="", M267=""), "", IF(COUNTIFS('Leave Request Form'!$T$8:$T$507, M267, 'Leave Request Form'!$C$8:$C$507, $B281), "A2", IF(COUNTIFS('Leave Request Form'!$G$8:$G$507, M267, 'Leave Request Form'!$C$8:$C$507, $B281), "R2", IF(COUNTIFS('Leave Request Form'!$P$8:$P$569, $B281, 'Leave Request Form'!$Q$8:$Q$569, "&lt;="&amp;M267, 'Leave Request Form'!$R$8:$R$569, "&gt;="&amp;M267)&gt;0, "A", IF(COUNTIFS('Leave Request Form'!$C$8:$C$507, $B281, 'Leave Request Form'!$D$8:$D$507, "&lt;="&amp;M267, 'Leave Request Form'!$E$8:$E$507, "&gt;="&amp;M267)&gt;0, "R", "")))))</f>
        <v/>
      </c>
      <c r="N281" s="43" t="str">
        <f>IF(OR($B281="", N267=""), "", IF(COUNTIFS('Leave Request Form'!$T$8:$T$507, N267, 'Leave Request Form'!$C$8:$C$507, $B281), "A2", IF(COUNTIFS('Leave Request Form'!$G$8:$G$507, N267, 'Leave Request Form'!$C$8:$C$507, $B281), "R2", IF(COUNTIFS('Leave Request Form'!$P$8:$P$569, $B281, 'Leave Request Form'!$Q$8:$Q$569, "&lt;="&amp;N267, 'Leave Request Form'!$R$8:$R$569, "&gt;="&amp;N267)&gt;0, "A", IF(COUNTIFS('Leave Request Form'!$C$8:$C$507, $B281, 'Leave Request Form'!$D$8:$D$507, "&lt;="&amp;N267, 'Leave Request Form'!$E$8:$E$507, "&gt;="&amp;N267)&gt;0, "R", "")))))</f>
        <v/>
      </c>
      <c r="O281" s="43" t="str">
        <f>IF(OR($B281="", O267=""), "", IF(COUNTIFS('Leave Request Form'!$T$8:$T$507, O267, 'Leave Request Form'!$C$8:$C$507, $B281), "A2", IF(COUNTIFS('Leave Request Form'!$G$8:$G$507, O267, 'Leave Request Form'!$C$8:$C$507, $B281), "R2", IF(COUNTIFS('Leave Request Form'!$P$8:$P$569, $B281, 'Leave Request Form'!$Q$8:$Q$569, "&lt;="&amp;O267, 'Leave Request Form'!$R$8:$R$569, "&gt;="&amp;O267)&gt;0, "A", IF(COUNTIFS('Leave Request Form'!$C$8:$C$507, $B281, 'Leave Request Form'!$D$8:$D$507, "&lt;="&amp;O267, 'Leave Request Form'!$E$8:$E$507, "&gt;="&amp;O267)&gt;0, "R", "")))))</f>
        <v/>
      </c>
      <c r="P281" s="43" t="str">
        <f>IF(OR($B281="", P267=""), "", IF(COUNTIFS('Leave Request Form'!$T$8:$T$507, P267, 'Leave Request Form'!$C$8:$C$507, $B281), "A2", IF(COUNTIFS('Leave Request Form'!$G$8:$G$507, P267, 'Leave Request Form'!$C$8:$C$507, $B281), "R2", IF(COUNTIFS('Leave Request Form'!$P$8:$P$569, $B281, 'Leave Request Form'!$Q$8:$Q$569, "&lt;="&amp;P267, 'Leave Request Form'!$R$8:$R$569, "&gt;="&amp;P267)&gt;0, "A", IF(COUNTIFS('Leave Request Form'!$C$8:$C$507, $B281, 'Leave Request Form'!$D$8:$D$507, "&lt;="&amp;P267, 'Leave Request Form'!$E$8:$E$507, "&gt;="&amp;P267)&gt;0, "R", "")))))</f>
        <v/>
      </c>
      <c r="Q281" s="43" t="str">
        <f>IF(OR($B281="", Q267=""), "", IF(COUNTIFS('Leave Request Form'!$T$8:$T$507, Q267, 'Leave Request Form'!$C$8:$C$507, $B281), "A2", IF(COUNTIFS('Leave Request Form'!$G$8:$G$507, Q267, 'Leave Request Form'!$C$8:$C$507, $B281), "R2", IF(COUNTIFS('Leave Request Form'!$P$8:$P$569, $B281, 'Leave Request Form'!$Q$8:$Q$569, "&lt;="&amp;Q267, 'Leave Request Form'!$R$8:$R$569, "&gt;="&amp;Q267)&gt;0, "A", IF(COUNTIFS('Leave Request Form'!$C$8:$C$507, $B281, 'Leave Request Form'!$D$8:$D$507, "&lt;="&amp;Q267, 'Leave Request Form'!$E$8:$E$507, "&gt;="&amp;Q267)&gt;0, "R", "")))))</f>
        <v/>
      </c>
      <c r="R281" s="43" t="str">
        <f>IF(OR($B281="", R267=""), "", IF(COUNTIFS('Leave Request Form'!$T$8:$T$507, R267, 'Leave Request Form'!$C$8:$C$507, $B281), "A2", IF(COUNTIFS('Leave Request Form'!$G$8:$G$507, R267, 'Leave Request Form'!$C$8:$C$507, $B281), "R2", IF(COUNTIFS('Leave Request Form'!$P$8:$P$569, $B281, 'Leave Request Form'!$Q$8:$Q$569, "&lt;="&amp;R267, 'Leave Request Form'!$R$8:$R$569, "&gt;="&amp;R267)&gt;0, "A", IF(COUNTIFS('Leave Request Form'!$C$8:$C$507, $B281, 'Leave Request Form'!$D$8:$D$507, "&lt;="&amp;R267, 'Leave Request Form'!$E$8:$E$507, "&gt;="&amp;R267)&gt;0, "R", "")))))</f>
        <v/>
      </c>
      <c r="S281" s="43" t="str">
        <f>IF(OR($B281="", S267=""), "", IF(COUNTIFS('Leave Request Form'!$T$8:$T$507, S267, 'Leave Request Form'!$C$8:$C$507, $B281), "A2", IF(COUNTIFS('Leave Request Form'!$G$8:$G$507, S267, 'Leave Request Form'!$C$8:$C$507, $B281), "R2", IF(COUNTIFS('Leave Request Form'!$P$8:$P$569, $B281, 'Leave Request Form'!$Q$8:$Q$569, "&lt;="&amp;S267, 'Leave Request Form'!$R$8:$R$569, "&gt;="&amp;S267)&gt;0, "A", IF(COUNTIFS('Leave Request Form'!$C$8:$C$507, $B281, 'Leave Request Form'!$D$8:$D$507, "&lt;="&amp;S267, 'Leave Request Form'!$E$8:$E$507, "&gt;="&amp;S267)&gt;0, "R", "")))))</f>
        <v/>
      </c>
      <c r="T281" s="43" t="str">
        <f>IF(OR($B281="", T267=""), "", IF(COUNTIFS('Leave Request Form'!$T$8:$T$507, T267, 'Leave Request Form'!$C$8:$C$507, $B281), "A2", IF(COUNTIFS('Leave Request Form'!$G$8:$G$507, T267, 'Leave Request Form'!$C$8:$C$507, $B281), "R2", IF(COUNTIFS('Leave Request Form'!$P$8:$P$569, $B281, 'Leave Request Form'!$Q$8:$Q$569, "&lt;="&amp;T267, 'Leave Request Form'!$R$8:$R$569, "&gt;="&amp;T267)&gt;0, "A", IF(COUNTIFS('Leave Request Form'!$C$8:$C$507, $B281, 'Leave Request Form'!$D$8:$D$507, "&lt;="&amp;T267, 'Leave Request Form'!$E$8:$E$507, "&gt;="&amp;T267)&gt;0, "R", "")))))</f>
        <v/>
      </c>
      <c r="U281" s="43" t="str">
        <f>IF(OR($B281="", U267=""), "", IF(COUNTIFS('Leave Request Form'!$T$8:$T$507, U267, 'Leave Request Form'!$C$8:$C$507, $B281), "A2", IF(COUNTIFS('Leave Request Form'!$G$8:$G$507, U267, 'Leave Request Form'!$C$8:$C$507, $B281), "R2", IF(COUNTIFS('Leave Request Form'!$P$8:$P$569, $B281, 'Leave Request Form'!$Q$8:$Q$569, "&lt;="&amp;U267, 'Leave Request Form'!$R$8:$R$569, "&gt;="&amp;U267)&gt;0, "A", IF(COUNTIFS('Leave Request Form'!$C$8:$C$507, $B281, 'Leave Request Form'!$D$8:$D$507, "&lt;="&amp;U267, 'Leave Request Form'!$E$8:$E$507, "&gt;="&amp;U267)&gt;0, "R", "")))))</f>
        <v/>
      </c>
      <c r="V281" s="43" t="str">
        <f>IF(OR($B281="", V267=""), "", IF(COUNTIFS('Leave Request Form'!$T$8:$T$507, V267, 'Leave Request Form'!$C$8:$C$507, $B281), "A2", IF(COUNTIFS('Leave Request Form'!$G$8:$G$507, V267, 'Leave Request Form'!$C$8:$C$507, $B281), "R2", IF(COUNTIFS('Leave Request Form'!$P$8:$P$569, $B281, 'Leave Request Form'!$Q$8:$Q$569, "&lt;="&amp;V267, 'Leave Request Form'!$R$8:$R$569, "&gt;="&amp;V267)&gt;0, "A", IF(COUNTIFS('Leave Request Form'!$C$8:$C$507, $B281, 'Leave Request Form'!$D$8:$D$507, "&lt;="&amp;V267, 'Leave Request Form'!$E$8:$E$507, "&gt;="&amp;V267)&gt;0, "R", "")))))</f>
        <v/>
      </c>
      <c r="W281" s="43" t="str">
        <f>IF(OR($B281="", W267=""), "", IF(COUNTIFS('Leave Request Form'!$T$8:$T$507, W267, 'Leave Request Form'!$C$8:$C$507, $B281), "A2", IF(COUNTIFS('Leave Request Form'!$G$8:$G$507, W267, 'Leave Request Form'!$C$8:$C$507, $B281), "R2", IF(COUNTIFS('Leave Request Form'!$P$8:$P$569, $B281, 'Leave Request Form'!$Q$8:$Q$569, "&lt;="&amp;W267, 'Leave Request Form'!$R$8:$R$569, "&gt;="&amp;W267)&gt;0, "A", IF(COUNTIFS('Leave Request Form'!$C$8:$C$507, $B281, 'Leave Request Form'!$D$8:$D$507, "&lt;="&amp;W267, 'Leave Request Form'!$E$8:$E$507, "&gt;="&amp;W267)&gt;0, "R", "")))))</f>
        <v/>
      </c>
      <c r="X281" s="43" t="str">
        <f>IF(OR($B281="", X267=""), "", IF(COUNTIFS('Leave Request Form'!$T$8:$T$507, X267, 'Leave Request Form'!$C$8:$C$507, $B281), "A2", IF(COUNTIFS('Leave Request Form'!$G$8:$G$507, X267, 'Leave Request Form'!$C$8:$C$507, $B281), "R2", IF(COUNTIFS('Leave Request Form'!$P$8:$P$569, $B281, 'Leave Request Form'!$Q$8:$Q$569, "&lt;="&amp;X267, 'Leave Request Form'!$R$8:$R$569, "&gt;="&amp;X267)&gt;0, "A", IF(COUNTIFS('Leave Request Form'!$C$8:$C$507, $B281, 'Leave Request Form'!$D$8:$D$507, "&lt;="&amp;X267, 'Leave Request Form'!$E$8:$E$507, "&gt;="&amp;X267)&gt;0, "R", "")))))</f>
        <v/>
      </c>
      <c r="Y281" s="43" t="str">
        <f>IF(OR($B281="", Y267=""), "", IF(COUNTIFS('Leave Request Form'!$T$8:$T$507, Y267, 'Leave Request Form'!$C$8:$C$507, $B281), "A2", IF(COUNTIFS('Leave Request Form'!$G$8:$G$507, Y267, 'Leave Request Form'!$C$8:$C$507, $B281), "R2", IF(COUNTIFS('Leave Request Form'!$P$8:$P$569, $B281, 'Leave Request Form'!$Q$8:$Q$569, "&lt;="&amp;Y267, 'Leave Request Form'!$R$8:$R$569, "&gt;="&amp;Y267)&gt;0, "A", IF(COUNTIFS('Leave Request Form'!$C$8:$C$507, $B281, 'Leave Request Form'!$D$8:$D$507, "&lt;="&amp;Y267, 'Leave Request Form'!$E$8:$E$507, "&gt;="&amp;Y267)&gt;0, "R", "")))))</f>
        <v/>
      </c>
      <c r="Z281" s="43" t="str">
        <f>IF(OR($B281="", Z267=""), "", IF(COUNTIFS('Leave Request Form'!$T$8:$T$507, Z267, 'Leave Request Form'!$C$8:$C$507, $B281), "A2", IF(COUNTIFS('Leave Request Form'!$G$8:$G$507, Z267, 'Leave Request Form'!$C$8:$C$507, $B281), "R2", IF(COUNTIFS('Leave Request Form'!$P$8:$P$569, $B281, 'Leave Request Form'!$Q$8:$Q$569, "&lt;="&amp;Z267, 'Leave Request Form'!$R$8:$R$569, "&gt;="&amp;Z267)&gt;0, "A", IF(COUNTIFS('Leave Request Form'!$C$8:$C$507, $B281, 'Leave Request Form'!$D$8:$D$507, "&lt;="&amp;Z267, 'Leave Request Form'!$E$8:$E$507, "&gt;="&amp;Z267)&gt;0, "R", "")))))</f>
        <v/>
      </c>
      <c r="AA281" s="43" t="str">
        <f>IF(OR($B281="", AA267=""), "", IF(COUNTIFS('Leave Request Form'!$T$8:$T$507, AA267, 'Leave Request Form'!$C$8:$C$507, $B281), "A2", IF(COUNTIFS('Leave Request Form'!$G$8:$G$507, AA267, 'Leave Request Form'!$C$8:$C$507, $B281), "R2", IF(COUNTIFS('Leave Request Form'!$P$8:$P$569, $B281, 'Leave Request Form'!$Q$8:$Q$569, "&lt;="&amp;AA267, 'Leave Request Form'!$R$8:$R$569, "&gt;="&amp;AA267)&gt;0, "A", IF(COUNTIFS('Leave Request Form'!$C$8:$C$507, $B281, 'Leave Request Form'!$D$8:$D$507, "&lt;="&amp;AA267, 'Leave Request Form'!$E$8:$E$507, "&gt;="&amp;AA267)&gt;0, "R", "")))))</f>
        <v/>
      </c>
      <c r="AB281" s="43" t="str">
        <f>IF(OR($B281="", AB267=""), "", IF(COUNTIFS('Leave Request Form'!$T$8:$T$507, AB267, 'Leave Request Form'!$C$8:$C$507, $B281), "A2", IF(COUNTIFS('Leave Request Form'!$G$8:$G$507, AB267, 'Leave Request Form'!$C$8:$C$507, $B281), "R2", IF(COUNTIFS('Leave Request Form'!$P$8:$P$569, $B281, 'Leave Request Form'!$Q$8:$Q$569, "&lt;="&amp;AB267, 'Leave Request Form'!$R$8:$R$569, "&gt;="&amp;AB267)&gt;0, "A", IF(COUNTIFS('Leave Request Form'!$C$8:$C$507, $B281, 'Leave Request Form'!$D$8:$D$507, "&lt;="&amp;AB267, 'Leave Request Form'!$E$8:$E$507, "&gt;="&amp;AB267)&gt;0, "R", "")))))</f>
        <v/>
      </c>
      <c r="AC281" s="43" t="str">
        <f>IF(OR($B281="", AC267=""), "", IF(COUNTIFS('Leave Request Form'!$T$8:$T$507, AC267, 'Leave Request Form'!$C$8:$C$507, $B281), "A2", IF(COUNTIFS('Leave Request Form'!$G$8:$G$507, AC267, 'Leave Request Form'!$C$8:$C$507, $B281), "R2", IF(COUNTIFS('Leave Request Form'!$P$8:$P$569, $B281, 'Leave Request Form'!$Q$8:$Q$569, "&lt;="&amp;AC267, 'Leave Request Form'!$R$8:$R$569, "&gt;="&amp;AC267)&gt;0, "A", IF(COUNTIFS('Leave Request Form'!$C$8:$C$507, $B281, 'Leave Request Form'!$D$8:$D$507, "&lt;="&amp;AC267, 'Leave Request Form'!$E$8:$E$507, "&gt;="&amp;AC267)&gt;0, "R", "")))))</f>
        <v/>
      </c>
      <c r="AD281" s="43" t="str">
        <f>IF(OR($B281="", AD267=""), "", IF(COUNTIFS('Leave Request Form'!$T$8:$T$507, AD267, 'Leave Request Form'!$C$8:$C$507, $B281), "A2", IF(COUNTIFS('Leave Request Form'!$G$8:$G$507, AD267, 'Leave Request Form'!$C$8:$C$507, $B281), "R2", IF(COUNTIFS('Leave Request Form'!$P$8:$P$569, $B281, 'Leave Request Form'!$Q$8:$Q$569, "&lt;="&amp;AD267, 'Leave Request Form'!$R$8:$R$569, "&gt;="&amp;AD267)&gt;0, "A", IF(COUNTIFS('Leave Request Form'!$C$8:$C$507, $B281, 'Leave Request Form'!$D$8:$D$507, "&lt;="&amp;AD267, 'Leave Request Form'!$E$8:$E$507, "&gt;="&amp;AD267)&gt;0, "R", "")))))</f>
        <v/>
      </c>
      <c r="AE281" s="43" t="str">
        <f>IF(OR($B281="", AE267=""), "", IF(COUNTIFS('Leave Request Form'!$T$8:$T$507, AE267, 'Leave Request Form'!$C$8:$C$507, $B281), "A2", IF(COUNTIFS('Leave Request Form'!$G$8:$G$507, AE267, 'Leave Request Form'!$C$8:$C$507, $B281), "R2", IF(COUNTIFS('Leave Request Form'!$P$8:$P$569, $B281, 'Leave Request Form'!$Q$8:$Q$569, "&lt;="&amp;AE267, 'Leave Request Form'!$R$8:$R$569, "&gt;="&amp;AE267)&gt;0, "A", IF(COUNTIFS('Leave Request Form'!$C$8:$C$507, $B281, 'Leave Request Form'!$D$8:$D$507, "&lt;="&amp;AE267, 'Leave Request Form'!$E$8:$E$507, "&gt;="&amp;AE267)&gt;0, "R", "")))))</f>
        <v/>
      </c>
      <c r="AF281" s="43" t="str">
        <f>IF(OR($B281="", AF267=""), "", IF(COUNTIFS('Leave Request Form'!$T$8:$T$507, AF267, 'Leave Request Form'!$C$8:$C$507, $B281), "A2", IF(COUNTIFS('Leave Request Form'!$G$8:$G$507, AF267, 'Leave Request Form'!$C$8:$C$507, $B281), "R2", IF(COUNTIFS('Leave Request Form'!$P$8:$P$569, $B281, 'Leave Request Form'!$Q$8:$Q$569, "&lt;="&amp;AF267, 'Leave Request Form'!$R$8:$R$569, "&gt;="&amp;AF267)&gt;0, "A", IF(COUNTIFS('Leave Request Form'!$C$8:$C$507, $B281, 'Leave Request Form'!$D$8:$D$507, "&lt;="&amp;AF267, 'Leave Request Form'!$E$8:$E$507, "&gt;="&amp;AF267)&gt;0, "R", "")))))</f>
        <v/>
      </c>
      <c r="AG281" s="44" t="str">
        <f>IF(OR($B281="", AG267=""), "", IF(COUNTIFS('Leave Request Form'!$T$8:$T$507, AG267, 'Leave Request Form'!$C$8:$C$507, $B281), "A2", IF(COUNTIFS('Leave Request Form'!$G$8:$G$507, AG267, 'Leave Request Form'!$C$8:$C$507, $B281), "R2", IF(COUNTIFS('Leave Request Form'!$P$8:$P$569, $B281, 'Leave Request Form'!$Q$8:$Q$569, "&lt;="&amp;AG267, 'Leave Request Form'!$R$8:$R$569, "&gt;="&amp;AG267)&gt;0, "A", IF(COUNTIFS('Leave Request Form'!$C$8:$C$507, $B281, 'Leave Request Form'!$D$8:$D$507, "&lt;="&amp;AG267, 'Leave Request Form'!$E$8:$E$507, "&gt;="&amp;AG267)&gt;0, "R", "")))))</f>
        <v/>
      </c>
      <c r="AH281" s="75"/>
    </row>
    <row r="282" spans="1:34" x14ac:dyDescent="0.25">
      <c r="A282" s="75"/>
      <c r="B282" s="10" t="str">
        <f>IF('Intro &amp; Setup'!$BC$18="", "", 'Intro &amp; Setup'!$BC$18)</f>
        <v/>
      </c>
      <c r="C282" s="42" t="str">
        <f>IF(OR($B282="", C267=""), "", IF(COUNTIFS('Leave Request Form'!$T$8:$T$507, C267, 'Leave Request Form'!$C$8:$C$507, $B282), "A2", IF(COUNTIFS('Leave Request Form'!$G$8:$G$507, C267, 'Leave Request Form'!$C$8:$C$507, $B282), "R2", IF(COUNTIFS('Leave Request Form'!$P$8:$P$569, $B282, 'Leave Request Form'!$Q$8:$Q$569, "&lt;="&amp;C267, 'Leave Request Form'!$R$8:$R$569, "&gt;="&amp;C267)&gt;0, "A", IF(COUNTIFS('Leave Request Form'!$C$8:$C$507, $B282, 'Leave Request Form'!$D$8:$D$507, "&lt;="&amp;C267, 'Leave Request Form'!$E$8:$E$507, "&gt;="&amp;C267)&gt;0, "R", "")))))</f>
        <v/>
      </c>
      <c r="D282" s="43" t="str">
        <f>IF(OR($B282="", D267=""), "", IF(COUNTIFS('Leave Request Form'!$T$8:$T$507, D267, 'Leave Request Form'!$C$8:$C$507, $B282), "A2", IF(COUNTIFS('Leave Request Form'!$G$8:$G$507, D267, 'Leave Request Form'!$C$8:$C$507, $B282), "R2", IF(COUNTIFS('Leave Request Form'!$P$8:$P$569, $B282, 'Leave Request Form'!$Q$8:$Q$569, "&lt;="&amp;D267, 'Leave Request Form'!$R$8:$R$569, "&gt;="&amp;D267)&gt;0, "A", IF(COUNTIFS('Leave Request Form'!$C$8:$C$507, $B282, 'Leave Request Form'!$D$8:$D$507, "&lt;="&amp;D267, 'Leave Request Form'!$E$8:$E$507, "&gt;="&amp;D267)&gt;0, "R", "")))))</f>
        <v/>
      </c>
      <c r="E282" s="43" t="str">
        <f>IF(OR($B282="", E267=""), "", IF(COUNTIFS('Leave Request Form'!$T$8:$T$507, E267, 'Leave Request Form'!$C$8:$C$507, $B282), "A2", IF(COUNTIFS('Leave Request Form'!$G$8:$G$507, E267, 'Leave Request Form'!$C$8:$C$507, $B282), "R2", IF(COUNTIFS('Leave Request Form'!$P$8:$P$569, $B282, 'Leave Request Form'!$Q$8:$Q$569, "&lt;="&amp;E267, 'Leave Request Form'!$R$8:$R$569, "&gt;="&amp;E267)&gt;0, "A", IF(COUNTIFS('Leave Request Form'!$C$8:$C$507, $B282, 'Leave Request Form'!$D$8:$D$507, "&lt;="&amp;E267, 'Leave Request Form'!$E$8:$E$507, "&gt;="&amp;E267)&gt;0, "R", "")))))</f>
        <v/>
      </c>
      <c r="F282" s="43" t="str">
        <f>IF(OR($B282="", F267=""), "", IF(COUNTIFS('Leave Request Form'!$T$8:$T$507, F267, 'Leave Request Form'!$C$8:$C$507, $B282), "A2", IF(COUNTIFS('Leave Request Form'!$G$8:$G$507, F267, 'Leave Request Form'!$C$8:$C$507, $B282), "R2", IF(COUNTIFS('Leave Request Form'!$P$8:$P$569, $B282, 'Leave Request Form'!$Q$8:$Q$569, "&lt;="&amp;F267, 'Leave Request Form'!$R$8:$R$569, "&gt;="&amp;F267)&gt;0, "A", IF(COUNTIFS('Leave Request Form'!$C$8:$C$507, $B282, 'Leave Request Form'!$D$8:$D$507, "&lt;="&amp;F267, 'Leave Request Form'!$E$8:$E$507, "&gt;="&amp;F267)&gt;0, "R", "")))))</f>
        <v/>
      </c>
      <c r="G282" s="43" t="str">
        <f>IF(OR($B282="", G267=""), "", IF(COUNTIFS('Leave Request Form'!$T$8:$T$507, G267, 'Leave Request Form'!$C$8:$C$507, $B282), "A2", IF(COUNTIFS('Leave Request Form'!$G$8:$G$507, G267, 'Leave Request Form'!$C$8:$C$507, $B282), "R2", IF(COUNTIFS('Leave Request Form'!$P$8:$P$569, $B282, 'Leave Request Form'!$Q$8:$Q$569, "&lt;="&amp;G267, 'Leave Request Form'!$R$8:$R$569, "&gt;="&amp;G267)&gt;0, "A", IF(COUNTIFS('Leave Request Form'!$C$8:$C$507, $B282, 'Leave Request Form'!$D$8:$D$507, "&lt;="&amp;G267, 'Leave Request Form'!$E$8:$E$507, "&gt;="&amp;G267)&gt;0, "R", "")))))</f>
        <v/>
      </c>
      <c r="H282" s="43" t="str">
        <f>IF(OR($B282="", H267=""), "", IF(COUNTIFS('Leave Request Form'!$T$8:$T$507, H267, 'Leave Request Form'!$C$8:$C$507, $B282), "A2", IF(COUNTIFS('Leave Request Form'!$G$8:$G$507, H267, 'Leave Request Form'!$C$8:$C$507, $B282), "R2", IF(COUNTIFS('Leave Request Form'!$P$8:$P$569, $B282, 'Leave Request Form'!$Q$8:$Q$569, "&lt;="&amp;H267, 'Leave Request Form'!$R$8:$R$569, "&gt;="&amp;H267)&gt;0, "A", IF(COUNTIFS('Leave Request Form'!$C$8:$C$507, $B282, 'Leave Request Form'!$D$8:$D$507, "&lt;="&amp;H267, 'Leave Request Form'!$E$8:$E$507, "&gt;="&amp;H267)&gt;0, "R", "")))))</f>
        <v/>
      </c>
      <c r="I282" s="43" t="str">
        <f>IF(OR($B282="", I267=""), "", IF(COUNTIFS('Leave Request Form'!$T$8:$T$507, I267, 'Leave Request Form'!$C$8:$C$507, $B282), "A2", IF(COUNTIFS('Leave Request Form'!$G$8:$G$507, I267, 'Leave Request Form'!$C$8:$C$507, $B282), "R2", IF(COUNTIFS('Leave Request Form'!$P$8:$P$569, $B282, 'Leave Request Form'!$Q$8:$Q$569, "&lt;="&amp;I267, 'Leave Request Form'!$R$8:$R$569, "&gt;="&amp;I267)&gt;0, "A", IF(COUNTIFS('Leave Request Form'!$C$8:$C$507, $B282, 'Leave Request Form'!$D$8:$D$507, "&lt;="&amp;I267, 'Leave Request Form'!$E$8:$E$507, "&gt;="&amp;I267)&gt;0, "R", "")))))</f>
        <v/>
      </c>
      <c r="J282" s="43" t="str">
        <f>IF(OR($B282="", J267=""), "", IF(COUNTIFS('Leave Request Form'!$T$8:$T$507, J267, 'Leave Request Form'!$C$8:$C$507, $B282), "A2", IF(COUNTIFS('Leave Request Form'!$G$8:$G$507, J267, 'Leave Request Form'!$C$8:$C$507, $B282), "R2", IF(COUNTIFS('Leave Request Form'!$P$8:$P$569, $B282, 'Leave Request Form'!$Q$8:$Q$569, "&lt;="&amp;J267, 'Leave Request Form'!$R$8:$R$569, "&gt;="&amp;J267)&gt;0, "A", IF(COUNTIFS('Leave Request Form'!$C$8:$C$507, $B282, 'Leave Request Form'!$D$8:$D$507, "&lt;="&amp;J267, 'Leave Request Form'!$E$8:$E$507, "&gt;="&amp;J267)&gt;0, "R", "")))))</f>
        <v/>
      </c>
      <c r="K282" s="43" t="str">
        <f>IF(OR($B282="", K267=""), "", IF(COUNTIFS('Leave Request Form'!$T$8:$T$507, K267, 'Leave Request Form'!$C$8:$C$507, $B282), "A2", IF(COUNTIFS('Leave Request Form'!$G$8:$G$507, K267, 'Leave Request Form'!$C$8:$C$507, $B282), "R2", IF(COUNTIFS('Leave Request Form'!$P$8:$P$569, $B282, 'Leave Request Form'!$Q$8:$Q$569, "&lt;="&amp;K267, 'Leave Request Form'!$R$8:$R$569, "&gt;="&amp;K267)&gt;0, "A", IF(COUNTIFS('Leave Request Form'!$C$8:$C$507, $B282, 'Leave Request Form'!$D$8:$D$507, "&lt;="&amp;K267, 'Leave Request Form'!$E$8:$E$507, "&gt;="&amp;K267)&gt;0, "R", "")))))</f>
        <v/>
      </c>
      <c r="L282" s="43" t="str">
        <f>IF(OR($B282="", L267=""), "", IF(COUNTIFS('Leave Request Form'!$T$8:$T$507, L267, 'Leave Request Form'!$C$8:$C$507, $B282), "A2", IF(COUNTIFS('Leave Request Form'!$G$8:$G$507, L267, 'Leave Request Form'!$C$8:$C$507, $B282), "R2", IF(COUNTIFS('Leave Request Form'!$P$8:$P$569, $B282, 'Leave Request Form'!$Q$8:$Q$569, "&lt;="&amp;L267, 'Leave Request Form'!$R$8:$R$569, "&gt;="&amp;L267)&gt;0, "A", IF(COUNTIFS('Leave Request Form'!$C$8:$C$507, $B282, 'Leave Request Form'!$D$8:$D$507, "&lt;="&amp;L267, 'Leave Request Form'!$E$8:$E$507, "&gt;="&amp;L267)&gt;0, "R", "")))))</f>
        <v/>
      </c>
      <c r="M282" s="43" t="str">
        <f>IF(OR($B282="", M267=""), "", IF(COUNTIFS('Leave Request Form'!$T$8:$T$507, M267, 'Leave Request Form'!$C$8:$C$507, $B282), "A2", IF(COUNTIFS('Leave Request Form'!$G$8:$G$507, M267, 'Leave Request Form'!$C$8:$C$507, $B282), "R2", IF(COUNTIFS('Leave Request Form'!$P$8:$P$569, $B282, 'Leave Request Form'!$Q$8:$Q$569, "&lt;="&amp;M267, 'Leave Request Form'!$R$8:$R$569, "&gt;="&amp;M267)&gt;0, "A", IF(COUNTIFS('Leave Request Form'!$C$8:$C$507, $B282, 'Leave Request Form'!$D$8:$D$507, "&lt;="&amp;M267, 'Leave Request Form'!$E$8:$E$507, "&gt;="&amp;M267)&gt;0, "R", "")))))</f>
        <v/>
      </c>
      <c r="N282" s="43" t="str">
        <f>IF(OR($B282="", N267=""), "", IF(COUNTIFS('Leave Request Form'!$T$8:$T$507, N267, 'Leave Request Form'!$C$8:$C$507, $B282), "A2", IF(COUNTIFS('Leave Request Form'!$G$8:$G$507, N267, 'Leave Request Form'!$C$8:$C$507, $B282), "R2", IF(COUNTIFS('Leave Request Form'!$P$8:$P$569, $B282, 'Leave Request Form'!$Q$8:$Q$569, "&lt;="&amp;N267, 'Leave Request Form'!$R$8:$R$569, "&gt;="&amp;N267)&gt;0, "A", IF(COUNTIFS('Leave Request Form'!$C$8:$C$507, $B282, 'Leave Request Form'!$D$8:$D$507, "&lt;="&amp;N267, 'Leave Request Form'!$E$8:$E$507, "&gt;="&amp;N267)&gt;0, "R", "")))))</f>
        <v/>
      </c>
      <c r="O282" s="43" t="str">
        <f>IF(OR($B282="", O267=""), "", IF(COUNTIFS('Leave Request Form'!$T$8:$T$507, O267, 'Leave Request Form'!$C$8:$C$507, $B282), "A2", IF(COUNTIFS('Leave Request Form'!$G$8:$G$507, O267, 'Leave Request Form'!$C$8:$C$507, $B282), "R2", IF(COUNTIFS('Leave Request Form'!$P$8:$P$569, $B282, 'Leave Request Form'!$Q$8:$Q$569, "&lt;="&amp;O267, 'Leave Request Form'!$R$8:$R$569, "&gt;="&amp;O267)&gt;0, "A", IF(COUNTIFS('Leave Request Form'!$C$8:$C$507, $B282, 'Leave Request Form'!$D$8:$D$507, "&lt;="&amp;O267, 'Leave Request Form'!$E$8:$E$507, "&gt;="&amp;O267)&gt;0, "R", "")))))</f>
        <v/>
      </c>
      <c r="P282" s="43" t="str">
        <f>IF(OR($B282="", P267=""), "", IF(COUNTIFS('Leave Request Form'!$T$8:$T$507, P267, 'Leave Request Form'!$C$8:$C$507, $B282), "A2", IF(COUNTIFS('Leave Request Form'!$G$8:$G$507, P267, 'Leave Request Form'!$C$8:$C$507, $B282), "R2", IF(COUNTIFS('Leave Request Form'!$P$8:$P$569, $B282, 'Leave Request Form'!$Q$8:$Q$569, "&lt;="&amp;P267, 'Leave Request Form'!$R$8:$R$569, "&gt;="&amp;P267)&gt;0, "A", IF(COUNTIFS('Leave Request Form'!$C$8:$C$507, $B282, 'Leave Request Form'!$D$8:$D$507, "&lt;="&amp;P267, 'Leave Request Form'!$E$8:$E$507, "&gt;="&amp;P267)&gt;0, "R", "")))))</f>
        <v/>
      </c>
      <c r="Q282" s="43" t="str">
        <f>IF(OR($B282="", Q267=""), "", IF(COUNTIFS('Leave Request Form'!$T$8:$T$507, Q267, 'Leave Request Form'!$C$8:$C$507, $B282), "A2", IF(COUNTIFS('Leave Request Form'!$G$8:$G$507, Q267, 'Leave Request Form'!$C$8:$C$507, $B282), "R2", IF(COUNTIFS('Leave Request Form'!$P$8:$P$569, $B282, 'Leave Request Form'!$Q$8:$Q$569, "&lt;="&amp;Q267, 'Leave Request Form'!$R$8:$R$569, "&gt;="&amp;Q267)&gt;0, "A", IF(COUNTIFS('Leave Request Form'!$C$8:$C$507, $B282, 'Leave Request Form'!$D$8:$D$507, "&lt;="&amp;Q267, 'Leave Request Form'!$E$8:$E$507, "&gt;="&amp;Q267)&gt;0, "R", "")))))</f>
        <v/>
      </c>
      <c r="R282" s="43" t="str">
        <f>IF(OR($B282="", R267=""), "", IF(COUNTIFS('Leave Request Form'!$T$8:$T$507, R267, 'Leave Request Form'!$C$8:$C$507, $B282), "A2", IF(COUNTIFS('Leave Request Form'!$G$8:$G$507, R267, 'Leave Request Form'!$C$8:$C$507, $B282), "R2", IF(COUNTIFS('Leave Request Form'!$P$8:$P$569, $B282, 'Leave Request Form'!$Q$8:$Q$569, "&lt;="&amp;R267, 'Leave Request Form'!$R$8:$R$569, "&gt;="&amp;R267)&gt;0, "A", IF(COUNTIFS('Leave Request Form'!$C$8:$C$507, $B282, 'Leave Request Form'!$D$8:$D$507, "&lt;="&amp;R267, 'Leave Request Form'!$E$8:$E$507, "&gt;="&amp;R267)&gt;0, "R", "")))))</f>
        <v/>
      </c>
      <c r="S282" s="43" t="str">
        <f>IF(OR($B282="", S267=""), "", IF(COUNTIFS('Leave Request Form'!$T$8:$T$507, S267, 'Leave Request Form'!$C$8:$C$507, $B282), "A2", IF(COUNTIFS('Leave Request Form'!$G$8:$G$507, S267, 'Leave Request Form'!$C$8:$C$507, $B282), "R2", IF(COUNTIFS('Leave Request Form'!$P$8:$P$569, $B282, 'Leave Request Form'!$Q$8:$Q$569, "&lt;="&amp;S267, 'Leave Request Form'!$R$8:$R$569, "&gt;="&amp;S267)&gt;0, "A", IF(COUNTIFS('Leave Request Form'!$C$8:$C$507, $B282, 'Leave Request Form'!$D$8:$D$507, "&lt;="&amp;S267, 'Leave Request Form'!$E$8:$E$507, "&gt;="&amp;S267)&gt;0, "R", "")))))</f>
        <v/>
      </c>
      <c r="T282" s="43" t="str">
        <f>IF(OR($B282="", T267=""), "", IF(COUNTIFS('Leave Request Form'!$T$8:$T$507, T267, 'Leave Request Form'!$C$8:$C$507, $B282), "A2", IF(COUNTIFS('Leave Request Form'!$G$8:$G$507, T267, 'Leave Request Form'!$C$8:$C$507, $B282), "R2", IF(COUNTIFS('Leave Request Form'!$P$8:$P$569, $B282, 'Leave Request Form'!$Q$8:$Q$569, "&lt;="&amp;T267, 'Leave Request Form'!$R$8:$R$569, "&gt;="&amp;T267)&gt;0, "A", IF(COUNTIFS('Leave Request Form'!$C$8:$C$507, $B282, 'Leave Request Form'!$D$8:$D$507, "&lt;="&amp;T267, 'Leave Request Form'!$E$8:$E$507, "&gt;="&amp;T267)&gt;0, "R", "")))))</f>
        <v/>
      </c>
      <c r="U282" s="43" t="str">
        <f>IF(OR($B282="", U267=""), "", IF(COUNTIFS('Leave Request Form'!$T$8:$T$507, U267, 'Leave Request Form'!$C$8:$C$507, $B282), "A2", IF(COUNTIFS('Leave Request Form'!$G$8:$G$507, U267, 'Leave Request Form'!$C$8:$C$507, $B282), "R2", IF(COUNTIFS('Leave Request Form'!$P$8:$P$569, $B282, 'Leave Request Form'!$Q$8:$Q$569, "&lt;="&amp;U267, 'Leave Request Form'!$R$8:$R$569, "&gt;="&amp;U267)&gt;0, "A", IF(COUNTIFS('Leave Request Form'!$C$8:$C$507, $B282, 'Leave Request Form'!$D$8:$D$507, "&lt;="&amp;U267, 'Leave Request Form'!$E$8:$E$507, "&gt;="&amp;U267)&gt;0, "R", "")))))</f>
        <v/>
      </c>
      <c r="V282" s="43" t="str">
        <f>IF(OR($B282="", V267=""), "", IF(COUNTIFS('Leave Request Form'!$T$8:$T$507, V267, 'Leave Request Form'!$C$8:$C$507, $B282), "A2", IF(COUNTIFS('Leave Request Form'!$G$8:$G$507, V267, 'Leave Request Form'!$C$8:$C$507, $B282), "R2", IF(COUNTIFS('Leave Request Form'!$P$8:$P$569, $B282, 'Leave Request Form'!$Q$8:$Q$569, "&lt;="&amp;V267, 'Leave Request Form'!$R$8:$R$569, "&gt;="&amp;V267)&gt;0, "A", IF(COUNTIFS('Leave Request Form'!$C$8:$C$507, $B282, 'Leave Request Form'!$D$8:$D$507, "&lt;="&amp;V267, 'Leave Request Form'!$E$8:$E$507, "&gt;="&amp;V267)&gt;0, "R", "")))))</f>
        <v/>
      </c>
      <c r="W282" s="43" t="str">
        <f>IF(OR($B282="", W267=""), "", IF(COUNTIFS('Leave Request Form'!$T$8:$T$507, W267, 'Leave Request Form'!$C$8:$C$507, $B282), "A2", IF(COUNTIFS('Leave Request Form'!$G$8:$G$507, W267, 'Leave Request Form'!$C$8:$C$507, $B282), "R2", IF(COUNTIFS('Leave Request Form'!$P$8:$P$569, $B282, 'Leave Request Form'!$Q$8:$Q$569, "&lt;="&amp;W267, 'Leave Request Form'!$R$8:$R$569, "&gt;="&amp;W267)&gt;0, "A", IF(COUNTIFS('Leave Request Form'!$C$8:$C$507, $B282, 'Leave Request Form'!$D$8:$D$507, "&lt;="&amp;W267, 'Leave Request Form'!$E$8:$E$507, "&gt;="&amp;W267)&gt;0, "R", "")))))</f>
        <v/>
      </c>
      <c r="X282" s="43" t="str">
        <f>IF(OR($B282="", X267=""), "", IF(COUNTIFS('Leave Request Form'!$T$8:$T$507, X267, 'Leave Request Form'!$C$8:$C$507, $B282), "A2", IF(COUNTIFS('Leave Request Form'!$G$8:$G$507, X267, 'Leave Request Form'!$C$8:$C$507, $B282), "R2", IF(COUNTIFS('Leave Request Form'!$P$8:$P$569, $B282, 'Leave Request Form'!$Q$8:$Q$569, "&lt;="&amp;X267, 'Leave Request Form'!$R$8:$R$569, "&gt;="&amp;X267)&gt;0, "A", IF(COUNTIFS('Leave Request Form'!$C$8:$C$507, $B282, 'Leave Request Form'!$D$8:$D$507, "&lt;="&amp;X267, 'Leave Request Form'!$E$8:$E$507, "&gt;="&amp;X267)&gt;0, "R", "")))))</f>
        <v/>
      </c>
      <c r="Y282" s="43" t="str">
        <f>IF(OR($B282="", Y267=""), "", IF(COUNTIFS('Leave Request Form'!$T$8:$T$507, Y267, 'Leave Request Form'!$C$8:$C$507, $B282), "A2", IF(COUNTIFS('Leave Request Form'!$G$8:$G$507, Y267, 'Leave Request Form'!$C$8:$C$507, $B282), "R2", IF(COUNTIFS('Leave Request Form'!$P$8:$P$569, $B282, 'Leave Request Form'!$Q$8:$Q$569, "&lt;="&amp;Y267, 'Leave Request Form'!$R$8:$R$569, "&gt;="&amp;Y267)&gt;0, "A", IF(COUNTIFS('Leave Request Form'!$C$8:$C$507, $B282, 'Leave Request Form'!$D$8:$D$507, "&lt;="&amp;Y267, 'Leave Request Form'!$E$8:$E$507, "&gt;="&amp;Y267)&gt;0, "R", "")))))</f>
        <v/>
      </c>
      <c r="Z282" s="43" t="str">
        <f>IF(OR($B282="", Z267=""), "", IF(COUNTIFS('Leave Request Form'!$T$8:$T$507, Z267, 'Leave Request Form'!$C$8:$C$507, $B282), "A2", IF(COUNTIFS('Leave Request Form'!$G$8:$G$507, Z267, 'Leave Request Form'!$C$8:$C$507, $B282), "R2", IF(COUNTIFS('Leave Request Form'!$P$8:$P$569, $B282, 'Leave Request Form'!$Q$8:$Q$569, "&lt;="&amp;Z267, 'Leave Request Form'!$R$8:$R$569, "&gt;="&amp;Z267)&gt;0, "A", IF(COUNTIFS('Leave Request Form'!$C$8:$C$507, $B282, 'Leave Request Form'!$D$8:$D$507, "&lt;="&amp;Z267, 'Leave Request Form'!$E$8:$E$507, "&gt;="&amp;Z267)&gt;0, "R", "")))))</f>
        <v/>
      </c>
      <c r="AA282" s="43" t="str">
        <f>IF(OR($B282="", AA267=""), "", IF(COUNTIFS('Leave Request Form'!$T$8:$T$507, AA267, 'Leave Request Form'!$C$8:$C$507, $B282), "A2", IF(COUNTIFS('Leave Request Form'!$G$8:$G$507, AA267, 'Leave Request Form'!$C$8:$C$507, $B282), "R2", IF(COUNTIFS('Leave Request Form'!$P$8:$P$569, $B282, 'Leave Request Form'!$Q$8:$Q$569, "&lt;="&amp;AA267, 'Leave Request Form'!$R$8:$R$569, "&gt;="&amp;AA267)&gt;0, "A", IF(COUNTIFS('Leave Request Form'!$C$8:$C$507, $B282, 'Leave Request Form'!$D$8:$D$507, "&lt;="&amp;AA267, 'Leave Request Form'!$E$8:$E$507, "&gt;="&amp;AA267)&gt;0, "R", "")))))</f>
        <v/>
      </c>
      <c r="AB282" s="43" t="str">
        <f>IF(OR($B282="", AB267=""), "", IF(COUNTIFS('Leave Request Form'!$T$8:$T$507, AB267, 'Leave Request Form'!$C$8:$C$507, $B282), "A2", IF(COUNTIFS('Leave Request Form'!$G$8:$G$507, AB267, 'Leave Request Form'!$C$8:$C$507, $B282), "R2", IF(COUNTIFS('Leave Request Form'!$P$8:$P$569, $B282, 'Leave Request Form'!$Q$8:$Q$569, "&lt;="&amp;AB267, 'Leave Request Form'!$R$8:$R$569, "&gt;="&amp;AB267)&gt;0, "A", IF(COUNTIFS('Leave Request Form'!$C$8:$C$507, $B282, 'Leave Request Form'!$D$8:$D$507, "&lt;="&amp;AB267, 'Leave Request Form'!$E$8:$E$507, "&gt;="&amp;AB267)&gt;0, "R", "")))))</f>
        <v/>
      </c>
      <c r="AC282" s="43" t="str">
        <f>IF(OR($B282="", AC267=""), "", IF(COUNTIFS('Leave Request Form'!$T$8:$T$507, AC267, 'Leave Request Form'!$C$8:$C$507, $B282), "A2", IF(COUNTIFS('Leave Request Form'!$G$8:$G$507, AC267, 'Leave Request Form'!$C$8:$C$507, $B282), "R2", IF(COUNTIFS('Leave Request Form'!$P$8:$P$569, $B282, 'Leave Request Form'!$Q$8:$Q$569, "&lt;="&amp;AC267, 'Leave Request Form'!$R$8:$R$569, "&gt;="&amp;AC267)&gt;0, "A", IF(COUNTIFS('Leave Request Form'!$C$8:$C$507, $B282, 'Leave Request Form'!$D$8:$D$507, "&lt;="&amp;AC267, 'Leave Request Form'!$E$8:$E$507, "&gt;="&amp;AC267)&gt;0, "R", "")))))</f>
        <v/>
      </c>
      <c r="AD282" s="43" t="str">
        <f>IF(OR($B282="", AD267=""), "", IF(COUNTIFS('Leave Request Form'!$T$8:$T$507, AD267, 'Leave Request Form'!$C$8:$C$507, $B282), "A2", IF(COUNTIFS('Leave Request Form'!$G$8:$G$507, AD267, 'Leave Request Form'!$C$8:$C$507, $B282), "R2", IF(COUNTIFS('Leave Request Form'!$P$8:$P$569, $B282, 'Leave Request Form'!$Q$8:$Q$569, "&lt;="&amp;AD267, 'Leave Request Form'!$R$8:$R$569, "&gt;="&amp;AD267)&gt;0, "A", IF(COUNTIFS('Leave Request Form'!$C$8:$C$507, $B282, 'Leave Request Form'!$D$8:$D$507, "&lt;="&amp;AD267, 'Leave Request Form'!$E$8:$E$507, "&gt;="&amp;AD267)&gt;0, "R", "")))))</f>
        <v/>
      </c>
      <c r="AE282" s="43" t="str">
        <f>IF(OR($B282="", AE267=""), "", IF(COUNTIFS('Leave Request Form'!$T$8:$T$507, AE267, 'Leave Request Form'!$C$8:$C$507, $B282), "A2", IF(COUNTIFS('Leave Request Form'!$G$8:$G$507, AE267, 'Leave Request Form'!$C$8:$C$507, $B282), "R2", IF(COUNTIFS('Leave Request Form'!$P$8:$P$569, $B282, 'Leave Request Form'!$Q$8:$Q$569, "&lt;="&amp;AE267, 'Leave Request Form'!$R$8:$R$569, "&gt;="&amp;AE267)&gt;0, "A", IF(COUNTIFS('Leave Request Form'!$C$8:$C$507, $B282, 'Leave Request Form'!$D$8:$D$507, "&lt;="&amp;AE267, 'Leave Request Form'!$E$8:$E$507, "&gt;="&amp;AE267)&gt;0, "R", "")))))</f>
        <v/>
      </c>
      <c r="AF282" s="43" t="str">
        <f>IF(OR($B282="", AF267=""), "", IF(COUNTIFS('Leave Request Form'!$T$8:$T$507, AF267, 'Leave Request Form'!$C$8:$C$507, $B282), "A2", IF(COUNTIFS('Leave Request Form'!$G$8:$G$507, AF267, 'Leave Request Form'!$C$8:$C$507, $B282), "R2", IF(COUNTIFS('Leave Request Form'!$P$8:$P$569, $B282, 'Leave Request Form'!$Q$8:$Q$569, "&lt;="&amp;AF267, 'Leave Request Form'!$R$8:$R$569, "&gt;="&amp;AF267)&gt;0, "A", IF(COUNTIFS('Leave Request Form'!$C$8:$C$507, $B282, 'Leave Request Form'!$D$8:$D$507, "&lt;="&amp;AF267, 'Leave Request Form'!$E$8:$E$507, "&gt;="&amp;AF267)&gt;0, "R", "")))))</f>
        <v/>
      </c>
      <c r="AG282" s="44" t="str">
        <f>IF(OR($B282="", AG267=""), "", IF(COUNTIFS('Leave Request Form'!$T$8:$T$507, AG267, 'Leave Request Form'!$C$8:$C$507, $B282), "A2", IF(COUNTIFS('Leave Request Form'!$G$8:$G$507, AG267, 'Leave Request Form'!$C$8:$C$507, $B282), "R2", IF(COUNTIFS('Leave Request Form'!$P$8:$P$569, $B282, 'Leave Request Form'!$Q$8:$Q$569, "&lt;="&amp;AG267, 'Leave Request Form'!$R$8:$R$569, "&gt;="&amp;AG267)&gt;0, "A", IF(COUNTIFS('Leave Request Form'!$C$8:$C$507, $B282, 'Leave Request Form'!$D$8:$D$507, "&lt;="&amp;AG267, 'Leave Request Form'!$E$8:$E$507, "&gt;="&amp;AG267)&gt;0, "R", "")))))</f>
        <v/>
      </c>
      <c r="AH282" s="75"/>
    </row>
    <row r="283" spans="1:34" x14ac:dyDescent="0.25">
      <c r="A283" s="75"/>
      <c r="B283" s="10" t="str">
        <f>IF('Intro &amp; Setup'!$BC$19="", "", 'Intro &amp; Setup'!$BC$19)</f>
        <v/>
      </c>
      <c r="C283" s="42" t="str">
        <f>IF(OR($B283="", C267=""), "", IF(COUNTIFS('Leave Request Form'!$T$8:$T$507, C267, 'Leave Request Form'!$C$8:$C$507, $B283), "A2", IF(COUNTIFS('Leave Request Form'!$G$8:$G$507, C267, 'Leave Request Form'!$C$8:$C$507, $B283), "R2", IF(COUNTIFS('Leave Request Form'!$P$8:$P$569, $B283, 'Leave Request Form'!$Q$8:$Q$569, "&lt;="&amp;C267, 'Leave Request Form'!$R$8:$R$569, "&gt;="&amp;C267)&gt;0, "A", IF(COUNTIFS('Leave Request Form'!$C$8:$C$507, $B283, 'Leave Request Form'!$D$8:$D$507, "&lt;="&amp;C267, 'Leave Request Form'!$E$8:$E$507, "&gt;="&amp;C267)&gt;0, "R", "")))))</f>
        <v/>
      </c>
      <c r="D283" s="43" t="str">
        <f>IF(OR($B283="", D267=""), "", IF(COUNTIFS('Leave Request Form'!$T$8:$T$507, D267, 'Leave Request Form'!$C$8:$C$507, $B283), "A2", IF(COUNTIFS('Leave Request Form'!$G$8:$G$507, D267, 'Leave Request Form'!$C$8:$C$507, $B283), "R2", IF(COUNTIFS('Leave Request Form'!$P$8:$P$569, $B283, 'Leave Request Form'!$Q$8:$Q$569, "&lt;="&amp;D267, 'Leave Request Form'!$R$8:$R$569, "&gt;="&amp;D267)&gt;0, "A", IF(COUNTIFS('Leave Request Form'!$C$8:$C$507, $B283, 'Leave Request Form'!$D$8:$D$507, "&lt;="&amp;D267, 'Leave Request Form'!$E$8:$E$507, "&gt;="&amp;D267)&gt;0, "R", "")))))</f>
        <v/>
      </c>
      <c r="E283" s="43" t="str">
        <f>IF(OR($B283="", E267=""), "", IF(COUNTIFS('Leave Request Form'!$T$8:$T$507, E267, 'Leave Request Form'!$C$8:$C$507, $B283), "A2", IF(COUNTIFS('Leave Request Form'!$G$8:$G$507, E267, 'Leave Request Form'!$C$8:$C$507, $B283), "R2", IF(COUNTIFS('Leave Request Form'!$P$8:$P$569, $B283, 'Leave Request Form'!$Q$8:$Q$569, "&lt;="&amp;E267, 'Leave Request Form'!$R$8:$R$569, "&gt;="&amp;E267)&gt;0, "A", IF(COUNTIFS('Leave Request Form'!$C$8:$C$507, $B283, 'Leave Request Form'!$D$8:$D$507, "&lt;="&amp;E267, 'Leave Request Form'!$E$8:$E$507, "&gt;="&amp;E267)&gt;0, "R", "")))))</f>
        <v/>
      </c>
      <c r="F283" s="43" t="str">
        <f>IF(OR($B283="", F267=""), "", IF(COUNTIFS('Leave Request Form'!$T$8:$T$507, F267, 'Leave Request Form'!$C$8:$C$507, $B283), "A2", IF(COUNTIFS('Leave Request Form'!$G$8:$G$507, F267, 'Leave Request Form'!$C$8:$C$507, $B283), "R2", IF(COUNTIFS('Leave Request Form'!$P$8:$P$569, $B283, 'Leave Request Form'!$Q$8:$Q$569, "&lt;="&amp;F267, 'Leave Request Form'!$R$8:$R$569, "&gt;="&amp;F267)&gt;0, "A", IF(COUNTIFS('Leave Request Form'!$C$8:$C$507, $B283, 'Leave Request Form'!$D$8:$D$507, "&lt;="&amp;F267, 'Leave Request Form'!$E$8:$E$507, "&gt;="&amp;F267)&gt;0, "R", "")))))</f>
        <v/>
      </c>
      <c r="G283" s="43" t="str">
        <f>IF(OR($B283="", G267=""), "", IF(COUNTIFS('Leave Request Form'!$T$8:$T$507, G267, 'Leave Request Form'!$C$8:$C$507, $B283), "A2", IF(COUNTIFS('Leave Request Form'!$G$8:$G$507, G267, 'Leave Request Form'!$C$8:$C$507, $B283), "R2", IF(COUNTIFS('Leave Request Form'!$P$8:$P$569, $B283, 'Leave Request Form'!$Q$8:$Q$569, "&lt;="&amp;G267, 'Leave Request Form'!$R$8:$R$569, "&gt;="&amp;G267)&gt;0, "A", IF(COUNTIFS('Leave Request Form'!$C$8:$C$507, $B283, 'Leave Request Form'!$D$8:$D$507, "&lt;="&amp;G267, 'Leave Request Form'!$E$8:$E$507, "&gt;="&amp;G267)&gt;0, "R", "")))))</f>
        <v/>
      </c>
      <c r="H283" s="43" t="str">
        <f>IF(OR($B283="", H267=""), "", IF(COUNTIFS('Leave Request Form'!$T$8:$T$507, H267, 'Leave Request Form'!$C$8:$C$507, $B283), "A2", IF(COUNTIFS('Leave Request Form'!$G$8:$G$507, H267, 'Leave Request Form'!$C$8:$C$507, $B283), "R2", IF(COUNTIFS('Leave Request Form'!$P$8:$P$569, $B283, 'Leave Request Form'!$Q$8:$Q$569, "&lt;="&amp;H267, 'Leave Request Form'!$R$8:$R$569, "&gt;="&amp;H267)&gt;0, "A", IF(COUNTIFS('Leave Request Form'!$C$8:$C$507, $B283, 'Leave Request Form'!$D$8:$D$507, "&lt;="&amp;H267, 'Leave Request Form'!$E$8:$E$507, "&gt;="&amp;H267)&gt;0, "R", "")))))</f>
        <v/>
      </c>
      <c r="I283" s="43" t="str">
        <f>IF(OR($B283="", I267=""), "", IF(COUNTIFS('Leave Request Form'!$T$8:$T$507, I267, 'Leave Request Form'!$C$8:$C$507, $B283), "A2", IF(COUNTIFS('Leave Request Form'!$G$8:$G$507, I267, 'Leave Request Form'!$C$8:$C$507, $B283), "R2", IF(COUNTIFS('Leave Request Form'!$P$8:$P$569, $B283, 'Leave Request Form'!$Q$8:$Q$569, "&lt;="&amp;I267, 'Leave Request Form'!$R$8:$R$569, "&gt;="&amp;I267)&gt;0, "A", IF(COUNTIFS('Leave Request Form'!$C$8:$C$507, $B283, 'Leave Request Form'!$D$8:$D$507, "&lt;="&amp;I267, 'Leave Request Form'!$E$8:$E$507, "&gt;="&amp;I267)&gt;0, "R", "")))))</f>
        <v/>
      </c>
      <c r="J283" s="43" t="str">
        <f>IF(OR($B283="", J267=""), "", IF(COUNTIFS('Leave Request Form'!$T$8:$T$507, J267, 'Leave Request Form'!$C$8:$C$507, $B283), "A2", IF(COUNTIFS('Leave Request Form'!$G$8:$G$507, J267, 'Leave Request Form'!$C$8:$C$507, $B283), "R2", IF(COUNTIFS('Leave Request Form'!$P$8:$P$569, $B283, 'Leave Request Form'!$Q$8:$Q$569, "&lt;="&amp;J267, 'Leave Request Form'!$R$8:$R$569, "&gt;="&amp;J267)&gt;0, "A", IF(COUNTIFS('Leave Request Form'!$C$8:$C$507, $B283, 'Leave Request Form'!$D$8:$D$507, "&lt;="&amp;J267, 'Leave Request Form'!$E$8:$E$507, "&gt;="&amp;J267)&gt;0, "R", "")))))</f>
        <v/>
      </c>
      <c r="K283" s="43" t="str">
        <f>IF(OR($B283="", K267=""), "", IF(COUNTIFS('Leave Request Form'!$T$8:$T$507, K267, 'Leave Request Form'!$C$8:$C$507, $B283), "A2", IF(COUNTIFS('Leave Request Form'!$G$8:$G$507, K267, 'Leave Request Form'!$C$8:$C$507, $B283), "R2", IF(COUNTIFS('Leave Request Form'!$P$8:$P$569, $B283, 'Leave Request Form'!$Q$8:$Q$569, "&lt;="&amp;K267, 'Leave Request Form'!$R$8:$R$569, "&gt;="&amp;K267)&gt;0, "A", IF(COUNTIFS('Leave Request Form'!$C$8:$C$507, $B283, 'Leave Request Form'!$D$8:$D$507, "&lt;="&amp;K267, 'Leave Request Form'!$E$8:$E$507, "&gt;="&amp;K267)&gt;0, "R", "")))))</f>
        <v/>
      </c>
      <c r="L283" s="43" t="str">
        <f>IF(OR($B283="", L267=""), "", IF(COUNTIFS('Leave Request Form'!$T$8:$T$507, L267, 'Leave Request Form'!$C$8:$C$507, $B283), "A2", IF(COUNTIFS('Leave Request Form'!$G$8:$G$507, L267, 'Leave Request Form'!$C$8:$C$507, $B283), "R2", IF(COUNTIFS('Leave Request Form'!$P$8:$P$569, $B283, 'Leave Request Form'!$Q$8:$Q$569, "&lt;="&amp;L267, 'Leave Request Form'!$R$8:$R$569, "&gt;="&amp;L267)&gt;0, "A", IF(COUNTIFS('Leave Request Form'!$C$8:$C$507, $B283, 'Leave Request Form'!$D$8:$D$507, "&lt;="&amp;L267, 'Leave Request Form'!$E$8:$E$507, "&gt;="&amp;L267)&gt;0, "R", "")))))</f>
        <v/>
      </c>
      <c r="M283" s="43" t="str">
        <f>IF(OR($B283="", M267=""), "", IF(COUNTIFS('Leave Request Form'!$T$8:$T$507, M267, 'Leave Request Form'!$C$8:$C$507, $B283), "A2", IF(COUNTIFS('Leave Request Form'!$G$8:$G$507, M267, 'Leave Request Form'!$C$8:$C$507, $B283), "R2", IF(COUNTIFS('Leave Request Form'!$P$8:$P$569, $B283, 'Leave Request Form'!$Q$8:$Q$569, "&lt;="&amp;M267, 'Leave Request Form'!$R$8:$R$569, "&gt;="&amp;M267)&gt;0, "A", IF(COUNTIFS('Leave Request Form'!$C$8:$C$507, $B283, 'Leave Request Form'!$D$8:$D$507, "&lt;="&amp;M267, 'Leave Request Form'!$E$8:$E$507, "&gt;="&amp;M267)&gt;0, "R", "")))))</f>
        <v/>
      </c>
      <c r="N283" s="43" t="str">
        <f>IF(OR($B283="", N267=""), "", IF(COUNTIFS('Leave Request Form'!$T$8:$T$507, N267, 'Leave Request Form'!$C$8:$C$507, $B283), "A2", IF(COUNTIFS('Leave Request Form'!$G$8:$G$507, N267, 'Leave Request Form'!$C$8:$C$507, $B283), "R2", IF(COUNTIFS('Leave Request Form'!$P$8:$P$569, $B283, 'Leave Request Form'!$Q$8:$Q$569, "&lt;="&amp;N267, 'Leave Request Form'!$R$8:$R$569, "&gt;="&amp;N267)&gt;0, "A", IF(COUNTIFS('Leave Request Form'!$C$8:$C$507, $B283, 'Leave Request Form'!$D$8:$D$507, "&lt;="&amp;N267, 'Leave Request Form'!$E$8:$E$507, "&gt;="&amp;N267)&gt;0, "R", "")))))</f>
        <v/>
      </c>
      <c r="O283" s="43" t="str">
        <f>IF(OR($B283="", O267=""), "", IF(COUNTIFS('Leave Request Form'!$T$8:$T$507, O267, 'Leave Request Form'!$C$8:$C$507, $B283), "A2", IF(COUNTIFS('Leave Request Form'!$G$8:$G$507, O267, 'Leave Request Form'!$C$8:$C$507, $B283), "R2", IF(COUNTIFS('Leave Request Form'!$P$8:$P$569, $B283, 'Leave Request Form'!$Q$8:$Q$569, "&lt;="&amp;O267, 'Leave Request Form'!$R$8:$R$569, "&gt;="&amp;O267)&gt;0, "A", IF(COUNTIFS('Leave Request Form'!$C$8:$C$507, $B283, 'Leave Request Form'!$D$8:$D$507, "&lt;="&amp;O267, 'Leave Request Form'!$E$8:$E$507, "&gt;="&amp;O267)&gt;0, "R", "")))))</f>
        <v/>
      </c>
      <c r="P283" s="43" t="str">
        <f>IF(OR($B283="", P267=""), "", IF(COUNTIFS('Leave Request Form'!$T$8:$T$507, P267, 'Leave Request Form'!$C$8:$C$507, $B283), "A2", IF(COUNTIFS('Leave Request Form'!$G$8:$G$507, P267, 'Leave Request Form'!$C$8:$C$507, $B283), "R2", IF(COUNTIFS('Leave Request Form'!$P$8:$P$569, $B283, 'Leave Request Form'!$Q$8:$Q$569, "&lt;="&amp;P267, 'Leave Request Form'!$R$8:$R$569, "&gt;="&amp;P267)&gt;0, "A", IF(COUNTIFS('Leave Request Form'!$C$8:$C$507, $B283, 'Leave Request Form'!$D$8:$D$507, "&lt;="&amp;P267, 'Leave Request Form'!$E$8:$E$507, "&gt;="&amp;P267)&gt;0, "R", "")))))</f>
        <v/>
      </c>
      <c r="Q283" s="43" t="str">
        <f>IF(OR($B283="", Q267=""), "", IF(COUNTIFS('Leave Request Form'!$T$8:$T$507, Q267, 'Leave Request Form'!$C$8:$C$507, $B283), "A2", IF(COUNTIFS('Leave Request Form'!$G$8:$G$507, Q267, 'Leave Request Form'!$C$8:$C$507, $B283), "R2", IF(COUNTIFS('Leave Request Form'!$P$8:$P$569, $B283, 'Leave Request Form'!$Q$8:$Q$569, "&lt;="&amp;Q267, 'Leave Request Form'!$R$8:$R$569, "&gt;="&amp;Q267)&gt;0, "A", IF(COUNTIFS('Leave Request Form'!$C$8:$C$507, $B283, 'Leave Request Form'!$D$8:$D$507, "&lt;="&amp;Q267, 'Leave Request Form'!$E$8:$E$507, "&gt;="&amp;Q267)&gt;0, "R", "")))))</f>
        <v/>
      </c>
      <c r="R283" s="43" t="str">
        <f>IF(OR($B283="", R267=""), "", IF(COUNTIFS('Leave Request Form'!$T$8:$T$507, R267, 'Leave Request Form'!$C$8:$C$507, $B283), "A2", IF(COUNTIFS('Leave Request Form'!$G$8:$G$507, R267, 'Leave Request Form'!$C$8:$C$507, $B283), "R2", IF(COUNTIFS('Leave Request Form'!$P$8:$P$569, $B283, 'Leave Request Form'!$Q$8:$Q$569, "&lt;="&amp;R267, 'Leave Request Form'!$R$8:$R$569, "&gt;="&amp;R267)&gt;0, "A", IF(COUNTIFS('Leave Request Form'!$C$8:$C$507, $B283, 'Leave Request Form'!$D$8:$D$507, "&lt;="&amp;R267, 'Leave Request Form'!$E$8:$E$507, "&gt;="&amp;R267)&gt;0, "R", "")))))</f>
        <v/>
      </c>
      <c r="S283" s="43" t="str">
        <f>IF(OR($B283="", S267=""), "", IF(COUNTIFS('Leave Request Form'!$T$8:$T$507, S267, 'Leave Request Form'!$C$8:$C$507, $B283), "A2", IF(COUNTIFS('Leave Request Form'!$G$8:$G$507, S267, 'Leave Request Form'!$C$8:$C$507, $B283), "R2", IF(COUNTIFS('Leave Request Form'!$P$8:$P$569, $B283, 'Leave Request Form'!$Q$8:$Q$569, "&lt;="&amp;S267, 'Leave Request Form'!$R$8:$R$569, "&gt;="&amp;S267)&gt;0, "A", IF(COUNTIFS('Leave Request Form'!$C$8:$C$507, $B283, 'Leave Request Form'!$D$8:$D$507, "&lt;="&amp;S267, 'Leave Request Form'!$E$8:$E$507, "&gt;="&amp;S267)&gt;0, "R", "")))))</f>
        <v/>
      </c>
      <c r="T283" s="43" t="str">
        <f>IF(OR($B283="", T267=""), "", IF(COUNTIFS('Leave Request Form'!$T$8:$T$507, T267, 'Leave Request Form'!$C$8:$C$507, $B283), "A2", IF(COUNTIFS('Leave Request Form'!$G$8:$G$507, T267, 'Leave Request Form'!$C$8:$C$507, $B283), "R2", IF(COUNTIFS('Leave Request Form'!$P$8:$P$569, $B283, 'Leave Request Form'!$Q$8:$Q$569, "&lt;="&amp;T267, 'Leave Request Form'!$R$8:$R$569, "&gt;="&amp;T267)&gt;0, "A", IF(COUNTIFS('Leave Request Form'!$C$8:$C$507, $B283, 'Leave Request Form'!$D$8:$D$507, "&lt;="&amp;T267, 'Leave Request Form'!$E$8:$E$507, "&gt;="&amp;T267)&gt;0, "R", "")))))</f>
        <v/>
      </c>
      <c r="U283" s="43" t="str">
        <f>IF(OR($B283="", U267=""), "", IF(COUNTIFS('Leave Request Form'!$T$8:$T$507, U267, 'Leave Request Form'!$C$8:$C$507, $B283), "A2", IF(COUNTIFS('Leave Request Form'!$G$8:$G$507, U267, 'Leave Request Form'!$C$8:$C$507, $B283), "R2", IF(COUNTIFS('Leave Request Form'!$P$8:$P$569, $B283, 'Leave Request Form'!$Q$8:$Q$569, "&lt;="&amp;U267, 'Leave Request Form'!$R$8:$R$569, "&gt;="&amp;U267)&gt;0, "A", IF(COUNTIFS('Leave Request Form'!$C$8:$C$507, $B283, 'Leave Request Form'!$D$8:$D$507, "&lt;="&amp;U267, 'Leave Request Form'!$E$8:$E$507, "&gt;="&amp;U267)&gt;0, "R", "")))))</f>
        <v/>
      </c>
      <c r="V283" s="43" t="str">
        <f>IF(OR($B283="", V267=""), "", IF(COUNTIFS('Leave Request Form'!$T$8:$T$507, V267, 'Leave Request Form'!$C$8:$C$507, $B283), "A2", IF(COUNTIFS('Leave Request Form'!$G$8:$G$507, V267, 'Leave Request Form'!$C$8:$C$507, $B283), "R2", IF(COUNTIFS('Leave Request Form'!$P$8:$P$569, $B283, 'Leave Request Form'!$Q$8:$Q$569, "&lt;="&amp;V267, 'Leave Request Form'!$R$8:$R$569, "&gt;="&amp;V267)&gt;0, "A", IF(COUNTIFS('Leave Request Form'!$C$8:$C$507, $B283, 'Leave Request Form'!$D$8:$D$507, "&lt;="&amp;V267, 'Leave Request Form'!$E$8:$E$507, "&gt;="&amp;V267)&gt;0, "R", "")))))</f>
        <v/>
      </c>
      <c r="W283" s="43" t="str">
        <f>IF(OR($B283="", W267=""), "", IF(COUNTIFS('Leave Request Form'!$T$8:$T$507, W267, 'Leave Request Form'!$C$8:$C$507, $B283), "A2", IF(COUNTIFS('Leave Request Form'!$G$8:$G$507, W267, 'Leave Request Form'!$C$8:$C$507, $B283), "R2", IF(COUNTIFS('Leave Request Form'!$P$8:$P$569, $B283, 'Leave Request Form'!$Q$8:$Q$569, "&lt;="&amp;W267, 'Leave Request Form'!$R$8:$R$569, "&gt;="&amp;W267)&gt;0, "A", IF(COUNTIFS('Leave Request Form'!$C$8:$C$507, $B283, 'Leave Request Form'!$D$8:$D$507, "&lt;="&amp;W267, 'Leave Request Form'!$E$8:$E$507, "&gt;="&amp;W267)&gt;0, "R", "")))))</f>
        <v/>
      </c>
      <c r="X283" s="43" t="str">
        <f>IF(OR($B283="", X267=""), "", IF(COUNTIFS('Leave Request Form'!$T$8:$T$507, X267, 'Leave Request Form'!$C$8:$C$507, $B283), "A2", IF(COUNTIFS('Leave Request Form'!$G$8:$G$507, X267, 'Leave Request Form'!$C$8:$C$507, $B283), "R2", IF(COUNTIFS('Leave Request Form'!$P$8:$P$569, $B283, 'Leave Request Form'!$Q$8:$Q$569, "&lt;="&amp;X267, 'Leave Request Form'!$R$8:$R$569, "&gt;="&amp;X267)&gt;0, "A", IF(COUNTIFS('Leave Request Form'!$C$8:$C$507, $B283, 'Leave Request Form'!$D$8:$D$507, "&lt;="&amp;X267, 'Leave Request Form'!$E$8:$E$507, "&gt;="&amp;X267)&gt;0, "R", "")))))</f>
        <v/>
      </c>
      <c r="Y283" s="43" t="str">
        <f>IF(OR($B283="", Y267=""), "", IF(COUNTIFS('Leave Request Form'!$T$8:$T$507, Y267, 'Leave Request Form'!$C$8:$C$507, $B283), "A2", IF(COUNTIFS('Leave Request Form'!$G$8:$G$507, Y267, 'Leave Request Form'!$C$8:$C$507, $B283), "R2", IF(COUNTIFS('Leave Request Form'!$P$8:$P$569, $B283, 'Leave Request Form'!$Q$8:$Q$569, "&lt;="&amp;Y267, 'Leave Request Form'!$R$8:$R$569, "&gt;="&amp;Y267)&gt;0, "A", IF(COUNTIFS('Leave Request Form'!$C$8:$C$507, $B283, 'Leave Request Form'!$D$8:$D$507, "&lt;="&amp;Y267, 'Leave Request Form'!$E$8:$E$507, "&gt;="&amp;Y267)&gt;0, "R", "")))))</f>
        <v/>
      </c>
      <c r="Z283" s="43" t="str">
        <f>IF(OR($B283="", Z267=""), "", IF(COUNTIFS('Leave Request Form'!$T$8:$T$507, Z267, 'Leave Request Form'!$C$8:$C$507, $B283), "A2", IF(COUNTIFS('Leave Request Form'!$G$8:$G$507, Z267, 'Leave Request Form'!$C$8:$C$507, $B283), "R2", IF(COUNTIFS('Leave Request Form'!$P$8:$P$569, $B283, 'Leave Request Form'!$Q$8:$Q$569, "&lt;="&amp;Z267, 'Leave Request Form'!$R$8:$R$569, "&gt;="&amp;Z267)&gt;0, "A", IF(COUNTIFS('Leave Request Form'!$C$8:$C$507, $B283, 'Leave Request Form'!$D$8:$D$507, "&lt;="&amp;Z267, 'Leave Request Form'!$E$8:$E$507, "&gt;="&amp;Z267)&gt;0, "R", "")))))</f>
        <v/>
      </c>
      <c r="AA283" s="43" t="str">
        <f>IF(OR($B283="", AA267=""), "", IF(COUNTIFS('Leave Request Form'!$T$8:$T$507, AA267, 'Leave Request Form'!$C$8:$C$507, $B283), "A2", IF(COUNTIFS('Leave Request Form'!$G$8:$G$507, AA267, 'Leave Request Form'!$C$8:$C$507, $B283), "R2", IF(COUNTIFS('Leave Request Form'!$P$8:$P$569, $B283, 'Leave Request Form'!$Q$8:$Q$569, "&lt;="&amp;AA267, 'Leave Request Form'!$R$8:$R$569, "&gt;="&amp;AA267)&gt;0, "A", IF(COUNTIFS('Leave Request Form'!$C$8:$C$507, $B283, 'Leave Request Form'!$D$8:$D$507, "&lt;="&amp;AA267, 'Leave Request Form'!$E$8:$E$507, "&gt;="&amp;AA267)&gt;0, "R", "")))))</f>
        <v/>
      </c>
      <c r="AB283" s="43" t="str">
        <f>IF(OR($B283="", AB267=""), "", IF(COUNTIFS('Leave Request Form'!$T$8:$T$507, AB267, 'Leave Request Form'!$C$8:$C$507, $B283), "A2", IF(COUNTIFS('Leave Request Form'!$G$8:$G$507, AB267, 'Leave Request Form'!$C$8:$C$507, $B283), "R2", IF(COUNTIFS('Leave Request Form'!$P$8:$P$569, $B283, 'Leave Request Form'!$Q$8:$Q$569, "&lt;="&amp;AB267, 'Leave Request Form'!$R$8:$R$569, "&gt;="&amp;AB267)&gt;0, "A", IF(COUNTIFS('Leave Request Form'!$C$8:$C$507, $B283, 'Leave Request Form'!$D$8:$D$507, "&lt;="&amp;AB267, 'Leave Request Form'!$E$8:$E$507, "&gt;="&amp;AB267)&gt;0, "R", "")))))</f>
        <v/>
      </c>
      <c r="AC283" s="43" t="str">
        <f>IF(OR($B283="", AC267=""), "", IF(COUNTIFS('Leave Request Form'!$T$8:$T$507, AC267, 'Leave Request Form'!$C$8:$C$507, $B283), "A2", IF(COUNTIFS('Leave Request Form'!$G$8:$G$507, AC267, 'Leave Request Form'!$C$8:$C$507, $B283), "R2", IF(COUNTIFS('Leave Request Form'!$P$8:$P$569, $B283, 'Leave Request Form'!$Q$8:$Q$569, "&lt;="&amp;AC267, 'Leave Request Form'!$R$8:$R$569, "&gt;="&amp;AC267)&gt;0, "A", IF(COUNTIFS('Leave Request Form'!$C$8:$C$507, $B283, 'Leave Request Form'!$D$8:$D$507, "&lt;="&amp;AC267, 'Leave Request Form'!$E$8:$E$507, "&gt;="&amp;AC267)&gt;0, "R", "")))))</f>
        <v/>
      </c>
      <c r="AD283" s="43" t="str">
        <f>IF(OR($B283="", AD267=""), "", IF(COUNTIFS('Leave Request Form'!$T$8:$T$507, AD267, 'Leave Request Form'!$C$8:$C$507, $B283), "A2", IF(COUNTIFS('Leave Request Form'!$G$8:$G$507, AD267, 'Leave Request Form'!$C$8:$C$507, $B283), "R2", IF(COUNTIFS('Leave Request Form'!$P$8:$P$569, $B283, 'Leave Request Form'!$Q$8:$Q$569, "&lt;="&amp;AD267, 'Leave Request Form'!$R$8:$R$569, "&gt;="&amp;AD267)&gt;0, "A", IF(COUNTIFS('Leave Request Form'!$C$8:$C$507, $B283, 'Leave Request Form'!$D$8:$D$507, "&lt;="&amp;AD267, 'Leave Request Form'!$E$8:$E$507, "&gt;="&amp;AD267)&gt;0, "R", "")))))</f>
        <v/>
      </c>
      <c r="AE283" s="43" t="str">
        <f>IF(OR($B283="", AE267=""), "", IF(COUNTIFS('Leave Request Form'!$T$8:$T$507, AE267, 'Leave Request Form'!$C$8:$C$507, $B283), "A2", IF(COUNTIFS('Leave Request Form'!$G$8:$G$507, AE267, 'Leave Request Form'!$C$8:$C$507, $B283), "R2", IF(COUNTIFS('Leave Request Form'!$P$8:$P$569, $B283, 'Leave Request Form'!$Q$8:$Q$569, "&lt;="&amp;AE267, 'Leave Request Form'!$R$8:$R$569, "&gt;="&amp;AE267)&gt;0, "A", IF(COUNTIFS('Leave Request Form'!$C$8:$C$507, $B283, 'Leave Request Form'!$D$8:$D$507, "&lt;="&amp;AE267, 'Leave Request Form'!$E$8:$E$507, "&gt;="&amp;AE267)&gt;0, "R", "")))))</f>
        <v/>
      </c>
      <c r="AF283" s="43" t="str">
        <f>IF(OR($B283="", AF267=""), "", IF(COUNTIFS('Leave Request Form'!$T$8:$T$507, AF267, 'Leave Request Form'!$C$8:$C$507, $B283), "A2", IF(COUNTIFS('Leave Request Form'!$G$8:$G$507, AF267, 'Leave Request Form'!$C$8:$C$507, $B283), "R2", IF(COUNTIFS('Leave Request Form'!$P$8:$P$569, $B283, 'Leave Request Form'!$Q$8:$Q$569, "&lt;="&amp;AF267, 'Leave Request Form'!$R$8:$R$569, "&gt;="&amp;AF267)&gt;0, "A", IF(COUNTIFS('Leave Request Form'!$C$8:$C$507, $B283, 'Leave Request Form'!$D$8:$D$507, "&lt;="&amp;AF267, 'Leave Request Form'!$E$8:$E$507, "&gt;="&amp;AF267)&gt;0, "R", "")))))</f>
        <v/>
      </c>
      <c r="AG283" s="44" t="str">
        <f>IF(OR($B283="", AG267=""), "", IF(COUNTIFS('Leave Request Form'!$T$8:$T$507, AG267, 'Leave Request Form'!$C$8:$C$507, $B283), "A2", IF(COUNTIFS('Leave Request Form'!$G$8:$G$507, AG267, 'Leave Request Form'!$C$8:$C$507, $B283), "R2", IF(COUNTIFS('Leave Request Form'!$P$8:$P$569, $B283, 'Leave Request Form'!$Q$8:$Q$569, "&lt;="&amp;AG267, 'Leave Request Form'!$R$8:$R$569, "&gt;="&amp;AG267)&gt;0, "A", IF(COUNTIFS('Leave Request Form'!$C$8:$C$507, $B283, 'Leave Request Form'!$D$8:$D$507, "&lt;="&amp;AG267, 'Leave Request Form'!$E$8:$E$507, "&gt;="&amp;AG267)&gt;0, "R", "")))))</f>
        <v/>
      </c>
      <c r="AH283" s="75"/>
    </row>
    <row r="284" spans="1:34" x14ac:dyDescent="0.25">
      <c r="A284" s="75"/>
      <c r="B284" s="10" t="str">
        <f>IF('Intro &amp; Setup'!$BC$20="", "", 'Intro &amp; Setup'!$BC$20)</f>
        <v/>
      </c>
      <c r="C284" s="42" t="str">
        <f>IF(OR($B284="", C267=""), "", IF(COUNTIFS('Leave Request Form'!$T$8:$T$507, C267, 'Leave Request Form'!$C$8:$C$507, $B284), "A2", IF(COUNTIFS('Leave Request Form'!$G$8:$G$507, C267, 'Leave Request Form'!$C$8:$C$507, $B284), "R2", IF(COUNTIFS('Leave Request Form'!$P$8:$P$569, $B284, 'Leave Request Form'!$Q$8:$Q$569, "&lt;="&amp;C267, 'Leave Request Form'!$R$8:$R$569, "&gt;="&amp;C267)&gt;0, "A", IF(COUNTIFS('Leave Request Form'!$C$8:$C$507, $B284, 'Leave Request Form'!$D$8:$D$507, "&lt;="&amp;C267, 'Leave Request Form'!$E$8:$E$507, "&gt;="&amp;C267)&gt;0, "R", "")))))</f>
        <v/>
      </c>
      <c r="D284" s="43" t="str">
        <f>IF(OR($B284="", D267=""), "", IF(COUNTIFS('Leave Request Form'!$T$8:$T$507, D267, 'Leave Request Form'!$C$8:$C$507, $B284), "A2", IF(COUNTIFS('Leave Request Form'!$G$8:$G$507, D267, 'Leave Request Form'!$C$8:$C$507, $B284), "R2", IF(COUNTIFS('Leave Request Form'!$P$8:$P$569, $B284, 'Leave Request Form'!$Q$8:$Q$569, "&lt;="&amp;D267, 'Leave Request Form'!$R$8:$R$569, "&gt;="&amp;D267)&gt;0, "A", IF(COUNTIFS('Leave Request Form'!$C$8:$C$507, $B284, 'Leave Request Form'!$D$8:$D$507, "&lt;="&amp;D267, 'Leave Request Form'!$E$8:$E$507, "&gt;="&amp;D267)&gt;0, "R", "")))))</f>
        <v/>
      </c>
      <c r="E284" s="43" t="str">
        <f>IF(OR($B284="", E267=""), "", IF(COUNTIFS('Leave Request Form'!$T$8:$T$507, E267, 'Leave Request Form'!$C$8:$C$507, $B284), "A2", IF(COUNTIFS('Leave Request Form'!$G$8:$G$507, E267, 'Leave Request Form'!$C$8:$C$507, $B284), "R2", IF(COUNTIFS('Leave Request Form'!$P$8:$P$569, $B284, 'Leave Request Form'!$Q$8:$Q$569, "&lt;="&amp;E267, 'Leave Request Form'!$R$8:$R$569, "&gt;="&amp;E267)&gt;0, "A", IF(COUNTIFS('Leave Request Form'!$C$8:$C$507, $B284, 'Leave Request Form'!$D$8:$D$507, "&lt;="&amp;E267, 'Leave Request Form'!$E$8:$E$507, "&gt;="&amp;E267)&gt;0, "R", "")))))</f>
        <v/>
      </c>
      <c r="F284" s="43" t="str">
        <f>IF(OR($B284="", F267=""), "", IF(COUNTIFS('Leave Request Form'!$T$8:$T$507, F267, 'Leave Request Form'!$C$8:$C$507, $B284), "A2", IF(COUNTIFS('Leave Request Form'!$G$8:$G$507, F267, 'Leave Request Form'!$C$8:$C$507, $B284), "R2", IF(COUNTIFS('Leave Request Form'!$P$8:$P$569, $B284, 'Leave Request Form'!$Q$8:$Q$569, "&lt;="&amp;F267, 'Leave Request Form'!$R$8:$R$569, "&gt;="&amp;F267)&gt;0, "A", IF(COUNTIFS('Leave Request Form'!$C$8:$C$507, $B284, 'Leave Request Form'!$D$8:$D$507, "&lt;="&amp;F267, 'Leave Request Form'!$E$8:$E$507, "&gt;="&amp;F267)&gt;0, "R", "")))))</f>
        <v/>
      </c>
      <c r="G284" s="43" t="str">
        <f>IF(OR($B284="", G267=""), "", IF(COUNTIFS('Leave Request Form'!$T$8:$T$507, G267, 'Leave Request Form'!$C$8:$C$507, $B284), "A2", IF(COUNTIFS('Leave Request Form'!$G$8:$G$507, G267, 'Leave Request Form'!$C$8:$C$507, $B284), "R2", IF(COUNTIFS('Leave Request Form'!$P$8:$P$569, $B284, 'Leave Request Form'!$Q$8:$Q$569, "&lt;="&amp;G267, 'Leave Request Form'!$R$8:$R$569, "&gt;="&amp;G267)&gt;0, "A", IF(COUNTIFS('Leave Request Form'!$C$8:$C$507, $B284, 'Leave Request Form'!$D$8:$D$507, "&lt;="&amp;G267, 'Leave Request Form'!$E$8:$E$507, "&gt;="&amp;G267)&gt;0, "R", "")))))</f>
        <v/>
      </c>
      <c r="H284" s="43" t="str">
        <f>IF(OR($B284="", H267=""), "", IF(COUNTIFS('Leave Request Form'!$T$8:$T$507, H267, 'Leave Request Form'!$C$8:$C$507, $B284), "A2", IF(COUNTIFS('Leave Request Form'!$G$8:$G$507, H267, 'Leave Request Form'!$C$8:$C$507, $B284), "R2", IF(COUNTIFS('Leave Request Form'!$P$8:$P$569, $B284, 'Leave Request Form'!$Q$8:$Q$569, "&lt;="&amp;H267, 'Leave Request Form'!$R$8:$R$569, "&gt;="&amp;H267)&gt;0, "A", IF(COUNTIFS('Leave Request Form'!$C$8:$C$507, $B284, 'Leave Request Form'!$D$8:$D$507, "&lt;="&amp;H267, 'Leave Request Form'!$E$8:$E$507, "&gt;="&amp;H267)&gt;0, "R", "")))))</f>
        <v/>
      </c>
      <c r="I284" s="43" t="str">
        <f>IF(OR($B284="", I267=""), "", IF(COUNTIFS('Leave Request Form'!$T$8:$T$507, I267, 'Leave Request Form'!$C$8:$C$507, $B284), "A2", IF(COUNTIFS('Leave Request Form'!$G$8:$G$507, I267, 'Leave Request Form'!$C$8:$C$507, $B284), "R2", IF(COUNTIFS('Leave Request Form'!$P$8:$P$569, $B284, 'Leave Request Form'!$Q$8:$Q$569, "&lt;="&amp;I267, 'Leave Request Form'!$R$8:$R$569, "&gt;="&amp;I267)&gt;0, "A", IF(COUNTIFS('Leave Request Form'!$C$8:$C$507, $B284, 'Leave Request Form'!$D$8:$D$507, "&lt;="&amp;I267, 'Leave Request Form'!$E$8:$E$507, "&gt;="&amp;I267)&gt;0, "R", "")))))</f>
        <v/>
      </c>
      <c r="J284" s="43" t="str">
        <f>IF(OR($B284="", J267=""), "", IF(COUNTIFS('Leave Request Form'!$T$8:$T$507, J267, 'Leave Request Form'!$C$8:$C$507, $B284), "A2", IF(COUNTIFS('Leave Request Form'!$G$8:$G$507, J267, 'Leave Request Form'!$C$8:$C$507, $B284), "R2", IF(COUNTIFS('Leave Request Form'!$P$8:$P$569, $B284, 'Leave Request Form'!$Q$8:$Q$569, "&lt;="&amp;J267, 'Leave Request Form'!$R$8:$R$569, "&gt;="&amp;J267)&gt;0, "A", IF(COUNTIFS('Leave Request Form'!$C$8:$C$507, $B284, 'Leave Request Form'!$D$8:$D$507, "&lt;="&amp;J267, 'Leave Request Form'!$E$8:$E$507, "&gt;="&amp;J267)&gt;0, "R", "")))))</f>
        <v/>
      </c>
      <c r="K284" s="43" t="str">
        <f>IF(OR($B284="", K267=""), "", IF(COUNTIFS('Leave Request Form'!$T$8:$T$507, K267, 'Leave Request Form'!$C$8:$C$507, $B284), "A2", IF(COUNTIFS('Leave Request Form'!$G$8:$G$507, K267, 'Leave Request Form'!$C$8:$C$507, $B284), "R2", IF(COUNTIFS('Leave Request Form'!$P$8:$P$569, $B284, 'Leave Request Form'!$Q$8:$Q$569, "&lt;="&amp;K267, 'Leave Request Form'!$R$8:$R$569, "&gt;="&amp;K267)&gt;0, "A", IF(COUNTIFS('Leave Request Form'!$C$8:$C$507, $B284, 'Leave Request Form'!$D$8:$D$507, "&lt;="&amp;K267, 'Leave Request Form'!$E$8:$E$507, "&gt;="&amp;K267)&gt;0, "R", "")))))</f>
        <v/>
      </c>
      <c r="L284" s="43" t="str">
        <f>IF(OR($B284="", L267=""), "", IF(COUNTIFS('Leave Request Form'!$T$8:$T$507, L267, 'Leave Request Form'!$C$8:$C$507, $B284), "A2", IF(COUNTIFS('Leave Request Form'!$G$8:$G$507, L267, 'Leave Request Form'!$C$8:$C$507, $B284), "R2", IF(COUNTIFS('Leave Request Form'!$P$8:$P$569, $B284, 'Leave Request Form'!$Q$8:$Q$569, "&lt;="&amp;L267, 'Leave Request Form'!$R$8:$R$569, "&gt;="&amp;L267)&gt;0, "A", IF(COUNTIFS('Leave Request Form'!$C$8:$C$507, $B284, 'Leave Request Form'!$D$8:$D$507, "&lt;="&amp;L267, 'Leave Request Form'!$E$8:$E$507, "&gt;="&amp;L267)&gt;0, "R", "")))))</f>
        <v/>
      </c>
      <c r="M284" s="43" t="str">
        <f>IF(OR($B284="", M267=""), "", IF(COUNTIFS('Leave Request Form'!$T$8:$T$507, M267, 'Leave Request Form'!$C$8:$C$507, $B284), "A2", IF(COUNTIFS('Leave Request Form'!$G$8:$G$507, M267, 'Leave Request Form'!$C$8:$C$507, $B284), "R2", IF(COUNTIFS('Leave Request Form'!$P$8:$P$569, $B284, 'Leave Request Form'!$Q$8:$Q$569, "&lt;="&amp;M267, 'Leave Request Form'!$R$8:$R$569, "&gt;="&amp;M267)&gt;0, "A", IF(COUNTIFS('Leave Request Form'!$C$8:$C$507, $B284, 'Leave Request Form'!$D$8:$D$507, "&lt;="&amp;M267, 'Leave Request Form'!$E$8:$E$507, "&gt;="&amp;M267)&gt;0, "R", "")))))</f>
        <v/>
      </c>
      <c r="N284" s="43" t="str">
        <f>IF(OR($B284="", N267=""), "", IF(COUNTIFS('Leave Request Form'!$T$8:$T$507, N267, 'Leave Request Form'!$C$8:$C$507, $B284), "A2", IF(COUNTIFS('Leave Request Form'!$G$8:$G$507, N267, 'Leave Request Form'!$C$8:$C$507, $B284), "R2", IF(COUNTIFS('Leave Request Form'!$P$8:$P$569, $B284, 'Leave Request Form'!$Q$8:$Q$569, "&lt;="&amp;N267, 'Leave Request Form'!$R$8:$R$569, "&gt;="&amp;N267)&gt;0, "A", IF(COUNTIFS('Leave Request Form'!$C$8:$C$507, $B284, 'Leave Request Form'!$D$8:$D$507, "&lt;="&amp;N267, 'Leave Request Form'!$E$8:$E$507, "&gt;="&amp;N267)&gt;0, "R", "")))))</f>
        <v/>
      </c>
      <c r="O284" s="43" t="str">
        <f>IF(OR($B284="", O267=""), "", IF(COUNTIFS('Leave Request Form'!$T$8:$T$507, O267, 'Leave Request Form'!$C$8:$C$507, $B284), "A2", IF(COUNTIFS('Leave Request Form'!$G$8:$G$507, O267, 'Leave Request Form'!$C$8:$C$507, $B284), "R2", IF(COUNTIFS('Leave Request Form'!$P$8:$P$569, $B284, 'Leave Request Form'!$Q$8:$Q$569, "&lt;="&amp;O267, 'Leave Request Form'!$R$8:$R$569, "&gt;="&amp;O267)&gt;0, "A", IF(COUNTIFS('Leave Request Form'!$C$8:$C$507, $B284, 'Leave Request Form'!$D$8:$D$507, "&lt;="&amp;O267, 'Leave Request Form'!$E$8:$E$507, "&gt;="&amp;O267)&gt;0, "R", "")))))</f>
        <v/>
      </c>
      <c r="P284" s="43" t="str">
        <f>IF(OR($B284="", P267=""), "", IF(COUNTIFS('Leave Request Form'!$T$8:$T$507, P267, 'Leave Request Form'!$C$8:$C$507, $B284), "A2", IF(COUNTIFS('Leave Request Form'!$G$8:$G$507, P267, 'Leave Request Form'!$C$8:$C$507, $B284), "R2", IF(COUNTIFS('Leave Request Form'!$P$8:$P$569, $B284, 'Leave Request Form'!$Q$8:$Q$569, "&lt;="&amp;P267, 'Leave Request Form'!$R$8:$R$569, "&gt;="&amp;P267)&gt;0, "A", IF(COUNTIFS('Leave Request Form'!$C$8:$C$507, $B284, 'Leave Request Form'!$D$8:$D$507, "&lt;="&amp;P267, 'Leave Request Form'!$E$8:$E$507, "&gt;="&amp;P267)&gt;0, "R", "")))))</f>
        <v/>
      </c>
      <c r="Q284" s="43" t="str">
        <f>IF(OR($B284="", Q267=""), "", IF(COUNTIFS('Leave Request Form'!$T$8:$T$507, Q267, 'Leave Request Form'!$C$8:$C$507, $B284), "A2", IF(COUNTIFS('Leave Request Form'!$G$8:$G$507, Q267, 'Leave Request Form'!$C$8:$C$507, $B284), "R2", IF(COUNTIFS('Leave Request Form'!$P$8:$P$569, $B284, 'Leave Request Form'!$Q$8:$Q$569, "&lt;="&amp;Q267, 'Leave Request Form'!$R$8:$R$569, "&gt;="&amp;Q267)&gt;0, "A", IF(COUNTIFS('Leave Request Form'!$C$8:$C$507, $B284, 'Leave Request Form'!$D$8:$D$507, "&lt;="&amp;Q267, 'Leave Request Form'!$E$8:$E$507, "&gt;="&amp;Q267)&gt;0, "R", "")))))</f>
        <v/>
      </c>
      <c r="R284" s="43" t="str">
        <f>IF(OR($B284="", R267=""), "", IF(COUNTIFS('Leave Request Form'!$T$8:$T$507, R267, 'Leave Request Form'!$C$8:$C$507, $B284), "A2", IF(COUNTIFS('Leave Request Form'!$G$8:$G$507, R267, 'Leave Request Form'!$C$8:$C$507, $B284), "R2", IF(COUNTIFS('Leave Request Form'!$P$8:$P$569, $B284, 'Leave Request Form'!$Q$8:$Q$569, "&lt;="&amp;R267, 'Leave Request Form'!$R$8:$R$569, "&gt;="&amp;R267)&gt;0, "A", IF(COUNTIFS('Leave Request Form'!$C$8:$C$507, $B284, 'Leave Request Form'!$D$8:$D$507, "&lt;="&amp;R267, 'Leave Request Form'!$E$8:$E$507, "&gt;="&amp;R267)&gt;0, "R", "")))))</f>
        <v/>
      </c>
      <c r="S284" s="43" t="str">
        <f>IF(OR($B284="", S267=""), "", IF(COUNTIFS('Leave Request Form'!$T$8:$T$507, S267, 'Leave Request Form'!$C$8:$C$507, $B284), "A2", IF(COUNTIFS('Leave Request Form'!$G$8:$G$507, S267, 'Leave Request Form'!$C$8:$C$507, $B284), "R2", IF(COUNTIFS('Leave Request Form'!$P$8:$P$569, $B284, 'Leave Request Form'!$Q$8:$Q$569, "&lt;="&amp;S267, 'Leave Request Form'!$R$8:$R$569, "&gt;="&amp;S267)&gt;0, "A", IF(COUNTIFS('Leave Request Form'!$C$8:$C$507, $B284, 'Leave Request Form'!$D$8:$D$507, "&lt;="&amp;S267, 'Leave Request Form'!$E$8:$E$507, "&gt;="&amp;S267)&gt;0, "R", "")))))</f>
        <v/>
      </c>
      <c r="T284" s="43" t="str">
        <f>IF(OR($B284="", T267=""), "", IF(COUNTIFS('Leave Request Form'!$T$8:$T$507, T267, 'Leave Request Form'!$C$8:$C$507, $B284), "A2", IF(COUNTIFS('Leave Request Form'!$G$8:$G$507, T267, 'Leave Request Form'!$C$8:$C$507, $B284), "R2", IF(COUNTIFS('Leave Request Form'!$P$8:$P$569, $B284, 'Leave Request Form'!$Q$8:$Q$569, "&lt;="&amp;T267, 'Leave Request Form'!$R$8:$R$569, "&gt;="&amp;T267)&gt;0, "A", IF(COUNTIFS('Leave Request Form'!$C$8:$C$507, $B284, 'Leave Request Form'!$D$8:$D$507, "&lt;="&amp;T267, 'Leave Request Form'!$E$8:$E$507, "&gt;="&amp;T267)&gt;0, "R", "")))))</f>
        <v/>
      </c>
      <c r="U284" s="43" t="str">
        <f>IF(OR($B284="", U267=""), "", IF(COUNTIFS('Leave Request Form'!$T$8:$T$507, U267, 'Leave Request Form'!$C$8:$C$507, $B284), "A2", IF(COUNTIFS('Leave Request Form'!$G$8:$G$507, U267, 'Leave Request Form'!$C$8:$C$507, $B284), "R2", IF(COUNTIFS('Leave Request Form'!$P$8:$P$569, $B284, 'Leave Request Form'!$Q$8:$Q$569, "&lt;="&amp;U267, 'Leave Request Form'!$R$8:$R$569, "&gt;="&amp;U267)&gt;0, "A", IF(COUNTIFS('Leave Request Form'!$C$8:$C$507, $B284, 'Leave Request Form'!$D$8:$D$507, "&lt;="&amp;U267, 'Leave Request Form'!$E$8:$E$507, "&gt;="&amp;U267)&gt;0, "R", "")))))</f>
        <v/>
      </c>
      <c r="V284" s="43" t="str">
        <f>IF(OR($B284="", V267=""), "", IF(COUNTIFS('Leave Request Form'!$T$8:$T$507, V267, 'Leave Request Form'!$C$8:$C$507, $B284), "A2", IF(COUNTIFS('Leave Request Form'!$G$8:$G$507, V267, 'Leave Request Form'!$C$8:$C$507, $B284), "R2", IF(COUNTIFS('Leave Request Form'!$P$8:$P$569, $B284, 'Leave Request Form'!$Q$8:$Q$569, "&lt;="&amp;V267, 'Leave Request Form'!$R$8:$R$569, "&gt;="&amp;V267)&gt;0, "A", IF(COUNTIFS('Leave Request Form'!$C$8:$C$507, $B284, 'Leave Request Form'!$D$8:$D$507, "&lt;="&amp;V267, 'Leave Request Form'!$E$8:$E$507, "&gt;="&amp;V267)&gt;0, "R", "")))))</f>
        <v/>
      </c>
      <c r="W284" s="43" t="str">
        <f>IF(OR($B284="", W267=""), "", IF(COUNTIFS('Leave Request Form'!$T$8:$T$507, W267, 'Leave Request Form'!$C$8:$C$507, $B284), "A2", IF(COUNTIFS('Leave Request Form'!$G$8:$G$507, W267, 'Leave Request Form'!$C$8:$C$507, $B284), "R2", IF(COUNTIFS('Leave Request Form'!$P$8:$P$569, $B284, 'Leave Request Form'!$Q$8:$Q$569, "&lt;="&amp;W267, 'Leave Request Form'!$R$8:$R$569, "&gt;="&amp;W267)&gt;0, "A", IF(COUNTIFS('Leave Request Form'!$C$8:$C$507, $B284, 'Leave Request Form'!$D$8:$D$507, "&lt;="&amp;W267, 'Leave Request Form'!$E$8:$E$507, "&gt;="&amp;W267)&gt;0, "R", "")))))</f>
        <v/>
      </c>
      <c r="X284" s="43" t="str">
        <f>IF(OR($B284="", X267=""), "", IF(COUNTIFS('Leave Request Form'!$T$8:$T$507, X267, 'Leave Request Form'!$C$8:$C$507, $B284), "A2", IF(COUNTIFS('Leave Request Form'!$G$8:$G$507, X267, 'Leave Request Form'!$C$8:$C$507, $B284), "R2", IF(COUNTIFS('Leave Request Form'!$P$8:$P$569, $B284, 'Leave Request Form'!$Q$8:$Q$569, "&lt;="&amp;X267, 'Leave Request Form'!$R$8:$R$569, "&gt;="&amp;X267)&gt;0, "A", IF(COUNTIFS('Leave Request Form'!$C$8:$C$507, $B284, 'Leave Request Form'!$D$8:$D$507, "&lt;="&amp;X267, 'Leave Request Form'!$E$8:$E$507, "&gt;="&amp;X267)&gt;0, "R", "")))))</f>
        <v/>
      </c>
      <c r="Y284" s="43" t="str">
        <f>IF(OR($B284="", Y267=""), "", IF(COUNTIFS('Leave Request Form'!$T$8:$T$507, Y267, 'Leave Request Form'!$C$8:$C$507, $B284), "A2", IF(COUNTIFS('Leave Request Form'!$G$8:$G$507, Y267, 'Leave Request Form'!$C$8:$C$507, $B284), "R2", IF(COUNTIFS('Leave Request Form'!$P$8:$P$569, $B284, 'Leave Request Form'!$Q$8:$Q$569, "&lt;="&amp;Y267, 'Leave Request Form'!$R$8:$R$569, "&gt;="&amp;Y267)&gt;0, "A", IF(COUNTIFS('Leave Request Form'!$C$8:$C$507, $B284, 'Leave Request Form'!$D$8:$D$507, "&lt;="&amp;Y267, 'Leave Request Form'!$E$8:$E$507, "&gt;="&amp;Y267)&gt;0, "R", "")))))</f>
        <v/>
      </c>
      <c r="Z284" s="43" t="str">
        <f>IF(OR($B284="", Z267=""), "", IF(COUNTIFS('Leave Request Form'!$T$8:$T$507, Z267, 'Leave Request Form'!$C$8:$C$507, $B284), "A2", IF(COUNTIFS('Leave Request Form'!$G$8:$G$507, Z267, 'Leave Request Form'!$C$8:$C$507, $B284), "R2", IF(COUNTIFS('Leave Request Form'!$P$8:$P$569, $B284, 'Leave Request Form'!$Q$8:$Q$569, "&lt;="&amp;Z267, 'Leave Request Form'!$R$8:$R$569, "&gt;="&amp;Z267)&gt;0, "A", IF(COUNTIFS('Leave Request Form'!$C$8:$C$507, $B284, 'Leave Request Form'!$D$8:$D$507, "&lt;="&amp;Z267, 'Leave Request Form'!$E$8:$E$507, "&gt;="&amp;Z267)&gt;0, "R", "")))))</f>
        <v/>
      </c>
      <c r="AA284" s="43" t="str">
        <f>IF(OR($B284="", AA267=""), "", IF(COUNTIFS('Leave Request Form'!$T$8:$T$507, AA267, 'Leave Request Form'!$C$8:$C$507, $B284), "A2", IF(COUNTIFS('Leave Request Form'!$G$8:$G$507, AA267, 'Leave Request Form'!$C$8:$C$507, $B284), "R2", IF(COUNTIFS('Leave Request Form'!$P$8:$P$569, $B284, 'Leave Request Form'!$Q$8:$Q$569, "&lt;="&amp;AA267, 'Leave Request Form'!$R$8:$R$569, "&gt;="&amp;AA267)&gt;0, "A", IF(COUNTIFS('Leave Request Form'!$C$8:$C$507, $B284, 'Leave Request Form'!$D$8:$D$507, "&lt;="&amp;AA267, 'Leave Request Form'!$E$8:$E$507, "&gt;="&amp;AA267)&gt;0, "R", "")))))</f>
        <v/>
      </c>
      <c r="AB284" s="43" t="str">
        <f>IF(OR($B284="", AB267=""), "", IF(COUNTIFS('Leave Request Form'!$T$8:$T$507, AB267, 'Leave Request Form'!$C$8:$C$507, $B284), "A2", IF(COUNTIFS('Leave Request Form'!$G$8:$G$507, AB267, 'Leave Request Form'!$C$8:$C$507, $B284), "R2", IF(COUNTIFS('Leave Request Form'!$P$8:$P$569, $B284, 'Leave Request Form'!$Q$8:$Q$569, "&lt;="&amp;AB267, 'Leave Request Form'!$R$8:$R$569, "&gt;="&amp;AB267)&gt;0, "A", IF(COUNTIFS('Leave Request Form'!$C$8:$C$507, $B284, 'Leave Request Form'!$D$8:$D$507, "&lt;="&amp;AB267, 'Leave Request Form'!$E$8:$E$507, "&gt;="&amp;AB267)&gt;0, "R", "")))))</f>
        <v/>
      </c>
      <c r="AC284" s="43" t="str">
        <f>IF(OR($B284="", AC267=""), "", IF(COUNTIFS('Leave Request Form'!$T$8:$T$507, AC267, 'Leave Request Form'!$C$8:$C$507, $B284), "A2", IF(COUNTIFS('Leave Request Form'!$G$8:$G$507, AC267, 'Leave Request Form'!$C$8:$C$507, $B284), "R2", IF(COUNTIFS('Leave Request Form'!$P$8:$P$569, $B284, 'Leave Request Form'!$Q$8:$Q$569, "&lt;="&amp;AC267, 'Leave Request Form'!$R$8:$R$569, "&gt;="&amp;AC267)&gt;0, "A", IF(COUNTIFS('Leave Request Form'!$C$8:$C$507, $B284, 'Leave Request Form'!$D$8:$D$507, "&lt;="&amp;AC267, 'Leave Request Form'!$E$8:$E$507, "&gt;="&amp;AC267)&gt;0, "R", "")))))</f>
        <v/>
      </c>
      <c r="AD284" s="43" t="str">
        <f>IF(OR($B284="", AD267=""), "", IF(COUNTIFS('Leave Request Form'!$T$8:$T$507, AD267, 'Leave Request Form'!$C$8:$C$507, $B284), "A2", IF(COUNTIFS('Leave Request Form'!$G$8:$G$507, AD267, 'Leave Request Form'!$C$8:$C$507, $B284), "R2", IF(COUNTIFS('Leave Request Form'!$P$8:$P$569, $B284, 'Leave Request Form'!$Q$8:$Q$569, "&lt;="&amp;AD267, 'Leave Request Form'!$R$8:$R$569, "&gt;="&amp;AD267)&gt;0, "A", IF(COUNTIFS('Leave Request Form'!$C$8:$C$507, $B284, 'Leave Request Form'!$D$8:$D$507, "&lt;="&amp;AD267, 'Leave Request Form'!$E$8:$E$507, "&gt;="&amp;AD267)&gt;0, "R", "")))))</f>
        <v/>
      </c>
      <c r="AE284" s="43" t="str">
        <f>IF(OR($B284="", AE267=""), "", IF(COUNTIFS('Leave Request Form'!$T$8:$T$507, AE267, 'Leave Request Form'!$C$8:$C$507, $B284), "A2", IF(COUNTIFS('Leave Request Form'!$G$8:$G$507, AE267, 'Leave Request Form'!$C$8:$C$507, $B284), "R2", IF(COUNTIFS('Leave Request Form'!$P$8:$P$569, $B284, 'Leave Request Form'!$Q$8:$Q$569, "&lt;="&amp;AE267, 'Leave Request Form'!$R$8:$R$569, "&gt;="&amp;AE267)&gt;0, "A", IF(COUNTIFS('Leave Request Form'!$C$8:$C$507, $B284, 'Leave Request Form'!$D$8:$D$507, "&lt;="&amp;AE267, 'Leave Request Form'!$E$8:$E$507, "&gt;="&amp;AE267)&gt;0, "R", "")))))</f>
        <v/>
      </c>
      <c r="AF284" s="43" t="str">
        <f>IF(OR($B284="", AF267=""), "", IF(COUNTIFS('Leave Request Form'!$T$8:$T$507, AF267, 'Leave Request Form'!$C$8:$C$507, $B284), "A2", IF(COUNTIFS('Leave Request Form'!$G$8:$G$507, AF267, 'Leave Request Form'!$C$8:$C$507, $B284), "R2", IF(COUNTIFS('Leave Request Form'!$P$8:$P$569, $B284, 'Leave Request Form'!$Q$8:$Q$569, "&lt;="&amp;AF267, 'Leave Request Form'!$R$8:$R$569, "&gt;="&amp;AF267)&gt;0, "A", IF(COUNTIFS('Leave Request Form'!$C$8:$C$507, $B284, 'Leave Request Form'!$D$8:$D$507, "&lt;="&amp;AF267, 'Leave Request Form'!$E$8:$E$507, "&gt;="&amp;AF267)&gt;0, "R", "")))))</f>
        <v/>
      </c>
      <c r="AG284" s="44" t="str">
        <f>IF(OR($B284="", AG267=""), "", IF(COUNTIFS('Leave Request Form'!$T$8:$T$507, AG267, 'Leave Request Form'!$C$8:$C$507, $B284), "A2", IF(COUNTIFS('Leave Request Form'!$G$8:$G$507, AG267, 'Leave Request Form'!$C$8:$C$507, $B284), "R2", IF(COUNTIFS('Leave Request Form'!$P$8:$P$569, $B284, 'Leave Request Form'!$Q$8:$Q$569, "&lt;="&amp;AG267, 'Leave Request Form'!$R$8:$R$569, "&gt;="&amp;AG267)&gt;0, "A", IF(COUNTIFS('Leave Request Form'!$C$8:$C$507, $B284, 'Leave Request Form'!$D$8:$D$507, "&lt;="&amp;AG267, 'Leave Request Form'!$E$8:$E$507, "&gt;="&amp;AG267)&gt;0, "R", "")))))</f>
        <v/>
      </c>
      <c r="AH284" s="75"/>
    </row>
    <row r="285" spans="1:34" x14ac:dyDescent="0.25">
      <c r="A285" s="75"/>
      <c r="B285" s="10" t="str">
        <f>IF('Intro &amp; Setup'!$BC$21="", "", 'Intro &amp; Setup'!$BC$21)</f>
        <v/>
      </c>
      <c r="C285" s="42" t="str">
        <f>IF(OR($B285="", C267=""), "", IF(COUNTIFS('Leave Request Form'!$T$8:$T$507, C267, 'Leave Request Form'!$C$8:$C$507, $B285), "A2", IF(COUNTIFS('Leave Request Form'!$G$8:$G$507, C267, 'Leave Request Form'!$C$8:$C$507, $B285), "R2", IF(COUNTIFS('Leave Request Form'!$P$8:$P$569, $B285, 'Leave Request Form'!$Q$8:$Q$569, "&lt;="&amp;C267, 'Leave Request Form'!$R$8:$R$569, "&gt;="&amp;C267)&gt;0, "A", IF(COUNTIFS('Leave Request Form'!$C$8:$C$507, $B285, 'Leave Request Form'!$D$8:$D$507, "&lt;="&amp;C267, 'Leave Request Form'!$E$8:$E$507, "&gt;="&amp;C267)&gt;0, "R", "")))))</f>
        <v/>
      </c>
      <c r="D285" s="43" t="str">
        <f>IF(OR($B285="", D267=""), "", IF(COUNTIFS('Leave Request Form'!$T$8:$T$507, D267, 'Leave Request Form'!$C$8:$C$507, $B285), "A2", IF(COUNTIFS('Leave Request Form'!$G$8:$G$507, D267, 'Leave Request Form'!$C$8:$C$507, $B285), "R2", IF(COUNTIFS('Leave Request Form'!$P$8:$P$569, $B285, 'Leave Request Form'!$Q$8:$Q$569, "&lt;="&amp;D267, 'Leave Request Form'!$R$8:$R$569, "&gt;="&amp;D267)&gt;0, "A", IF(COUNTIFS('Leave Request Form'!$C$8:$C$507, $B285, 'Leave Request Form'!$D$8:$D$507, "&lt;="&amp;D267, 'Leave Request Form'!$E$8:$E$507, "&gt;="&amp;D267)&gt;0, "R", "")))))</f>
        <v/>
      </c>
      <c r="E285" s="43" t="str">
        <f>IF(OR($B285="", E267=""), "", IF(COUNTIFS('Leave Request Form'!$T$8:$T$507, E267, 'Leave Request Form'!$C$8:$C$507, $B285), "A2", IF(COUNTIFS('Leave Request Form'!$G$8:$G$507, E267, 'Leave Request Form'!$C$8:$C$507, $B285), "R2", IF(COUNTIFS('Leave Request Form'!$P$8:$P$569, $B285, 'Leave Request Form'!$Q$8:$Q$569, "&lt;="&amp;E267, 'Leave Request Form'!$R$8:$R$569, "&gt;="&amp;E267)&gt;0, "A", IF(COUNTIFS('Leave Request Form'!$C$8:$C$507, $B285, 'Leave Request Form'!$D$8:$D$507, "&lt;="&amp;E267, 'Leave Request Form'!$E$8:$E$507, "&gt;="&amp;E267)&gt;0, "R", "")))))</f>
        <v/>
      </c>
      <c r="F285" s="43" t="str">
        <f>IF(OR($B285="", F267=""), "", IF(COUNTIFS('Leave Request Form'!$T$8:$T$507, F267, 'Leave Request Form'!$C$8:$C$507, $B285), "A2", IF(COUNTIFS('Leave Request Form'!$G$8:$G$507, F267, 'Leave Request Form'!$C$8:$C$507, $B285), "R2", IF(COUNTIFS('Leave Request Form'!$P$8:$P$569, $B285, 'Leave Request Form'!$Q$8:$Q$569, "&lt;="&amp;F267, 'Leave Request Form'!$R$8:$R$569, "&gt;="&amp;F267)&gt;0, "A", IF(COUNTIFS('Leave Request Form'!$C$8:$C$507, $B285, 'Leave Request Form'!$D$8:$D$507, "&lt;="&amp;F267, 'Leave Request Form'!$E$8:$E$507, "&gt;="&amp;F267)&gt;0, "R", "")))))</f>
        <v/>
      </c>
      <c r="G285" s="43" t="str">
        <f>IF(OR($B285="", G267=""), "", IF(COUNTIFS('Leave Request Form'!$T$8:$T$507, G267, 'Leave Request Form'!$C$8:$C$507, $B285), "A2", IF(COUNTIFS('Leave Request Form'!$G$8:$G$507, G267, 'Leave Request Form'!$C$8:$C$507, $B285), "R2", IF(COUNTIFS('Leave Request Form'!$P$8:$P$569, $B285, 'Leave Request Form'!$Q$8:$Q$569, "&lt;="&amp;G267, 'Leave Request Form'!$R$8:$R$569, "&gt;="&amp;G267)&gt;0, "A", IF(COUNTIFS('Leave Request Form'!$C$8:$C$507, $B285, 'Leave Request Form'!$D$8:$D$507, "&lt;="&amp;G267, 'Leave Request Form'!$E$8:$E$507, "&gt;="&amp;G267)&gt;0, "R", "")))))</f>
        <v/>
      </c>
      <c r="H285" s="43" t="str">
        <f>IF(OR($B285="", H267=""), "", IF(COUNTIFS('Leave Request Form'!$T$8:$T$507, H267, 'Leave Request Form'!$C$8:$C$507, $B285), "A2", IF(COUNTIFS('Leave Request Form'!$G$8:$G$507, H267, 'Leave Request Form'!$C$8:$C$507, $B285), "R2", IF(COUNTIFS('Leave Request Form'!$P$8:$P$569, $B285, 'Leave Request Form'!$Q$8:$Q$569, "&lt;="&amp;H267, 'Leave Request Form'!$R$8:$R$569, "&gt;="&amp;H267)&gt;0, "A", IF(COUNTIFS('Leave Request Form'!$C$8:$C$507, $B285, 'Leave Request Form'!$D$8:$D$507, "&lt;="&amp;H267, 'Leave Request Form'!$E$8:$E$507, "&gt;="&amp;H267)&gt;0, "R", "")))))</f>
        <v/>
      </c>
      <c r="I285" s="43" t="str">
        <f>IF(OR($B285="", I267=""), "", IF(COUNTIFS('Leave Request Form'!$T$8:$T$507, I267, 'Leave Request Form'!$C$8:$C$507, $B285), "A2", IF(COUNTIFS('Leave Request Form'!$G$8:$G$507, I267, 'Leave Request Form'!$C$8:$C$507, $B285), "R2", IF(COUNTIFS('Leave Request Form'!$P$8:$P$569, $B285, 'Leave Request Form'!$Q$8:$Q$569, "&lt;="&amp;I267, 'Leave Request Form'!$R$8:$R$569, "&gt;="&amp;I267)&gt;0, "A", IF(COUNTIFS('Leave Request Form'!$C$8:$C$507, $B285, 'Leave Request Form'!$D$8:$D$507, "&lt;="&amp;I267, 'Leave Request Form'!$E$8:$E$507, "&gt;="&amp;I267)&gt;0, "R", "")))))</f>
        <v/>
      </c>
      <c r="J285" s="43" t="str">
        <f>IF(OR($B285="", J267=""), "", IF(COUNTIFS('Leave Request Form'!$T$8:$T$507, J267, 'Leave Request Form'!$C$8:$C$507, $B285), "A2", IF(COUNTIFS('Leave Request Form'!$G$8:$G$507, J267, 'Leave Request Form'!$C$8:$C$507, $B285), "R2", IF(COUNTIFS('Leave Request Form'!$P$8:$P$569, $B285, 'Leave Request Form'!$Q$8:$Q$569, "&lt;="&amp;J267, 'Leave Request Form'!$R$8:$R$569, "&gt;="&amp;J267)&gt;0, "A", IF(COUNTIFS('Leave Request Form'!$C$8:$C$507, $B285, 'Leave Request Form'!$D$8:$D$507, "&lt;="&amp;J267, 'Leave Request Form'!$E$8:$E$507, "&gt;="&amp;J267)&gt;0, "R", "")))))</f>
        <v/>
      </c>
      <c r="K285" s="43" t="str">
        <f>IF(OR($B285="", K267=""), "", IF(COUNTIFS('Leave Request Form'!$T$8:$T$507, K267, 'Leave Request Form'!$C$8:$C$507, $B285), "A2", IF(COUNTIFS('Leave Request Form'!$G$8:$G$507, K267, 'Leave Request Form'!$C$8:$C$507, $B285), "R2", IF(COUNTIFS('Leave Request Form'!$P$8:$P$569, $B285, 'Leave Request Form'!$Q$8:$Q$569, "&lt;="&amp;K267, 'Leave Request Form'!$R$8:$R$569, "&gt;="&amp;K267)&gt;0, "A", IF(COUNTIFS('Leave Request Form'!$C$8:$C$507, $B285, 'Leave Request Form'!$D$8:$D$507, "&lt;="&amp;K267, 'Leave Request Form'!$E$8:$E$507, "&gt;="&amp;K267)&gt;0, "R", "")))))</f>
        <v/>
      </c>
      <c r="L285" s="43" t="str">
        <f>IF(OR($B285="", L267=""), "", IF(COUNTIFS('Leave Request Form'!$T$8:$T$507, L267, 'Leave Request Form'!$C$8:$C$507, $B285), "A2", IF(COUNTIFS('Leave Request Form'!$G$8:$G$507, L267, 'Leave Request Form'!$C$8:$C$507, $B285), "R2", IF(COUNTIFS('Leave Request Form'!$P$8:$P$569, $B285, 'Leave Request Form'!$Q$8:$Q$569, "&lt;="&amp;L267, 'Leave Request Form'!$R$8:$R$569, "&gt;="&amp;L267)&gt;0, "A", IF(COUNTIFS('Leave Request Form'!$C$8:$C$507, $B285, 'Leave Request Form'!$D$8:$D$507, "&lt;="&amp;L267, 'Leave Request Form'!$E$8:$E$507, "&gt;="&amp;L267)&gt;0, "R", "")))))</f>
        <v/>
      </c>
      <c r="M285" s="43" t="str">
        <f>IF(OR($B285="", M267=""), "", IF(COUNTIFS('Leave Request Form'!$T$8:$T$507, M267, 'Leave Request Form'!$C$8:$C$507, $B285), "A2", IF(COUNTIFS('Leave Request Form'!$G$8:$G$507, M267, 'Leave Request Form'!$C$8:$C$507, $B285), "R2", IF(COUNTIFS('Leave Request Form'!$P$8:$P$569, $B285, 'Leave Request Form'!$Q$8:$Q$569, "&lt;="&amp;M267, 'Leave Request Form'!$R$8:$R$569, "&gt;="&amp;M267)&gt;0, "A", IF(COUNTIFS('Leave Request Form'!$C$8:$C$507, $B285, 'Leave Request Form'!$D$8:$D$507, "&lt;="&amp;M267, 'Leave Request Form'!$E$8:$E$507, "&gt;="&amp;M267)&gt;0, "R", "")))))</f>
        <v/>
      </c>
      <c r="N285" s="43" t="str">
        <f>IF(OR($B285="", N267=""), "", IF(COUNTIFS('Leave Request Form'!$T$8:$T$507, N267, 'Leave Request Form'!$C$8:$C$507, $B285), "A2", IF(COUNTIFS('Leave Request Form'!$G$8:$G$507, N267, 'Leave Request Form'!$C$8:$C$507, $B285), "R2", IF(COUNTIFS('Leave Request Form'!$P$8:$P$569, $B285, 'Leave Request Form'!$Q$8:$Q$569, "&lt;="&amp;N267, 'Leave Request Form'!$R$8:$R$569, "&gt;="&amp;N267)&gt;0, "A", IF(COUNTIFS('Leave Request Form'!$C$8:$C$507, $B285, 'Leave Request Form'!$D$8:$D$507, "&lt;="&amp;N267, 'Leave Request Form'!$E$8:$E$507, "&gt;="&amp;N267)&gt;0, "R", "")))))</f>
        <v/>
      </c>
      <c r="O285" s="43" t="str">
        <f>IF(OR($B285="", O267=""), "", IF(COUNTIFS('Leave Request Form'!$T$8:$T$507, O267, 'Leave Request Form'!$C$8:$C$507, $B285), "A2", IF(COUNTIFS('Leave Request Form'!$G$8:$G$507, O267, 'Leave Request Form'!$C$8:$C$507, $B285), "R2", IF(COUNTIFS('Leave Request Form'!$P$8:$P$569, $B285, 'Leave Request Form'!$Q$8:$Q$569, "&lt;="&amp;O267, 'Leave Request Form'!$R$8:$R$569, "&gt;="&amp;O267)&gt;0, "A", IF(COUNTIFS('Leave Request Form'!$C$8:$C$507, $B285, 'Leave Request Form'!$D$8:$D$507, "&lt;="&amp;O267, 'Leave Request Form'!$E$8:$E$507, "&gt;="&amp;O267)&gt;0, "R", "")))))</f>
        <v/>
      </c>
      <c r="P285" s="43" t="str">
        <f>IF(OR($B285="", P267=""), "", IF(COUNTIFS('Leave Request Form'!$T$8:$T$507, P267, 'Leave Request Form'!$C$8:$C$507, $B285), "A2", IF(COUNTIFS('Leave Request Form'!$G$8:$G$507, P267, 'Leave Request Form'!$C$8:$C$507, $B285), "R2", IF(COUNTIFS('Leave Request Form'!$P$8:$P$569, $B285, 'Leave Request Form'!$Q$8:$Q$569, "&lt;="&amp;P267, 'Leave Request Form'!$R$8:$R$569, "&gt;="&amp;P267)&gt;0, "A", IF(COUNTIFS('Leave Request Form'!$C$8:$C$507, $B285, 'Leave Request Form'!$D$8:$D$507, "&lt;="&amp;P267, 'Leave Request Form'!$E$8:$E$507, "&gt;="&amp;P267)&gt;0, "R", "")))))</f>
        <v/>
      </c>
      <c r="Q285" s="43" t="str">
        <f>IF(OR($B285="", Q267=""), "", IF(COUNTIFS('Leave Request Form'!$T$8:$T$507, Q267, 'Leave Request Form'!$C$8:$C$507, $B285), "A2", IF(COUNTIFS('Leave Request Form'!$G$8:$G$507, Q267, 'Leave Request Form'!$C$8:$C$507, $B285), "R2", IF(COUNTIFS('Leave Request Form'!$P$8:$P$569, $B285, 'Leave Request Form'!$Q$8:$Q$569, "&lt;="&amp;Q267, 'Leave Request Form'!$R$8:$R$569, "&gt;="&amp;Q267)&gt;0, "A", IF(COUNTIFS('Leave Request Form'!$C$8:$C$507, $B285, 'Leave Request Form'!$D$8:$D$507, "&lt;="&amp;Q267, 'Leave Request Form'!$E$8:$E$507, "&gt;="&amp;Q267)&gt;0, "R", "")))))</f>
        <v/>
      </c>
      <c r="R285" s="43" t="str">
        <f>IF(OR($B285="", R267=""), "", IF(COUNTIFS('Leave Request Form'!$T$8:$T$507, R267, 'Leave Request Form'!$C$8:$C$507, $B285), "A2", IF(COUNTIFS('Leave Request Form'!$G$8:$G$507, R267, 'Leave Request Form'!$C$8:$C$507, $B285), "R2", IF(COUNTIFS('Leave Request Form'!$P$8:$P$569, $B285, 'Leave Request Form'!$Q$8:$Q$569, "&lt;="&amp;R267, 'Leave Request Form'!$R$8:$R$569, "&gt;="&amp;R267)&gt;0, "A", IF(COUNTIFS('Leave Request Form'!$C$8:$C$507, $B285, 'Leave Request Form'!$D$8:$D$507, "&lt;="&amp;R267, 'Leave Request Form'!$E$8:$E$507, "&gt;="&amp;R267)&gt;0, "R", "")))))</f>
        <v/>
      </c>
      <c r="S285" s="43" t="str">
        <f>IF(OR($B285="", S267=""), "", IF(COUNTIFS('Leave Request Form'!$T$8:$T$507, S267, 'Leave Request Form'!$C$8:$C$507, $B285), "A2", IF(COUNTIFS('Leave Request Form'!$G$8:$G$507, S267, 'Leave Request Form'!$C$8:$C$507, $B285), "R2", IF(COUNTIFS('Leave Request Form'!$P$8:$P$569, $B285, 'Leave Request Form'!$Q$8:$Q$569, "&lt;="&amp;S267, 'Leave Request Form'!$R$8:$R$569, "&gt;="&amp;S267)&gt;0, "A", IF(COUNTIFS('Leave Request Form'!$C$8:$C$507, $B285, 'Leave Request Form'!$D$8:$D$507, "&lt;="&amp;S267, 'Leave Request Form'!$E$8:$E$507, "&gt;="&amp;S267)&gt;0, "R", "")))))</f>
        <v/>
      </c>
      <c r="T285" s="43" t="str">
        <f>IF(OR($B285="", T267=""), "", IF(COUNTIFS('Leave Request Form'!$T$8:$T$507, T267, 'Leave Request Form'!$C$8:$C$507, $B285), "A2", IF(COUNTIFS('Leave Request Form'!$G$8:$G$507, T267, 'Leave Request Form'!$C$8:$C$507, $B285), "R2", IF(COUNTIFS('Leave Request Form'!$P$8:$P$569, $B285, 'Leave Request Form'!$Q$8:$Q$569, "&lt;="&amp;T267, 'Leave Request Form'!$R$8:$R$569, "&gt;="&amp;T267)&gt;0, "A", IF(COUNTIFS('Leave Request Form'!$C$8:$C$507, $B285, 'Leave Request Form'!$D$8:$D$507, "&lt;="&amp;T267, 'Leave Request Form'!$E$8:$E$507, "&gt;="&amp;T267)&gt;0, "R", "")))))</f>
        <v/>
      </c>
      <c r="U285" s="43" t="str">
        <f>IF(OR($B285="", U267=""), "", IF(COUNTIFS('Leave Request Form'!$T$8:$T$507, U267, 'Leave Request Form'!$C$8:$C$507, $B285), "A2", IF(COUNTIFS('Leave Request Form'!$G$8:$G$507, U267, 'Leave Request Form'!$C$8:$C$507, $B285), "R2", IF(COUNTIFS('Leave Request Form'!$P$8:$P$569, $B285, 'Leave Request Form'!$Q$8:$Q$569, "&lt;="&amp;U267, 'Leave Request Form'!$R$8:$R$569, "&gt;="&amp;U267)&gt;0, "A", IF(COUNTIFS('Leave Request Form'!$C$8:$C$507, $B285, 'Leave Request Form'!$D$8:$D$507, "&lt;="&amp;U267, 'Leave Request Form'!$E$8:$E$507, "&gt;="&amp;U267)&gt;0, "R", "")))))</f>
        <v/>
      </c>
      <c r="V285" s="43" t="str">
        <f>IF(OR($B285="", V267=""), "", IF(COUNTIFS('Leave Request Form'!$T$8:$T$507, V267, 'Leave Request Form'!$C$8:$C$507, $B285), "A2", IF(COUNTIFS('Leave Request Form'!$G$8:$G$507, V267, 'Leave Request Form'!$C$8:$C$507, $B285), "R2", IF(COUNTIFS('Leave Request Form'!$P$8:$P$569, $B285, 'Leave Request Form'!$Q$8:$Q$569, "&lt;="&amp;V267, 'Leave Request Form'!$R$8:$R$569, "&gt;="&amp;V267)&gt;0, "A", IF(COUNTIFS('Leave Request Form'!$C$8:$C$507, $B285, 'Leave Request Form'!$D$8:$D$507, "&lt;="&amp;V267, 'Leave Request Form'!$E$8:$E$507, "&gt;="&amp;V267)&gt;0, "R", "")))))</f>
        <v/>
      </c>
      <c r="W285" s="43" t="str">
        <f>IF(OR($B285="", W267=""), "", IF(COUNTIFS('Leave Request Form'!$T$8:$T$507, W267, 'Leave Request Form'!$C$8:$C$507, $B285), "A2", IF(COUNTIFS('Leave Request Form'!$G$8:$G$507, W267, 'Leave Request Form'!$C$8:$C$507, $B285), "R2", IF(COUNTIFS('Leave Request Form'!$P$8:$P$569, $B285, 'Leave Request Form'!$Q$8:$Q$569, "&lt;="&amp;W267, 'Leave Request Form'!$R$8:$R$569, "&gt;="&amp;W267)&gt;0, "A", IF(COUNTIFS('Leave Request Form'!$C$8:$C$507, $B285, 'Leave Request Form'!$D$8:$D$507, "&lt;="&amp;W267, 'Leave Request Form'!$E$8:$E$507, "&gt;="&amp;W267)&gt;0, "R", "")))))</f>
        <v/>
      </c>
      <c r="X285" s="43" t="str">
        <f>IF(OR($B285="", X267=""), "", IF(COUNTIFS('Leave Request Form'!$T$8:$T$507, X267, 'Leave Request Form'!$C$8:$C$507, $B285), "A2", IF(COUNTIFS('Leave Request Form'!$G$8:$G$507, X267, 'Leave Request Form'!$C$8:$C$507, $B285), "R2", IF(COUNTIFS('Leave Request Form'!$P$8:$P$569, $B285, 'Leave Request Form'!$Q$8:$Q$569, "&lt;="&amp;X267, 'Leave Request Form'!$R$8:$R$569, "&gt;="&amp;X267)&gt;0, "A", IF(COUNTIFS('Leave Request Form'!$C$8:$C$507, $B285, 'Leave Request Form'!$D$8:$D$507, "&lt;="&amp;X267, 'Leave Request Form'!$E$8:$E$507, "&gt;="&amp;X267)&gt;0, "R", "")))))</f>
        <v/>
      </c>
      <c r="Y285" s="43" t="str">
        <f>IF(OR($B285="", Y267=""), "", IF(COUNTIFS('Leave Request Form'!$T$8:$T$507, Y267, 'Leave Request Form'!$C$8:$C$507, $B285), "A2", IF(COUNTIFS('Leave Request Form'!$G$8:$G$507, Y267, 'Leave Request Form'!$C$8:$C$507, $B285), "R2", IF(COUNTIFS('Leave Request Form'!$P$8:$P$569, $B285, 'Leave Request Form'!$Q$8:$Q$569, "&lt;="&amp;Y267, 'Leave Request Form'!$R$8:$R$569, "&gt;="&amp;Y267)&gt;0, "A", IF(COUNTIFS('Leave Request Form'!$C$8:$C$507, $B285, 'Leave Request Form'!$D$8:$D$507, "&lt;="&amp;Y267, 'Leave Request Form'!$E$8:$E$507, "&gt;="&amp;Y267)&gt;0, "R", "")))))</f>
        <v/>
      </c>
      <c r="Z285" s="43" t="str">
        <f>IF(OR($B285="", Z267=""), "", IF(COUNTIFS('Leave Request Form'!$T$8:$T$507, Z267, 'Leave Request Form'!$C$8:$C$507, $B285), "A2", IF(COUNTIFS('Leave Request Form'!$G$8:$G$507, Z267, 'Leave Request Form'!$C$8:$C$507, $B285), "R2", IF(COUNTIFS('Leave Request Form'!$P$8:$P$569, $B285, 'Leave Request Form'!$Q$8:$Q$569, "&lt;="&amp;Z267, 'Leave Request Form'!$R$8:$R$569, "&gt;="&amp;Z267)&gt;0, "A", IF(COUNTIFS('Leave Request Form'!$C$8:$C$507, $B285, 'Leave Request Form'!$D$8:$D$507, "&lt;="&amp;Z267, 'Leave Request Form'!$E$8:$E$507, "&gt;="&amp;Z267)&gt;0, "R", "")))))</f>
        <v/>
      </c>
      <c r="AA285" s="43" t="str">
        <f>IF(OR($B285="", AA267=""), "", IF(COUNTIFS('Leave Request Form'!$T$8:$T$507, AA267, 'Leave Request Form'!$C$8:$C$507, $B285), "A2", IF(COUNTIFS('Leave Request Form'!$G$8:$G$507, AA267, 'Leave Request Form'!$C$8:$C$507, $B285), "R2", IF(COUNTIFS('Leave Request Form'!$P$8:$P$569, $B285, 'Leave Request Form'!$Q$8:$Q$569, "&lt;="&amp;AA267, 'Leave Request Form'!$R$8:$R$569, "&gt;="&amp;AA267)&gt;0, "A", IF(COUNTIFS('Leave Request Form'!$C$8:$C$507, $B285, 'Leave Request Form'!$D$8:$D$507, "&lt;="&amp;AA267, 'Leave Request Form'!$E$8:$E$507, "&gt;="&amp;AA267)&gt;0, "R", "")))))</f>
        <v/>
      </c>
      <c r="AB285" s="43" t="str">
        <f>IF(OR($B285="", AB267=""), "", IF(COUNTIFS('Leave Request Form'!$T$8:$T$507, AB267, 'Leave Request Form'!$C$8:$C$507, $B285), "A2", IF(COUNTIFS('Leave Request Form'!$G$8:$G$507, AB267, 'Leave Request Form'!$C$8:$C$507, $B285), "R2", IF(COUNTIFS('Leave Request Form'!$P$8:$P$569, $B285, 'Leave Request Form'!$Q$8:$Q$569, "&lt;="&amp;AB267, 'Leave Request Form'!$R$8:$R$569, "&gt;="&amp;AB267)&gt;0, "A", IF(COUNTIFS('Leave Request Form'!$C$8:$C$507, $B285, 'Leave Request Form'!$D$8:$D$507, "&lt;="&amp;AB267, 'Leave Request Form'!$E$8:$E$507, "&gt;="&amp;AB267)&gt;0, "R", "")))))</f>
        <v/>
      </c>
      <c r="AC285" s="43" t="str">
        <f>IF(OR($B285="", AC267=""), "", IF(COUNTIFS('Leave Request Form'!$T$8:$T$507, AC267, 'Leave Request Form'!$C$8:$C$507, $B285), "A2", IF(COUNTIFS('Leave Request Form'!$G$8:$G$507, AC267, 'Leave Request Form'!$C$8:$C$507, $B285), "R2", IF(COUNTIFS('Leave Request Form'!$P$8:$P$569, $B285, 'Leave Request Form'!$Q$8:$Q$569, "&lt;="&amp;AC267, 'Leave Request Form'!$R$8:$R$569, "&gt;="&amp;AC267)&gt;0, "A", IF(COUNTIFS('Leave Request Form'!$C$8:$C$507, $B285, 'Leave Request Form'!$D$8:$D$507, "&lt;="&amp;AC267, 'Leave Request Form'!$E$8:$E$507, "&gt;="&amp;AC267)&gt;0, "R", "")))))</f>
        <v/>
      </c>
      <c r="AD285" s="43" t="str">
        <f>IF(OR($B285="", AD267=""), "", IF(COUNTIFS('Leave Request Form'!$T$8:$T$507, AD267, 'Leave Request Form'!$C$8:$C$507, $B285), "A2", IF(COUNTIFS('Leave Request Form'!$G$8:$G$507, AD267, 'Leave Request Form'!$C$8:$C$507, $B285), "R2", IF(COUNTIFS('Leave Request Form'!$P$8:$P$569, $B285, 'Leave Request Form'!$Q$8:$Q$569, "&lt;="&amp;AD267, 'Leave Request Form'!$R$8:$R$569, "&gt;="&amp;AD267)&gt;0, "A", IF(COUNTIFS('Leave Request Form'!$C$8:$C$507, $B285, 'Leave Request Form'!$D$8:$D$507, "&lt;="&amp;AD267, 'Leave Request Form'!$E$8:$E$507, "&gt;="&amp;AD267)&gt;0, "R", "")))))</f>
        <v/>
      </c>
      <c r="AE285" s="43" t="str">
        <f>IF(OR($B285="", AE267=""), "", IF(COUNTIFS('Leave Request Form'!$T$8:$T$507, AE267, 'Leave Request Form'!$C$8:$C$507, $B285), "A2", IF(COUNTIFS('Leave Request Form'!$G$8:$G$507, AE267, 'Leave Request Form'!$C$8:$C$507, $B285), "R2", IF(COUNTIFS('Leave Request Form'!$P$8:$P$569, $B285, 'Leave Request Form'!$Q$8:$Q$569, "&lt;="&amp;AE267, 'Leave Request Form'!$R$8:$R$569, "&gt;="&amp;AE267)&gt;0, "A", IF(COUNTIFS('Leave Request Form'!$C$8:$C$507, $B285, 'Leave Request Form'!$D$8:$D$507, "&lt;="&amp;AE267, 'Leave Request Form'!$E$8:$E$507, "&gt;="&amp;AE267)&gt;0, "R", "")))))</f>
        <v/>
      </c>
      <c r="AF285" s="43" t="str">
        <f>IF(OR($B285="", AF267=""), "", IF(COUNTIFS('Leave Request Form'!$T$8:$T$507, AF267, 'Leave Request Form'!$C$8:$C$507, $B285), "A2", IF(COUNTIFS('Leave Request Form'!$G$8:$G$507, AF267, 'Leave Request Form'!$C$8:$C$507, $B285), "R2", IF(COUNTIFS('Leave Request Form'!$P$8:$P$569, $B285, 'Leave Request Form'!$Q$8:$Q$569, "&lt;="&amp;AF267, 'Leave Request Form'!$R$8:$R$569, "&gt;="&amp;AF267)&gt;0, "A", IF(COUNTIFS('Leave Request Form'!$C$8:$C$507, $B285, 'Leave Request Form'!$D$8:$D$507, "&lt;="&amp;AF267, 'Leave Request Form'!$E$8:$E$507, "&gt;="&amp;AF267)&gt;0, "R", "")))))</f>
        <v/>
      </c>
      <c r="AG285" s="44" t="str">
        <f>IF(OR($B285="", AG267=""), "", IF(COUNTIFS('Leave Request Form'!$T$8:$T$507, AG267, 'Leave Request Form'!$C$8:$C$507, $B285), "A2", IF(COUNTIFS('Leave Request Form'!$G$8:$G$507, AG267, 'Leave Request Form'!$C$8:$C$507, $B285), "R2", IF(COUNTIFS('Leave Request Form'!$P$8:$P$569, $B285, 'Leave Request Form'!$Q$8:$Q$569, "&lt;="&amp;AG267, 'Leave Request Form'!$R$8:$R$569, "&gt;="&amp;AG267)&gt;0, "A", IF(COUNTIFS('Leave Request Form'!$C$8:$C$507, $B285, 'Leave Request Form'!$D$8:$D$507, "&lt;="&amp;AG267, 'Leave Request Form'!$E$8:$E$507, "&gt;="&amp;AG267)&gt;0, "R", "")))))</f>
        <v/>
      </c>
      <c r="AH285" s="75"/>
    </row>
    <row r="286" spans="1:34" x14ac:dyDescent="0.25">
      <c r="A286" s="75"/>
      <c r="B286" s="10" t="str">
        <f>IF('Intro &amp; Setup'!$BC$22="", "", 'Intro &amp; Setup'!$BC$22)</f>
        <v/>
      </c>
      <c r="C286" s="42" t="str">
        <f>IF(OR($B286="", C267=""), "", IF(COUNTIFS('Leave Request Form'!$T$8:$T$507, C267, 'Leave Request Form'!$C$8:$C$507, $B286), "A2", IF(COUNTIFS('Leave Request Form'!$G$8:$G$507, C267, 'Leave Request Form'!$C$8:$C$507, $B286), "R2", IF(COUNTIFS('Leave Request Form'!$P$8:$P$569, $B286, 'Leave Request Form'!$Q$8:$Q$569, "&lt;="&amp;C267, 'Leave Request Form'!$R$8:$R$569, "&gt;="&amp;C267)&gt;0, "A", IF(COUNTIFS('Leave Request Form'!$C$8:$C$507, $B286, 'Leave Request Form'!$D$8:$D$507, "&lt;="&amp;C267, 'Leave Request Form'!$E$8:$E$507, "&gt;="&amp;C267)&gt;0, "R", "")))))</f>
        <v/>
      </c>
      <c r="D286" s="43" t="str">
        <f>IF(OR($B286="", D267=""), "", IF(COUNTIFS('Leave Request Form'!$T$8:$T$507, D267, 'Leave Request Form'!$C$8:$C$507, $B286), "A2", IF(COUNTIFS('Leave Request Form'!$G$8:$G$507, D267, 'Leave Request Form'!$C$8:$C$507, $B286), "R2", IF(COUNTIFS('Leave Request Form'!$P$8:$P$569, $B286, 'Leave Request Form'!$Q$8:$Q$569, "&lt;="&amp;D267, 'Leave Request Form'!$R$8:$R$569, "&gt;="&amp;D267)&gt;0, "A", IF(COUNTIFS('Leave Request Form'!$C$8:$C$507, $B286, 'Leave Request Form'!$D$8:$D$507, "&lt;="&amp;D267, 'Leave Request Form'!$E$8:$E$507, "&gt;="&amp;D267)&gt;0, "R", "")))))</f>
        <v/>
      </c>
      <c r="E286" s="43" t="str">
        <f>IF(OR($B286="", E267=""), "", IF(COUNTIFS('Leave Request Form'!$T$8:$T$507, E267, 'Leave Request Form'!$C$8:$C$507, $B286), "A2", IF(COUNTIFS('Leave Request Form'!$G$8:$G$507, E267, 'Leave Request Form'!$C$8:$C$507, $B286), "R2", IF(COUNTIFS('Leave Request Form'!$P$8:$P$569, $B286, 'Leave Request Form'!$Q$8:$Q$569, "&lt;="&amp;E267, 'Leave Request Form'!$R$8:$R$569, "&gt;="&amp;E267)&gt;0, "A", IF(COUNTIFS('Leave Request Form'!$C$8:$C$507, $B286, 'Leave Request Form'!$D$8:$D$507, "&lt;="&amp;E267, 'Leave Request Form'!$E$8:$E$507, "&gt;="&amp;E267)&gt;0, "R", "")))))</f>
        <v/>
      </c>
      <c r="F286" s="43" t="str">
        <f>IF(OR($B286="", F267=""), "", IF(COUNTIFS('Leave Request Form'!$T$8:$T$507, F267, 'Leave Request Form'!$C$8:$C$507, $B286), "A2", IF(COUNTIFS('Leave Request Form'!$G$8:$G$507, F267, 'Leave Request Form'!$C$8:$C$507, $B286), "R2", IF(COUNTIFS('Leave Request Form'!$P$8:$P$569, $B286, 'Leave Request Form'!$Q$8:$Q$569, "&lt;="&amp;F267, 'Leave Request Form'!$R$8:$R$569, "&gt;="&amp;F267)&gt;0, "A", IF(COUNTIFS('Leave Request Form'!$C$8:$C$507, $B286, 'Leave Request Form'!$D$8:$D$507, "&lt;="&amp;F267, 'Leave Request Form'!$E$8:$E$507, "&gt;="&amp;F267)&gt;0, "R", "")))))</f>
        <v/>
      </c>
      <c r="G286" s="43" t="str">
        <f>IF(OR($B286="", G267=""), "", IF(COUNTIFS('Leave Request Form'!$T$8:$T$507, G267, 'Leave Request Form'!$C$8:$C$507, $B286), "A2", IF(COUNTIFS('Leave Request Form'!$G$8:$G$507, G267, 'Leave Request Form'!$C$8:$C$507, $B286), "R2", IF(COUNTIFS('Leave Request Form'!$P$8:$P$569, $B286, 'Leave Request Form'!$Q$8:$Q$569, "&lt;="&amp;G267, 'Leave Request Form'!$R$8:$R$569, "&gt;="&amp;G267)&gt;0, "A", IF(COUNTIFS('Leave Request Form'!$C$8:$C$507, $B286, 'Leave Request Form'!$D$8:$D$507, "&lt;="&amp;G267, 'Leave Request Form'!$E$8:$E$507, "&gt;="&amp;G267)&gt;0, "R", "")))))</f>
        <v/>
      </c>
      <c r="H286" s="43" t="str">
        <f>IF(OR($B286="", H267=""), "", IF(COUNTIFS('Leave Request Form'!$T$8:$T$507, H267, 'Leave Request Form'!$C$8:$C$507, $B286), "A2", IF(COUNTIFS('Leave Request Form'!$G$8:$G$507, H267, 'Leave Request Form'!$C$8:$C$507, $B286), "R2", IF(COUNTIFS('Leave Request Form'!$P$8:$P$569, $B286, 'Leave Request Form'!$Q$8:$Q$569, "&lt;="&amp;H267, 'Leave Request Form'!$R$8:$R$569, "&gt;="&amp;H267)&gt;0, "A", IF(COUNTIFS('Leave Request Form'!$C$8:$C$507, $B286, 'Leave Request Form'!$D$8:$D$507, "&lt;="&amp;H267, 'Leave Request Form'!$E$8:$E$507, "&gt;="&amp;H267)&gt;0, "R", "")))))</f>
        <v/>
      </c>
      <c r="I286" s="43" t="str">
        <f>IF(OR($B286="", I267=""), "", IF(COUNTIFS('Leave Request Form'!$T$8:$T$507, I267, 'Leave Request Form'!$C$8:$C$507, $B286), "A2", IF(COUNTIFS('Leave Request Form'!$G$8:$G$507, I267, 'Leave Request Form'!$C$8:$C$507, $B286), "R2", IF(COUNTIFS('Leave Request Form'!$P$8:$P$569, $B286, 'Leave Request Form'!$Q$8:$Q$569, "&lt;="&amp;I267, 'Leave Request Form'!$R$8:$R$569, "&gt;="&amp;I267)&gt;0, "A", IF(COUNTIFS('Leave Request Form'!$C$8:$C$507, $B286, 'Leave Request Form'!$D$8:$D$507, "&lt;="&amp;I267, 'Leave Request Form'!$E$8:$E$507, "&gt;="&amp;I267)&gt;0, "R", "")))))</f>
        <v/>
      </c>
      <c r="J286" s="43" t="str">
        <f>IF(OR($B286="", J267=""), "", IF(COUNTIFS('Leave Request Form'!$T$8:$T$507, J267, 'Leave Request Form'!$C$8:$C$507, $B286), "A2", IF(COUNTIFS('Leave Request Form'!$G$8:$G$507, J267, 'Leave Request Form'!$C$8:$C$507, $B286), "R2", IF(COUNTIFS('Leave Request Form'!$P$8:$P$569, $B286, 'Leave Request Form'!$Q$8:$Q$569, "&lt;="&amp;J267, 'Leave Request Form'!$R$8:$R$569, "&gt;="&amp;J267)&gt;0, "A", IF(COUNTIFS('Leave Request Form'!$C$8:$C$507, $B286, 'Leave Request Form'!$D$8:$D$507, "&lt;="&amp;J267, 'Leave Request Form'!$E$8:$E$507, "&gt;="&amp;J267)&gt;0, "R", "")))))</f>
        <v/>
      </c>
      <c r="K286" s="43" t="str">
        <f>IF(OR($B286="", K267=""), "", IF(COUNTIFS('Leave Request Form'!$T$8:$T$507, K267, 'Leave Request Form'!$C$8:$C$507, $B286), "A2", IF(COUNTIFS('Leave Request Form'!$G$8:$G$507, K267, 'Leave Request Form'!$C$8:$C$507, $B286), "R2", IF(COUNTIFS('Leave Request Form'!$P$8:$P$569, $B286, 'Leave Request Form'!$Q$8:$Q$569, "&lt;="&amp;K267, 'Leave Request Form'!$R$8:$R$569, "&gt;="&amp;K267)&gt;0, "A", IF(COUNTIFS('Leave Request Form'!$C$8:$C$507, $B286, 'Leave Request Form'!$D$8:$D$507, "&lt;="&amp;K267, 'Leave Request Form'!$E$8:$E$507, "&gt;="&amp;K267)&gt;0, "R", "")))))</f>
        <v/>
      </c>
      <c r="L286" s="43" t="str">
        <f>IF(OR($B286="", L267=""), "", IF(COUNTIFS('Leave Request Form'!$T$8:$T$507, L267, 'Leave Request Form'!$C$8:$C$507, $B286), "A2", IF(COUNTIFS('Leave Request Form'!$G$8:$G$507, L267, 'Leave Request Form'!$C$8:$C$507, $B286), "R2", IF(COUNTIFS('Leave Request Form'!$P$8:$P$569, $B286, 'Leave Request Form'!$Q$8:$Q$569, "&lt;="&amp;L267, 'Leave Request Form'!$R$8:$R$569, "&gt;="&amp;L267)&gt;0, "A", IF(COUNTIFS('Leave Request Form'!$C$8:$C$507, $B286, 'Leave Request Form'!$D$8:$D$507, "&lt;="&amp;L267, 'Leave Request Form'!$E$8:$E$507, "&gt;="&amp;L267)&gt;0, "R", "")))))</f>
        <v/>
      </c>
      <c r="M286" s="43" t="str">
        <f>IF(OR($B286="", M267=""), "", IF(COUNTIFS('Leave Request Form'!$T$8:$T$507, M267, 'Leave Request Form'!$C$8:$C$507, $B286), "A2", IF(COUNTIFS('Leave Request Form'!$G$8:$G$507, M267, 'Leave Request Form'!$C$8:$C$507, $B286), "R2", IF(COUNTIFS('Leave Request Form'!$P$8:$P$569, $B286, 'Leave Request Form'!$Q$8:$Q$569, "&lt;="&amp;M267, 'Leave Request Form'!$R$8:$R$569, "&gt;="&amp;M267)&gt;0, "A", IF(COUNTIFS('Leave Request Form'!$C$8:$C$507, $B286, 'Leave Request Form'!$D$8:$D$507, "&lt;="&amp;M267, 'Leave Request Form'!$E$8:$E$507, "&gt;="&amp;M267)&gt;0, "R", "")))))</f>
        <v/>
      </c>
      <c r="N286" s="43" t="str">
        <f>IF(OR($B286="", N267=""), "", IF(COUNTIFS('Leave Request Form'!$T$8:$T$507, N267, 'Leave Request Form'!$C$8:$C$507, $B286), "A2", IF(COUNTIFS('Leave Request Form'!$G$8:$G$507, N267, 'Leave Request Form'!$C$8:$C$507, $B286), "R2", IF(COUNTIFS('Leave Request Form'!$P$8:$P$569, $B286, 'Leave Request Form'!$Q$8:$Q$569, "&lt;="&amp;N267, 'Leave Request Form'!$R$8:$R$569, "&gt;="&amp;N267)&gt;0, "A", IF(COUNTIFS('Leave Request Form'!$C$8:$C$507, $B286, 'Leave Request Form'!$D$8:$D$507, "&lt;="&amp;N267, 'Leave Request Form'!$E$8:$E$507, "&gt;="&amp;N267)&gt;0, "R", "")))))</f>
        <v/>
      </c>
      <c r="O286" s="43" t="str">
        <f>IF(OR($B286="", O267=""), "", IF(COUNTIFS('Leave Request Form'!$T$8:$T$507, O267, 'Leave Request Form'!$C$8:$C$507, $B286), "A2", IF(COUNTIFS('Leave Request Form'!$G$8:$G$507, O267, 'Leave Request Form'!$C$8:$C$507, $B286), "R2", IF(COUNTIFS('Leave Request Form'!$P$8:$P$569, $B286, 'Leave Request Form'!$Q$8:$Q$569, "&lt;="&amp;O267, 'Leave Request Form'!$R$8:$R$569, "&gt;="&amp;O267)&gt;0, "A", IF(COUNTIFS('Leave Request Form'!$C$8:$C$507, $B286, 'Leave Request Form'!$D$8:$D$507, "&lt;="&amp;O267, 'Leave Request Form'!$E$8:$E$507, "&gt;="&amp;O267)&gt;0, "R", "")))))</f>
        <v/>
      </c>
      <c r="P286" s="43" t="str">
        <f>IF(OR($B286="", P267=""), "", IF(COUNTIFS('Leave Request Form'!$T$8:$T$507, P267, 'Leave Request Form'!$C$8:$C$507, $B286), "A2", IF(COUNTIFS('Leave Request Form'!$G$8:$G$507, P267, 'Leave Request Form'!$C$8:$C$507, $B286), "R2", IF(COUNTIFS('Leave Request Form'!$P$8:$P$569, $B286, 'Leave Request Form'!$Q$8:$Q$569, "&lt;="&amp;P267, 'Leave Request Form'!$R$8:$R$569, "&gt;="&amp;P267)&gt;0, "A", IF(COUNTIFS('Leave Request Form'!$C$8:$C$507, $B286, 'Leave Request Form'!$D$8:$D$507, "&lt;="&amp;P267, 'Leave Request Form'!$E$8:$E$507, "&gt;="&amp;P267)&gt;0, "R", "")))))</f>
        <v/>
      </c>
      <c r="Q286" s="43" t="str">
        <f>IF(OR($B286="", Q267=""), "", IF(COUNTIFS('Leave Request Form'!$T$8:$T$507, Q267, 'Leave Request Form'!$C$8:$C$507, $B286), "A2", IF(COUNTIFS('Leave Request Form'!$G$8:$G$507, Q267, 'Leave Request Form'!$C$8:$C$507, $B286), "R2", IF(COUNTIFS('Leave Request Form'!$P$8:$P$569, $B286, 'Leave Request Form'!$Q$8:$Q$569, "&lt;="&amp;Q267, 'Leave Request Form'!$R$8:$R$569, "&gt;="&amp;Q267)&gt;0, "A", IF(COUNTIFS('Leave Request Form'!$C$8:$C$507, $B286, 'Leave Request Form'!$D$8:$D$507, "&lt;="&amp;Q267, 'Leave Request Form'!$E$8:$E$507, "&gt;="&amp;Q267)&gt;0, "R", "")))))</f>
        <v/>
      </c>
      <c r="R286" s="43" t="str">
        <f>IF(OR($B286="", R267=""), "", IF(COUNTIFS('Leave Request Form'!$T$8:$T$507, R267, 'Leave Request Form'!$C$8:$C$507, $B286), "A2", IF(COUNTIFS('Leave Request Form'!$G$8:$G$507, R267, 'Leave Request Form'!$C$8:$C$507, $B286), "R2", IF(COUNTIFS('Leave Request Form'!$P$8:$P$569, $B286, 'Leave Request Form'!$Q$8:$Q$569, "&lt;="&amp;R267, 'Leave Request Form'!$R$8:$R$569, "&gt;="&amp;R267)&gt;0, "A", IF(COUNTIFS('Leave Request Form'!$C$8:$C$507, $B286, 'Leave Request Form'!$D$8:$D$507, "&lt;="&amp;R267, 'Leave Request Form'!$E$8:$E$507, "&gt;="&amp;R267)&gt;0, "R", "")))))</f>
        <v/>
      </c>
      <c r="S286" s="43" t="str">
        <f>IF(OR($B286="", S267=""), "", IF(COUNTIFS('Leave Request Form'!$T$8:$T$507, S267, 'Leave Request Form'!$C$8:$C$507, $B286), "A2", IF(COUNTIFS('Leave Request Form'!$G$8:$G$507, S267, 'Leave Request Form'!$C$8:$C$507, $B286), "R2", IF(COUNTIFS('Leave Request Form'!$P$8:$P$569, $B286, 'Leave Request Form'!$Q$8:$Q$569, "&lt;="&amp;S267, 'Leave Request Form'!$R$8:$R$569, "&gt;="&amp;S267)&gt;0, "A", IF(COUNTIFS('Leave Request Form'!$C$8:$C$507, $B286, 'Leave Request Form'!$D$8:$D$507, "&lt;="&amp;S267, 'Leave Request Form'!$E$8:$E$507, "&gt;="&amp;S267)&gt;0, "R", "")))))</f>
        <v/>
      </c>
      <c r="T286" s="43" t="str">
        <f>IF(OR($B286="", T267=""), "", IF(COUNTIFS('Leave Request Form'!$T$8:$T$507, T267, 'Leave Request Form'!$C$8:$C$507, $B286), "A2", IF(COUNTIFS('Leave Request Form'!$G$8:$G$507, T267, 'Leave Request Form'!$C$8:$C$507, $B286), "R2", IF(COUNTIFS('Leave Request Form'!$P$8:$P$569, $B286, 'Leave Request Form'!$Q$8:$Q$569, "&lt;="&amp;T267, 'Leave Request Form'!$R$8:$R$569, "&gt;="&amp;T267)&gt;0, "A", IF(COUNTIFS('Leave Request Form'!$C$8:$C$507, $B286, 'Leave Request Form'!$D$8:$D$507, "&lt;="&amp;T267, 'Leave Request Form'!$E$8:$E$507, "&gt;="&amp;T267)&gt;0, "R", "")))))</f>
        <v/>
      </c>
      <c r="U286" s="43" t="str">
        <f>IF(OR($B286="", U267=""), "", IF(COUNTIFS('Leave Request Form'!$T$8:$T$507, U267, 'Leave Request Form'!$C$8:$C$507, $B286), "A2", IF(COUNTIFS('Leave Request Form'!$G$8:$G$507, U267, 'Leave Request Form'!$C$8:$C$507, $B286), "R2", IF(COUNTIFS('Leave Request Form'!$P$8:$P$569, $B286, 'Leave Request Form'!$Q$8:$Q$569, "&lt;="&amp;U267, 'Leave Request Form'!$R$8:$R$569, "&gt;="&amp;U267)&gt;0, "A", IF(COUNTIFS('Leave Request Form'!$C$8:$C$507, $B286, 'Leave Request Form'!$D$8:$D$507, "&lt;="&amp;U267, 'Leave Request Form'!$E$8:$E$507, "&gt;="&amp;U267)&gt;0, "R", "")))))</f>
        <v/>
      </c>
      <c r="V286" s="43" t="str">
        <f>IF(OR($B286="", V267=""), "", IF(COUNTIFS('Leave Request Form'!$T$8:$T$507, V267, 'Leave Request Form'!$C$8:$C$507, $B286), "A2", IF(COUNTIFS('Leave Request Form'!$G$8:$G$507, V267, 'Leave Request Form'!$C$8:$C$507, $B286), "R2", IF(COUNTIFS('Leave Request Form'!$P$8:$P$569, $B286, 'Leave Request Form'!$Q$8:$Q$569, "&lt;="&amp;V267, 'Leave Request Form'!$R$8:$R$569, "&gt;="&amp;V267)&gt;0, "A", IF(COUNTIFS('Leave Request Form'!$C$8:$C$507, $B286, 'Leave Request Form'!$D$8:$D$507, "&lt;="&amp;V267, 'Leave Request Form'!$E$8:$E$507, "&gt;="&amp;V267)&gt;0, "R", "")))))</f>
        <v/>
      </c>
      <c r="W286" s="43" t="str">
        <f>IF(OR($B286="", W267=""), "", IF(COUNTIFS('Leave Request Form'!$T$8:$T$507, W267, 'Leave Request Form'!$C$8:$C$507, $B286), "A2", IF(COUNTIFS('Leave Request Form'!$G$8:$G$507, W267, 'Leave Request Form'!$C$8:$C$507, $B286), "R2", IF(COUNTIFS('Leave Request Form'!$P$8:$P$569, $B286, 'Leave Request Form'!$Q$8:$Q$569, "&lt;="&amp;W267, 'Leave Request Form'!$R$8:$R$569, "&gt;="&amp;W267)&gt;0, "A", IF(COUNTIFS('Leave Request Form'!$C$8:$C$507, $B286, 'Leave Request Form'!$D$8:$D$507, "&lt;="&amp;W267, 'Leave Request Form'!$E$8:$E$507, "&gt;="&amp;W267)&gt;0, "R", "")))))</f>
        <v/>
      </c>
      <c r="X286" s="43" t="str">
        <f>IF(OR($B286="", X267=""), "", IF(COUNTIFS('Leave Request Form'!$T$8:$T$507, X267, 'Leave Request Form'!$C$8:$C$507, $B286), "A2", IF(COUNTIFS('Leave Request Form'!$G$8:$G$507, X267, 'Leave Request Form'!$C$8:$C$507, $B286), "R2", IF(COUNTIFS('Leave Request Form'!$P$8:$P$569, $B286, 'Leave Request Form'!$Q$8:$Q$569, "&lt;="&amp;X267, 'Leave Request Form'!$R$8:$R$569, "&gt;="&amp;X267)&gt;0, "A", IF(COUNTIFS('Leave Request Form'!$C$8:$C$507, $B286, 'Leave Request Form'!$D$8:$D$507, "&lt;="&amp;X267, 'Leave Request Form'!$E$8:$E$507, "&gt;="&amp;X267)&gt;0, "R", "")))))</f>
        <v/>
      </c>
      <c r="Y286" s="43" t="str">
        <f>IF(OR($B286="", Y267=""), "", IF(COUNTIFS('Leave Request Form'!$T$8:$T$507, Y267, 'Leave Request Form'!$C$8:$C$507, $B286), "A2", IF(COUNTIFS('Leave Request Form'!$G$8:$G$507, Y267, 'Leave Request Form'!$C$8:$C$507, $B286), "R2", IF(COUNTIFS('Leave Request Form'!$P$8:$P$569, $B286, 'Leave Request Form'!$Q$8:$Q$569, "&lt;="&amp;Y267, 'Leave Request Form'!$R$8:$R$569, "&gt;="&amp;Y267)&gt;0, "A", IF(COUNTIFS('Leave Request Form'!$C$8:$C$507, $B286, 'Leave Request Form'!$D$8:$D$507, "&lt;="&amp;Y267, 'Leave Request Form'!$E$8:$E$507, "&gt;="&amp;Y267)&gt;0, "R", "")))))</f>
        <v/>
      </c>
      <c r="Z286" s="43" t="str">
        <f>IF(OR($B286="", Z267=""), "", IF(COUNTIFS('Leave Request Form'!$T$8:$T$507, Z267, 'Leave Request Form'!$C$8:$C$507, $B286), "A2", IF(COUNTIFS('Leave Request Form'!$G$8:$G$507, Z267, 'Leave Request Form'!$C$8:$C$507, $B286), "R2", IF(COUNTIFS('Leave Request Form'!$P$8:$P$569, $B286, 'Leave Request Form'!$Q$8:$Q$569, "&lt;="&amp;Z267, 'Leave Request Form'!$R$8:$R$569, "&gt;="&amp;Z267)&gt;0, "A", IF(COUNTIFS('Leave Request Form'!$C$8:$C$507, $B286, 'Leave Request Form'!$D$8:$D$507, "&lt;="&amp;Z267, 'Leave Request Form'!$E$8:$E$507, "&gt;="&amp;Z267)&gt;0, "R", "")))))</f>
        <v/>
      </c>
      <c r="AA286" s="43" t="str">
        <f>IF(OR($B286="", AA267=""), "", IF(COUNTIFS('Leave Request Form'!$T$8:$T$507, AA267, 'Leave Request Form'!$C$8:$C$507, $B286), "A2", IF(COUNTIFS('Leave Request Form'!$G$8:$G$507, AA267, 'Leave Request Form'!$C$8:$C$507, $B286), "R2", IF(COUNTIFS('Leave Request Form'!$P$8:$P$569, $B286, 'Leave Request Form'!$Q$8:$Q$569, "&lt;="&amp;AA267, 'Leave Request Form'!$R$8:$R$569, "&gt;="&amp;AA267)&gt;0, "A", IF(COUNTIFS('Leave Request Form'!$C$8:$C$507, $B286, 'Leave Request Form'!$D$8:$D$507, "&lt;="&amp;AA267, 'Leave Request Form'!$E$8:$E$507, "&gt;="&amp;AA267)&gt;0, "R", "")))))</f>
        <v/>
      </c>
      <c r="AB286" s="43" t="str">
        <f>IF(OR($B286="", AB267=""), "", IF(COUNTIFS('Leave Request Form'!$T$8:$T$507, AB267, 'Leave Request Form'!$C$8:$C$507, $B286), "A2", IF(COUNTIFS('Leave Request Form'!$G$8:$G$507, AB267, 'Leave Request Form'!$C$8:$C$507, $B286), "R2", IF(COUNTIFS('Leave Request Form'!$P$8:$P$569, $B286, 'Leave Request Form'!$Q$8:$Q$569, "&lt;="&amp;AB267, 'Leave Request Form'!$R$8:$R$569, "&gt;="&amp;AB267)&gt;0, "A", IF(COUNTIFS('Leave Request Form'!$C$8:$C$507, $B286, 'Leave Request Form'!$D$8:$D$507, "&lt;="&amp;AB267, 'Leave Request Form'!$E$8:$E$507, "&gt;="&amp;AB267)&gt;0, "R", "")))))</f>
        <v/>
      </c>
      <c r="AC286" s="43" t="str">
        <f>IF(OR($B286="", AC267=""), "", IF(COUNTIFS('Leave Request Form'!$T$8:$T$507, AC267, 'Leave Request Form'!$C$8:$C$507, $B286), "A2", IF(COUNTIFS('Leave Request Form'!$G$8:$G$507, AC267, 'Leave Request Form'!$C$8:$C$507, $B286), "R2", IF(COUNTIFS('Leave Request Form'!$P$8:$P$569, $B286, 'Leave Request Form'!$Q$8:$Q$569, "&lt;="&amp;AC267, 'Leave Request Form'!$R$8:$R$569, "&gt;="&amp;AC267)&gt;0, "A", IF(COUNTIFS('Leave Request Form'!$C$8:$C$507, $B286, 'Leave Request Form'!$D$8:$D$507, "&lt;="&amp;AC267, 'Leave Request Form'!$E$8:$E$507, "&gt;="&amp;AC267)&gt;0, "R", "")))))</f>
        <v/>
      </c>
      <c r="AD286" s="43" t="str">
        <f>IF(OR($B286="", AD267=""), "", IF(COUNTIFS('Leave Request Form'!$T$8:$T$507, AD267, 'Leave Request Form'!$C$8:$C$507, $B286), "A2", IF(COUNTIFS('Leave Request Form'!$G$8:$G$507, AD267, 'Leave Request Form'!$C$8:$C$507, $B286), "R2", IF(COUNTIFS('Leave Request Form'!$P$8:$P$569, $B286, 'Leave Request Form'!$Q$8:$Q$569, "&lt;="&amp;AD267, 'Leave Request Form'!$R$8:$R$569, "&gt;="&amp;AD267)&gt;0, "A", IF(COUNTIFS('Leave Request Form'!$C$8:$C$507, $B286, 'Leave Request Form'!$D$8:$D$507, "&lt;="&amp;AD267, 'Leave Request Form'!$E$8:$E$507, "&gt;="&amp;AD267)&gt;0, "R", "")))))</f>
        <v/>
      </c>
      <c r="AE286" s="43" t="str">
        <f>IF(OR($B286="", AE267=""), "", IF(COUNTIFS('Leave Request Form'!$T$8:$T$507, AE267, 'Leave Request Form'!$C$8:$C$507, $B286), "A2", IF(COUNTIFS('Leave Request Form'!$G$8:$G$507, AE267, 'Leave Request Form'!$C$8:$C$507, $B286), "R2", IF(COUNTIFS('Leave Request Form'!$P$8:$P$569, $B286, 'Leave Request Form'!$Q$8:$Q$569, "&lt;="&amp;AE267, 'Leave Request Form'!$R$8:$R$569, "&gt;="&amp;AE267)&gt;0, "A", IF(COUNTIFS('Leave Request Form'!$C$8:$C$507, $B286, 'Leave Request Form'!$D$8:$D$507, "&lt;="&amp;AE267, 'Leave Request Form'!$E$8:$E$507, "&gt;="&amp;AE267)&gt;0, "R", "")))))</f>
        <v/>
      </c>
      <c r="AF286" s="43" t="str">
        <f>IF(OR($B286="", AF267=""), "", IF(COUNTIFS('Leave Request Form'!$T$8:$T$507, AF267, 'Leave Request Form'!$C$8:$C$507, $B286), "A2", IF(COUNTIFS('Leave Request Form'!$G$8:$G$507, AF267, 'Leave Request Form'!$C$8:$C$507, $B286), "R2", IF(COUNTIFS('Leave Request Form'!$P$8:$P$569, $B286, 'Leave Request Form'!$Q$8:$Q$569, "&lt;="&amp;AF267, 'Leave Request Form'!$R$8:$R$569, "&gt;="&amp;AF267)&gt;0, "A", IF(COUNTIFS('Leave Request Form'!$C$8:$C$507, $B286, 'Leave Request Form'!$D$8:$D$507, "&lt;="&amp;AF267, 'Leave Request Form'!$E$8:$E$507, "&gt;="&amp;AF267)&gt;0, "R", "")))))</f>
        <v/>
      </c>
      <c r="AG286" s="44" t="str">
        <f>IF(OR($B286="", AG267=""), "", IF(COUNTIFS('Leave Request Form'!$T$8:$T$507, AG267, 'Leave Request Form'!$C$8:$C$507, $B286), "A2", IF(COUNTIFS('Leave Request Form'!$G$8:$G$507, AG267, 'Leave Request Form'!$C$8:$C$507, $B286), "R2", IF(COUNTIFS('Leave Request Form'!$P$8:$P$569, $B286, 'Leave Request Form'!$Q$8:$Q$569, "&lt;="&amp;AG267, 'Leave Request Form'!$R$8:$R$569, "&gt;="&amp;AG267)&gt;0, "A", IF(COUNTIFS('Leave Request Form'!$C$8:$C$507, $B286, 'Leave Request Form'!$D$8:$D$507, "&lt;="&amp;AG267, 'Leave Request Form'!$E$8:$E$507, "&gt;="&amp;AG267)&gt;0, "R", "")))))</f>
        <v/>
      </c>
      <c r="AH286" s="75"/>
    </row>
    <row r="287" spans="1:34" x14ac:dyDescent="0.25">
      <c r="A287" s="75"/>
      <c r="B287" s="6" t="str">
        <f>IF('Intro &amp; Setup'!$BC$23="", "", 'Intro &amp; Setup'!$BC$23)</f>
        <v/>
      </c>
      <c r="C287" s="27" t="str">
        <f>IF(OR($B287="", C267=""), "", IF(COUNTIFS('Leave Request Form'!$T$8:$T$507, C267, 'Leave Request Form'!$C$8:$C$507, $B287), "A2", IF(COUNTIFS('Leave Request Form'!$G$8:$G$507, C267, 'Leave Request Form'!$C$8:$C$507, $B287), "R2", IF(COUNTIFS('Leave Request Form'!$P$8:$P$569, $B287, 'Leave Request Form'!$Q$8:$Q$569, "&lt;="&amp;C267, 'Leave Request Form'!$R$8:$R$569, "&gt;="&amp;C267)&gt;0, "A", IF(COUNTIFS('Leave Request Form'!$C$8:$C$507, $B287, 'Leave Request Form'!$D$8:$D$507, "&lt;="&amp;C267, 'Leave Request Form'!$E$8:$E$507, "&gt;="&amp;C267)&gt;0, "R", "")))))</f>
        <v/>
      </c>
      <c r="D287" s="34" t="str">
        <f>IF(OR($B287="", D267=""), "", IF(COUNTIFS('Leave Request Form'!$T$8:$T$507, D267, 'Leave Request Form'!$C$8:$C$507, $B287), "A2", IF(COUNTIFS('Leave Request Form'!$G$8:$G$507, D267, 'Leave Request Form'!$C$8:$C$507, $B287), "R2", IF(COUNTIFS('Leave Request Form'!$P$8:$P$569, $B287, 'Leave Request Form'!$Q$8:$Q$569, "&lt;="&amp;D267, 'Leave Request Form'!$R$8:$R$569, "&gt;="&amp;D267)&gt;0, "A", IF(COUNTIFS('Leave Request Form'!$C$8:$C$507, $B287, 'Leave Request Form'!$D$8:$D$507, "&lt;="&amp;D267, 'Leave Request Form'!$E$8:$E$507, "&gt;="&amp;D267)&gt;0, "R", "")))))</f>
        <v/>
      </c>
      <c r="E287" s="34" t="str">
        <f>IF(OR($B287="", E267=""), "", IF(COUNTIFS('Leave Request Form'!$T$8:$T$507, E267, 'Leave Request Form'!$C$8:$C$507, $B287), "A2", IF(COUNTIFS('Leave Request Form'!$G$8:$G$507, E267, 'Leave Request Form'!$C$8:$C$507, $B287), "R2", IF(COUNTIFS('Leave Request Form'!$P$8:$P$569, $B287, 'Leave Request Form'!$Q$8:$Q$569, "&lt;="&amp;E267, 'Leave Request Form'!$R$8:$R$569, "&gt;="&amp;E267)&gt;0, "A", IF(COUNTIFS('Leave Request Form'!$C$8:$C$507, $B287, 'Leave Request Form'!$D$8:$D$507, "&lt;="&amp;E267, 'Leave Request Form'!$E$8:$E$507, "&gt;="&amp;E267)&gt;0, "R", "")))))</f>
        <v/>
      </c>
      <c r="F287" s="34" t="str">
        <f>IF(OR($B287="", F267=""), "", IF(COUNTIFS('Leave Request Form'!$T$8:$T$507, F267, 'Leave Request Form'!$C$8:$C$507, $B287), "A2", IF(COUNTIFS('Leave Request Form'!$G$8:$G$507, F267, 'Leave Request Form'!$C$8:$C$507, $B287), "R2", IF(COUNTIFS('Leave Request Form'!$P$8:$P$569, $B287, 'Leave Request Form'!$Q$8:$Q$569, "&lt;="&amp;F267, 'Leave Request Form'!$R$8:$R$569, "&gt;="&amp;F267)&gt;0, "A", IF(COUNTIFS('Leave Request Form'!$C$8:$C$507, $B287, 'Leave Request Form'!$D$8:$D$507, "&lt;="&amp;F267, 'Leave Request Form'!$E$8:$E$507, "&gt;="&amp;F267)&gt;0, "R", "")))))</f>
        <v/>
      </c>
      <c r="G287" s="34" t="str">
        <f>IF(OR($B287="", G267=""), "", IF(COUNTIFS('Leave Request Form'!$T$8:$T$507, G267, 'Leave Request Form'!$C$8:$C$507, $B287), "A2", IF(COUNTIFS('Leave Request Form'!$G$8:$G$507, G267, 'Leave Request Form'!$C$8:$C$507, $B287), "R2", IF(COUNTIFS('Leave Request Form'!$P$8:$P$569, $B287, 'Leave Request Form'!$Q$8:$Q$569, "&lt;="&amp;G267, 'Leave Request Form'!$R$8:$R$569, "&gt;="&amp;G267)&gt;0, "A", IF(COUNTIFS('Leave Request Form'!$C$8:$C$507, $B287, 'Leave Request Form'!$D$8:$D$507, "&lt;="&amp;G267, 'Leave Request Form'!$E$8:$E$507, "&gt;="&amp;G267)&gt;0, "R", "")))))</f>
        <v/>
      </c>
      <c r="H287" s="34" t="str">
        <f>IF(OR($B287="", H267=""), "", IF(COUNTIFS('Leave Request Form'!$T$8:$T$507, H267, 'Leave Request Form'!$C$8:$C$507, $B287), "A2", IF(COUNTIFS('Leave Request Form'!$G$8:$G$507, H267, 'Leave Request Form'!$C$8:$C$507, $B287), "R2", IF(COUNTIFS('Leave Request Form'!$P$8:$P$569, $B287, 'Leave Request Form'!$Q$8:$Q$569, "&lt;="&amp;H267, 'Leave Request Form'!$R$8:$R$569, "&gt;="&amp;H267)&gt;0, "A", IF(COUNTIFS('Leave Request Form'!$C$8:$C$507, $B287, 'Leave Request Form'!$D$8:$D$507, "&lt;="&amp;H267, 'Leave Request Form'!$E$8:$E$507, "&gt;="&amp;H267)&gt;0, "R", "")))))</f>
        <v/>
      </c>
      <c r="I287" s="34" t="str">
        <f>IF(OR($B287="", I267=""), "", IF(COUNTIFS('Leave Request Form'!$T$8:$T$507, I267, 'Leave Request Form'!$C$8:$C$507, $B287), "A2", IF(COUNTIFS('Leave Request Form'!$G$8:$G$507, I267, 'Leave Request Form'!$C$8:$C$507, $B287), "R2", IF(COUNTIFS('Leave Request Form'!$P$8:$P$569, $B287, 'Leave Request Form'!$Q$8:$Q$569, "&lt;="&amp;I267, 'Leave Request Form'!$R$8:$R$569, "&gt;="&amp;I267)&gt;0, "A", IF(COUNTIFS('Leave Request Form'!$C$8:$C$507, $B287, 'Leave Request Form'!$D$8:$D$507, "&lt;="&amp;I267, 'Leave Request Form'!$E$8:$E$507, "&gt;="&amp;I267)&gt;0, "R", "")))))</f>
        <v/>
      </c>
      <c r="J287" s="34" t="str">
        <f>IF(OR($B287="", J267=""), "", IF(COUNTIFS('Leave Request Form'!$T$8:$T$507, J267, 'Leave Request Form'!$C$8:$C$507, $B287), "A2", IF(COUNTIFS('Leave Request Form'!$G$8:$G$507, J267, 'Leave Request Form'!$C$8:$C$507, $B287), "R2", IF(COUNTIFS('Leave Request Form'!$P$8:$P$569, $B287, 'Leave Request Form'!$Q$8:$Q$569, "&lt;="&amp;J267, 'Leave Request Form'!$R$8:$R$569, "&gt;="&amp;J267)&gt;0, "A", IF(COUNTIFS('Leave Request Form'!$C$8:$C$507, $B287, 'Leave Request Form'!$D$8:$D$507, "&lt;="&amp;J267, 'Leave Request Form'!$E$8:$E$507, "&gt;="&amp;J267)&gt;0, "R", "")))))</f>
        <v/>
      </c>
      <c r="K287" s="34" t="str">
        <f>IF(OR($B287="", K267=""), "", IF(COUNTIFS('Leave Request Form'!$T$8:$T$507, K267, 'Leave Request Form'!$C$8:$C$507, $B287), "A2", IF(COUNTIFS('Leave Request Form'!$G$8:$G$507, K267, 'Leave Request Form'!$C$8:$C$507, $B287), "R2", IF(COUNTIFS('Leave Request Form'!$P$8:$P$569, $B287, 'Leave Request Form'!$Q$8:$Q$569, "&lt;="&amp;K267, 'Leave Request Form'!$R$8:$R$569, "&gt;="&amp;K267)&gt;0, "A", IF(COUNTIFS('Leave Request Form'!$C$8:$C$507, $B287, 'Leave Request Form'!$D$8:$D$507, "&lt;="&amp;K267, 'Leave Request Form'!$E$8:$E$507, "&gt;="&amp;K267)&gt;0, "R", "")))))</f>
        <v/>
      </c>
      <c r="L287" s="34" t="str">
        <f>IF(OR($B287="", L267=""), "", IF(COUNTIFS('Leave Request Form'!$T$8:$T$507, L267, 'Leave Request Form'!$C$8:$C$507, $B287), "A2", IF(COUNTIFS('Leave Request Form'!$G$8:$G$507, L267, 'Leave Request Form'!$C$8:$C$507, $B287), "R2", IF(COUNTIFS('Leave Request Form'!$P$8:$P$569, $B287, 'Leave Request Form'!$Q$8:$Q$569, "&lt;="&amp;L267, 'Leave Request Form'!$R$8:$R$569, "&gt;="&amp;L267)&gt;0, "A", IF(COUNTIFS('Leave Request Form'!$C$8:$C$507, $B287, 'Leave Request Form'!$D$8:$D$507, "&lt;="&amp;L267, 'Leave Request Form'!$E$8:$E$507, "&gt;="&amp;L267)&gt;0, "R", "")))))</f>
        <v/>
      </c>
      <c r="M287" s="34" t="str">
        <f>IF(OR($B287="", M267=""), "", IF(COUNTIFS('Leave Request Form'!$T$8:$T$507, M267, 'Leave Request Form'!$C$8:$C$507, $B287), "A2", IF(COUNTIFS('Leave Request Form'!$G$8:$G$507, M267, 'Leave Request Form'!$C$8:$C$507, $B287), "R2", IF(COUNTIFS('Leave Request Form'!$P$8:$P$569, $B287, 'Leave Request Form'!$Q$8:$Q$569, "&lt;="&amp;M267, 'Leave Request Form'!$R$8:$R$569, "&gt;="&amp;M267)&gt;0, "A", IF(COUNTIFS('Leave Request Form'!$C$8:$C$507, $B287, 'Leave Request Form'!$D$8:$D$507, "&lt;="&amp;M267, 'Leave Request Form'!$E$8:$E$507, "&gt;="&amp;M267)&gt;0, "R", "")))))</f>
        <v/>
      </c>
      <c r="N287" s="34" t="str">
        <f>IF(OR($B287="", N267=""), "", IF(COUNTIFS('Leave Request Form'!$T$8:$T$507, N267, 'Leave Request Form'!$C$8:$C$507, $B287), "A2", IF(COUNTIFS('Leave Request Form'!$G$8:$G$507, N267, 'Leave Request Form'!$C$8:$C$507, $B287), "R2", IF(COUNTIFS('Leave Request Form'!$P$8:$P$569, $B287, 'Leave Request Form'!$Q$8:$Q$569, "&lt;="&amp;N267, 'Leave Request Form'!$R$8:$R$569, "&gt;="&amp;N267)&gt;0, "A", IF(COUNTIFS('Leave Request Form'!$C$8:$C$507, $B287, 'Leave Request Form'!$D$8:$D$507, "&lt;="&amp;N267, 'Leave Request Form'!$E$8:$E$507, "&gt;="&amp;N267)&gt;0, "R", "")))))</f>
        <v/>
      </c>
      <c r="O287" s="34" t="str">
        <f>IF(OR($B287="", O267=""), "", IF(COUNTIFS('Leave Request Form'!$T$8:$T$507, O267, 'Leave Request Form'!$C$8:$C$507, $B287), "A2", IF(COUNTIFS('Leave Request Form'!$G$8:$G$507, O267, 'Leave Request Form'!$C$8:$C$507, $B287), "R2", IF(COUNTIFS('Leave Request Form'!$P$8:$P$569, $B287, 'Leave Request Form'!$Q$8:$Q$569, "&lt;="&amp;O267, 'Leave Request Form'!$R$8:$R$569, "&gt;="&amp;O267)&gt;0, "A", IF(COUNTIFS('Leave Request Form'!$C$8:$C$507, $B287, 'Leave Request Form'!$D$8:$D$507, "&lt;="&amp;O267, 'Leave Request Form'!$E$8:$E$507, "&gt;="&amp;O267)&gt;0, "R", "")))))</f>
        <v/>
      </c>
      <c r="P287" s="34" t="str">
        <f>IF(OR($B287="", P267=""), "", IF(COUNTIFS('Leave Request Form'!$T$8:$T$507, P267, 'Leave Request Form'!$C$8:$C$507, $B287), "A2", IF(COUNTIFS('Leave Request Form'!$G$8:$G$507, P267, 'Leave Request Form'!$C$8:$C$507, $B287), "R2", IF(COUNTIFS('Leave Request Form'!$P$8:$P$569, $B287, 'Leave Request Form'!$Q$8:$Q$569, "&lt;="&amp;P267, 'Leave Request Form'!$R$8:$R$569, "&gt;="&amp;P267)&gt;0, "A", IF(COUNTIFS('Leave Request Form'!$C$8:$C$507, $B287, 'Leave Request Form'!$D$8:$D$507, "&lt;="&amp;P267, 'Leave Request Form'!$E$8:$E$507, "&gt;="&amp;P267)&gt;0, "R", "")))))</f>
        <v/>
      </c>
      <c r="Q287" s="34" t="str">
        <f>IF(OR($B287="", Q267=""), "", IF(COUNTIFS('Leave Request Form'!$T$8:$T$507, Q267, 'Leave Request Form'!$C$8:$C$507, $B287), "A2", IF(COUNTIFS('Leave Request Form'!$G$8:$G$507, Q267, 'Leave Request Form'!$C$8:$C$507, $B287), "R2", IF(COUNTIFS('Leave Request Form'!$P$8:$P$569, $B287, 'Leave Request Form'!$Q$8:$Q$569, "&lt;="&amp;Q267, 'Leave Request Form'!$R$8:$R$569, "&gt;="&amp;Q267)&gt;0, "A", IF(COUNTIFS('Leave Request Form'!$C$8:$C$507, $B287, 'Leave Request Form'!$D$8:$D$507, "&lt;="&amp;Q267, 'Leave Request Form'!$E$8:$E$507, "&gt;="&amp;Q267)&gt;0, "R", "")))))</f>
        <v/>
      </c>
      <c r="R287" s="34" t="str">
        <f>IF(OR($B287="", R267=""), "", IF(COUNTIFS('Leave Request Form'!$T$8:$T$507, R267, 'Leave Request Form'!$C$8:$C$507, $B287), "A2", IF(COUNTIFS('Leave Request Form'!$G$8:$G$507, R267, 'Leave Request Form'!$C$8:$C$507, $B287), "R2", IF(COUNTIFS('Leave Request Form'!$P$8:$P$569, $B287, 'Leave Request Form'!$Q$8:$Q$569, "&lt;="&amp;R267, 'Leave Request Form'!$R$8:$R$569, "&gt;="&amp;R267)&gt;0, "A", IF(COUNTIFS('Leave Request Form'!$C$8:$C$507, $B287, 'Leave Request Form'!$D$8:$D$507, "&lt;="&amp;R267, 'Leave Request Form'!$E$8:$E$507, "&gt;="&amp;R267)&gt;0, "R", "")))))</f>
        <v/>
      </c>
      <c r="S287" s="34" t="str">
        <f>IF(OR($B287="", S267=""), "", IF(COUNTIFS('Leave Request Form'!$T$8:$T$507, S267, 'Leave Request Form'!$C$8:$C$507, $B287), "A2", IF(COUNTIFS('Leave Request Form'!$G$8:$G$507, S267, 'Leave Request Form'!$C$8:$C$507, $B287), "R2", IF(COUNTIFS('Leave Request Form'!$P$8:$P$569, $B287, 'Leave Request Form'!$Q$8:$Q$569, "&lt;="&amp;S267, 'Leave Request Form'!$R$8:$R$569, "&gt;="&amp;S267)&gt;0, "A", IF(COUNTIFS('Leave Request Form'!$C$8:$C$507, $B287, 'Leave Request Form'!$D$8:$D$507, "&lt;="&amp;S267, 'Leave Request Form'!$E$8:$E$507, "&gt;="&amp;S267)&gt;0, "R", "")))))</f>
        <v/>
      </c>
      <c r="T287" s="34" t="str">
        <f>IF(OR($B287="", T267=""), "", IF(COUNTIFS('Leave Request Form'!$T$8:$T$507, T267, 'Leave Request Form'!$C$8:$C$507, $B287), "A2", IF(COUNTIFS('Leave Request Form'!$G$8:$G$507, T267, 'Leave Request Form'!$C$8:$C$507, $B287), "R2", IF(COUNTIFS('Leave Request Form'!$P$8:$P$569, $B287, 'Leave Request Form'!$Q$8:$Q$569, "&lt;="&amp;T267, 'Leave Request Form'!$R$8:$R$569, "&gt;="&amp;T267)&gt;0, "A", IF(COUNTIFS('Leave Request Form'!$C$8:$C$507, $B287, 'Leave Request Form'!$D$8:$D$507, "&lt;="&amp;T267, 'Leave Request Form'!$E$8:$E$507, "&gt;="&amp;T267)&gt;0, "R", "")))))</f>
        <v/>
      </c>
      <c r="U287" s="34" t="str">
        <f>IF(OR($B287="", U267=""), "", IF(COUNTIFS('Leave Request Form'!$T$8:$T$507, U267, 'Leave Request Form'!$C$8:$C$507, $B287), "A2", IF(COUNTIFS('Leave Request Form'!$G$8:$G$507, U267, 'Leave Request Form'!$C$8:$C$507, $B287), "R2", IF(COUNTIFS('Leave Request Form'!$P$8:$P$569, $B287, 'Leave Request Form'!$Q$8:$Q$569, "&lt;="&amp;U267, 'Leave Request Form'!$R$8:$R$569, "&gt;="&amp;U267)&gt;0, "A", IF(COUNTIFS('Leave Request Form'!$C$8:$C$507, $B287, 'Leave Request Form'!$D$8:$D$507, "&lt;="&amp;U267, 'Leave Request Form'!$E$8:$E$507, "&gt;="&amp;U267)&gt;0, "R", "")))))</f>
        <v/>
      </c>
      <c r="V287" s="34" t="str">
        <f>IF(OR($B287="", V267=""), "", IF(COUNTIFS('Leave Request Form'!$T$8:$T$507, V267, 'Leave Request Form'!$C$8:$C$507, $B287), "A2", IF(COUNTIFS('Leave Request Form'!$G$8:$G$507, V267, 'Leave Request Form'!$C$8:$C$507, $B287), "R2", IF(COUNTIFS('Leave Request Form'!$P$8:$P$569, $B287, 'Leave Request Form'!$Q$8:$Q$569, "&lt;="&amp;V267, 'Leave Request Form'!$R$8:$R$569, "&gt;="&amp;V267)&gt;0, "A", IF(COUNTIFS('Leave Request Form'!$C$8:$C$507, $B287, 'Leave Request Form'!$D$8:$D$507, "&lt;="&amp;V267, 'Leave Request Form'!$E$8:$E$507, "&gt;="&amp;V267)&gt;0, "R", "")))))</f>
        <v/>
      </c>
      <c r="W287" s="34" t="str">
        <f>IF(OR($B287="", W267=""), "", IF(COUNTIFS('Leave Request Form'!$T$8:$T$507, W267, 'Leave Request Form'!$C$8:$C$507, $B287), "A2", IF(COUNTIFS('Leave Request Form'!$G$8:$G$507, W267, 'Leave Request Form'!$C$8:$C$507, $B287), "R2", IF(COUNTIFS('Leave Request Form'!$P$8:$P$569, $B287, 'Leave Request Form'!$Q$8:$Q$569, "&lt;="&amp;W267, 'Leave Request Form'!$R$8:$R$569, "&gt;="&amp;W267)&gt;0, "A", IF(COUNTIFS('Leave Request Form'!$C$8:$C$507, $B287, 'Leave Request Form'!$D$8:$D$507, "&lt;="&amp;W267, 'Leave Request Form'!$E$8:$E$507, "&gt;="&amp;W267)&gt;0, "R", "")))))</f>
        <v/>
      </c>
      <c r="X287" s="34" t="str">
        <f>IF(OR($B287="", X267=""), "", IF(COUNTIFS('Leave Request Form'!$T$8:$T$507, X267, 'Leave Request Form'!$C$8:$C$507, $B287), "A2", IF(COUNTIFS('Leave Request Form'!$G$8:$G$507, X267, 'Leave Request Form'!$C$8:$C$507, $B287), "R2", IF(COUNTIFS('Leave Request Form'!$P$8:$P$569, $B287, 'Leave Request Form'!$Q$8:$Q$569, "&lt;="&amp;X267, 'Leave Request Form'!$R$8:$R$569, "&gt;="&amp;X267)&gt;0, "A", IF(COUNTIFS('Leave Request Form'!$C$8:$C$507, $B287, 'Leave Request Form'!$D$8:$D$507, "&lt;="&amp;X267, 'Leave Request Form'!$E$8:$E$507, "&gt;="&amp;X267)&gt;0, "R", "")))))</f>
        <v/>
      </c>
      <c r="Y287" s="34" t="str">
        <f>IF(OR($B287="", Y267=""), "", IF(COUNTIFS('Leave Request Form'!$T$8:$T$507, Y267, 'Leave Request Form'!$C$8:$C$507, $B287), "A2", IF(COUNTIFS('Leave Request Form'!$G$8:$G$507, Y267, 'Leave Request Form'!$C$8:$C$507, $B287), "R2", IF(COUNTIFS('Leave Request Form'!$P$8:$P$569, $B287, 'Leave Request Form'!$Q$8:$Q$569, "&lt;="&amp;Y267, 'Leave Request Form'!$R$8:$R$569, "&gt;="&amp;Y267)&gt;0, "A", IF(COUNTIFS('Leave Request Form'!$C$8:$C$507, $B287, 'Leave Request Form'!$D$8:$D$507, "&lt;="&amp;Y267, 'Leave Request Form'!$E$8:$E$507, "&gt;="&amp;Y267)&gt;0, "R", "")))))</f>
        <v/>
      </c>
      <c r="Z287" s="34" t="str">
        <f>IF(OR($B287="", Z267=""), "", IF(COUNTIFS('Leave Request Form'!$T$8:$T$507, Z267, 'Leave Request Form'!$C$8:$C$507, $B287), "A2", IF(COUNTIFS('Leave Request Form'!$G$8:$G$507, Z267, 'Leave Request Form'!$C$8:$C$507, $B287), "R2", IF(COUNTIFS('Leave Request Form'!$P$8:$P$569, $B287, 'Leave Request Form'!$Q$8:$Q$569, "&lt;="&amp;Z267, 'Leave Request Form'!$R$8:$R$569, "&gt;="&amp;Z267)&gt;0, "A", IF(COUNTIFS('Leave Request Form'!$C$8:$C$507, $B287, 'Leave Request Form'!$D$8:$D$507, "&lt;="&amp;Z267, 'Leave Request Form'!$E$8:$E$507, "&gt;="&amp;Z267)&gt;0, "R", "")))))</f>
        <v/>
      </c>
      <c r="AA287" s="34" t="str">
        <f>IF(OR($B287="", AA267=""), "", IF(COUNTIFS('Leave Request Form'!$T$8:$T$507, AA267, 'Leave Request Form'!$C$8:$C$507, $B287), "A2", IF(COUNTIFS('Leave Request Form'!$G$8:$G$507, AA267, 'Leave Request Form'!$C$8:$C$507, $B287), "R2", IF(COUNTIFS('Leave Request Form'!$P$8:$P$569, $B287, 'Leave Request Form'!$Q$8:$Q$569, "&lt;="&amp;AA267, 'Leave Request Form'!$R$8:$R$569, "&gt;="&amp;AA267)&gt;0, "A", IF(COUNTIFS('Leave Request Form'!$C$8:$C$507, $B287, 'Leave Request Form'!$D$8:$D$507, "&lt;="&amp;AA267, 'Leave Request Form'!$E$8:$E$507, "&gt;="&amp;AA267)&gt;0, "R", "")))))</f>
        <v/>
      </c>
      <c r="AB287" s="34" t="str">
        <f>IF(OR($B287="", AB267=""), "", IF(COUNTIFS('Leave Request Form'!$T$8:$T$507, AB267, 'Leave Request Form'!$C$8:$C$507, $B287), "A2", IF(COUNTIFS('Leave Request Form'!$G$8:$G$507, AB267, 'Leave Request Form'!$C$8:$C$507, $B287), "R2", IF(COUNTIFS('Leave Request Form'!$P$8:$P$569, $B287, 'Leave Request Form'!$Q$8:$Q$569, "&lt;="&amp;AB267, 'Leave Request Form'!$R$8:$R$569, "&gt;="&amp;AB267)&gt;0, "A", IF(COUNTIFS('Leave Request Form'!$C$8:$C$507, $B287, 'Leave Request Form'!$D$8:$D$507, "&lt;="&amp;AB267, 'Leave Request Form'!$E$8:$E$507, "&gt;="&amp;AB267)&gt;0, "R", "")))))</f>
        <v/>
      </c>
      <c r="AC287" s="34" t="str">
        <f>IF(OR($B287="", AC267=""), "", IF(COUNTIFS('Leave Request Form'!$T$8:$T$507, AC267, 'Leave Request Form'!$C$8:$C$507, $B287), "A2", IF(COUNTIFS('Leave Request Form'!$G$8:$G$507, AC267, 'Leave Request Form'!$C$8:$C$507, $B287), "R2", IF(COUNTIFS('Leave Request Form'!$P$8:$P$569, $B287, 'Leave Request Form'!$Q$8:$Q$569, "&lt;="&amp;AC267, 'Leave Request Form'!$R$8:$R$569, "&gt;="&amp;AC267)&gt;0, "A", IF(COUNTIFS('Leave Request Form'!$C$8:$C$507, $B287, 'Leave Request Form'!$D$8:$D$507, "&lt;="&amp;AC267, 'Leave Request Form'!$E$8:$E$507, "&gt;="&amp;AC267)&gt;0, "R", "")))))</f>
        <v/>
      </c>
      <c r="AD287" s="34" t="str">
        <f>IF(OR($B287="", AD267=""), "", IF(COUNTIFS('Leave Request Form'!$T$8:$T$507, AD267, 'Leave Request Form'!$C$8:$C$507, $B287), "A2", IF(COUNTIFS('Leave Request Form'!$G$8:$G$507, AD267, 'Leave Request Form'!$C$8:$C$507, $B287), "R2", IF(COUNTIFS('Leave Request Form'!$P$8:$P$569, $B287, 'Leave Request Form'!$Q$8:$Q$569, "&lt;="&amp;AD267, 'Leave Request Form'!$R$8:$R$569, "&gt;="&amp;AD267)&gt;0, "A", IF(COUNTIFS('Leave Request Form'!$C$8:$C$507, $B287, 'Leave Request Form'!$D$8:$D$507, "&lt;="&amp;AD267, 'Leave Request Form'!$E$8:$E$507, "&gt;="&amp;AD267)&gt;0, "R", "")))))</f>
        <v/>
      </c>
      <c r="AE287" s="34" t="str">
        <f>IF(OR($B287="", AE267=""), "", IF(COUNTIFS('Leave Request Form'!$T$8:$T$507, AE267, 'Leave Request Form'!$C$8:$C$507, $B287), "A2", IF(COUNTIFS('Leave Request Form'!$G$8:$G$507, AE267, 'Leave Request Form'!$C$8:$C$507, $B287), "R2", IF(COUNTIFS('Leave Request Form'!$P$8:$P$569, $B287, 'Leave Request Form'!$Q$8:$Q$569, "&lt;="&amp;AE267, 'Leave Request Form'!$R$8:$R$569, "&gt;="&amp;AE267)&gt;0, "A", IF(COUNTIFS('Leave Request Form'!$C$8:$C$507, $B287, 'Leave Request Form'!$D$8:$D$507, "&lt;="&amp;AE267, 'Leave Request Form'!$E$8:$E$507, "&gt;="&amp;AE267)&gt;0, "R", "")))))</f>
        <v/>
      </c>
      <c r="AF287" s="34" t="str">
        <f>IF(OR($B287="", AF267=""), "", IF(COUNTIFS('Leave Request Form'!$T$8:$T$507, AF267, 'Leave Request Form'!$C$8:$C$507, $B287), "A2", IF(COUNTIFS('Leave Request Form'!$G$8:$G$507, AF267, 'Leave Request Form'!$C$8:$C$507, $B287), "R2", IF(COUNTIFS('Leave Request Form'!$P$8:$P$569, $B287, 'Leave Request Form'!$Q$8:$Q$569, "&lt;="&amp;AF267, 'Leave Request Form'!$R$8:$R$569, "&gt;="&amp;AF267)&gt;0, "A", IF(COUNTIFS('Leave Request Form'!$C$8:$C$507, $B287, 'Leave Request Form'!$D$8:$D$507, "&lt;="&amp;AF267, 'Leave Request Form'!$E$8:$E$507, "&gt;="&amp;AF267)&gt;0, "R", "")))))</f>
        <v/>
      </c>
      <c r="AG287" s="28" t="str">
        <f>IF(OR($B287="", AG267=""), "", IF(COUNTIFS('Leave Request Form'!$T$8:$T$507, AG267, 'Leave Request Form'!$C$8:$C$507, $B287), "A2", IF(COUNTIFS('Leave Request Form'!$G$8:$G$507, AG267, 'Leave Request Form'!$C$8:$C$507, $B287), "R2", IF(COUNTIFS('Leave Request Form'!$P$8:$P$569, $B287, 'Leave Request Form'!$Q$8:$Q$569, "&lt;="&amp;AG267, 'Leave Request Form'!$R$8:$R$569, "&gt;="&amp;AG267)&gt;0, "A", IF(COUNTIFS('Leave Request Form'!$C$8:$C$507, $B287, 'Leave Request Form'!$D$8:$D$507, "&lt;="&amp;AG267, 'Leave Request Form'!$E$8:$E$507, "&gt;="&amp;AG267)&gt;0, "R", "")))))</f>
        <v/>
      </c>
      <c r="AH287" s="75"/>
    </row>
    <row r="288" spans="1:34" x14ac:dyDescent="0.25">
      <c r="A288" s="75"/>
      <c r="B288" s="75"/>
      <c r="C288" s="75"/>
      <c r="D288" s="75"/>
      <c r="E288" s="75"/>
      <c r="F288" s="75"/>
      <c r="G288" s="75"/>
      <c r="H288" s="75"/>
      <c r="I288" s="75"/>
      <c r="J288" s="75"/>
      <c r="K288" s="75"/>
      <c r="L288" s="75"/>
      <c r="M288" s="75"/>
      <c r="N288" s="75"/>
      <c r="O288" s="75"/>
      <c r="P288" s="75"/>
      <c r="Q288" s="75"/>
      <c r="R288" s="75"/>
      <c r="S288" s="75"/>
      <c r="T288" s="75"/>
      <c r="U288" s="75"/>
      <c r="V288" s="75"/>
      <c r="W288" s="75"/>
      <c r="X288" s="75"/>
      <c r="Y288" s="75"/>
      <c r="Z288" s="75"/>
      <c r="AA288" s="75"/>
      <c r="AB288" s="75"/>
      <c r="AC288" s="75"/>
      <c r="AD288" s="75"/>
      <c r="AE288" s="75"/>
      <c r="AF288" s="75"/>
      <c r="AG288" s="75"/>
      <c r="AH288" s="75"/>
    </row>
    <row r="289" spans="1:34" x14ac:dyDescent="0.25">
      <c r="A289" s="75"/>
      <c r="B289" s="75"/>
      <c r="C289" s="117" t="str">
        <f>IF(IF(COUNTIF('Intro &amp; Setup'!$CA$4:$CA$23, C290)&gt;0, 1, 0)+IF(COUNTIF('Intro &amp; Setup'!$CB$4:$CB$23, C290)&gt;0, 2, 0)=0, "", IF(IF(COUNTIF('Intro &amp; Setup'!$CA$4:$CA$23, C290)&gt;0, 1, 0)+IF(COUNTIF('Intro &amp; Setup'!$CB$4:$CB$23, C290)&gt;0, 2, 0)=1, "UK", IF(IF(COUNTIF('Intro &amp; Setup'!$CA$4:$CA$23, C290)&gt;0, 1, 0)+IF(COUNTIF('Intro &amp; Setup'!$CB$4:$CB$23, C290)&gt;0, 2, 0)=2, LEFT('Intro &amp; Setup'!$BA$9, 3), IF(IF(COUNTIF('Intro &amp; Setup'!$CA$4:$CA$23, C290)&gt;0, 1, 0)+IF(COUNTIF('Intro &amp; Setup'!$CB$4:$CB$23, C290)&gt;0, 2, 0)=3, "Both", ""))))</f>
        <v/>
      </c>
      <c r="D289" s="117" t="str">
        <f>IF(IF(COUNTIF('Intro &amp; Setup'!$CA$4:$CA$23, D290)&gt;0, 1, 0)+IF(COUNTIF('Intro &amp; Setup'!$CB$4:$CB$23, D290)&gt;0, 2, 0)=0, "", IF(IF(COUNTIF('Intro &amp; Setup'!$CA$4:$CA$23, D290)&gt;0, 1, 0)+IF(COUNTIF('Intro &amp; Setup'!$CB$4:$CB$23, D290)&gt;0, 2, 0)=1, "UK", IF(IF(COUNTIF('Intro &amp; Setup'!$CA$4:$CA$23, D290)&gt;0, 1, 0)+IF(COUNTIF('Intro &amp; Setup'!$CB$4:$CB$23, D290)&gt;0, 2, 0)=2, LEFT('Intro &amp; Setup'!$BA$9, 3), IF(IF(COUNTIF('Intro &amp; Setup'!$CA$4:$CA$23, D290)&gt;0, 1, 0)+IF(COUNTIF('Intro &amp; Setup'!$CB$4:$CB$23, D290)&gt;0, 2, 0)=3, "Both", ""))))</f>
        <v/>
      </c>
      <c r="E289" s="117" t="str">
        <f>IF(IF(COUNTIF('Intro &amp; Setup'!$CA$4:$CA$23, E290)&gt;0, 1, 0)+IF(COUNTIF('Intro &amp; Setup'!$CB$4:$CB$23, E290)&gt;0, 2, 0)=0, "", IF(IF(COUNTIF('Intro &amp; Setup'!$CA$4:$CA$23, E290)&gt;0, 1, 0)+IF(COUNTIF('Intro &amp; Setup'!$CB$4:$CB$23, E290)&gt;0, 2, 0)=1, "UK", IF(IF(COUNTIF('Intro &amp; Setup'!$CA$4:$CA$23, E290)&gt;0, 1, 0)+IF(COUNTIF('Intro &amp; Setup'!$CB$4:$CB$23, E290)&gt;0, 2, 0)=2, LEFT('Intro &amp; Setup'!$BA$9, 3), IF(IF(COUNTIF('Intro &amp; Setup'!$CA$4:$CA$23, E290)&gt;0, 1, 0)+IF(COUNTIF('Intro &amp; Setup'!$CB$4:$CB$23, E290)&gt;0, 2, 0)=3, "Both", ""))))</f>
        <v/>
      </c>
      <c r="F289" s="117" t="str">
        <f>IF(IF(COUNTIF('Intro &amp; Setup'!$CA$4:$CA$23, F290)&gt;0, 1, 0)+IF(COUNTIF('Intro &amp; Setup'!$CB$4:$CB$23, F290)&gt;0, 2, 0)=0, "", IF(IF(COUNTIF('Intro &amp; Setup'!$CA$4:$CA$23, F290)&gt;0, 1, 0)+IF(COUNTIF('Intro &amp; Setup'!$CB$4:$CB$23, F290)&gt;0, 2, 0)=1, "UK", IF(IF(COUNTIF('Intro &amp; Setup'!$CA$4:$CA$23, F290)&gt;0, 1, 0)+IF(COUNTIF('Intro &amp; Setup'!$CB$4:$CB$23, F290)&gt;0, 2, 0)=2, LEFT('Intro &amp; Setup'!$BA$9, 3), IF(IF(COUNTIF('Intro &amp; Setup'!$CA$4:$CA$23, F290)&gt;0, 1, 0)+IF(COUNTIF('Intro &amp; Setup'!$CB$4:$CB$23, F290)&gt;0, 2, 0)=3, "Both", ""))))</f>
        <v/>
      </c>
      <c r="G289" s="117" t="str">
        <f>IF(IF(COUNTIF('Intro &amp; Setup'!$CA$4:$CA$23, G290)&gt;0, 1, 0)+IF(COUNTIF('Intro &amp; Setup'!$CB$4:$CB$23, G290)&gt;0, 2, 0)=0, "", IF(IF(COUNTIF('Intro &amp; Setup'!$CA$4:$CA$23, G290)&gt;0, 1, 0)+IF(COUNTIF('Intro &amp; Setup'!$CB$4:$CB$23, G290)&gt;0, 2, 0)=1, "UK", IF(IF(COUNTIF('Intro &amp; Setup'!$CA$4:$CA$23, G290)&gt;0, 1, 0)+IF(COUNTIF('Intro &amp; Setup'!$CB$4:$CB$23, G290)&gt;0, 2, 0)=2, LEFT('Intro &amp; Setup'!$BA$9, 3), IF(IF(COUNTIF('Intro &amp; Setup'!$CA$4:$CA$23, G290)&gt;0, 1, 0)+IF(COUNTIF('Intro &amp; Setup'!$CB$4:$CB$23, G290)&gt;0, 2, 0)=3, "Both", ""))))</f>
        <v/>
      </c>
      <c r="H289" s="117" t="str">
        <f>IF(IF(COUNTIF('Intro &amp; Setup'!$CA$4:$CA$23, H290)&gt;0, 1, 0)+IF(COUNTIF('Intro &amp; Setup'!$CB$4:$CB$23, H290)&gt;0, 2, 0)=0, "", IF(IF(COUNTIF('Intro &amp; Setup'!$CA$4:$CA$23, H290)&gt;0, 1, 0)+IF(COUNTIF('Intro &amp; Setup'!$CB$4:$CB$23, H290)&gt;0, 2, 0)=1, "UK", IF(IF(COUNTIF('Intro &amp; Setup'!$CA$4:$CA$23, H290)&gt;0, 1, 0)+IF(COUNTIF('Intro &amp; Setup'!$CB$4:$CB$23, H290)&gt;0, 2, 0)=2, LEFT('Intro &amp; Setup'!$BA$9, 3), IF(IF(COUNTIF('Intro &amp; Setup'!$CA$4:$CA$23, H290)&gt;0, 1, 0)+IF(COUNTIF('Intro &amp; Setup'!$CB$4:$CB$23, H290)&gt;0, 2, 0)=3, "Both", ""))))</f>
        <v/>
      </c>
      <c r="I289" s="117" t="str">
        <f>IF(IF(COUNTIF('Intro &amp; Setup'!$CA$4:$CA$23, I290)&gt;0, 1, 0)+IF(COUNTIF('Intro &amp; Setup'!$CB$4:$CB$23, I290)&gt;0, 2, 0)=0, "", IF(IF(COUNTIF('Intro &amp; Setup'!$CA$4:$CA$23, I290)&gt;0, 1, 0)+IF(COUNTIF('Intro &amp; Setup'!$CB$4:$CB$23, I290)&gt;0, 2, 0)=1, "UK", IF(IF(COUNTIF('Intro &amp; Setup'!$CA$4:$CA$23, I290)&gt;0, 1, 0)+IF(COUNTIF('Intro &amp; Setup'!$CB$4:$CB$23, I290)&gt;0, 2, 0)=2, LEFT('Intro &amp; Setup'!$BA$9, 3), IF(IF(COUNTIF('Intro &amp; Setup'!$CA$4:$CA$23, I290)&gt;0, 1, 0)+IF(COUNTIF('Intro &amp; Setup'!$CB$4:$CB$23, I290)&gt;0, 2, 0)=3, "Both", ""))))</f>
        <v/>
      </c>
      <c r="J289" s="117" t="str">
        <f>IF(IF(COUNTIF('Intro &amp; Setup'!$CA$4:$CA$23, J290)&gt;0, 1, 0)+IF(COUNTIF('Intro &amp; Setup'!$CB$4:$CB$23, J290)&gt;0, 2, 0)=0, "", IF(IF(COUNTIF('Intro &amp; Setup'!$CA$4:$CA$23, J290)&gt;0, 1, 0)+IF(COUNTIF('Intro &amp; Setup'!$CB$4:$CB$23, J290)&gt;0, 2, 0)=1, "UK", IF(IF(COUNTIF('Intro &amp; Setup'!$CA$4:$CA$23, J290)&gt;0, 1, 0)+IF(COUNTIF('Intro &amp; Setup'!$CB$4:$CB$23, J290)&gt;0, 2, 0)=2, LEFT('Intro &amp; Setup'!$BA$9, 3), IF(IF(COUNTIF('Intro &amp; Setup'!$CA$4:$CA$23, J290)&gt;0, 1, 0)+IF(COUNTIF('Intro &amp; Setup'!$CB$4:$CB$23, J290)&gt;0, 2, 0)=3, "Both", ""))))</f>
        <v/>
      </c>
      <c r="K289" s="117" t="str">
        <f>IF(IF(COUNTIF('Intro &amp; Setup'!$CA$4:$CA$23, K290)&gt;0, 1, 0)+IF(COUNTIF('Intro &amp; Setup'!$CB$4:$CB$23, K290)&gt;0, 2, 0)=0, "", IF(IF(COUNTIF('Intro &amp; Setup'!$CA$4:$CA$23, K290)&gt;0, 1, 0)+IF(COUNTIF('Intro &amp; Setup'!$CB$4:$CB$23, K290)&gt;0, 2, 0)=1, "UK", IF(IF(COUNTIF('Intro &amp; Setup'!$CA$4:$CA$23, K290)&gt;0, 1, 0)+IF(COUNTIF('Intro &amp; Setup'!$CB$4:$CB$23, K290)&gt;0, 2, 0)=2, LEFT('Intro &amp; Setup'!$BA$9, 3), IF(IF(COUNTIF('Intro &amp; Setup'!$CA$4:$CA$23, K290)&gt;0, 1, 0)+IF(COUNTIF('Intro &amp; Setup'!$CB$4:$CB$23, K290)&gt;0, 2, 0)=3, "Both", ""))))</f>
        <v/>
      </c>
      <c r="L289" s="117" t="str">
        <f>IF(IF(COUNTIF('Intro &amp; Setup'!$CA$4:$CA$23, L290)&gt;0, 1, 0)+IF(COUNTIF('Intro &amp; Setup'!$CB$4:$CB$23, L290)&gt;0, 2, 0)=0, "", IF(IF(COUNTIF('Intro &amp; Setup'!$CA$4:$CA$23, L290)&gt;0, 1, 0)+IF(COUNTIF('Intro &amp; Setup'!$CB$4:$CB$23, L290)&gt;0, 2, 0)=1, "UK", IF(IF(COUNTIF('Intro &amp; Setup'!$CA$4:$CA$23, L290)&gt;0, 1, 0)+IF(COUNTIF('Intro &amp; Setup'!$CB$4:$CB$23, L290)&gt;0, 2, 0)=2, LEFT('Intro &amp; Setup'!$BA$9, 3), IF(IF(COUNTIF('Intro &amp; Setup'!$CA$4:$CA$23, L290)&gt;0, 1, 0)+IF(COUNTIF('Intro &amp; Setup'!$CB$4:$CB$23, L290)&gt;0, 2, 0)=3, "Both", ""))))</f>
        <v/>
      </c>
      <c r="M289" s="117" t="str">
        <f>IF(IF(COUNTIF('Intro &amp; Setup'!$CA$4:$CA$23, M290)&gt;0, 1, 0)+IF(COUNTIF('Intro &amp; Setup'!$CB$4:$CB$23, M290)&gt;0, 2, 0)=0, "", IF(IF(COUNTIF('Intro &amp; Setup'!$CA$4:$CA$23, M290)&gt;0, 1, 0)+IF(COUNTIF('Intro &amp; Setup'!$CB$4:$CB$23, M290)&gt;0, 2, 0)=1, "UK", IF(IF(COUNTIF('Intro &amp; Setup'!$CA$4:$CA$23, M290)&gt;0, 1, 0)+IF(COUNTIF('Intro &amp; Setup'!$CB$4:$CB$23, M290)&gt;0, 2, 0)=2, LEFT('Intro &amp; Setup'!$BA$9, 3), IF(IF(COUNTIF('Intro &amp; Setup'!$CA$4:$CA$23, M290)&gt;0, 1, 0)+IF(COUNTIF('Intro &amp; Setup'!$CB$4:$CB$23, M290)&gt;0, 2, 0)=3, "Both", ""))))</f>
        <v/>
      </c>
      <c r="N289" s="117" t="str">
        <f>IF(IF(COUNTIF('Intro &amp; Setup'!$CA$4:$CA$23, N290)&gt;0, 1, 0)+IF(COUNTIF('Intro &amp; Setup'!$CB$4:$CB$23, N290)&gt;0, 2, 0)=0, "", IF(IF(COUNTIF('Intro &amp; Setup'!$CA$4:$CA$23, N290)&gt;0, 1, 0)+IF(COUNTIF('Intro &amp; Setup'!$CB$4:$CB$23, N290)&gt;0, 2, 0)=1, "UK", IF(IF(COUNTIF('Intro &amp; Setup'!$CA$4:$CA$23, N290)&gt;0, 1, 0)+IF(COUNTIF('Intro &amp; Setup'!$CB$4:$CB$23, N290)&gt;0, 2, 0)=2, LEFT('Intro &amp; Setup'!$BA$9, 3), IF(IF(COUNTIF('Intro &amp; Setup'!$CA$4:$CA$23, N290)&gt;0, 1, 0)+IF(COUNTIF('Intro &amp; Setup'!$CB$4:$CB$23, N290)&gt;0, 2, 0)=3, "Both", ""))))</f>
        <v/>
      </c>
      <c r="O289" s="117" t="str">
        <f>IF(IF(COUNTIF('Intro &amp; Setup'!$CA$4:$CA$23, O290)&gt;0, 1, 0)+IF(COUNTIF('Intro &amp; Setup'!$CB$4:$CB$23, O290)&gt;0, 2, 0)=0, "", IF(IF(COUNTIF('Intro &amp; Setup'!$CA$4:$CA$23, O290)&gt;0, 1, 0)+IF(COUNTIF('Intro &amp; Setup'!$CB$4:$CB$23, O290)&gt;0, 2, 0)=1, "UK", IF(IF(COUNTIF('Intro &amp; Setup'!$CA$4:$CA$23, O290)&gt;0, 1, 0)+IF(COUNTIF('Intro &amp; Setup'!$CB$4:$CB$23, O290)&gt;0, 2, 0)=2, LEFT('Intro &amp; Setup'!$BA$9, 3), IF(IF(COUNTIF('Intro &amp; Setup'!$CA$4:$CA$23, O290)&gt;0, 1, 0)+IF(COUNTIF('Intro &amp; Setup'!$CB$4:$CB$23, O290)&gt;0, 2, 0)=3, "Both", ""))))</f>
        <v/>
      </c>
      <c r="P289" s="117" t="str">
        <f>IF(IF(COUNTIF('Intro &amp; Setup'!$CA$4:$CA$23, P290)&gt;0, 1, 0)+IF(COUNTIF('Intro &amp; Setup'!$CB$4:$CB$23, P290)&gt;0, 2, 0)=0, "", IF(IF(COUNTIF('Intro &amp; Setup'!$CA$4:$CA$23, P290)&gt;0, 1, 0)+IF(COUNTIF('Intro &amp; Setup'!$CB$4:$CB$23, P290)&gt;0, 2, 0)=1, "UK", IF(IF(COUNTIF('Intro &amp; Setup'!$CA$4:$CA$23, P290)&gt;0, 1, 0)+IF(COUNTIF('Intro &amp; Setup'!$CB$4:$CB$23, P290)&gt;0, 2, 0)=2, LEFT('Intro &amp; Setup'!$BA$9, 3), IF(IF(COUNTIF('Intro &amp; Setup'!$CA$4:$CA$23, P290)&gt;0, 1, 0)+IF(COUNTIF('Intro &amp; Setup'!$CB$4:$CB$23, P290)&gt;0, 2, 0)=3, "Both", ""))))</f>
        <v/>
      </c>
      <c r="Q289" s="117" t="str">
        <f>IF(IF(COUNTIF('Intro &amp; Setup'!$CA$4:$CA$23, Q290)&gt;0, 1, 0)+IF(COUNTIF('Intro &amp; Setup'!$CB$4:$CB$23, Q290)&gt;0, 2, 0)=0, "", IF(IF(COUNTIF('Intro &amp; Setup'!$CA$4:$CA$23, Q290)&gt;0, 1, 0)+IF(COUNTIF('Intro &amp; Setup'!$CB$4:$CB$23, Q290)&gt;0, 2, 0)=1, "UK", IF(IF(COUNTIF('Intro &amp; Setup'!$CA$4:$CA$23, Q290)&gt;0, 1, 0)+IF(COUNTIF('Intro &amp; Setup'!$CB$4:$CB$23, Q290)&gt;0, 2, 0)=2, LEFT('Intro &amp; Setup'!$BA$9, 3), IF(IF(COUNTIF('Intro &amp; Setup'!$CA$4:$CA$23, Q290)&gt;0, 1, 0)+IF(COUNTIF('Intro &amp; Setup'!$CB$4:$CB$23, Q290)&gt;0, 2, 0)=3, "Both", ""))))</f>
        <v/>
      </c>
      <c r="R289" s="117" t="str">
        <f>IF(IF(COUNTIF('Intro &amp; Setup'!$CA$4:$CA$23, R290)&gt;0, 1, 0)+IF(COUNTIF('Intro &amp; Setup'!$CB$4:$CB$23, R290)&gt;0, 2, 0)=0, "", IF(IF(COUNTIF('Intro &amp; Setup'!$CA$4:$CA$23, R290)&gt;0, 1, 0)+IF(COUNTIF('Intro &amp; Setup'!$CB$4:$CB$23, R290)&gt;0, 2, 0)=1, "UK", IF(IF(COUNTIF('Intro &amp; Setup'!$CA$4:$CA$23, R290)&gt;0, 1, 0)+IF(COUNTIF('Intro &amp; Setup'!$CB$4:$CB$23, R290)&gt;0, 2, 0)=2, LEFT('Intro &amp; Setup'!$BA$9, 3), IF(IF(COUNTIF('Intro &amp; Setup'!$CA$4:$CA$23, R290)&gt;0, 1, 0)+IF(COUNTIF('Intro &amp; Setup'!$CB$4:$CB$23, R290)&gt;0, 2, 0)=3, "Both", ""))))</f>
        <v/>
      </c>
      <c r="S289" s="117" t="str">
        <f>IF(IF(COUNTIF('Intro &amp; Setup'!$CA$4:$CA$23, S290)&gt;0, 1, 0)+IF(COUNTIF('Intro &amp; Setup'!$CB$4:$CB$23, S290)&gt;0, 2, 0)=0, "", IF(IF(COUNTIF('Intro &amp; Setup'!$CA$4:$CA$23, S290)&gt;0, 1, 0)+IF(COUNTIF('Intro &amp; Setup'!$CB$4:$CB$23, S290)&gt;0, 2, 0)=1, "UK", IF(IF(COUNTIF('Intro &amp; Setup'!$CA$4:$CA$23, S290)&gt;0, 1, 0)+IF(COUNTIF('Intro &amp; Setup'!$CB$4:$CB$23, S290)&gt;0, 2, 0)=2, LEFT('Intro &amp; Setup'!$BA$9, 3), IF(IF(COUNTIF('Intro &amp; Setup'!$CA$4:$CA$23, S290)&gt;0, 1, 0)+IF(COUNTIF('Intro &amp; Setup'!$CB$4:$CB$23, S290)&gt;0, 2, 0)=3, "Both", ""))))</f>
        <v/>
      </c>
      <c r="T289" s="117" t="str">
        <f>IF(IF(COUNTIF('Intro &amp; Setup'!$CA$4:$CA$23, T290)&gt;0, 1, 0)+IF(COUNTIF('Intro &amp; Setup'!$CB$4:$CB$23, T290)&gt;0, 2, 0)=0, "", IF(IF(COUNTIF('Intro &amp; Setup'!$CA$4:$CA$23, T290)&gt;0, 1, 0)+IF(COUNTIF('Intro &amp; Setup'!$CB$4:$CB$23, T290)&gt;0, 2, 0)=1, "UK", IF(IF(COUNTIF('Intro &amp; Setup'!$CA$4:$CA$23, T290)&gt;0, 1, 0)+IF(COUNTIF('Intro &amp; Setup'!$CB$4:$CB$23, T290)&gt;0, 2, 0)=2, LEFT('Intro &amp; Setup'!$BA$9, 3), IF(IF(COUNTIF('Intro &amp; Setup'!$CA$4:$CA$23, T290)&gt;0, 1, 0)+IF(COUNTIF('Intro &amp; Setup'!$CB$4:$CB$23, T290)&gt;0, 2, 0)=3, "Both", ""))))</f>
        <v/>
      </c>
      <c r="U289" s="117" t="str">
        <f>IF(IF(COUNTIF('Intro &amp; Setup'!$CA$4:$CA$23, U290)&gt;0, 1, 0)+IF(COUNTIF('Intro &amp; Setup'!$CB$4:$CB$23, U290)&gt;0, 2, 0)=0, "", IF(IF(COUNTIF('Intro &amp; Setup'!$CA$4:$CA$23, U290)&gt;0, 1, 0)+IF(COUNTIF('Intro &amp; Setup'!$CB$4:$CB$23, U290)&gt;0, 2, 0)=1, "UK", IF(IF(COUNTIF('Intro &amp; Setup'!$CA$4:$CA$23, U290)&gt;0, 1, 0)+IF(COUNTIF('Intro &amp; Setup'!$CB$4:$CB$23, U290)&gt;0, 2, 0)=2, LEFT('Intro &amp; Setup'!$BA$9, 3), IF(IF(COUNTIF('Intro &amp; Setup'!$CA$4:$CA$23, U290)&gt;0, 1, 0)+IF(COUNTIF('Intro &amp; Setup'!$CB$4:$CB$23, U290)&gt;0, 2, 0)=3, "Both", ""))))</f>
        <v/>
      </c>
      <c r="V289" s="117" t="str">
        <f>IF(IF(COUNTIF('Intro &amp; Setup'!$CA$4:$CA$23, V290)&gt;0, 1, 0)+IF(COUNTIF('Intro &amp; Setup'!$CB$4:$CB$23, V290)&gt;0, 2, 0)=0, "", IF(IF(COUNTIF('Intro &amp; Setup'!$CA$4:$CA$23, V290)&gt;0, 1, 0)+IF(COUNTIF('Intro &amp; Setup'!$CB$4:$CB$23, V290)&gt;0, 2, 0)=1, "UK", IF(IF(COUNTIF('Intro &amp; Setup'!$CA$4:$CA$23, V290)&gt;0, 1, 0)+IF(COUNTIF('Intro &amp; Setup'!$CB$4:$CB$23, V290)&gt;0, 2, 0)=2, LEFT('Intro &amp; Setup'!$BA$9, 3), IF(IF(COUNTIF('Intro &amp; Setup'!$CA$4:$CA$23, V290)&gt;0, 1, 0)+IF(COUNTIF('Intro &amp; Setup'!$CB$4:$CB$23, V290)&gt;0, 2, 0)=3, "Both", ""))))</f>
        <v/>
      </c>
      <c r="W289" s="117" t="str">
        <f>IF(IF(COUNTIF('Intro &amp; Setup'!$CA$4:$CA$23, W290)&gt;0, 1, 0)+IF(COUNTIF('Intro &amp; Setup'!$CB$4:$CB$23, W290)&gt;0, 2, 0)=0, "", IF(IF(COUNTIF('Intro &amp; Setup'!$CA$4:$CA$23, W290)&gt;0, 1, 0)+IF(COUNTIF('Intro &amp; Setup'!$CB$4:$CB$23, W290)&gt;0, 2, 0)=1, "UK", IF(IF(COUNTIF('Intro &amp; Setup'!$CA$4:$CA$23, W290)&gt;0, 1, 0)+IF(COUNTIF('Intro &amp; Setup'!$CB$4:$CB$23, W290)&gt;0, 2, 0)=2, LEFT('Intro &amp; Setup'!$BA$9, 3), IF(IF(COUNTIF('Intro &amp; Setup'!$CA$4:$CA$23, W290)&gt;0, 1, 0)+IF(COUNTIF('Intro &amp; Setup'!$CB$4:$CB$23, W290)&gt;0, 2, 0)=3, "Both", ""))))</f>
        <v/>
      </c>
      <c r="X289" s="117" t="str">
        <f>IF(IF(COUNTIF('Intro &amp; Setup'!$CA$4:$CA$23, X290)&gt;0, 1, 0)+IF(COUNTIF('Intro &amp; Setup'!$CB$4:$CB$23, X290)&gt;0, 2, 0)=0, "", IF(IF(COUNTIF('Intro &amp; Setup'!$CA$4:$CA$23, X290)&gt;0, 1, 0)+IF(COUNTIF('Intro &amp; Setup'!$CB$4:$CB$23, X290)&gt;0, 2, 0)=1, "UK", IF(IF(COUNTIF('Intro &amp; Setup'!$CA$4:$CA$23, X290)&gt;0, 1, 0)+IF(COUNTIF('Intro &amp; Setup'!$CB$4:$CB$23, X290)&gt;0, 2, 0)=2, LEFT('Intro &amp; Setup'!$BA$9, 3), IF(IF(COUNTIF('Intro &amp; Setup'!$CA$4:$CA$23, X290)&gt;0, 1, 0)+IF(COUNTIF('Intro &amp; Setup'!$CB$4:$CB$23, X290)&gt;0, 2, 0)=3, "Both", ""))))</f>
        <v/>
      </c>
      <c r="Y289" s="117" t="str">
        <f>IF(IF(COUNTIF('Intro &amp; Setup'!$CA$4:$CA$23, Y290)&gt;0, 1, 0)+IF(COUNTIF('Intro &amp; Setup'!$CB$4:$CB$23, Y290)&gt;0, 2, 0)=0, "", IF(IF(COUNTIF('Intro &amp; Setup'!$CA$4:$CA$23, Y290)&gt;0, 1, 0)+IF(COUNTIF('Intro &amp; Setup'!$CB$4:$CB$23, Y290)&gt;0, 2, 0)=1, "UK", IF(IF(COUNTIF('Intro &amp; Setup'!$CA$4:$CA$23, Y290)&gt;0, 1, 0)+IF(COUNTIF('Intro &amp; Setup'!$CB$4:$CB$23, Y290)&gt;0, 2, 0)=2, LEFT('Intro &amp; Setup'!$BA$9, 3), IF(IF(COUNTIF('Intro &amp; Setup'!$CA$4:$CA$23, Y290)&gt;0, 1, 0)+IF(COUNTIF('Intro &amp; Setup'!$CB$4:$CB$23, Y290)&gt;0, 2, 0)=3, "Both", ""))))</f>
        <v/>
      </c>
      <c r="Z289" s="117" t="str">
        <f>IF(IF(COUNTIF('Intro &amp; Setup'!$CA$4:$CA$23, Z290)&gt;0, 1, 0)+IF(COUNTIF('Intro &amp; Setup'!$CB$4:$CB$23, Z290)&gt;0, 2, 0)=0, "", IF(IF(COUNTIF('Intro &amp; Setup'!$CA$4:$CA$23, Z290)&gt;0, 1, 0)+IF(COUNTIF('Intro &amp; Setup'!$CB$4:$CB$23, Z290)&gt;0, 2, 0)=1, "UK", IF(IF(COUNTIF('Intro &amp; Setup'!$CA$4:$CA$23, Z290)&gt;0, 1, 0)+IF(COUNTIF('Intro &amp; Setup'!$CB$4:$CB$23, Z290)&gt;0, 2, 0)=2, LEFT('Intro &amp; Setup'!$BA$9, 3), IF(IF(COUNTIF('Intro &amp; Setup'!$CA$4:$CA$23, Z290)&gt;0, 1, 0)+IF(COUNTIF('Intro &amp; Setup'!$CB$4:$CB$23, Z290)&gt;0, 2, 0)=3, "Both", ""))))</f>
        <v/>
      </c>
      <c r="AA289" s="117" t="str">
        <f>IF(IF(COUNTIF('Intro &amp; Setup'!$CA$4:$CA$23, AA290)&gt;0, 1, 0)+IF(COUNTIF('Intro &amp; Setup'!$CB$4:$CB$23, AA290)&gt;0, 2, 0)=0, "", IF(IF(COUNTIF('Intro &amp; Setup'!$CA$4:$CA$23, AA290)&gt;0, 1, 0)+IF(COUNTIF('Intro &amp; Setup'!$CB$4:$CB$23, AA290)&gt;0, 2, 0)=1, "UK", IF(IF(COUNTIF('Intro &amp; Setup'!$CA$4:$CA$23, AA290)&gt;0, 1, 0)+IF(COUNTIF('Intro &amp; Setup'!$CB$4:$CB$23, AA290)&gt;0, 2, 0)=2, LEFT('Intro &amp; Setup'!$BA$9, 3), IF(IF(COUNTIF('Intro &amp; Setup'!$CA$4:$CA$23, AA290)&gt;0, 1, 0)+IF(COUNTIF('Intro &amp; Setup'!$CB$4:$CB$23, AA290)&gt;0, 2, 0)=3, "Both", ""))))</f>
        <v>UK</v>
      </c>
      <c r="AB289" s="117" t="str">
        <f>IF(IF(COUNTIF('Intro &amp; Setup'!$CA$4:$CA$23, AB290)&gt;0, 1, 0)+IF(COUNTIF('Intro &amp; Setup'!$CB$4:$CB$23, AB290)&gt;0, 2, 0)=0, "", IF(IF(COUNTIF('Intro &amp; Setup'!$CA$4:$CA$23, AB290)&gt;0, 1, 0)+IF(COUNTIF('Intro &amp; Setup'!$CB$4:$CB$23, AB290)&gt;0, 2, 0)=1, "UK", IF(IF(COUNTIF('Intro &amp; Setup'!$CA$4:$CA$23, AB290)&gt;0, 1, 0)+IF(COUNTIF('Intro &amp; Setup'!$CB$4:$CB$23, AB290)&gt;0, 2, 0)=2, LEFT('Intro &amp; Setup'!$BA$9, 3), IF(IF(COUNTIF('Intro &amp; Setup'!$CA$4:$CA$23, AB290)&gt;0, 1, 0)+IF(COUNTIF('Intro &amp; Setup'!$CB$4:$CB$23, AB290)&gt;0, 2, 0)=3, "Both", ""))))</f>
        <v/>
      </c>
      <c r="AC289" s="117" t="str">
        <f>IF(IF(COUNTIF('Intro &amp; Setup'!$CA$4:$CA$23, AC290)&gt;0, 1, 0)+IF(COUNTIF('Intro &amp; Setup'!$CB$4:$CB$23, AC290)&gt;0, 2, 0)=0, "", IF(IF(COUNTIF('Intro &amp; Setup'!$CA$4:$CA$23, AC290)&gt;0, 1, 0)+IF(COUNTIF('Intro &amp; Setup'!$CB$4:$CB$23, AC290)&gt;0, 2, 0)=1, "UK", IF(IF(COUNTIF('Intro &amp; Setup'!$CA$4:$CA$23, AC290)&gt;0, 1, 0)+IF(COUNTIF('Intro &amp; Setup'!$CB$4:$CB$23, AC290)&gt;0, 2, 0)=2, LEFT('Intro &amp; Setup'!$BA$9, 3), IF(IF(COUNTIF('Intro &amp; Setup'!$CA$4:$CA$23, AC290)&gt;0, 1, 0)+IF(COUNTIF('Intro &amp; Setup'!$CB$4:$CB$23, AC290)&gt;0, 2, 0)=3, "Both", ""))))</f>
        <v/>
      </c>
      <c r="AD289" s="117" t="str">
        <f>IF(IF(COUNTIF('Intro &amp; Setup'!$CA$4:$CA$23, AD290)&gt;0, 1, 0)+IF(COUNTIF('Intro &amp; Setup'!$CB$4:$CB$23, AD290)&gt;0, 2, 0)=0, "", IF(IF(COUNTIF('Intro &amp; Setup'!$CA$4:$CA$23, AD290)&gt;0, 1, 0)+IF(COUNTIF('Intro &amp; Setup'!$CB$4:$CB$23, AD290)&gt;0, 2, 0)=1, "UK", IF(IF(COUNTIF('Intro &amp; Setup'!$CA$4:$CA$23, AD290)&gt;0, 1, 0)+IF(COUNTIF('Intro &amp; Setup'!$CB$4:$CB$23, AD290)&gt;0, 2, 0)=2, LEFT('Intro &amp; Setup'!$BA$9, 3), IF(IF(COUNTIF('Intro &amp; Setup'!$CA$4:$CA$23, AD290)&gt;0, 1, 0)+IF(COUNTIF('Intro &amp; Setup'!$CB$4:$CB$23, AD290)&gt;0, 2, 0)=3, "Both", ""))))</f>
        <v>UK</v>
      </c>
      <c r="AE289" s="117" t="str">
        <f>IF(IF(COUNTIF('Intro &amp; Setup'!$CA$4:$CA$23, AE290)&gt;0, 1, 0)+IF(COUNTIF('Intro &amp; Setup'!$CB$4:$CB$23, AE290)&gt;0, 2, 0)=0, "", IF(IF(COUNTIF('Intro &amp; Setup'!$CA$4:$CA$23, AE290)&gt;0, 1, 0)+IF(COUNTIF('Intro &amp; Setup'!$CB$4:$CB$23, AE290)&gt;0, 2, 0)=1, "UK", IF(IF(COUNTIF('Intro &amp; Setup'!$CA$4:$CA$23, AE290)&gt;0, 1, 0)+IF(COUNTIF('Intro &amp; Setup'!$CB$4:$CB$23, AE290)&gt;0, 2, 0)=2, LEFT('Intro &amp; Setup'!$BA$9, 3), IF(IF(COUNTIF('Intro &amp; Setup'!$CA$4:$CA$23, AE290)&gt;0, 1, 0)+IF(COUNTIF('Intro &amp; Setup'!$CB$4:$CB$23, AE290)&gt;0, 2, 0)=3, "Both", ""))))</f>
        <v/>
      </c>
      <c r="AF289" s="117" t="str">
        <f>IF(IF(COUNTIF('Intro &amp; Setup'!$CA$4:$CA$23, AF290)&gt;0, 1, 0)+IF(COUNTIF('Intro &amp; Setup'!$CB$4:$CB$23, AF290)&gt;0, 2, 0)=0, "", IF(IF(COUNTIF('Intro &amp; Setup'!$CA$4:$CA$23, AF290)&gt;0, 1, 0)+IF(COUNTIF('Intro &amp; Setup'!$CB$4:$CB$23, AF290)&gt;0, 2, 0)=1, "UK", IF(IF(COUNTIF('Intro &amp; Setup'!$CA$4:$CA$23, AF290)&gt;0, 1, 0)+IF(COUNTIF('Intro &amp; Setup'!$CB$4:$CB$23, AF290)&gt;0, 2, 0)=2, LEFT('Intro &amp; Setup'!$BA$9, 3), IF(IF(COUNTIF('Intro &amp; Setup'!$CA$4:$CA$23, AF290)&gt;0, 1, 0)+IF(COUNTIF('Intro &amp; Setup'!$CB$4:$CB$23, AF290)&gt;0, 2, 0)=3, "Both", ""))))</f>
        <v/>
      </c>
      <c r="AG289" s="117" t="str">
        <f>IF(IF(COUNTIF('Intro &amp; Setup'!$CA$4:$CA$23, AG290)&gt;0, 1, 0)+IF(COUNTIF('Intro &amp; Setup'!$CB$4:$CB$23, AG290)&gt;0, 2, 0)=0, "", IF(IF(COUNTIF('Intro &amp; Setup'!$CA$4:$CA$23, AG290)&gt;0, 1, 0)+IF(COUNTIF('Intro &amp; Setup'!$CB$4:$CB$23, AG290)&gt;0, 2, 0)=1, "UK", IF(IF(COUNTIF('Intro &amp; Setup'!$CA$4:$CA$23, AG290)&gt;0, 1, 0)+IF(COUNTIF('Intro &amp; Setup'!$CB$4:$CB$23, AG290)&gt;0, 2, 0)=2, LEFT('Intro &amp; Setup'!$BA$9, 3), IF(IF(COUNTIF('Intro &amp; Setup'!$CA$4:$CA$23, AG290)&gt;0, 1, 0)+IF(COUNTIF('Intro &amp; Setup'!$CB$4:$CB$23, AG290)&gt;0, 2, 0)=3, "Both", ""))))</f>
        <v/>
      </c>
      <c r="AH289" s="75"/>
    </row>
    <row r="290" spans="1:34" x14ac:dyDescent="0.25">
      <c r="A290" s="75"/>
      <c r="B290" s="370" t="str">
        <f>CONCATENATE(TEXT(C290, "mmmm"), " ", TEXT(C290, "yyyy"))</f>
        <v>December 2020</v>
      </c>
      <c r="C290" s="71">
        <f>DATE(YEAR(C264), MONTH(C264)+1, DAY(C264))</f>
        <v>44166</v>
      </c>
      <c r="D290" s="66">
        <f>IFERROR(IF(TEXT(C290, "mmm")=TEXT(C290+1, "mmm"), C290+1, ""), "")</f>
        <v>44167</v>
      </c>
      <c r="E290" s="66">
        <f t="shared" ref="E290:AG290" si="52">IFERROR(IF(TEXT(D290, "mmm")=TEXT(D290+1, "mmm"), D290+1, ""), "")</f>
        <v>44168</v>
      </c>
      <c r="F290" s="66">
        <f t="shared" si="52"/>
        <v>44169</v>
      </c>
      <c r="G290" s="66">
        <f t="shared" si="52"/>
        <v>44170</v>
      </c>
      <c r="H290" s="66">
        <f t="shared" si="52"/>
        <v>44171</v>
      </c>
      <c r="I290" s="66">
        <f t="shared" si="52"/>
        <v>44172</v>
      </c>
      <c r="J290" s="66">
        <f t="shared" si="52"/>
        <v>44173</v>
      </c>
      <c r="K290" s="66">
        <f t="shared" si="52"/>
        <v>44174</v>
      </c>
      <c r="L290" s="66">
        <f t="shared" si="52"/>
        <v>44175</v>
      </c>
      <c r="M290" s="66">
        <f t="shared" si="52"/>
        <v>44176</v>
      </c>
      <c r="N290" s="66">
        <f t="shared" si="52"/>
        <v>44177</v>
      </c>
      <c r="O290" s="66">
        <f t="shared" si="52"/>
        <v>44178</v>
      </c>
      <c r="P290" s="66">
        <f t="shared" si="52"/>
        <v>44179</v>
      </c>
      <c r="Q290" s="66">
        <f t="shared" si="52"/>
        <v>44180</v>
      </c>
      <c r="R290" s="66">
        <f t="shared" si="52"/>
        <v>44181</v>
      </c>
      <c r="S290" s="66">
        <f t="shared" si="52"/>
        <v>44182</v>
      </c>
      <c r="T290" s="66">
        <f t="shared" si="52"/>
        <v>44183</v>
      </c>
      <c r="U290" s="66">
        <f t="shared" si="52"/>
        <v>44184</v>
      </c>
      <c r="V290" s="66">
        <f t="shared" si="52"/>
        <v>44185</v>
      </c>
      <c r="W290" s="66">
        <f t="shared" si="52"/>
        <v>44186</v>
      </c>
      <c r="X290" s="66">
        <f t="shared" si="52"/>
        <v>44187</v>
      </c>
      <c r="Y290" s="66">
        <f t="shared" si="52"/>
        <v>44188</v>
      </c>
      <c r="Z290" s="66">
        <f t="shared" si="52"/>
        <v>44189</v>
      </c>
      <c r="AA290" s="66">
        <f t="shared" si="52"/>
        <v>44190</v>
      </c>
      <c r="AB290" s="66">
        <f t="shared" si="52"/>
        <v>44191</v>
      </c>
      <c r="AC290" s="66">
        <f t="shared" si="52"/>
        <v>44192</v>
      </c>
      <c r="AD290" s="66">
        <f t="shared" si="52"/>
        <v>44193</v>
      </c>
      <c r="AE290" s="66">
        <f t="shared" si="52"/>
        <v>44194</v>
      </c>
      <c r="AF290" s="66">
        <f t="shared" si="52"/>
        <v>44195</v>
      </c>
      <c r="AG290" s="66">
        <f t="shared" si="52"/>
        <v>44196</v>
      </c>
      <c r="AH290" s="75"/>
    </row>
    <row r="291" spans="1:34" x14ac:dyDescent="0.25">
      <c r="A291" s="75"/>
      <c r="B291" s="371"/>
      <c r="C291" s="72">
        <f t="shared" ref="C291:C293" si="53">DATE(YEAR(C265), MONTH(C265)+1, DAY(C265))</f>
        <v>44166</v>
      </c>
      <c r="D291" s="67">
        <f t="shared" ref="D291:AG291" si="54">IFERROR(IF(TEXT(C291, "mmm")=TEXT(C291+1, "mmm"), C291+1, ""), "")</f>
        <v>44167</v>
      </c>
      <c r="E291" s="67">
        <f t="shared" si="54"/>
        <v>44168</v>
      </c>
      <c r="F291" s="67">
        <f t="shared" si="54"/>
        <v>44169</v>
      </c>
      <c r="G291" s="67">
        <f t="shared" si="54"/>
        <v>44170</v>
      </c>
      <c r="H291" s="67">
        <f t="shared" si="54"/>
        <v>44171</v>
      </c>
      <c r="I291" s="67">
        <f t="shared" si="54"/>
        <v>44172</v>
      </c>
      <c r="J291" s="67">
        <f t="shared" si="54"/>
        <v>44173</v>
      </c>
      <c r="K291" s="67">
        <f t="shared" si="54"/>
        <v>44174</v>
      </c>
      <c r="L291" s="67">
        <f t="shared" si="54"/>
        <v>44175</v>
      </c>
      <c r="M291" s="67">
        <f t="shared" si="54"/>
        <v>44176</v>
      </c>
      <c r="N291" s="67">
        <f t="shared" si="54"/>
        <v>44177</v>
      </c>
      <c r="O291" s="67">
        <f t="shared" si="54"/>
        <v>44178</v>
      </c>
      <c r="P291" s="67">
        <f t="shared" si="54"/>
        <v>44179</v>
      </c>
      <c r="Q291" s="67">
        <f t="shared" si="54"/>
        <v>44180</v>
      </c>
      <c r="R291" s="67">
        <f t="shared" si="54"/>
        <v>44181</v>
      </c>
      <c r="S291" s="67">
        <f t="shared" si="54"/>
        <v>44182</v>
      </c>
      <c r="T291" s="67">
        <f t="shared" si="54"/>
        <v>44183</v>
      </c>
      <c r="U291" s="67">
        <f t="shared" si="54"/>
        <v>44184</v>
      </c>
      <c r="V291" s="67">
        <f t="shared" si="54"/>
        <v>44185</v>
      </c>
      <c r="W291" s="67">
        <f t="shared" si="54"/>
        <v>44186</v>
      </c>
      <c r="X291" s="67">
        <f t="shared" si="54"/>
        <v>44187</v>
      </c>
      <c r="Y291" s="67">
        <f t="shared" si="54"/>
        <v>44188</v>
      </c>
      <c r="Z291" s="67">
        <f t="shared" si="54"/>
        <v>44189</v>
      </c>
      <c r="AA291" s="67">
        <f t="shared" si="54"/>
        <v>44190</v>
      </c>
      <c r="AB291" s="67">
        <f t="shared" si="54"/>
        <v>44191</v>
      </c>
      <c r="AC291" s="67">
        <f t="shared" si="54"/>
        <v>44192</v>
      </c>
      <c r="AD291" s="67">
        <f t="shared" si="54"/>
        <v>44193</v>
      </c>
      <c r="AE291" s="67">
        <f t="shared" si="54"/>
        <v>44194</v>
      </c>
      <c r="AF291" s="67">
        <f t="shared" si="54"/>
        <v>44195</v>
      </c>
      <c r="AG291" s="67">
        <f t="shared" si="54"/>
        <v>44196</v>
      </c>
      <c r="AH291" s="75"/>
    </row>
    <row r="292" spans="1:34" x14ac:dyDescent="0.25">
      <c r="A292" s="75"/>
      <c r="B292" s="118" t="str">
        <f>IF('Intro &amp; Setup'!$P$51="", "", 'Intro &amp; Setup'!$P$51)</f>
        <v>Your Company</v>
      </c>
      <c r="C292" s="73">
        <f t="shared" si="53"/>
        <v>44166</v>
      </c>
      <c r="D292" s="68">
        <f t="shared" ref="D292:AG292" si="55">IFERROR(IF(TEXT(C292, "mmm")=TEXT(C292+1, "mmm"), C292+1, ""), "")</f>
        <v>44167</v>
      </c>
      <c r="E292" s="68">
        <f t="shared" si="55"/>
        <v>44168</v>
      </c>
      <c r="F292" s="68">
        <f t="shared" si="55"/>
        <v>44169</v>
      </c>
      <c r="G292" s="68">
        <f t="shared" si="55"/>
        <v>44170</v>
      </c>
      <c r="H292" s="68">
        <f t="shared" si="55"/>
        <v>44171</v>
      </c>
      <c r="I292" s="68">
        <f t="shared" si="55"/>
        <v>44172</v>
      </c>
      <c r="J292" s="68">
        <f t="shared" si="55"/>
        <v>44173</v>
      </c>
      <c r="K292" s="68">
        <f t="shared" si="55"/>
        <v>44174</v>
      </c>
      <c r="L292" s="68">
        <f t="shared" si="55"/>
        <v>44175</v>
      </c>
      <c r="M292" s="68">
        <f t="shared" si="55"/>
        <v>44176</v>
      </c>
      <c r="N292" s="68">
        <f t="shared" si="55"/>
        <v>44177</v>
      </c>
      <c r="O292" s="68">
        <f t="shared" si="55"/>
        <v>44178</v>
      </c>
      <c r="P292" s="68">
        <f t="shared" si="55"/>
        <v>44179</v>
      </c>
      <c r="Q292" s="68">
        <f t="shared" si="55"/>
        <v>44180</v>
      </c>
      <c r="R292" s="68">
        <f t="shared" si="55"/>
        <v>44181</v>
      </c>
      <c r="S292" s="68">
        <f t="shared" si="55"/>
        <v>44182</v>
      </c>
      <c r="T292" s="68">
        <f t="shared" si="55"/>
        <v>44183</v>
      </c>
      <c r="U292" s="68">
        <f t="shared" si="55"/>
        <v>44184</v>
      </c>
      <c r="V292" s="68">
        <f t="shared" si="55"/>
        <v>44185</v>
      </c>
      <c r="W292" s="68">
        <f t="shared" si="55"/>
        <v>44186</v>
      </c>
      <c r="X292" s="68">
        <f t="shared" si="55"/>
        <v>44187</v>
      </c>
      <c r="Y292" s="68">
        <f t="shared" si="55"/>
        <v>44188</v>
      </c>
      <c r="Z292" s="68">
        <f t="shared" si="55"/>
        <v>44189</v>
      </c>
      <c r="AA292" s="68">
        <f t="shared" si="55"/>
        <v>44190</v>
      </c>
      <c r="AB292" s="68">
        <f t="shared" si="55"/>
        <v>44191</v>
      </c>
      <c r="AC292" s="68">
        <f t="shared" si="55"/>
        <v>44192</v>
      </c>
      <c r="AD292" s="68">
        <f t="shared" si="55"/>
        <v>44193</v>
      </c>
      <c r="AE292" s="68">
        <f t="shared" si="55"/>
        <v>44194</v>
      </c>
      <c r="AF292" s="68">
        <f t="shared" si="55"/>
        <v>44195</v>
      </c>
      <c r="AG292" s="68">
        <f t="shared" si="55"/>
        <v>44196</v>
      </c>
      <c r="AH292" s="75"/>
    </row>
    <row r="293" spans="1:34" x14ac:dyDescent="0.25">
      <c r="A293" s="75"/>
      <c r="B293" s="36" t="s">
        <v>27</v>
      </c>
      <c r="C293" s="74">
        <f t="shared" si="53"/>
        <v>44166</v>
      </c>
      <c r="D293" s="69">
        <f t="shared" ref="D293:AG293" si="56">IFERROR(IF(TEXT(C293, "mmm")=TEXT(C293+1, "mmm"), C293+1, ""), "")</f>
        <v>44167</v>
      </c>
      <c r="E293" s="69">
        <f t="shared" si="56"/>
        <v>44168</v>
      </c>
      <c r="F293" s="69">
        <f t="shared" si="56"/>
        <v>44169</v>
      </c>
      <c r="G293" s="69">
        <f t="shared" si="56"/>
        <v>44170</v>
      </c>
      <c r="H293" s="69">
        <f t="shared" si="56"/>
        <v>44171</v>
      </c>
      <c r="I293" s="69">
        <f t="shared" si="56"/>
        <v>44172</v>
      </c>
      <c r="J293" s="69">
        <f t="shared" si="56"/>
        <v>44173</v>
      </c>
      <c r="K293" s="69">
        <f t="shared" si="56"/>
        <v>44174</v>
      </c>
      <c r="L293" s="69">
        <f t="shared" si="56"/>
        <v>44175</v>
      </c>
      <c r="M293" s="69">
        <f t="shared" si="56"/>
        <v>44176</v>
      </c>
      <c r="N293" s="69">
        <f t="shared" si="56"/>
        <v>44177</v>
      </c>
      <c r="O293" s="69">
        <f t="shared" si="56"/>
        <v>44178</v>
      </c>
      <c r="P293" s="69">
        <f t="shared" si="56"/>
        <v>44179</v>
      </c>
      <c r="Q293" s="69">
        <f t="shared" si="56"/>
        <v>44180</v>
      </c>
      <c r="R293" s="69">
        <f t="shared" si="56"/>
        <v>44181</v>
      </c>
      <c r="S293" s="69">
        <f t="shared" si="56"/>
        <v>44182</v>
      </c>
      <c r="T293" s="69">
        <f t="shared" si="56"/>
        <v>44183</v>
      </c>
      <c r="U293" s="69">
        <f t="shared" si="56"/>
        <v>44184</v>
      </c>
      <c r="V293" s="69">
        <f t="shared" si="56"/>
        <v>44185</v>
      </c>
      <c r="W293" s="69">
        <f t="shared" si="56"/>
        <v>44186</v>
      </c>
      <c r="X293" s="69">
        <f t="shared" si="56"/>
        <v>44187</v>
      </c>
      <c r="Y293" s="69">
        <f t="shared" si="56"/>
        <v>44188</v>
      </c>
      <c r="Z293" s="69">
        <f t="shared" si="56"/>
        <v>44189</v>
      </c>
      <c r="AA293" s="69">
        <f t="shared" si="56"/>
        <v>44190</v>
      </c>
      <c r="AB293" s="69">
        <f t="shared" si="56"/>
        <v>44191</v>
      </c>
      <c r="AC293" s="69">
        <f t="shared" si="56"/>
        <v>44192</v>
      </c>
      <c r="AD293" s="69">
        <f t="shared" si="56"/>
        <v>44193</v>
      </c>
      <c r="AE293" s="69">
        <f t="shared" si="56"/>
        <v>44194</v>
      </c>
      <c r="AF293" s="69">
        <f t="shared" si="56"/>
        <v>44195</v>
      </c>
      <c r="AG293" s="69">
        <f t="shared" si="56"/>
        <v>44196</v>
      </c>
      <c r="AH293" s="75"/>
    </row>
    <row r="294" spans="1:34" x14ac:dyDescent="0.25">
      <c r="A294" s="75"/>
      <c r="B294" s="10" t="str">
        <f>IF('Intro &amp; Setup'!$BC$4="", "", 'Intro &amp; Setup'!$BC$4)</f>
        <v>Richard</v>
      </c>
      <c r="C294" s="25" t="str">
        <f>IF(OR($B294="", C293=""), "", IF(COUNTIFS('Leave Request Form'!$T$8:$T$507, C293, 'Leave Request Form'!$C$8:$C$507, $B294), "A2", IF(COUNTIFS('Leave Request Form'!$G$8:$G$507, C293, 'Leave Request Form'!$C$8:$C$507, $B294), "R2", IF(COUNTIFS('Leave Request Form'!$P$8:$P$569, $B294, 'Leave Request Form'!$Q$8:$Q$569, "&lt;="&amp;C293, 'Leave Request Form'!$R$8:$R$569, "&gt;="&amp;C293)&gt;0, "A", IF(COUNTIFS('Leave Request Form'!$C$8:$C$507, $B294, 'Leave Request Form'!$D$8:$D$507, "&lt;="&amp;C293, 'Leave Request Form'!$E$8:$E$507, "&gt;="&amp;C293)&gt;0, "R", "")))))</f>
        <v/>
      </c>
      <c r="D294" s="41" t="str">
        <f>IF(OR($B294="", D293=""), "", IF(COUNTIFS('Leave Request Form'!$T$8:$T$507, D293, 'Leave Request Form'!$C$8:$C$507, $B294), "A2", IF(COUNTIFS('Leave Request Form'!$G$8:$G$507, D293, 'Leave Request Form'!$C$8:$C$507, $B294), "R2", IF(COUNTIFS('Leave Request Form'!$P$8:$P$569, $B294, 'Leave Request Form'!$Q$8:$Q$569, "&lt;="&amp;D293, 'Leave Request Form'!$R$8:$R$569, "&gt;="&amp;D293)&gt;0, "A", IF(COUNTIFS('Leave Request Form'!$C$8:$C$507, $B294, 'Leave Request Form'!$D$8:$D$507, "&lt;="&amp;D293, 'Leave Request Form'!$E$8:$E$507, "&gt;="&amp;D293)&gt;0, "R", "")))))</f>
        <v/>
      </c>
      <c r="E294" s="41" t="str">
        <f>IF(OR($B294="", E293=""), "", IF(COUNTIFS('Leave Request Form'!$T$8:$T$507, E293, 'Leave Request Form'!$C$8:$C$507, $B294), "A2", IF(COUNTIFS('Leave Request Form'!$G$8:$G$507, E293, 'Leave Request Form'!$C$8:$C$507, $B294), "R2", IF(COUNTIFS('Leave Request Form'!$P$8:$P$569, $B294, 'Leave Request Form'!$Q$8:$Q$569, "&lt;="&amp;E293, 'Leave Request Form'!$R$8:$R$569, "&gt;="&amp;E293)&gt;0, "A", IF(COUNTIFS('Leave Request Form'!$C$8:$C$507, $B294, 'Leave Request Form'!$D$8:$D$507, "&lt;="&amp;E293, 'Leave Request Form'!$E$8:$E$507, "&gt;="&amp;E293)&gt;0, "R", "")))))</f>
        <v/>
      </c>
      <c r="F294" s="41" t="str">
        <f>IF(OR($B294="", F293=""), "", IF(COUNTIFS('Leave Request Form'!$T$8:$T$507, F293, 'Leave Request Form'!$C$8:$C$507, $B294), "A2", IF(COUNTIFS('Leave Request Form'!$G$8:$G$507, F293, 'Leave Request Form'!$C$8:$C$507, $B294), "R2", IF(COUNTIFS('Leave Request Form'!$P$8:$P$569, $B294, 'Leave Request Form'!$Q$8:$Q$569, "&lt;="&amp;F293, 'Leave Request Form'!$R$8:$R$569, "&gt;="&amp;F293)&gt;0, "A", IF(COUNTIFS('Leave Request Form'!$C$8:$C$507, $B294, 'Leave Request Form'!$D$8:$D$507, "&lt;="&amp;F293, 'Leave Request Form'!$E$8:$E$507, "&gt;="&amp;F293)&gt;0, "R", "")))))</f>
        <v/>
      </c>
      <c r="G294" s="41" t="str">
        <f>IF(OR($B294="", G293=""), "", IF(COUNTIFS('Leave Request Form'!$T$8:$T$507, G293, 'Leave Request Form'!$C$8:$C$507, $B294), "A2", IF(COUNTIFS('Leave Request Form'!$G$8:$G$507, G293, 'Leave Request Form'!$C$8:$C$507, $B294), "R2", IF(COUNTIFS('Leave Request Form'!$P$8:$P$569, $B294, 'Leave Request Form'!$Q$8:$Q$569, "&lt;="&amp;G293, 'Leave Request Form'!$R$8:$R$569, "&gt;="&amp;G293)&gt;0, "A", IF(COUNTIFS('Leave Request Form'!$C$8:$C$507, $B294, 'Leave Request Form'!$D$8:$D$507, "&lt;="&amp;G293, 'Leave Request Form'!$E$8:$E$507, "&gt;="&amp;G293)&gt;0, "R", "")))))</f>
        <v/>
      </c>
      <c r="H294" s="41" t="str">
        <f>IF(OR($B294="", H293=""), "", IF(COUNTIFS('Leave Request Form'!$T$8:$T$507, H293, 'Leave Request Form'!$C$8:$C$507, $B294), "A2", IF(COUNTIFS('Leave Request Form'!$G$8:$G$507, H293, 'Leave Request Form'!$C$8:$C$507, $B294), "R2", IF(COUNTIFS('Leave Request Form'!$P$8:$P$569, $B294, 'Leave Request Form'!$Q$8:$Q$569, "&lt;="&amp;H293, 'Leave Request Form'!$R$8:$R$569, "&gt;="&amp;H293)&gt;0, "A", IF(COUNTIFS('Leave Request Form'!$C$8:$C$507, $B294, 'Leave Request Form'!$D$8:$D$507, "&lt;="&amp;H293, 'Leave Request Form'!$E$8:$E$507, "&gt;="&amp;H293)&gt;0, "R", "")))))</f>
        <v/>
      </c>
      <c r="I294" s="41" t="str">
        <f>IF(OR($B294="", I293=""), "", IF(COUNTIFS('Leave Request Form'!$T$8:$T$507, I293, 'Leave Request Form'!$C$8:$C$507, $B294), "A2", IF(COUNTIFS('Leave Request Form'!$G$8:$G$507, I293, 'Leave Request Form'!$C$8:$C$507, $B294), "R2", IF(COUNTIFS('Leave Request Form'!$P$8:$P$569, $B294, 'Leave Request Form'!$Q$8:$Q$569, "&lt;="&amp;I293, 'Leave Request Form'!$R$8:$R$569, "&gt;="&amp;I293)&gt;0, "A", IF(COUNTIFS('Leave Request Form'!$C$8:$C$507, $B294, 'Leave Request Form'!$D$8:$D$507, "&lt;="&amp;I293, 'Leave Request Form'!$E$8:$E$507, "&gt;="&amp;I293)&gt;0, "R", "")))))</f>
        <v/>
      </c>
      <c r="J294" s="41" t="str">
        <f>IF(OR($B294="", J293=""), "", IF(COUNTIFS('Leave Request Form'!$T$8:$T$507, J293, 'Leave Request Form'!$C$8:$C$507, $B294), "A2", IF(COUNTIFS('Leave Request Form'!$G$8:$G$507, J293, 'Leave Request Form'!$C$8:$C$507, $B294), "R2", IF(COUNTIFS('Leave Request Form'!$P$8:$P$569, $B294, 'Leave Request Form'!$Q$8:$Q$569, "&lt;="&amp;J293, 'Leave Request Form'!$R$8:$R$569, "&gt;="&amp;J293)&gt;0, "A", IF(COUNTIFS('Leave Request Form'!$C$8:$C$507, $B294, 'Leave Request Form'!$D$8:$D$507, "&lt;="&amp;J293, 'Leave Request Form'!$E$8:$E$507, "&gt;="&amp;J293)&gt;0, "R", "")))))</f>
        <v/>
      </c>
      <c r="K294" s="41" t="str">
        <f>IF(OR($B294="", K293=""), "", IF(COUNTIFS('Leave Request Form'!$T$8:$T$507, K293, 'Leave Request Form'!$C$8:$C$507, $B294), "A2", IF(COUNTIFS('Leave Request Form'!$G$8:$G$507, K293, 'Leave Request Form'!$C$8:$C$507, $B294), "R2", IF(COUNTIFS('Leave Request Form'!$P$8:$P$569, $B294, 'Leave Request Form'!$Q$8:$Q$569, "&lt;="&amp;K293, 'Leave Request Form'!$R$8:$R$569, "&gt;="&amp;K293)&gt;0, "A", IF(COUNTIFS('Leave Request Form'!$C$8:$C$507, $B294, 'Leave Request Form'!$D$8:$D$507, "&lt;="&amp;K293, 'Leave Request Form'!$E$8:$E$507, "&gt;="&amp;K293)&gt;0, "R", "")))))</f>
        <v/>
      </c>
      <c r="L294" s="41" t="str">
        <f>IF(OR($B294="", L293=""), "", IF(COUNTIFS('Leave Request Form'!$T$8:$T$507, L293, 'Leave Request Form'!$C$8:$C$507, $B294), "A2", IF(COUNTIFS('Leave Request Form'!$G$8:$G$507, L293, 'Leave Request Form'!$C$8:$C$507, $B294), "R2", IF(COUNTIFS('Leave Request Form'!$P$8:$P$569, $B294, 'Leave Request Form'!$Q$8:$Q$569, "&lt;="&amp;L293, 'Leave Request Form'!$R$8:$R$569, "&gt;="&amp;L293)&gt;0, "A", IF(COUNTIFS('Leave Request Form'!$C$8:$C$507, $B294, 'Leave Request Form'!$D$8:$D$507, "&lt;="&amp;L293, 'Leave Request Form'!$E$8:$E$507, "&gt;="&amp;L293)&gt;0, "R", "")))))</f>
        <v/>
      </c>
      <c r="M294" s="41" t="str">
        <f>IF(OR($B294="", M293=""), "", IF(COUNTIFS('Leave Request Form'!$T$8:$T$507, M293, 'Leave Request Form'!$C$8:$C$507, $B294), "A2", IF(COUNTIFS('Leave Request Form'!$G$8:$G$507, M293, 'Leave Request Form'!$C$8:$C$507, $B294), "R2", IF(COUNTIFS('Leave Request Form'!$P$8:$P$569, $B294, 'Leave Request Form'!$Q$8:$Q$569, "&lt;="&amp;M293, 'Leave Request Form'!$R$8:$R$569, "&gt;="&amp;M293)&gt;0, "A", IF(COUNTIFS('Leave Request Form'!$C$8:$C$507, $B294, 'Leave Request Form'!$D$8:$D$507, "&lt;="&amp;M293, 'Leave Request Form'!$E$8:$E$507, "&gt;="&amp;M293)&gt;0, "R", "")))))</f>
        <v/>
      </c>
      <c r="N294" s="41" t="str">
        <f>IF(OR($B294="", N293=""), "", IF(COUNTIFS('Leave Request Form'!$T$8:$T$507, N293, 'Leave Request Form'!$C$8:$C$507, $B294), "A2", IF(COUNTIFS('Leave Request Form'!$G$8:$G$507, N293, 'Leave Request Form'!$C$8:$C$507, $B294), "R2", IF(COUNTIFS('Leave Request Form'!$P$8:$P$569, $B294, 'Leave Request Form'!$Q$8:$Q$569, "&lt;="&amp;N293, 'Leave Request Form'!$R$8:$R$569, "&gt;="&amp;N293)&gt;0, "A", IF(COUNTIFS('Leave Request Form'!$C$8:$C$507, $B294, 'Leave Request Form'!$D$8:$D$507, "&lt;="&amp;N293, 'Leave Request Form'!$E$8:$E$507, "&gt;="&amp;N293)&gt;0, "R", "")))))</f>
        <v/>
      </c>
      <c r="O294" s="41" t="str">
        <f>IF(OR($B294="", O293=""), "", IF(COUNTIFS('Leave Request Form'!$T$8:$T$507, O293, 'Leave Request Form'!$C$8:$C$507, $B294), "A2", IF(COUNTIFS('Leave Request Form'!$G$8:$G$507, O293, 'Leave Request Form'!$C$8:$C$507, $B294), "R2", IF(COUNTIFS('Leave Request Form'!$P$8:$P$569, $B294, 'Leave Request Form'!$Q$8:$Q$569, "&lt;="&amp;O293, 'Leave Request Form'!$R$8:$R$569, "&gt;="&amp;O293)&gt;0, "A", IF(COUNTIFS('Leave Request Form'!$C$8:$C$507, $B294, 'Leave Request Form'!$D$8:$D$507, "&lt;="&amp;O293, 'Leave Request Form'!$E$8:$E$507, "&gt;="&amp;O293)&gt;0, "R", "")))))</f>
        <v/>
      </c>
      <c r="P294" s="41" t="str">
        <f>IF(OR($B294="", P293=""), "", IF(COUNTIFS('Leave Request Form'!$T$8:$T$507, P293, 'Leave Request Form'!$C$8:$C$507, $B294), "A2", IF(COUNTIFS('Leave Request Form'!$G$8:$G$507, P293, 'Leave Request Form'!$C$8:$C$507, $B294), "R2", IF(COUNTIFS('Leave Request Form'!$P$8:$P$569, $B294, 'Leave Request Form'!$Q$8:$Q$569, "&lt;="&amp;P293, 'Leave Request Form'!$R$8:$R$569, "&gt;="&amp;P293)&gt;0, "A", IF(COUNTIFS('Leave Request Form'!$C$8:$C$507, $B294, 'Leave Request Form'!$D$8:$D$507, "&lt;="&amp;P293, 'Leave Request Form'!$E$8:$E$507, "&gt;="&amp;P293)&gt;0, "R", "")))))</f>
        <v/>
      </c>
      <c r="Q294" s="41" t="str">
        <f>IF(OR($B294="", Q293=""), "", IF(COUNTIFS('Leave Request Form'!$T$8:$T$507, Q293, 'Leave Request Form'!$C$8:$C$507, $B294), "A2", IF(COUNTIFS('Leave Request Form'!$G$8:$G$507, Q293, 'Leave Request Form'!$C$8:$C$507, $B294), "R2", IF(COUNTIFS('Leave Request Form'!$P$8:$P$569, $B294, 'Leave Request Form'!$Q$8:$Q$569, "&lt;="&amp;Q293, 'Leave Request Form'!$R$8:$R$569, "&gt;="&amp;Q293)&gt;0, "A", IF(COUNTIFS('Leave Request Form'!$C$8:$C$507, $B294, 'Leave Request Form'!$D$8:$D$507, "&lt;="&amp;Q293, 'Leave Request Form'!$E$8:$E$507, "&gt;="&amp;Q293)&gt;0, "R", "")))))</f>
        <v/>
      </c>
      <c r="R294" s="41" t="str">
        <f>IF(OR($B294="", R293=""), "", IF(COUNTIFS('Leave Request Form'!$T$8:$T$507, R293, 'Leave Request Form'!$C$8:$C$507, $B294), "A2", IF(COUNTIFS('Leave Request Form'!$G$8:$G$507, R293, 'Leave Request Form'!$C$8:$C$507, $B294), "R2", IF(COUNTIFS('Leave Request Form'!$P$8:$P$569, $B294, 'Leave Request Form'!$Q$8:$Q$569, "&lt;="&amp;R293, 'Leave Request Form'!$R$8:$R$569, "&gt;="&amp;R293)&gt;0, "A", IF(COUNTIFS('Leave Request Form'!$C$8:$C$507, $B294, 'Leave Request Form'!$D$8:$D$507, "&lt;="&amp;R293, 'Leave Request Form'!$E$8:$E$507, "&gt;="&amp;R293)&gt;0, "R", "")))))</f>
        <v/>
      </c>
      <c r="S294" s="41" t="str">
        <f>IF(OR($B294="", S293=""), "", IF(COUNTIFS('Leave Request Form'!$T$8:$T$507, S293, 'Leave Request Form'!$C$8:$C$507, $B294), "A2", IF(COUNTIFS('Leave Request Form'!$G$8:$G$507, S293, 'Leave Request Form'!$C$8:$C$507, $B294), "R2", IF(COUNTIFS('Leave Request Form'!$P$8:$P$569, $B294, 'Leave Request Form'!$Q$8:$Q$569, "&lt;="&amp;S293, 'Leave Request Form'!$R$8:$R$569, "&gt;="&amp;S293)&gt;0, "A", IF(COUNTIFS('Leave Request Form'!$C$8:$C$507, $B294, 'Leave Request Form'!$D$8:$D$507, "&lt;="&amp;S293, 'Leave Request Form'!$E$8:$E$507, "&gt;="&amp;S293)&gt;0, "R", "")))))</f>
        <v/>
      </c>
      <c r="T294" s="41" t="str">
        <f>IF(OR($B294="", T293=""), "", IF(COUNTIFS('Leave Request Form'!$T$8:$T$507, T293, 'Leave Request Form'!$C$8:$C$507, $B294), "A2", IF(COUNTIFS('Leave Request Form'!$G$8:$G$507, T293, 'Leave Request Form'!$C$8:$C$507, $B294), "R2", IF(COUNTIFS('Leave Request Form'!$P$8:$P$569, $B294, 'Leave Request Form'!$Q$8:$Q$569, "&lt;="&amp;T293, 'Leave Request Form'!$R$8:$R$569, "&gt;="&amp;T293)&gt;0, "A", IF(COUNTIFS('Leave Request Form'!$C$8:$C$507, $B294, 'Leave Request Form'!$D$8:$D$507, "&lt;="&amp;T293, 'Leave Request Form'!$E$8:$E$507, "&gt;="&amp;T293)&gt;0, "R", "")))))</f>
        <v/>
      </c>
      <c r="U294" s="41" t="str">
        <f>IF(OR($B294="", U293=""), "", IF(COUNTIFS('Leave Request Form'!$T$8:$T$507, U293, 'Leave Request Form'!$C$8:$C$507, $B294), "A2", IF(COUNTIFS('Leave Request Form'!$G$8:$G$507, U293, 'Leave Request Form'!$C$8:$C$507, $B294), "R2", IF(COUNTIFS('Leave Request Form'!$P$8:$P$569, $B294, 'Leave Request Form'!$Q$8:$Q$569, "&lt;="&amp;U293, 'Leave Request Form'!$R$8:$R$569, "&gt;="&amp;U293)&gt;0, "A", IF(COUNTIFS('Leave Request Form'!$C$8:$C$507, $B294, 'Leave Request Form'!$D$8:$D$507, "&lt;="&amp;U293, 'Leave Request Form'!$E$8:$E$507, "&gt;="&amp;U293)&gt;0, "R", "")))))</f>
        <v/>
      </c>
      <c r="V294" s="41" t="str">
        <f>IF(OR($B294="", V293=""), "", IF(COUNTIFS('Leave Request Form'!$T$8:$T$507, V293, 'Leave Request Form'!$C$8:$C$507, $B294), "A2", IF(COUNTIFS('Leave Request Form'!$G$8:$G$507, V293, 'Leave Request Form'!$C$8:$C$507, $B294), "R2", IF(COUNTIFS('Leave Request Form'!$P$8:$P$569, $B294, 'Leave Request Form'!$Q$8:$Q$569, "&lt;="&amp;V293, 'Leave Request Form'!$R$8:$R$569, "&gt;="&amp;V293)&gt;0, "A", IF(COUNTIFS('Leave Request Form'!$C$8:$C$507, $B294, 'Leave Request Form'!$D$8:$D$507, "&lt;="&amp;V293, 'Leave Request Form'!$E$8:$E$507, "&gt;="&amp;V293)&gt;0, "R", "")))))</f>
        <v/>
      </c>
      <c r="W294" s="41" t="str">
        <f>IF(OR($B294="", W293=""), "", IF(COUNTIFS('Leave Request Form'!$T$8:$T$507, W293, 'Leave Request Form'!$C$8:$C$507, $B294), "A2", IF(COUNTIFS('Leave Request Form'!$G$8:$G$507, W293, 'Leave Request Form'!$C$8:$C$507, $B294), "R2", IF(COUNTIFS('Leave Request Form'!$P$8:$P$569, $B294, 'Leave Request Form'!$Q$8:$Q$569, "&lt;="&amp;W293, 'Leave Request Form'!$R$8:$R$569, "&gt;="&amp;W293)&gt;0, "A", IF(COUNTIFS('Leave Request Form'!$C$8:$C$507, $B294, 'Leave Request Form'!$D$8:$D$507, "&lt;="&amp;W293, 'Leave Request Form'!$E$8:$E$507, "&gt;="&amp;W293)&gt;0, "R", "")))))</f>
        <v/>
      </c>
      <c r="X294" s="41" t="str">
        <f>IF(OR($B294="", X293=""), "", IF(COUNTIFS('Leave Request Form'!$T$8:$T$507, X293, 'Leave Request Form'!$C$8:$C$507, $B294), "A2", IF(COUNTIFS('Leave Request Form'!$G$8:$G$507, X293, 'Leave Request Form'!$C$8:$C$507, $B294), "R2", IF(COUNTIFS('Leave Request Form'!$P$8:$P$569, $B294, 'Leave Request Form'!$Q$8:$Q$569, "&lt;="&amp;X293, 'Leave Request Form'!$R$8:$R$569, "&gt;="&amp;X293)&gt;0, "A", IF(COUNTIFS('Leave Request Form'!$C$8:$C$507, $B294, 'Leave Request Form'!$D$8:$D$507, "&lt;="&amp;X293, 'Leave Request Form'!$E$8:$E$507, "&gt;="&amp;X293)&gt;0, "R", "")))))</f>
        <v/>
      </c>
      <c r="Y294" s="41" t="str">
        <f>IF(OR($B294="", Y293=""), "", IF(COUNTIFS('Leave Request Form'!$T$8:$T$507, Y293, 'Leave Request Form'!$C$8:$C$507, $B294), "A2", IF(COUNTIFS('Leave Request Form'!$G$8:$G$507, Y293, 'Leave Request Form'!$C$8:$C$507, $B294), "R2", IF(COUNTIFS('Leave Request Form'!$P$8:$P$569, $B294, 'Leave Request Form'!$Q$8:$Q$569, "&lt;="&amp;Y293, 'Leave Request Form'!$R$8:$R$569, "&gt;="&amp;Y293)&gt;0, "A", IF(COUNTIFS('Leave Request Form'!$C$8:$C$507, $B294, 'Leave Request Form'!$D$8:$D$507, "&lt;="&amp;Y293, 'Leave Request Form'!$E$8:$E$507, "&gt;="&amp;Y293)&gt;0, "R", "")))))</f>
        <v/>
      </c>
      <c r="Z294" s="41" t="str">
        <f>IF(OR($B294="", Z293=""), "", IF(COUNTIFS('Leave Request Form'!$T$8:$T$507, Z293, 'Leave Request Form'!$C$8:$C$507, $B294), "A2", IF(COUNTIFS('Leave Request Form'!$G$8:$G$507, Z293, 'Leave Request Form'!$C$8:$C$507, $B294), "R2", IF(COUNTIFS('Leave Request Form'!$P$8:$P$569, $B294, 'Leave Request Form'!$Q$8:$Q$569, "&lt;="&amp;Z293, 'Leave Request Form'!$R$8:$R$569, "&gt;="&amp;Z293)&gt;0, "A", IF(COUNTIFS('Leave Request Form'!$C$8:$C$507, $B294, 'Leave Request Form'!$D$8:$D$507, "&lt;="&amp;Z293, 'Leave Request Form'!$E$8:$E$507, "&gt;="&amp;Z293)&gt;0, "R", "")))))</f>
        <v>A</v>
      </c>
      <c r="AA294" s="41" t="str">
        <f>IF(OR($B294="", AA293=""), "", IF(COUNTIFS('Leave Request Form'!$T$8:$T$507, AA293, 'Leave Request Form'!$C$8:$C$507, $B294), "A2", IF(COUNTIFS('Leave Request Form'!$G$8:$G$507, AA293, 'Leave Request Form'!$C$8:$C$507, $B294), "R2", IF(COUNTIFS('Leave Request Form'!$P$8:$P$569, $B294, 'Leave Request Form'!$Q$8:$Q$569, "&lt;="&amp;AA293, 'Leave Request Form'!$R$8:$R$569, "&gt;="&amp;AA293)&gt;0, "A", IF(COUNTIFS('Leave Request Form'!$C$8:$C$507, $B294, 'Leave Request Form'!$D$8:$D$507, "&lt;="&amp;AA293, 'Leave Request Form'!$E$8:$E$507, "&gt;="&amp;AA293)&gt;0, "R", "")))))</f>
        <v>A</v>
      </c>
      <c r="AB294" s="41" t="str">
        <f>IF(OR($B294="", AB293=""), "", IF(COUNTIFS('Leave Request Form'!$T$8:$T$507, AB293, 'Leave Request Form'!$C$8:$C$507, $B294), "A2", IF(COUNTIFS('Leave Request Form'!$G$8:$G$507, AB293, 'Leave Request Form'!$C$8:$C$507, $B294), "R2", IF(COUNTIFS('Leave Request Form'!$P$8:$P$569, $B294, 'Leave Request Form'!$Q$8:$Q$569, "&lt;="&amp;AB293, 'Leave Request Form'!$R$8:$R$569, "&gt;="&amp;AB293)&gt;0, "A", IF(COUNTIFS('Leave Request Form'!$C$8:$C$507, $B294, 'Leave Request Form'!$D$8:$D$507, "&lt;="&amp;AB293, 'Leave Request Form'!$E$8:$E$507, "&gt;="&amp;AB293)&gt;0, "R", "")))))</f>
        <v>A</v>
      </c>
      <c r="AC294" s="41" t="str">
        <f>IF(OR($B294="", AC293=""), "", IF(COUNTIFS('Leave Request Form'!$T$8:$T$507, AC293, 'Leave Request Form'!$C$8:$C$507, $B294), "A2", IF(COUNTIFS('Leave Request Form'!$G$8:$G$507, AC293, 'Leave Request Form'!$C$8:$C$507, $B294), "R2", IF(COUNTIFS('Leave Request Form'!$P$8:$P$569, $B294, 'Leave Request Form'!$Q$8:$Q$569, "&lt;="&amp;AC293, 'Leave Request Form'!$R$8:$R$569, "&gt;="&amp;AC293)&gt;0, "A", IF(COUNTIFS('Leave Request Form'!$C$8:$C$507, $B294, 'Leave Request Form'!$D$8:$D$507, "&lt;="&amp;AC293, 'Leave Request Form'!$E$8:$E$507, "&gt;="&amp;AC293)&gt;0, "R", "")))))</f>
        <v>A</v>
      </c>
      <c r="AD294" s="41" t="str">
        <f>IF(OR($B294="", AD293=""), "", IF(COUNTIFS('Leave Request Form'!$T$8:$T$507, AD293, 'Leave Request Form'!$C$8:$C$507, $B294), "A2", IF(COUNTIFS('Leave Request Form'!$G$8:$G$507, AD293, 'Leave Request Form'!$C$8:$C$507, $B294), "R2", IF(COUNTIFS('Leave Request Form'!$P$8:$P$569, $B294, 'Leave Request Form'!$Q$8:$Q$569, "&lt;="&amp;AD293, 'Leave Request Form'!$R$8:$R$569, "&gt;="&amp;AD293)&gt;0, "A", IF(COUNTIFS('Leave Request Form'!$C$8:$C$507, $B294, 'Leave Request Form'!$D$8:$D$507, "&lt;="&amp;AD293, 'Leave Request Form'!$E$8:$E$507, "&gt;="&amp;AD293)&gt;0, "R", "")))))</f>
        <v>A</v>
      </c>
      <c r="AE294" s="41" t="str">
        <f>IF(OR($B294="", AE293=""), "", IF(COUNTIFS('Leave Request Form'!$T$8:$T$507, AE293, 'Leave Request Form'!$C$8:$C$507, $B294), "A2", IF(COUNTIFS('Leave Request Form'!$G$8:$G$507, AE293, 'Leave Request Form'!$C$8:$C$507, $B294), "R2", IF(COUNTIFS('Leave Request Form'!$P$8:$P$569, $B294, 'Leave Request Form'!$Q$8:$Q$569, "&lt;="&amp;AE293, 'Leave Request Form'!$R$8:$R$569, "&gt;="&amp;AE293)&gt;0, "A", IF(COUNTIFS('Leave Request Form'!$C$8:$C$507, $B294, 'Leave Request Form'!$D$8:$D$507, "&lt;="&amp;AE293, 'Leave Request Form'!$E$8:$E$507, "&gt;="&amp;AE293)&gt;0, "R", "")))))</f>
        <v>A</v>
      </c>
      <c r="AF294" s="41" t="str">
        <f>IF(OR($B294="", AF293=""), "", IF(COUNTIFS('Leave Request Form'!$T$8:$T$507, AF293, 'Leave Request Form'!$C$8:$C$507, $B294), "A2", IF(COUNTIFS('Leave Request Form'!$G$8:$G$507, AF293, 'Leave Request Form'!$C$8:$C$507, $B294), "R2", IF(COUNTIFS('Leave Request Form'!$P$8:$P$569, $B294, 'Leave Request Form'!$Q$8:$Q$569, "&lt;="&amp;AF293, 'Leave Request Form'!$R$8:$R$569, "&gt;="&amp;AF293)&gt;0, "A", IF(COUNTIFS('Leave Request Form'!$C$8:$C$507, $B294, 'Leave Request Form'!$D$8:$D$507, "&lt;="&amp;AF293, 'Leave Request Form'!$E$8:$E$507, "&gt;="&amp;AF293)&gt;0, "R", "")))))</f>
        <v>A</v>
      </c>
      <c r="AG294" s="26" t="str">
        <f>IF(OR($B294="", AG293=""), "", IF(COUNTIFS('Leave Request Form'!$T$8:$T$507, AG293, 'Leave Request Form'!$C$8:$C$507, $B294), "A2", IF(COUNTIFS('Leave Request Form'!$G$8:$G$507, AG293, 'Leave Request Form'!$C$8:$C$507, $B294), "R2", IF(COUNTIFS('Leave Request Form'!$P$8:$P$569, $B294, 'Leave Request Form'!$Q$8:$Q$569, "&lt;="&amp;AG293, 'Leave Request Form'!$R$8:$R$569, "&gt;="&amp;AG293)&gt;0, "A", IF(COUNTIFS('Leave Request Form'!$C$8:$C$507, $B294, 'Leave Request Form'!$D$8:$D$507, "&lt;="&amp;AG293, 'Leave Request Form'!$E$8:$E$507, "&gt;="&amp;AG293)&gt;0, "R", "")))))</f>
        <v>A</v>
      </c>
      <c r="AH294" s="75"/>
    </row>
    <row r="295" spans="1:34" x14ac:dyDescent="0.25">
      <c r="A295" s="75"/>
      <c r="B295" s="10" t="str">
        <f>IF('Intro &amp; Setup'!$BC$5="", "", 'Intro &amp; Setup'!$BC$5)</f>
        <v>Mary</v>
      </c>
      <c r="C295" s="42" t="str">
        <f>IF(OR($B295="", C293=""), "", IF(COUNTIFS('Leave Request Form'!$T$8:$T$507, C293, 'Leave Request Form'!$C$8:$C$507, $B295), "A2", IF(COUNTIFS('Leave Request Form'!$G$8:$G$507, C293, 'Leave Request Form'!$C$8:$C$507, $B295), "R2", IF(COUNTIFS('Leave Request Form'!$P$8:$P$569, $B295, 'Leave Request Form'!$Q$8:$Q$569, "&lt;="&amp;C293, 'Leave Request Form'!$R$8:$R$569, "&gt;="&amp;C293)&gt;0, "A", IF(COUNTIFS('Leave Request Form'!$C$8:$C$507, $B295, 'Leave Request Form'!$D$8:$D$507, "&lt;="&amp;C293, 'Leave Request Form'!$E$8:$E$507, "&gt;="&amp;C293)&gt;0, "R", "")))))</f>
        <v/>
      </c>
      <c r="D295" s="43" t="str">
        <f>IF(OR($B295="", D293=""), "", IF(COUNTIFS('Leave Request Form'!$T$8:$T$507, D293, 'Leave Request Form'!$C$8:$C$507, $B295), "A2", IF(COUNTIFS('Leave Request Form'!$G$8:$G$507, D293, 'Leave Request Form'!$C$8:$C$507, $B295), "R2", IF(COUNTIFS('Leave Request Form'!$P$8:$P$569, $B295, 'Leave Request Form'!$Q$8:$Q$569, "&lt;="&amp;D293, 'Leave Request Form'!$R$8:$R$569, "&gt;="&amp;D293)&gt;0, "A", IF(COUNTIFS('Leave Request Form'!$C$8:$C$507, $B295, 'Leave Request Form'!$D$8:$D$507, "&lt;="&amp;D293, 'Leave Request Form'!$E$8:$E$507, "&gt;="&amp;D293)&gt;0, "R", "")))))</f>
        <v/>
      </c>
      <c r="E295" s="43" t="str">
        <f>IF(OR($B295="", E293=""), "", IF(COUNTIFS('Leave Request Form'!$T$8:$T$507, E293, 'Leave Request Form'!$C$8:$C$507, $B295), "A2", IF(COUNTIFS('Leave Request Form'!$G$8:$G$507, E293, 'Leave Request Form'!$C$8:$C$507, $B295), "R2", IF(COUNTIFS('Leave Request Form'!$P$8:$P$569, $B295, 'Leave Request Form'!$Q$8:$Q$569, "&lt;="&amp;E293, 'Leave Request Form'!$R$8:$R$569, "&gt;="&amp;E293)&gt;0, "A", IF(COUNTIFS('Leave Request Form'!$C$8:$C$507, $B295, 'Leave Request Form'!$D$8:$D$507, "&lt;="&amp;E293, 'Leave Request Form'!$E$8:$E$507, "&gt;="&amp;E293)&gt;0, "R", "")))))</f>
        <v/>
      </c>
      <c r="F295" s="43" t="str">
        <f>IF(OR($B295="", F293=""), "", IF(COUNTIFS('Leave Request Form'!$T$8:$T$507, F293, 'Leave Request Form'!$C$8:$C$507, $B295), "A2", IF(COUNTIFS('Leave Request Form'!$G$8:$G$507, F293, 'Leave Request Form'!$C$8:$C$507, $B295), "R2", IF(COUNTIFS('Leave Request Form'!$P$8:$P$569, $B295, 'Leave Request Form'!$Q$8:$Q$569, "&lt;="&amp;F293, 'Leave Request Form'!$R$8:$R$569, "&gt;="&amp;F293)&gt;0, "A", IF(COUNTIFS('Leave Request Form'!$C$8:$C$507, $B295, 'Leave Request Form'!$D$8:$D$507, "&lt;="&amp;F293, 'Leave Request Form'!$E$8:$E$507, "&gt;="&amp;F293)&gt;0, "R", "")))))</f>
        <v/>
      </c>
      <c r="G295" s="43" t="str">
        <f>IF(OR($B295="", G293=""), "", IF(COUNTIFS('Leave Request Form'!$T$8:$T$507, G293, 'Leave Request Form'!$C$8:$C$507, $B295), "A2", IF(COUNTIFS('Leave Request Form'!$G$8:$G$507, G293, 'Leave Request Form'!$C$8:$C$507, $B295), "R2", IF(COUNTIFS('Leave Request Form'!$P$8:$P$569, $B295, 'Leave Request Form'!$Q$8:$Q$569, "&lt;="&amp;G293, 'Leave Request Form'!$R$8:$R$569, "&gt;="&amp;G293)&gt;0, "A", IF(COUNTIFS('Leave Request Form'!$C$8:$C$507, $B295, 'Leave Request Form'!$D$8:$D$507, "&lt;="&amp;G293, 'Leave Request Form'!$E$8:$E$507, "&gt;="&amp;G293)&gt;0, "R", "")))))</f>
        <v/>
      </c>
      <c r="H295" s="43" t="str">
        <f>IF(OR($B295="", H293=""), "", IF(COUNTIFS('Leave Request Form'!$T$8:$T$507, H293, 'Leave Request Form'!$C$8:$C$507, $B295), "A2", IF(COUNTIFS('Leave Request Form'!$G$8:$G$507, H293, 'Leave Request Form'!$C$8:$C$507, $B295), "R2", IF(COUNTIFS('Leave Request Form'!$P$8:$P$569, $B295, 'Leave Request Form'!$Q$8:$Q$569, "&lt;="&amp;H293, 'Leave Request Form'!$R$8:$R$569, "&gt;="&amp;H293)&gt;0, "A", IF(COUNTIFS('Leave Request Form'!$C$8:$C$507, $B295, 'Leave Request Form'!$D$8:$D$507, "&lt;="&amp;H293, 'Leave Request Form'!$E$8:$E$507, "&gt;="&amp;H293)&gt;0, "R", "")))))</f>
        <v/>
      </c>
      <c r="I295" s="43" t="str">
        <f>IF(OR($B295="", I293=""), "", IF(COUNTIFS('Leave Request Form'!$T$8:$T$507, I293, 'Leave Request Form'!$C$8:$C$507, $B295), "A2", IF(COUNTIFS('Leave Request Form'!$G$8:$G$507, I293, 'Leave Request Form'!$C$8:$C$507, $B295), "R2", IF(COUNTIFS('Leave Request Form'!$P$8:$P$569, $B295, 'Leave Request Form'!$Q$8:$Q$569, "&lt;="&amp;I293, 'Leave Request Form'!$R$8:$R$569, "&gt;="&amp;I293)&gt;0, "A", IF(COUNTIFS('Leave Request Form'!$C$8:$C$507, $B295, 'Leave Request Form'!$D$8:$D$507, "&lt;="&amp;I293, 'Leave Request Form'!$E$8:$E$507, "&gt;="&amp;I293)&gt;0, "R", "")))))</f>
        <v/>
      </c>
      <c r="J295" s="43" t="str">
        <f>IF(OR($B295="", J293=""), "", IF(COUNTIFS('Leave Request Form'!$T$8:$T$507, J293, 'Leave Request Form'!$C$8:$C$507, $B295), "A2", IF(COUNTIFS('Leave Request Form'!$G$8:$G$507, J293, 'Leave Request Form'!$C$8:$C$507, $B295), "R2", IF(COUNTIFS('Leave Request Form'!$P$8:$P$569, $B295, 'Leave Request Form'!$Q$8:$Q$569, "&lt;="&amp;J293, 'Leave Request Form'!$R$8:$R$569, "&gt;="&amp;J293)&gt;0, "A", IF(COUNTIFS('Leave Request Form'!$C$8:$C$507, $B295, 'Leave Request Form'!$D$8:$D$507, "&lt;="&amp;J293, 'Leave Request Form'!$E$8:$E$507, "&gt;="&amp;J293)&gt;0, "R", "")))))</f>
        <v/>
      </c>
      <c r="K295" s="43" t="str">
        <f>IF(OR($B295="", K293=""), "", IF(COUNTIFS('Leave Request Form'!$T$8:$T$507, K293, 'Leave Request Form'!$C$8:$C$507, $B295), "A2", IF(COUNTIFS('Leave Request Form'!$G$8:$G$507, K293, 'Leave Request Form'!$C$8:$C$507, $B295), "R2", IF(COUNTIFS('Leave Request Form'!$P$8:$P$569, $B295, 'Leave Request Form'!$Q$8:$Q$569, "&lt;="&amp;K293, 'Leave Request Form'!$R$8:$R$569, "&gt;="&amp;K293)&gt;0, "A", IF(COUNTIFS('Leave Request Form'!$C$8:$C$507, $B295, 'Leave Request Form'!$D$8:$D$507, "&lt;="&amp;K293, 'Leave Request Form'!$E$8:$E$507, "&gt;="&amp;K293)&gt;0, "R", "")))))</f>
        <v/>
      </c>
      <c r="L295" s="43" t="str">
        <f>IF(OR($B295="", L293=""), "", IF(COUNTIFS('Leave Request Form'!$T$8:$T$507, L293, 'Leave Request Form'!$C$8:$C$507, $B295), "A2", IF(COUNTIFS('Leave Request Form'!$G$8:$G$507, L293, 'Leave Request Form'!$C$8:$C$507, $B295), "R2", IF(COUNTIFS('Leave Request Form'!$P$8:$P$569, $B295, 'Leave Request Form'!$Q$8:$Q$569, "&lt;="&amp;L293, 'Leave Request Form'!$R$8:$R$569, "&gt;="&amp;L293)&gt;0, "A", IF(COUNTIFS('Leave Request Form'!$C$8:$C$507, $B295, 'Leave Request Form'!$D$8:$D$507, "&lt;="&amp;L293, 'Leave Request Form'!$E$8:$E$507, "&gt;="&amp;L293)&gt;0, "R", "")))))</f>
        <v/>
      </c>
      <c r="M295" s="43" t="str">
        <f>IF(OR($B295="", M293=""), "", IF(COUNTIFS('Leave Request Form'!$T$8:$T$507, M293, 'Leave Request Form'!$C$8:$C$507, $B295), "A2", IF(COUNTIFS('Leave Request Form'!$G$8:$G$507, M293, 'Leave Request Form'!$C$8:$C$507, $B295), "R2", IF(COUNTIFS('Leave Request Form'!$P$8:$P$569, $B295, 'Leave Request Form'!$Q$8:$Q$569, "&lt;="&amp;M293, 'Leave Request Form'!$R$8:$R$569, "&gt;="&amp;M293)&gt;0, "A", IF(COUNTIFS('Leave Request Form'!$C$8:$C$507, $B295, 'Leave Request Form'!$D$8:$D$507, "&lt;="&amp;M293, 'Leave Request Form'!$E$8:$E$507, "&gt;="&amp;M293)&gt;0, "R", "")))))</f>
        <v/>
      </c>
      <c r="N295" s="43" t="str">
        <f>IF(OR($B295="", N293=""), "", IF(COUNTIFS('Leave Request Form'!$T$8:$T$507, N293, 'Leave Request Form'!$C$8:$C$507, $B295), "A2", IF(COUNTIFS('Leave Request Form'!$G$8:$G$507, N293, 'Leave Request Form'!$C$8:$C$507, $B295), "R2", IF(COUNTIFS('Leave Request Form'!$P$8:$P$569, $B295, 'Leave Request Form'!$Q$8:$Q$569, "&lt;="&amp;N293, 'Leave Request Form'!$R$8:$R$569, "&gt;="&amp;N293)&gt;0, "A", IF(COUNTIFS('Leave Request Form'!$C$8:$C$507, $B295, 'Leave Request Form'!$D$8:$D$507, "&lt;="&amp;N293, 'Leave Request Form'!$E$8:$E$507, "&gt;="&amp;N293)&gt;0, "R", "")))))</f>
        <v/>
      </c>
      <c r="O295" s="43" t="str">
        <f>IF(OR($B295="", O293=""), "", IF(COUNTIFS('Leave Request Form'!$T$8:$T$507, O293, 'Leave Request Form'!$C$8:$C$507, $B295), "A2", IF(COUNTIFS('Leave Request Form'!$G$8:$G$507, O293, 'Leave Request Form'!$C$8:$C$507, $B295), "R2", IF(COUNTIFS('Leave Request Form'!$P$8:$P$569, $B295, 'Leave Request Form'!$Q$8:$Q$569, "&lt;="&amp;O293, 'Leave Request Form'!$R$8:$R$569, "&gt;="&amp;O293)&gt;0, "A", IF(COUNTIFS('Leave Request Form'!$C$8:$C$507, $B295, 'Leave Request Form'!$D$8:$D$507, "&lt;="&amp;O293, 'Leave Request Form'!$E$8:$E$507, "&gt;="&amp;O293)&gt;0, "R", "")))))</f>
        <v/>
      </c>
      <c r="P295" s="43" t="str">
        <f>IF(OR($B295="", P293=""), "", IF(COUNTIFS('Leave Request Form'!$T$8:$T$507, P293, 'Leave Request Form'!$C$8:$C$507, $B295), "A2", IF(COUNTIFS('Leave Request Form'!$G$8:$G$507, P293, 'Leave Request Form'!$C$8:$C$507, $B295), "R2", IF(COUNTIFS('Leave Request Form'!$P$8:$P$569, $B295, 'Leave Request Form'!$Q$8:$Q$569, "&lt;="&amp;P293, 'Leave Request Form'!$R$8:$R$569, "&gt;="&amp;P293)&gt;0, "A", IF(COUNTIFS('Leave Request Form'!$C$8:$C$507, $B295, 'Leave Request Form'!$D$8:$D$507, "&lt;="&amp;P293, 'Leave Request Form'!$E$8:$E$507, "&gt;="&amp;P293)&gt;0, "R", "")))))</f>
        <v/>
      </c>
      <c r="Q295" s="43" t="str">
        <f>IF(OR($B295="", Q293=""), "", IF(COUNTIFS('Leave Request Form'!$T$8:$T$507, Q293, 'Leave Request Form'!$C$8:$C$507, $B295), "A2", IF(COUNTIFS('Leave Request Form'!$G$8:$G$507, Q293, 'Leave Request Form'!$C$8:$C$507, $B295), "R2", IF(COUNTIFS('Leave Request Form'!$P$8:$P$569, $B295, 'Leave Request Form'!$Q$8:$Q$569, "&lt;="&amp;Q293, 'Leave Request Form'!$R$8:$R$569, "&gt;="&amp;Q293)&gt;0, "A", IF(COUNTIFS('Leave Request Form'!$C$8:$C$507, $B295, 'Leave Request Form'!$D$8:$D$507, "&lt;="&amp;Q293, 'Leave Request Form'!$E$8:$E$507, "&gt;="&amp;Q293)&gt;0, "R", "")))))</f>
        <v/>
      </c>
      <c r="R295" s="43" t="str">
        <f>IF(OR($B295="", R293=""), "", IF(COUNTIFS('Leave Request Form'!$T$8:$T$507, R293, 'Leave Request Form'!$C$8:$C$507, $B295), "A2", IF(COUNTIFS('Leave Request Form'!$G$8:$G$507, R293, 'Leave Request Form'!$C$8:$C$507, $B295), "R2", IF(COUNTIFS('Leave Request Form'!$P$8:$P$569, $B295, 'Leave Request Form'!$Q$8:$Q$569, "&lt;="&amp;R293, 'Leave Request Form'!$R$8:$R$569, "&gt;="&amp;R293)&gt;0, "A", IF(COUNTIFS('Leave Request Form'!$C$8:$C$507, $B295, 'Leave Request Form'!$D$8:$D$507, "&lt;="&amp;R293, 'Leave Request Form'!$E$8:$E$507, "&gt;="&amp;R293)&gt;0, "R", "")))))</f>
        <v/>
      </c>
      <c r="S295" s="43" t="str">
        <f>IF(OR($B295="", S293=""), "", IF(COUNTIFS('Leave Request Form'!$T$8:$T$507, S293, 'Leave Request Form'!$C$8:$C$507, $B295), "A2", IF(COUNTIFS('Leave Request Form'!$G$8:$G$507, S293, 'Leave Request Form'!$C$8:$C$507, $B295), "R2", IF(COUNTIFS('Leave Request Form'!$P$8:$P$569, $B295, 'Leave Request Form'!$Q$8:$Q$569, "&lt;="&amp;S293, 'Leave Request Form'!$R$8:$R$569, "&gt;="&amp;S293)&gt;0, "A", IF(COUNTIFS('Leave Request Form'!$C$8:$C$507, $B295, 'Leave Request Form'!$D$8:$D$507, "&lt;="&amp;S293, 'Leave Request Form'!$E$8:$E$507, "&gt;="&amp;S293)&gt;0, "R", "")))))</f>
        <v/>
      </c>
      <c r="T295" s="43" t="str">
        <f>IF(OR($B295="", T293=""), "", IF(COUNTIFS('Leave Request Form'!$T$8:$T$507, T293, 'Leave Request Form'!$C$8:$C$507, $B295), "A2", IF(COUNTIFS('Leave Request Form'!$G$8:$G$507, T293, 'Leave Request Form'!$C$8:$C$507, $B295), "R2", IF(COUNTIFS('Leave Request Form'!$P$8:$P$569, $B295, 'Leave Request Form'!$Q$8:$Q$569, "&lt;="&amp;T293, 'Leave Request Form'!$R$8:$R$569, "&gt;="&amp;T293)&gt;0, "A", IF(COUNTIFS('Leave Request Form'!$C$8:$C$507, $B295, 'Leave Request Form'!$D$8:$D$507, "&lt;="&amp;T293, 'Leave Request Form'!$E$8:$E$507, "&gt;="&amp;T293)&gt;0, "R", "")))))</f>
        <v/>
      </c>
      <c r="U295" s="43" t="str">
        <f>IF(OR($B295="", U293=""), "", IF(COUNTIFS('Leave Request Form'!$T$8:$T$507, U293, 'Leave Request Form'!$C$8:$C$507, $B295), "A2", IF(COUNTIFS('Leave Request Form'!$G$8:$G$507, U293, 'Leave Request Form'!$C$8:$C$507, $B295), "R2", IF(COUNTIFS('Leave Request Form'!$P$8:$P$569, $B295, 'Leave Request Form'!$Q$8:$Q$569, "&lt;="&amp;U293, 'Leave Request Form'!$R$8:$R$569, "&gt;="&amp;U293)&gt;0, "A", IF(COUNTIFS('Leave Request Form'!$C$8:$C$507, $B295, 'Leave Request Form'!$D$8:$D$507, "&lt;="&amp;U293, 'Leave Request Form'!$E$8:$E$507, "&gt;="&amp;U293)&gt;0, "R", "")))))</f>
        <v/>
      </c>
      <c r="V295" s="43" t="str">
        <f>IF(OR($B295="", V293=""), "", IF(COUNTIFS('Leave Request Form'!$T$8:$T$507, V293, 'Leave Request Form'!$C$8:$C$507, $B295), "A2", IF(COUNTIFS('Leave Request Form'!$G$8:$G$507, V293, 'Leave Request Form'!$C$8:$C$507, $B295), "R2", IF(COUNTIFS('Leave Request Form'!$P$8:$P$569, $B295, 'Leave Request Form'!$Q$8:$Q$569, "&lt;="&amp;V293, 'Leave Request Form'!$R$8:$R$569, "&gt;="&amp;V293)&gt;0, "A", IF(COUNTIFS('Leave Request Form'!$C$8:$C$507, $B295, 'Leave Request Form'!$D$8:$D$507, "&lt;="&amp;V293, 'Leave Request Form'!$E$8:$E$507, "&gt;="&amp;V293)&gt;0, "R", "")))))</f>
        <v/>
      </c>
      <c r="W295" s="43" t="str">
        <f>IF(OR($B295="", W293=""), "", IF(COUNTIFS('Leave Request Form'!$T$8:$T$507, W293, 'Leave Request Form'!$C$8:$C$507, $B295), "A2", IF(COUNTIFS('Leave Request Form'!$G$8:$G$507, W293, 'Leave Request Form'!$C$8:$C$507, $B295), "R2", IF(COUNTIFS('Leave Request Form'!$P$8:$P$569, $B295, 'Leave Request Form'!$Q$8:$Q$569, "&lt;="&amp;W293, 'Leave Request Form'!$R$8:$R$569, "&gt;="&amp;W293)&gt;0, "A", IF(COUNTIFS('Leave Request Form'!$C$8:$C$507, $B295, 'Leave Request Form'!$D$8:$D$507, "&lt;="&amp;W293, 'Leave Request Form'!$E$8:$E$507, "&gt;="&amp;W293)&gt;0, "R", "")))))</f>
        <v/>
      </c>
      <c r="X295" s="43" t="str">
        <f>IF(OR($B295="", X293=""), "", IF(COUNTIFS('Leave Request Form'!$T$8:$T$507, X293, 'Leave Request Form'!$C$8:$C$507, $B295), "A2", IF(COUNTIFS('Leave Request Form'!$G$8:$G$507, X293, 'Leave Request Form'!$C$8:$C$507, $B295), "R2", IF(COUNTIFS('Leave Request Form'!$P$8:$P$569, $B295, 'Leave Request Form'!$Q$8:$Q$569, "&lt;="&amp;X293, 'Leave Request Form'!$R$8:$R$569, "&gt;="&amp;X293)&gt;0, "A", IF(COUNTIFS('Leave Request Form'!$C$8:$C$507, $B295, 'Leave Request Form'!$D$8:$D$507, "&lt;="&amp;X293, 'Leave Request Form'!$E$8:$E$507, "&gt;="&amp;X293)&gt;0, "R", "")))))</f>
        <v/>
      </c>
      <c r="Y295" s="43" t="str">
        <f>IF(OR($B295="", Y293=""), "", IF(COUNTIFS('Leave Request Form'!$T$8:$T$507, Y293, 'Leave Request Form'!$C$8:$C$507, $B295), "A2", IF(COUNTIFS('Leave Request Form'!$G$8:$G$507, Y293, 'Leave Request Form'!$C$8:$C$507, $B295), "R2", IF(COUNTIFS('Leave Request Form'!$P$8:$P$569, $B295, 'Leave Request Form'!$Q$8:$Q$569, "&lt;="&amp;Y293, 'Leave Request Form'!$R$8:$R$569, "&gt;="&amp;Y293)&gt;0, "A", IF(COUNTIFS('Leave Request Form'!$C$8:$C$507, $B295, 'Leave Request Form'!$D$8:$D$507, "&lt;="&amp;Y293, 'Leave Request Form'!$E$8:$E$507, "&gt;="&amp;Y293)&gt;0, "R", "")))))</f>
        <v/>
      </c>
      <c r="Z295" s="43" t="str">
        <f>IF(OR($B295="", Z293=""), "", IF(COUNTIFS('Leave Request Form'!$T$8:$T$507, Z293, 'Leave Request Form'!$C$8:$C$507, $B295), "A2", IF(COUNTIFS('Leave Request Form'!$G$8:$G$507, Z293, 'Leave Request Form'!$C$8:$C$507, $B295), "R2", IF(COUNTIFS('Leave Request Form'!$P$8:$P$569, $B295, 'Leave Request Form'!$Q$8:$Q$569, "&lt;="&amp;Z293, 'Leave Request Form'!$R$8:$R$569, "&gt;="&amp;Z293)&gt;0, "A", IF(COUNTIFS('Leave Request Form'!$C$8:$C$507, $B295, 'Leave Request Form'!$D$8:$D$507, "&lt;="&amp;Z293, 'Leave Request Form'!$E$8:$E$507, "&gt;="&amp;Z293)&gt;0, "R", "")))))</f>
        <v>A</v>
      </c>
      <c r="AA295" s="43" t="str">
        <f>IF(OR($B295="", AA293=""), "", IF(COUNTIFS('Leave Request Form'!$T$8:$T$507, AA293, 'Leave Request Form'!$C$8:$C$507, $B295), "A2", IF(COUNTIFS('Leave Request Form'!$G$8:$G$507, AA293, 'Leave Request Form'!$C$8:$C$507, $B295), "R2", IF(COUNTIFS('Leave Request Form'!$P$8:$P$569, $B295, 'Leave Request Form'!$Q$8:$Q$569, "&lt;="&amp;AA293, 'Leave Request Form'!$R$8:$R$569, "&gt;="&amp;AA293)&gt;0, "A", IF(COUNTIFS('Leave Request Form'!$C$8:$C$507, $B295, 'Leave Request Form'!$D$8:$D$507, "&lt;="&amp;AA293, 'Leave Request Form'!$E$8:$E$507, "&gt;="&amp;AA293)&gt;0, "R", "")))))</f>
        <v>A</v>
      </c>
      <c r="AB295" s="43" t="str">
        <f>IF(OR($B295="", AB293=""), "", IF(COUNTIFS('Leave Request Form'!$T$8:$T$507, AB293, 'Leave Request Form'!$C$8:$C$507, $B295), "A2", IF(COUNTIFS('Leave Request Form'!$G$8:$G$507, AB293, 'Leave Request Form'!$C$8:$C$507, $B295), "R2", IF(COUNTIFS('Leave Request Form'!$P$8:$P$569, $B295, 'Leave Request Form'!$Q$8:$Q$569, "&lt;="&amp;AB293, 'Leave Request Form'!$R$8:$R$569, "&gt;="&amp;AB293)&gt;0, "A", IF(COUNTIFS('Leave Request Form'!$C$8:$C$507, $B295, 'Leave Request Form'!$D$8:$D$507, "&lt;="&amp;AB293, 'Leave Request Form'!$E$8:$E$507, "&gt;="&amp;AB293)&gt;0, "R", "")))))</f>
        <v>A</v>
      </c>
      <c r="AC295" s="43" t="str">
        <f>IF(OR($B295="", AC293=""), "", IF(COUNTIFS('Leave Request Form'!$T$8:$T$507, AC293, 'Leave Request Form'!$C$8:$C$507, $B295), "A2", IF(COUNTIFS('Leave Request Form'!$G$8:$G$507, AC293, 'Leave Request Form'!$C$8:$C$507, $B295), "R2", IF(COUNTIFS('Leave Request Form'!$P$8:$P$569, $B295, 'Leave Request Form'!$Q$8:$Q$569, "&lt;="&amp;AC293, 'Leave Request Form'!$R$8:$R$569, "&gt;="&amp;AC293)&gt;0, "A", IF(COUNTIFS('Leave Request Form'!$C$8:$C$507, $B295, 'Leave Request Form'!$D$8:$D$507, "&lt;="&amp;AC293, 'Leave Request Form'!$E$8:$E$507, "&gt;="&amp;AC293)&gt;0, "R", "")))))</f>
        <v>A</v>
      </c>
      <c r="AD295" s="43" t="str">
        <f>IF(OR($B295="", AD293=""), "", IF(COUNTIFS('Leave Request Form'!$T$8:$T$507, AD293, 'Leave Request Form'!$C$8:$C$507, $B295), "A2", IF(COUNTIFS('Leave Request Form'!$G$8:$G$507, AD293, 'Leave Request Form'!$C$8:$C$507, $B295), "R2", IF(COUNTIFS('Leave Request Form'!$P$8:$P$569, $B295, 'Leave Request Form'!$Q$8:$Q$569, "&lt;="&amp;AD293, 'Leave Request Form'!$R$8:$R$569, "&gt;="&amp;AD293)&gt;0, "A", IF(COUNTIFS('Leave Request Form'!$C$8:$C$507, $B295, 'Leave Request Form'!$D$8:$D$507, "&lt;="&amp;AD293, 'Leave Request Form'!$E$8:$E$507, "&gt;="&amp;AD293)&gt;0, "R", "")))))</f>
        <v>A</v>
      </c>
      <c r="AE295" s="43" t="str">
        <f>IF(OR($B295="", AE293=""), "", IF(COUNTIFS('Leave Request Form'!$T$8:$T$507, AE293, 'Leave Request Form'!$C$8:$C$507, $B295), "A2", IF(COUNTIFS('Leave Request Form'!$G$8:$G$507, AE293, 'Leave Request Form'!$C$8:$C$507, $B295), "R2", IF(COUNTIFS('Leave Request Form'!$P$8:$P$569, $B295, 'Leave Request Form'!$Q$8:$Q$569, "&lt;="&amp;AE293, 'Leave Request Form'!$R$8:$R$569, "&gt;="&amp;AE293)&gt;0, "A", IF(COUNTIFS('Leave Request Form'!$C$8:$C$507, $B295, 'Leave Request Form'!$D$8:$D$507, "&lt;="&amp;AE293, 'Leave Request Form'!$E$8:$E$507, "&gt;="&amp;AE293)&gt;0, "R", "")))))</f>
        <v>A</v>
      </c>
      <c r="AF295" s="43" t="str">
        <f>IF(OR($B295="", AF293=""), "", IF(COUNTIFS('Leave Request Form'!$T$8:$T$507, AF293, 'Leave Request Form'!$C$8:$C$507, $B295), "A2", IF(COUNTIFS('Leave Request Form'!$G$8:$G$507, AF293, 'Leave Request Form'!$C$8:$C$507, $B295), "R2", IF(COUNTIFS('Leave Request Form'!$P$8:$P$569, $B295, 'Leave Request Form'!$Q$8:$Q$569, "&lt;="&amp;AF293, 'Leave Request Form'!$R$8:$R$569, "&gt;="&amp;AF293)&gt;0, "A", IF(COUNTIFS('Leave Request Form'!$C$8:$C$507, $B295, 'Leave Request Form'!$D$8:$D$507, "&lt;="&amp;AF293, 'Leave Request Form'!$E$8:$E$507, "&gt;="&amp;AF293)&gt;0, "R", "")))))</f>
        <v>A</v>
      </c>
      <c r="AG295" s="44" t="str">
        <f>IF(OR($B295="", AG293=""), "", IF(COUNTIFS('Leave Request Form'!$T$8:$T$507, AG293, 'Leave Request Form'!$C$8:$C$507, $B295), "A2", IF(COUNTIFS('Leave Request Form'!$G$8:$G$507, AG293, 'Leave Request Form'!$C$8:$C$507, $B295), "R2", IF(COUNTIFS('Leave Request Form'!$P$8:$P$569, $B295, 'Leave Request Form'!$Q$8:$Q$569, "&lt;="&amp;AG293, 'Leave Request Form'!$R$8:$R$569, "&gt;="&amp;AG293)&gt;0, "A", IF(COUNTIFS('Leave Request Form'!$C$8:$C$507, $B295, 'Leave Request Form'!$D$8:$D$507, "&lt;="&amp;AG293, 'Leave Request Form'!$E$8:$E$507, "&gt;="&amp;AG293)&gt;0, "R", "")))))</f>
        <v>A</v>
      </c>
      <c r="AH295" s="75"/>
    </row>
    <row r="296" spans="1:34" x14ac:dyDescent="0.25">
      <c r="A296" s="75"/>
      <c r="B296" s="10" t="str">
        <f>IF('Intro &amp; Setup'!$BC$6="", "", 'Intro &amp; Setup'!$BC$6)</f>
        <v>Sean</v>
      </c>
      <c r="C296" s="42" t="str">
        <f>IF(OR($B296="", C293=""), "", IF(COUNTIFS('Leave Request Form'!$T$8:$T$507, C293, 'Leave Request Form'!$C$8:$C$507, $B296), "A2", IF(COUNTIFS('Leave Request Form'!$G$8:$G$507, C293, 'Leave Request Form'!$C$8:$C$507, $B296), "R2", IF(COUNTIFS('Leave Request Form'!$P$8:$P$569, $B296, 'Leave Request Form'!$Q$8:$Q$569, "&lt;="&amp;C293, 'Leave Request Form'!$R$8:$R$569, "&gt;="&amp;C293)&gt;0, "A", IF(COUNTIFS('Leave Request Form'!$C$8:$C$507, $B296, 'Leave Request Form'!$D$8:$D$507, "&lt;="&amp;C293, 'Leave Request Form'!$E$8:$E$507, "&gt;="&amp;C293)&gt;0, "R", "")))))</f>
        <v/>
      </c>
      <c r="D296" s="43" t="str">
        <f>IF(OR($B296="", D293=""), "", IF(COUNTIFS('Leave Request Form'!$T$8:$T$507, D293, 'Leave Request Form'!$C$8:$C$507, $B296), "A2", IF(COUNTIFS('Leave Request Form'!$G$8:$G$507, D293, 'Leave Request Form'!$C$8:$C$507, $B296), "R2", IF(COUNTIFS('Leave Request Form'!$P$8:$P$569, $B296, 'Leave Request Form'!$Q$8:$Q$569, "&lt;="&amp;D293, 'Leave Request Form'!$R$8:$R$569, "&gt;="&amp;D293)&gt;0, "A", IF(COUNTIFS('Leave Request Form'!$C$8:$C$507, $B296, 'Leave Request Form'!$D$8:$D$507, "&lt;="&amp;D293, 'Leave Request Form'!$E$8:$E$507, "&gt;="&amp;D293)&gt;0, "R", "")))))</f>
        <v/>
      </c>
      <c r="E296" s="43" t="str">
        <f>IF(OR($B296="", E293=""), "", IF(COUNTIFS('Leave Request Form'!$T$8:$T$507, E293, 'Leave Request Form'!$C$8:$C$507, $B296), "A2", IF(COUNTIFS('Leave Request Form'!$G$8:$G$507, E293, 'Leave Request Form'!$C$8:$C$507, $B296), "R2", IF(COUNTIFS('Leave Request Form'!$P$8:$P$569, $B296, 'Leave Request Form'!$Q$8:$Q$569, "&lt;="&amp;E293, 'Leave Request Form'!$R$8:$R$569, "&gt;="&amp;E293)&gt;0, "A", IF(COUNTIFS('Leave Request Form'!$C$8:$C$507, $B296, 'Leave Request Form'!$D$8:$D$507, "&lt;="&amp;E293, 'Leave Request Form'!$E$8:$E$507, "&gt;="&amp;E293)&gt;0, "R", "")))))</f>
        <v/>
      </c>
      <c r="F296" s="43" t="str">
        <f>IF(OR($B296="", F293=""), "", IF(COUNTIFS('Leave Request Form'!$T$8:$T$507, F293, 'Leave Request Form'!$C$8:$C$507, $B296), "A2", IF(COUNTIFS('Leave Request Form'!$G$8:$G$507, F293, 'Leave Request Form'!$C$8:$C$507, $B296), "R2", IF(COUNTIFS('Leave Request Form'!$P$8:$P$569, $B296, 'Leave Request Form'!$Q$8:$Q$569, "&lt;="&amp;F293, 'Leave Request Form'!$R$8:$R$569, "&gt;="&amp;F293)&gt;0, "A", IF(COUNTIFS('Leave Request Form'!$C$8:$C$507, $B296, 'Leave Request Form'!$D$8:$D$507, "&lt;="&amp;F293, 'Leave Request Form'!$E$8:$E$507, "&gt;="&amp;F293)&gt;0, "R", "")))))</f>
        <v/>
      </c>
      <c r="G296" s="43" t="str">
        <f>IF(OR($B296="", G293=""), "", IF(COUNTIFS('Leave Request Form'!$T$8:$T$507, G293, 'Leave Request Form'!$C$8:$C$507, $B296), "A2", IF(COUNTIFS('Leave Request Form'!$G$8:$G$507, G293, 'Leave Request Form'!$C$8:$C$507, $B296), "R2", IF(COUNTIFS('Leave Request Form'!$P$8:$P$569, $B296, 'Leave Request Form'!$Q$8:$Q$569, "&lt;="&amp;G293, 'Leave Request Form'!$R$8:$R$569, "&gt;="&amp;G293)&gt;0, "A", IF(COUNTIFS('Leave Request Form'!$C$8:$C$507, $B296, 'Leave Request Form'!$D$8:$D$507, "&lt;="&amp;G293, 'Leave Request Form'!$E$8:$E$507, "&gt;="&amp;G293)&gt;0, "R", "")))))</f>
        <v/>
      </c>
      <c r="H296" s="43" t="str">
        <f>IF(OR($B296="", H293=""), "", IF(COUNTIFS('Leave Request Form'!$T$8:$T$507, H293, 'Leave Request Form'!$C$8:$C$507, $B296), "A2", IF(COUNTIFS('Leave Request Form'!$G$8:$G$507, H293, 'Leave Request Form'!$C$8:$C$507, $B296), "R2", IF(COUNTIFS('Leave Request Form'!$P$8:$P$569, $B296, 'Leave Request Form'!$Q$8:$Q$569, "&lt;="&amp;H293, 'Leave Request Form'!$R$8:$R$569, "&gt;="&amp;H293)&gt;0, "A", IF(COUNTIFS('Leave Request Form'!$C$8:$C$507, $B296, 'Leave Request Form'!$D$8:$D$507, "&lt;="&amp;H293, 'Leave Request Form'!$E$8:$E$507, "&gt;="&amp;H293)&gt;0, "R", "")))))</f>
        <v/>
      </c>
      <c r="I296" s="43" t="str">
        <f>IF(OR($B296="", I293=""), "", IF(COUNTIFS('Leave Request Form'!$T$8:$T$507, I293, 'Leave Request Form'!$C$8:$C$507, $B296), "A2", IF(COUNTIFS('Leave Request Form'!$G$8:$G$507, I293, 'Leave Request Form'!$C$8:$C$507, $B296), "R2", IF(COUNTIFS('Leave Request Form'!$P$8:$P$569, $B296, 'Leave Request Form'!$Q$8:$Q$569, "&lt;="&amp;I293, 'Leave Request Form'!$R$8:$R$569, "&gt;="&amp;I293)&gt;0, "A", IF(COUNTIFS('Leave Request Form'!$C$8:$C$507, $B296, 'Leave Request Form'!$D$8:$D$507, "&lt;="&amp;I293, 'Leave Request Form'!$E$8:$E$507, "&gt;="&amp;I293)&gt;0, "R", "")))))</f>
        <v/>
      </c>
      <c r="J296" s="43" t="str">
        <f>IF(OR($B296="", J293=""), "", IF(COUNTIFS('Leave Request Form'!$T$8:$T$507, J293, 'Leave Request Form'!$C$8:$C$507, $B296), "A2", IF(COUNTIFS('Leave Request Form'!$G$8:$G$507, J293, 'Leave Request Form'!$C$8:$C$507, $B296), "R2", IF(COUNTIFS('Leave Request Form'!$P$8:$P$569, $B296, 'Leave Request Form'!$Q$8:$Q$569, "&lt;="&amp;J293, 'Leave Request Form'!$R$8:$R$569, "&gt;="&amp;J293)&gt;0, "A", IF(COUNTIFS('Leave Request Form'!$C$8:$C$507, $B296, 'Leave Request Form'!$D$8:$D$507, "&lt;="&amp;J293, 'Leave Request Form'!$E$8:$E$507, "&gt;="&amp;J293)&gt;0, "R", "")))))</f>
        <v/>
      </c>
      <c r="K296" s="43" t="str">
        <f>IF(OR($B296="", K293=""), "", IF(COUNTIFS('Leave Request Form'!$T$8:$T$507, K293, 'Leave Request Form'!$C$8:$C$507, $B296), "A2", IF(COUNTIFS('Leave Request Form'!$G$8:$G$507, K293, 'Leave Request Form'!$C$8:$C$507, $B296), "R2", IF(COUNTIFS('Leave Request Form'!$P$8:$P$569, $B296, 'Leave Request Form'!$Q$8:$Q$569, "&lt;="&amp;K293, 'Leave Request Form'!$R$8:$R$569, "&gt;="&amp;K293)&gt;0, "A", IF(COUNTIFS('Leave Request Form'!$C$8:$C$507, $B296, 'Leave Request Form'!$D$8:$D$507, "&lt;="&amp;K293, 'Leave Request Form'!$E$8:$E$507, "&gt;="&amp;K293)&gt;0, "R", "")))))</f>
        <v/>
      </c>
      <c r="L296" s="43" t="str">
        <f>IF(OR($B296="", L293=""), "", IF(COUNTIFS('Leave Request Form'!$T$8:$T$507, L293, 'Leave Request Form'!$C$8:$C$507, $B296), "A2", IF(COUNTIFS('Leave Request Form'!$G$8:$G$507, L293, 'Leave Request Form'!$C$8:$C$507, $B296), "R2", IF(COUNTIFS('Leave Request Form'!$P$8:$P$569, $B296, 'Leave Request Form'!$Q$8:$Q$569, "&lt;="&amp;L293, 'Leave Request Form'!$R$8:$R$569, "&gt;="&amp;L293)&gt;0, "A", IF(COUNTIFS('Leave Request Form'!$C$8:$C$507, $B296, 'Leave Request Form'!$D$8:$D$507, "&lt;="&amp;L293, 'Leave Request Form'!$E$8:$E$507, "&gt;="&amp;L293)&gt;0, "R", "")))))</f>
        <v/>
      </c>
      <c r="M296" s="43" t="str">
        <f>IF(OR($B296="", M293=""), "", IF(COUNTIFS('Leave Request Form'!$T$8:$T$507, M293, 'Leave Request Form'!$C$8:$C$507, $B296), "A2", IF(COUNTIFS('Leave Request Form'!$G$8:$G$507, M293, 'Leave Request Form'!$C$8:$C$507, $B296), "R2", IF(COUNTIFS('Leave Request Form'!$P$8:$P$569, $B296, 'Leave Request Form'!$Q$8:$Q$569, "&lt;="&amp;M293, 'Leave Request Form'!$R$8:$R$569, "&gt;="&amp;M293)&gt;0, "A", IF(COUNTIFS('Leave Request Form'!$C$8:$C$507, $B296, 'Leave Request Form'!$D$8:$D$507, "&lt;="&amp;M293, 'Leave Request Form'!$E$8:$E$507, "&gt;="&amp;M293)&gt;0, "R", "")))))</f>
        <v/>
      </c>
      <c r="N296" s="43" t="str">
        <f>IF(OR($B296="", N293=""), "", IF(COUNTIFS('Leave Request Form'!$T$8:$T$507, N293, 'Leave Request Form'!$C$8:$C$507, $B296), "A2", IF(COUNTIFS('Leave Request Form'!$G$8:$G$507, N293, 'Leave Request Form'!$C$8:$C$507, $B296), "R2", IF(COUNTIFS('Leave Request Form'!$P$8:$P$569, $B296, 'Leave Request Form'!$Q$8:$Q$569, "&lt;="&amp;N293, 'Leave Request Form'!$R$8:$R$569, "&gt;="&amp;N293)&gt;0, "A", IF(COUNTIFS('Leave Request Form'!$C$8:$C$507, $B296, 'Leave Request Form'!$D$8:$D$507, "&lt;="&amp;N293, 'Leave Request Form'!$E$8:$E$507, "&gt;="&amp;N293)&gt;0, "R", "")))))</f>
        <v/>
      </c>
      <c r="O296" s="43" t="str">
        <f>IF(OR($B296="", O293=""), "", IF(COUNTIFS('Leave Request Form'!$T$8:$T$507, O293, 'Leave Request Form'!$C$8:$C$507, $B296), "A2", IF(COUNTIFS('Leave Request Form'!$G$8:$G$507, O293, 'Leave Request Form'!$C$8:$C$507, $B296), "R2", IF(COUNTIFS('Leave Request Form'!$P$8:$P$569, $B296, 'Leave Request Form'!$Q$8:$Q$569, "&lt;="&amp;O293, 'Leave Request Form'!$R$8:$R$569, "&gt;="&amp;O293)&gt;0, "A", IF(COUNTIFS('Leave Request Form'!$C$8:$C$507, $B296, 'Leave Request Form'!$D$8:$D$507, "&lt;="&amp;O293, 'Leave Request Form'!$E$8:$E$507, "&gt;="&amp;O293)&gt;0, "R", "")))))</f>
        <v/>
      </c>
      <c r="P296" s="43" t="str">
        <f>IF(OR($B296="", P293=""), "", IF(COUNTIFS('Leave Request Form'!$T$8:$T$507, P293, 'Leave Request Form'!$C$8:$C$507, $B296), "A2", IF(COUNTIFS('Leave Request Form'!$G$8:$G$507, P293, 'Leave Request Form'!$C$8:$C$507, $B296), "R2", IF(COUNTIFS('Leave Request Form'!$P$8:$P$569, $B296, 'Leave Request Form'!$Q$8:$Q$569, "&lt;="&amp;P293, 'Leave Request Form'!$R$8:$R$569, "&gt;="&amp;P293)&gt;0, "A", IF(COUNTIFS('Leave Request Form'!$C$8:$C$507, $B296, 'Leave Request Form'!$D$8:$D$507, "&lt;="&amp;P293, 'Leave Request Form'!$E$8:$E$507, "&gt;="&amp;P293)&gt;0, "R", "")))))</f>
        <v/>
      </c>
      <c r="Q296" s="43" t="str">
        <f>IF(OR($B296="", Q293=""), "", IF(COUNTIFS('Leave Request Form'!$T$8:$T$507, Q293, 'Leave Request Form'!$C$8:$C$507, $B296), "A2", IF(COUNTIFS('Leave Request Form'!$G$8:$G$507, Q293, 'Leave Request Form'!$C$8:$C$507, $B296), "R2", IF(COUNTIFS('Leave Request Form'!$P$8:$P$569, $B296, 'Leave Request Form'!$Q$8:$Q$569, "&lt;="&amp;Q293, 'Leave Request Form'!$R$8:$R$569, "&gt;="&amp;Q293)&gt;0, "A", IF(COUNTIFS('Leave Request Form'!$C$8:$C$507, $B296, 'Leave Request Form'!$D$8:$D$507, "&lt;="&amp;Q293, 'Leave Request Form'!$E$8:$E$507, "&gt;="&amp;Q293)&gt;0, "R", "")))))</f>
        <v/>
      </c>
      <c r="R296" s="43" t="str">
        <f>IF(OR($B296="", R293=""), "", IF(COUNTIFS('Leave Request Form'!$T$8:$T$507, R293, 'Leave Request Form'!$C$8:$C$507, $B296), "A2", IF(COUNTIFS('Leave Request Form'!$G$8:$G$507, R293, 'Leave Request Form'!$C$8:$C$507, $B296), "R2", IF(COUNTIFS('Leave Request Form'!$P$8:$P$569, $B296, 'Leave Request Form'!$Q$8:$Q$569, "&lt;="&amp;R293, 'Leave Request Form'!$R$8:$R$569, "&gt;="&amp;R293)&gt;0, "A", IF(COUNTIFS('Leave Request Form'!$C$8:$C$507, $B296, 'Leave Request Form'!$D$8:$D$507, "&lt;="&amp;R293, 'Leave Request Form'!$E$8:$E$507, "&gt;="&amp;R293)&gt;0, "R", "")))))</f>
        <v/>
      </c>
      <c r="S296" s="43" t="str">
        <f>IF(OR($B296="", S293=""), "", IF(COUNTIFS('Leave Request Form'!$T$8:$T$507, S293, 'Leave Request Form'!$C$8:$C$507, $B296), "A2", IF(COUNTIFS('Leave Request Form'!$G$8:$G$507, S293, 'Leave Request Form'!$C$8:$C$507, $B296), "R2", IF(COUNTIFS('Leave Request Form'!$P$8:$P$569, $B296, 'Leave Request Form'!$Q$8:$Q$569, "&lt;="&amp;S293, 'Leave Request Form'!$R$8:$R$569, "&gt;="&amp;S293)&gt;0, "A", IF(COUNTIFS('Leave Request Form'!$C$8:$C$507, $B296, 'Leave Request Form'!$D$8:$D$507, "&lt;="&amp;S293, 'Leave Request Form'!$E$8:$E$507, "&gt;="&amp;S293)&gt;0, "R", "")))))</f>
        <v/>
      </c>
      <c r="T296" s="43" t="str">
        <f>IF(OR($B296="", T293=""), "", IF(COUNTIFS('Leave Request Form'!$T$8:$T$507, T293, 'Leave Request Form'!$C$8:$C$507, $B296), "A2", IF(COUNTIFS('Leave Request Form'!$G$8:$G$507, T293, 'Leave Request Form'!$C$8:$C$507, $B296), "R2", IF(COUNTIFS('Leave Request Form'!$P$8:$P$569, $B296, 'Leave Request Form'!$Q$8:$Q$569, "&lt;="&amp;T293, 'Leave Request Form'!$R$8:$R$569, "&gt;="&amp;T293)&gt;0, "A", IF(COUNTIFS('Leave Request Form'!$C$8:$C$507, $B296, 'Leave Request Form'!$D$8:$D$507, "&lt;="&amp;T293, 'Leave Request Form'!$E$8:$E$507, "&gt;="&amp;T293)&gt;0, "R", "")))))</f>
        <v/>
      </c>
      <c r="U296" s="43" t="str">
        <f>IF(OR($B296="", U293=""), "", IF(COUNTIFS('Leave Request Form'!$T$8:$T$507, U293, 'Leave Request Form'!$C$8:$C$507, $B296), "A2", IF(COUNTIFS('Leave Request Form'!$G$8:$G$507, U293, 'Leave Request Form'!$C$8:$C$507, $B296), "R2", IF(COUNTIFS('Leave Request Form'!$P$8:$P$569, $B296, 'Leave Request Form'!$Q$8:$Q$569, "&lt;="&amp;U293, 'Leave Request Form'!$R$8:$R$569, "&gt;="&amp;U293)&gt;0, "A", IF(COUNTIFS('Leave Request Form'!$C$8:$C$507, $B296, 'Leave Request Form'!$D$8:$D$507, "&lt;="&amp;U293, 'Leave Request Form'!$E$8:$E$507, "&gt;="&amp;U293)&gt;0, "R", "")))))</f>
        <v/>
      </c>
      <c r="V296" s="43" t="str">
        <f>IF(OR($B296="", V293=""), "", IF(COUNTIFS('Leave Request Form'!$T$8:$T$507, V293, 'Leave Request Form'!$C$8:$C$507, $B296), "A2", IF(COUNTIFS('Leave Request Form'!$G$8:$G$507, V293, 'Leave Request Form'!$C$8:$C$507, $B296), "R2", IF(COUNTIFS('Leave Request Form'!$P$8:$P$569, $B296, 'Leave Request Form'!$Q$8:$Q$569, "&lt;="&amp;V293, 'Leave Request Form'!$R$8:$R$569, "&gt;="&amp;V293)&gt;0, "A", IF(COUNTIFS('Leave Request Form'!$C$8:$C$507, $B296, 'Leave Request Form'!$D$8:$D$507, "&lt;="&amp;V293, 'Leave Request Form'!$E$8:$E$507, "&gt;="&amp;V293)&gt;0, "R", "")))))</f>
        <v/>
      </c>
      <c r="W296" s="43" t="str">
        <f>IF(OR($B296="", W293=""), "", IF(COUNTIFS('Leave Request Form'!$T$8:$T$507, W293, 'Leave Request Form'!$C$8:$C$507, $B296), "A2", IF(COUNTIFS('Leave Request Form'!$G$8:$G$507, W293, 'Leave Request Form'!$C$8:$C$507, $B296), "R2", IF(COUNTIFS('Leave Request Form'!$P$8:$P$569, $B296, 'Leave Request Form'!$Q$8:$Q$569, "&lt;="&amp;W293, 'Leave Request Form'!$R$8:$R$569, "&gt;="&amp;W293)&gt;0, "A", IF(COUNTIFS('Leave Request Form'!$C$8:$C$507, $B296, 'Leave Request Form'!$D$8:$D$507, "&lt;="&amp;W293, 'Leave Request Form'!$E$8:$E$507, "&gt;="&amp;W293)&gt;0, "R", "")))))</f>
        <v/>
      </c>
      <c r="X296" s="43" t="str">
        <f>IF(OR($B296="", X293=""), "", IF(COUNTIFS('Leave Request Form'!$T$8:$T$507, X293, 'Leave Request Form'!$C$8:$C$507, $B296), "A2", IF(COUNTIFS('Leave Request Form'!$G$8:$G$507, X293, 'Leave Request Form'!$C$8:$C$507, $B296), "R2", IF(COUNTIFS('Leave Request Form'!$P$8:$P$569, $B296, 'Leave Request Form'!$Q$8:$Q$569, "&lt;="&amp;X293, 'Leave Request Form'!$R$8:$R$569, "&gt;="&amp;X293)&gt;0, "A", IF(COUNTIFS('Leave Request Form'!$C$8:$C$507, $B296, 'Leave Request Form'!$D$8:$D$507, "&lt;="&amp;X293, 'Leave Request Form'!$E$8:$E$507, "&gt;="&amp;X293)&gt;0, "R", "")))))</f>
        <v/>
      </c>
      <c r="Y296" s="43" t="str">
        <f>IF(OR($B296="", Y293=""), "", IF(COUNTIFS('Leave Request Form'!$T$8:$T$507, Y293, 'Leave Request Form'!$C$8:$C$507, $B296), "A2", IF(COUNTIFS('Leave Request Form'!$G$8:$G$507, Y293, 'Leave Request Form'!$C$8:$C$507, $B296), "R2", IF(COUNTIFS('Leave Request Form'!$P$8:$P$569, $B296, 'Leave Request Form'!$Q$8:$Q$569, "&lt;="&amp;Y293, 'Leave Request Form'!$R$8:$R$569, "&gt;="&amp;Y293)&gt;0, "A", IF(COUNTIFS('Leave Request Form'!$C$8:$C$507, $B296, 'Leave Request Form'!$D$8:$D$507, "&lt;="&amp;Y293, 'Leave Request Form'!$E$8:$E$507, "&gt;="&amp;Y293)&gt;0, "R", "")))))</f>
        <v/>
      </c>
      <c r="Z296" s="43" t="str">
        <f>IF(OR($B296="", Z293=""), "", IF(COUNTIFS('Leave Request Form'!$T$8:$T$507, Z293, 'Leave Request Form'!$C$8:$C$507, $B296), "A2", IF(COUNTIFS('Leave Request Form'!$G$8:$G$507, Z293, 'Leave Request Form'!$C$8:$C$507, $B296), "R2", IF(COUNTIFS('Leave Request Form'!$P$8:$P$569, $B296, 'Leave Request Form'!$Q$8:$Q$569, "&lt;="&amp;Z293, 'Leave Request Form'!$R$8:$R$569, "&gt;="&amp;Z293)&gt;0, "A", IF(COUNTIFS('Leave Request Form'!$C$8:$C$507, $B296, 'Leave Request Form'!$D$8:$D$507, "&lt;="&amp;Z293, 'Leave Request Form'!$E$8:$E$507, "&gt;="&amp;Z293)&gt;0, "R", "")))))</f>
        <v>A</v>
      </c>
      <c r="AA296" s="43" t="str">
        <f>IF(OR($B296="", AA293=""), "", IF(COUNTIFS('Leave Request Form'!$T$8:$T$507, AA293, 'Leave Request Form'!$C$8:$C$507, $B296), "A2", IF(COUNTIFS('Leave Request Form'!$G$8:$G$507, AA293, 'Leave Request Form'!$C$8:$C$507, $B296), "R2", IF(COUNTIFS('Leave Request Form'!$P$8:$P$569, $B296, 'Leave Request Form'!$Q$8:$Q$569, "&lt;="&amp;AA293, 'Leave Request Form'!$R$8:$R$569, "&gt;="&amp;AA293)&gt;0, "A", IF(COUNTIFS('Leave Request Form'!$C$8:$C$507, $B296, 'Leave Request Form'!$D$8:$D$507, "&lt;="&amp;AA293, 'Leave Request Form'!$E$8:$E$507, "&gt;="&amp;AA293)&gt;0, "R", "")))))</f>
        <v>A</v>
      </c>
      <c r="AB296" s="43" t="str">
        <f>IF(OR($B296="", AB293=""), "", IF(COUNTIFS('Leave Request Form'!$T$8:$T$507, AB293, 'Leave Request Form'!$C$8:$C$507, $B296), "A2", IF(COUNTIFS('Leave Request Form'!$G$8:$G$507, AB293, 'Leave Request Form'!$C$8:$C$507, $B296), "R2", IF(COUNTIFS('Leave Request Form'!$P$8:$P$569, $B296, 'Leave Request Form'!$Q$8:$Q$569, "&lt;="&amp;AB293, 'Leave Request Form'!$R$8:$R$569, "&gt;="&amp;AB293)&gt;0, "A", IF(COUNTIFS('Leave Request Form'!$C$8:$C$507, $B296, 'Leave Request Form'!$D$8:$D$507, "&lt;="&amp;AB293, 'Leave Request Form'!$E$8:$E$507, "&gt;="&amp;AB293)&gt;0, "R", "")))))</f>
        <v>A</v>
      </c>
      <c r="AC296" s="43" t="str">
        <f>IF(OR($B296="", AC293=""), "", IF(COUNTIFS('Leave Request Form'!$T$8:$T$507, AC293, 'Leave Request Form'!$C$8:$C$507, $B296), "A2", IF(COUNTIFS('Leave Request Form'!$G$8:$G$507, AC293, 'Leave Request Form'!$C$8:$C$507, $B296), "R2", IF(COUNTIFS('Leave Request Form'!$P$8:$P$569, $B296, 'Leave Request Form'!$Q$8:$Q$569, "&lt;="&amp;AC293, 'Leave Request Form'!$R$8:$R$569, "&gt;="&amp;AC293)&gt;0, "A", IF(COUNTIFS('Leave Request Form'!$C$8:$C$507, $B296, 'Leave Request Form'!$D$8:$D$507, "&lt;="&amp;AC293, 'Leave Request Form'!$E$8:$E$507, "&gt;="&amp;AC293)&gt;0, "R", "")))))</f>
        <v>A</v>
      </c>
      <c r="AD296" s="43" t="str">
        <f>IF(OR($B296="", AD293=""), "", IF(COUNTIFS('Leave Request Form'!$T$8:$T$507, AD293, 'Leave Request Form'!$C$8:$C$507, $B296), "A2", IF(COUNTIFS('Leave Request Form'!$G$8:$G$507, AD293, 'Leave Request Form'!$C$8:$C$507, $B296), "R2", IF(COUNTIFS('Leave Request Form'!$P$8:$P$569, $B296, 'Leave Request Form'!$Q$8:$Q$569, "&lt;="&amp;AD293, 'Leave Request Form'!$R$8:$R$569, "&gt;="&amp;AD293)&gt;0, "A", IF(COUNTIFS('Leave Request Form'!$C$8:$C$507, $B296, 'Leave Request Form'!$D$8:$D$507, "&lt;="&amp;AD293, 'Leave Request Form'!$E$8:$E$507, "&gt;="&amp;AD293)&gt;0, "R", "")))))</f>
        <v>A</v>
      </c>
      <c r="AE296" s="43" t="str">
        <f>IF(OR($B296="", AE293=""), "", IF(COUNTIFS('Leave Request Form'!$T$8:$T$507, AE293, 'Leave Request Form'!$C$8:$C$507, $B296), "A2", IF(COUNTIFS('Leave Request Form'!$G$8:$G$507, AE293, 'Leave Request Form'!$C$8:$C$507, $B296), "R2", IF(COUNTIFS('Leave Request Form'!$P$8:$P$569, $B296, 'Leave Request Form'!$Q$8:$Q$569, "&lt;="&amp;AE293, 'Leave Request Form'!$R$8:$R$569, "&gt;="&amp;AE293)&gt;0, "A", IF(COUNTIFS('Leave Request Form'!$C$8:$C$507, $B296, 'Leave Request Form'!$D$8:$D$507, "&lt;="&amp;AE293, 'Leave Request Form'!$E$8:$E$507, "&gt;="&amp;AE293)&gt;0, "R", "")))))</f>
        <v>A</v>
      </c>
      <c r="AF296" s="43" t="str">
        <f>IF(OR($B296="", AF293=""), "", IF(COUNTIFS('Leave Request Form'!$T$8:$T$507, AF293, 'Leave Request Form'!$C$8:$C$507, $B296), "A2", IF(COUNTIFS('Leave Request Form'!$G$8:$G$507, AF293, 'Leave Request Form'!$C$8:$C$507, $B296), "R2", IF(COUNTIFS('Leave Request Form'!$P$8:$P$569, $B296, 'Leave Request Form'!$Q$8:$Q$569, "&lt;="&amp;AF293, 'Leave Request Form'!$R$8:$R$569, "&gt;="&amp;AF293)&gt;0, "A", IF(COUNTIFS('Leave Request Form'!$C$8:$C$507, $B296, 'Leave Request Form'!$D$8:$D$507, "&lt;="&amp;AF293, 'Leave Request Form'!$E$8:$E$507, "&gt;="&amp;AF293)&gt;0, "R", "")))))</f>
        <v>A</v>
      </c>
      <c r="AG296" s="44" t="str">
        <f>IF(OR($B296="", AG293=""), "", IF(COUNTIFS('Leave Request Form'!$T$8:$T$507, AG293, 'Leave Request Form'!$C$8:$C$507, $B296), "A2", IF(COUNTIFS('Leave Request Form'!$G$8:$G$507, AG293, 'Leave Request Form'!$C$8:$C$507, $B296), "R2", IF(COUNTIFS('Leave Request Form'!$P$8:$P$569, $B296, 'Leave Request Form'!$Q$8:$Q$569, "&lt;="&amp;AG293, 'Leave Request Form'!$R$8:$R$569, "&gt;="&amp;AG293)&gt;0, "A", IF(COUNTIFS('Leave Request Form'!$C$8:$C$507, $B296, 'Leave Request Form'!$D$8:$D$507, "&lt;="&amp;AG293, 'Leave Request Form'!$E$8:$E$507, "&gt;="&amp;AG293)&gt;0, "R", "")))))</f>
        <v>A</v>
      </c>
      <c r="AH296" s="75"/>
    </row>
    <row r="297" spans="1:34" x14ac:dyDescent="0.25">
      <c r="A297" s="75"/>
      <c r="B297" s="10" t="str">
        <f>IF('Intro &amp; Setup'!$BC$7="", "", 'Intro &amp; Setup'!$BC$7)</f>
        <v>Colin</v>
      </c>
      <c r="C297" s="42" t="str">
        <f>IF(OR($B297="", C293=""), "", IF(COUNTIFS('Leave Request Form'!$T$8:$T$507, C293, 'Leave Request Form'!$C$8:$C$507, $B297), "A2", IF(COUNTIFS('Leave Request Form'!$G$8:$G$507, C293, 'Leave Request Form'!$C$8:$C$507, $B297), "R2", IF(COUNTIFS('Leave Request Form'!$P$8:$P$569, $B297, 'Leave Request Form'!$Q$8:$Q$569, "&lt;="&amp;C293, 'Leave Request Form'!$R$8:$R$569, "&gt;="&amp;C293)&gt;0, "A", IF(COUNTIFS('Leave Request Form'!$C$8:$C$507, $B297, 'Leave Request Form'!$D$8:$D$507, "&lt;="&amp;C293, 'Leave Request Form'!$E$8:$E$507, "&gt;="&amp;C293)&gt;0, "R", "")))))</f>
        <v/>
      </c>
      <c r="D297" s="43" t="str">
        <f>IF(OR($B297="", D293=""), "", IF(COUNTIFS('Leave Request Form'!$T$8:$T$507, D293, 'Leave Request Form'!$C$8:$C$507, $B297), "A2", IF(COUNTIFS('Leave Request Form'!$G$8:$G$507, D293, 'Leave Request Form'!$C$8:$C$507, $B297), "R2", IF(COUNTIFS('Leave Request Form'!$P$8:$P$569, $B297, 'Leave Request Form'!$Q$8:$Q$569, "&lt;="&amp;D293, 'Leave Request Form'!$R$8:$R$569, "&gt;="&amp;D293)&gt;0, "A", IF(COUNTIFS('Leave Request Form'!$C$8:$C$507, $B297, 'Leave Request Form'!$D$8:$D$507, "&lt;="&amp;D293, 'Leave Request Form'!$E$8:$E$507, "&gt;="&amp;D293)&gt;0, "R", "")))))</f>
        <v/>
      </c>
      <c r="E297" s="43" t="str">
        <f>IF(OR($B297="", E293=""), "", IF(COUNTIFS('Leave Request Form'!$T$8:$T$507, E293, 'Leave Request Form'!$C$8:$C$507, $B297), "A2", IF(COUNTIFS('Leave Request Form'!$G$8:$G$507, E293, 'Leave Request Form'!$C$8:$C$507, $B297), "R2", IF(COUNTIFS('Leave Request Form'!$P$8:$P$569, $B297, 'Leave Request Form'!$Q$8:$Q$569, "&lt;="&amp;E293, 'Leave Request Form'!$R$8:$R$569, "&gt;="&amp;E293)&gt;0, "A", IF(COUNTIFS('Leave Request Form'!$C$8:$C$507, $B297, 'Leave Request Form'!$D$8:$D$507, "&lt;="&amp;E293, 'Leave Request Form'!$E$8:$E$507, "&gt;="&amp;E293)&gt;0, "R", "")))))</f>
        <v/>
      </c>
      <c r="F297" s="43" t="str">
        <f>IF(OR($B297="", F293=""), "", IF(COUNTIFS('Leave Request Form'!$T$8:$T$507, F293, 'Leave Request Form'!$C$8:$C$507, $B297), "A2", IF(COUNTIFS('Leave Request Form'!$G$8:$G$507, F293, 'Leave Request Form'!$C$8:$C$507, $B297), "R2", IF(COUNTIFS('Leave Request Form'!$P$8:$P$569, $B297, 'Leave Request Form'!$Q$8:$Q$569, "&lt;="&amp;F293, 'Leave Request Form'!$R$8:$R$569, "&gt;="&amp;F293)&gt;0, "A", IF(COUNTIFS('Leave Request Form'!$C$8:$C$507, $B297, 'Leave Request Form'!$D$8:$D$507, "&lt;="&amp;F293, 'Leave Request Form'!$E$8:$E$507, "&gt;="&amp;F293)&gt;0, "R", "")))))</f>
        <v/>
      </c>
      <c r="G297" s="43" t="str">
        <f>IF(OR($B297="", G293=""), "", IF(COUNTIFS('Leave Request Form'!$T$8:$T$507, G293, 'Leave Request Form'!$C$8:$C$507, $B297), "A2", IF(COUNTIFS('Leave Request Form'!$G$8:$G$507, G293, 'Leave Request Form'!$C$8:$C$507, $B297), "R2", IF(COUNTIFS('Leave Request Form'!$P$8:$P$569, $B297, 'Leave Request Form'!$Q$8:$Q$569, "&lt;="&amp;G293, 'Leave Request Form'!$R$8:$R$569, "&gt;="&amp;G293)&gt;0, "A", IF(COUNTIFS('Leave Request Form'!$C$8:$C$507, $B297, 'Leave Request Form'!$D$8:$D$507, "&lt;="&amp;G293, 'Leave Request Form'!$E$8:$E$507, "&gt;="&amp;G293)&gt;0, "R", "")))))</f>
        <v/>
      </c>
      <c r="H297" s="43" t="str">
        <f>IF(OR($B297="", H293=""), "", IF(COUNTIFS('Leave Request Form'!$T$8:$T$507, H293, 'Leave Request Form'!$C$8:$C$507, $B297), "A2", IF(COUNTIFS('Leave Request Form'!$G$8:$G$507, H293, 'Leave Request Form'!$C$8:$C$507, $B297), "R2", IF(COUNTIFS('Leave Request Form'!$P$8:$P$569, $B297, 'Leave Request Form'!$Q$8:$Q$569, "&lt;="&amp;H293, 'Leave Request Form'!$R$8:$R$569, "&gt;="&amp;H293)&gt;0, "A", IF(COUNTIFS('Leave Request Form'!$C$8:$C$507, $B297, 'Leave Request Form'!$D$8:$D$507, "&lt;="&amp;H293, 'Leave Request Form'!$E$8:$E$507, "&gt;="&amp;H293)&gt;0, "R", "")))))</f>
        <v/>
      </c>
      <c r="I297" s="43" t="str">
        <f>IF(OR($B297="", I293=""), "", IF(COUNTIFS('Leave Request Form'!$T$8:$T$507, I293, 'Leave Request Form'!$C$8:$C$507, $B297), "A2", IF(COUNTIFS('Leave Request Form'!$G$8:$G$507, I293, 'Leave Request Form'!$C$8:$C$507, $B297), "R2", IF(COUNTIFS('Leave Request Form'!$P$8:$P$569, $B297, 'Leave Request Form'!$Q$8:$Q$569, "&lt;="&amp;I293, 'Leave Request Form'!$R$8:$R$569, "&gt;="&amp;I293)&gt;0, "A", IF(COUNTIFS('Leave Request Form'!$C$8:$C$507, $B297, 'Leave Request Form'!$D$8:$D$507, "&lt;="&amp;I293, 'Leave Request Form'!$E$8:$E$507, "&gt;="&amp;I293)&gt;0, "R", "")))))</f>
        <v/>
      </c>
      <c r="J297" s="43" t="str">
        <f>IF(OR($B297="", J293=""), "", IF(COUNTIFS('Leave Request Form'!$T$8:$T$507, J293, 'Leave Request Form'!$C$8:$C$507, $B297), "A2", IF(COUNTIFS('Leave Request Form'!$G$8:$G$507, J293, 'Leave Request Form'!$C$8:$C$507, $B297), "R2", IF(COUNTIFS('Leave Request Form'!$P$8:$P$569, $B297, 'Leave Request Form'!$Q$8:$Q$569, "&lt;="&amp;J293, 'Leave Request Form'!$R$8:$R$569, "&gt;="&amp;J293)&gt;0, "A", IF(COUNTIFS('Leave Request Form'!$C$8:$C$507, $B297, 'Leave Request Form'!$D$8:$D$507, "&lt;="&amp;J293, 'Leave Request Form'!$E$8:$E$507, "&gt;="&amp;J293)&gt;0, "R", "")))))</f>
        <v/>
      </c>
      <c r="K297" s="43" t="str">
        <f>IF(OR($B297="", K293=""), "", IF(COUNTIFS('Leave Request Form'!$T$8:$T$507, K293, 'Leave Request Form'!$C$8:$C$507, $B297), "A2", IF(COUNTIFS('Leave Request Form'!$G$8:$G$507, K293, 'Leave Request Form'!$C$8:$C$507, $B297), "R2", IF(COUNTIFS('Leave Request Form'!$P$8:$P$569, $B297, 'Leave Request Form'!$Q$8:$Q$569, "&lt;="&amp;K293, 'Leave Request Form'!$R$8:$R$569, "&gt;="&amp;K293)&gt;0, "A", IF(COUNTIFS('Leave Request Form'!$C$8:$C$507, $B297, 'Leave Request Form'!$D$8:$D$507, "&lt;="&amp;K293, 'Leave Request Form'!$E$8:$E$507, "&gt;="&amp;K293)&gt;0, "R", "")))))</f>
        <v/>
      </c>
      <c r="L297" s="43" t="str">
        <f>IF(OR($B297="", L293=""), "", IF(COUNTIFS('Leave Request Form'!$T$8:$T$507, L293, 'Leave Request Form'!$C$8:$C$507, $B297), "A2", IF(COUNTIFS('Leave Request Form'!$G$8:$G$507, L293, 'Leave Request Form'!$C$8:$C$507, $B297), "R2", IF(COUNTIFS('Leave Request Form'!$P$8:$P$569, $B297, 'Leave Request Form'!$Q$8:$Q$569, "&lt;="&amp;L293, 'Leave Request Form'!$R$8:$R$569, "&gt;="&amp;L293)&gt;0, "A", IF(COUNTIFS('Leave Request Form'!$C$8:$C$507, $B297, 'Leave Request Form'!$D$8:$D$507, "&lt;="&amp;L293, 'Leave Request Form'!$E$8:$E$507, "&gt;="&amp;L293)&gt;0, "R", "")))))</f>
        <v/>
      </c>
      <c r="M297" s="43" t="str">
        <f>IF(OR($B297="", M293=""), "", IF(COUNTIFS('Leave Request Form'!$T$8:$T$507, M293, 'Leave Request Form'!$C$8:$C$507, $B297), "A2", IF(COUNTIFS('Leave Request Form'!$G$8:$G$507, M293, 'Leave Request Form'!$C$8:$C$507, $B297), "R2", IF(COUNTIFS('Leave Request Form'!$P$8:$P$569, $B297, 'Leave Request Form'!$Q$8:$Q$569, "&lt;="&amp;M293, 'Leave Request Form'!$R$8:$R$569, "&gt;="&amp;M293)&gt;0, "A", IF(COUNTIFS('Leave Request Form'!$C$8:$C$507, $B297, 'Leave Request Form'!$D$8:$D$507, "&lt;="&amp;M293, 'Leave Request Form'!$E$8:$E$507, "&gt;="&amp;M293)&gt;0, "R", "")))))</f>
        <v/>
      </c>
      <c r="N297" s="43" t="str">
        <f>IF(OR($B297="", N293=""), "", IF(COUNTIFS('Leave Request Form'!$T$8:$T$507, N293, 'Leave Request Form'!$C$8:$C$507, $B297), "A2", IF(COUNTIFS('Leave Request Form'!$G$8:$G$507, N293, 'Leave Request Form'!$C$8:$C$507, $B297), "R2", IF(COUNTIFS('Leave Request Form'!$P$8:$P$569, $B297, 'Leave Request Form'!$Q$8:$Q$569, "&lt;="&amp;N293, 'Leave Request Form'!$R$8:$R$569, "&gt;="&amp;N293)&gt;0, "A", IF(COUNTIFS('Leave Request Form'!$C$8:$C$507, $B297, 'Leave Request Form'!$D$8:$D$507, "&lt;="&amp;N293, 'Leave Request Form'!$E$8:$E$507, "&gt;="&amp;N293)&gt;0, "R", "")))))</f>
        <v/>
      </c>
      <c r="O297" s="43" t="str">
        <f>IF(OR($B297="", O293=""), "", IF(COUNTIFS('Leave Request Form'!$T$8:$T$507, O293, 'Leave Request Form'!$C$8:$C$507, $B297), "A2", IF(COUNTIFS('Leave Request Form'!$G$8:$G$507, O293, 'Leave Request Form'!$C$8:$C$507, $B297), "R2", IF(COUNTIFS('Leave Request Form'!$P$8:$P$569, $B297, 'Leave Request Form'!$Q$8:$Q$569, "&lt;="&amp;O293, 'Leave Request Form'!$R$8:$R$569, "&gt;="&amp;O293)&gt;0, "A", IF(COUNTIFS('Leave Request Form'!$C$8:$C$507, $B297, 'Leave Request Form'!$D$8:$D$507, "&lt;="&amp;O293, 'Leave Request Form'!$E$8:$E$507, "&gt;="&amp;O293)&gt;0, "R", "")))))</f>
        <v/>
      </c>
      <c r="P297" s="43" t="str">
        <f>IF(OR($B297="", P293=""), "", IF(COUNTIFS('Leave Request Form'!$T$8:$T$507, P293, 'Leave Request Form'!$C$8:$C$507, $B297), "A2", IF(COUNTIFS('Leave Request Form'!$G$8:$G$507, P293, 'Leave Request Form'!$C$8:$C$507, $B297), "R2", IF(COUNTIFS('Leave Request Form'!$P$8:$P$569, $B297, 'Leave Request Form'!$Q$8:$Q$569, "&lt;="&amp;P293, 'Leave Request Form'!$R$8:$R$569, "&gt;="&amp;P293)&gt;0, "A", IF(COUNTIFS('Leave Request Form'!$C$8:$C$507, $B297, 'Leave Request Form'!$D$8:$D$507, "&lt;="&amp;P293, 'Leave Request Form'!$E$8:$E$507, "&gt;="&amp;P293)&gt;0, "R", "")))))</f>
        <v/>
      </c>
      <c r="Q297" s="43" t="str">
        <f>IF(OR($B297="", Q293=""), "", IF(COUNTIFS('Leave Request Form'!$T$8:$T$507, Q293, 'Leave Request Form'!$C$8:$C$507, $B297), "A2", IF(COUNTIFS('Leave Request Form'!$G$8:$G$507, Q293, 'Leave Request Form'!$C$8:$C$507, $B297), "R2", IF(COUNTIFS('Leave Request Form'!$P$8:$P$569, $B297, 'Leave Request Form'!$Q$8:$Q$569, "&lt;="&amp;Q293, 'Leave Request Form'!$R$8:$R$569, "&gt;="&amp;Q293)&gt;0, "A", IF(COUNTIFS('Leave Request Form'!$C$8:$C$507, $B297, 'Leave Request Form'!$D$8:$D$507, "&lt;="&amp;Q293, 'Leave Request Form'!$E$8:$E$507, "&gt;="&amp;Q293)&gt;0, "R", "")))))</f>
        <v/>
      </c>
      <c r="R297" s="43" t="str">
        <f>IF(OR($B297="", R293=""), "", IF(COUNTIFS('Leave Request Form'!$T$8:$T$507, R293, 'Leave Request Form'!$C$8:$C$507, $B297), "A2", IF(COUNTIFS('Leave Request Form'!$G$8:$G$507, R293, 'Leave Request Form'!$C$8:$C$507, $B297), "R2", IF(COUNTIFS('Leave Request Form'!$P$8:$P$569, $B297, 'Leave Request Form'!$Q$8:$Q$569, "&lt;="&amp;R293, 'Leave Request Form'!$R$8:$R$569, "&gt;="&amp;R293)&gt;0, "A", IF(COUNTIFS('Leave Request Form'!$C$8:$C$507, $B297, 'Leave Request Form'!$D$8:$D$507, "&lt;="&amp;R293, 'Leave Request Form'!$E$8:$E$507, "&gt;="&amp;R293)&gt;0, "R", "")))))</f>
        <v/>
      </c>
      <c r="S297" s="43" t="str">
        <f>IF(OR($B297="", S293=""), "", IF(COUNTIFS('Leave Request Form'!$T$8:$T$507, S293, 'Leave Request Form'!$C$8:$C$507, $B297), "A2", IF(COUNTIFS('Leave Request Form'!$G$8:$G$507, S293, 'Leave Request Form'!$C$8:$C$507, $B297), "R2", IF(COUNTIFS('Leave Request Form'!$P$8:$P$569, $B297, 'Leave Request Form'!$Q$8:$Q$569, "&lt;="&amp;S293, 'Leave Request Form'!$R$8:$R$569, "&gt;="&amp;S293)&gt;0, "A", IF(COUNTIFS('Leave Request Form'!$C$8:$C$507, $B297, 'Leave Request Form'!$D$8:$D$507, "&lt;="&amp;S293, 'Leave Request Form'!$E$8:$E$507, "&gt;="&amp;S293)&gt;0, "R", "")))))</f>
        <v/>
      </c>
      <c r="T297" s="43" t="str">
        <f>IF(OR($B297="", T293=""), "", IF(COUNTIFS('Leave Request Form'!$T$8:$T$507, T293, 'Leave Request Form'!$C$8:$C$507, $B297), "A2", IF(COUNTIFS('Leave Request Form'!$G$8:$G$507, T293, 'Leave Request Form'!$C$8:$C$507, $B297), "R2", IF(COUNTIFS('Leave Request Form'!$P$8:$P$569, $B297, 'Leave Request Form'!$Q$8:$Q$569, "&lt;="&amp;T293, 'Leave Request Form'!$R$8:$R$569, "&gt;="&amp;T293)&gt;0, "A", IF(COUNTIFS('Leave Request Form'!$C$8:$C$507, $B297, 'Leave Request Form'!$D$8:$D$507, "&lt;="&amp;T293, 'Leave Request Form'!$E$8:$E$507, "&gt;="&amp;T293)&gt;0, "R", "")))))</f>
        <v/>
      </c>
      <c r="U297" s="43" t="str">
        <f>IF(OR($B297="", U293=""), "", IF(COUNTIFS('Leave Request Form'!$T$8:$T$507, U293, 'Leave Request Form'!$C$8:$C$507, $B297), "A2", IF(COUNTIFS('Leave Request Form'!$G$8:$G$507, U293, 'Leave Request Form'!$C$8:$C$507, $B297), "R2", IF(COUNTIFS('Leave Request Form'!$P$8:$P$569, $B297, 'Leave Request Form'!$Q$8:$Q$569, "&lt;="&amp;U293, 'Leave Request Form'!$R$8:$R$569, "&gt;="&amp;U293)&gt;0, "A", IF(COUNTIFS('Leave Request Form'!$C$8:$C$507, $B297, 'Leave Request Form'!$D$8:$D$507, "&lt;="&amp;U293, 'Leave Request Form'!$E$8:$E$507, "&gt;="&amp;U293)&gt;0, "R", "")))))</f>
        <v/>
      </c>
      <c r="V297" s="43" t="str">
        <f>IF(OR($B297="", V293=""), "", IF(COUNTIFS('Leave Request Form'!$T$8:$T$507, V293, 'Leave Request Form'!$C$8:$C$507, $B297), "A2", IF(COUNTIFS('Leave Request Form'!$G$8:$G$507, V293, 'Leave Request Form'!$C$8:$C$507, $B297), "R2", IF(COUNTIFS('Leave Request Form'!$P$8:$P$569, $B297, 'Leave Request Form'!$Q$8:$Q$569, "&lt;="&amp;V293, 'Leave Request Form'!$R$8:$R$569, "&gt;="&amp;V293)&gt;0, "A", IF(COUNTIFS('Leave Request Form'!$C$8:$C$507, $B297, 'Leave Request Form'!$D$8:$D$507, "&lt;="&amp;V293, 'Leave Request Form'!$E$8:$E$507, "&gt;="&amp;V293)&gt;0, "R", "")))))</f>
        <v/>
      </c>
      <c r="W297" s="43" t="str">
        <f>IF(OR($B297="", W293=""), "", IF(COUNTIFS('Leave Request Form'!$T$8:$T$507, W293, 'Leave Request Form'!$C$8:$C$507, $B297), "A2", IF(COUNTIFS('Leave Request Form'!$G$8:$G$507, W293, 'Leave Request Form'!$C$8:$C$507, $B297), "R2", IF(COUNTIFS('Leave Request Form'!$P$8:$P$569, $B297, 'Leave Request Form'!$Q$8:$Q$569, "&lt;="&amp;W293, 'Leave Request Form'!$R$8:$R$569, "&gt;="&amp;W293)&gt;0, "A", IF(COUNTIFS('Leave Request Form'!$C$8:$C$507, $B297, 'Leave Request Form'!$D$8:$D$507, "&lt;="&amp;W293, 'Leave Request Form'!$E$8:$E$507, "&gt;="&amp;W293)&gt;0, "R", "")))))</f>
        <v/>
      </c>
      <c r="X297" s="43" t="str">
        <f>IF(OR($B297="", X293=""), "", IF(COUNTIFS('Leave Request Form'!$T$8:$T$507, X293, 'Leave Request Form'!$C$8:$C$507, $B297), "A2", IF(COUNTIFS('Leave Request Form'!$G$8:$G$507, X293, 'Leave Request Form'!$C$8:$C$507, $B297), "R2", IF(COUNTIFS('Leave Request Form'!$P$8:$P$569, $B297, 'Leave Request Form'!$Q$8:$Q$569, "&lt;="&amp;X293, 'Leave Request Form'!$R$8:$R$569, "&gt;="&amp;X293)&gt;0, "A", IF(COUNTIFS('Leave Request Form'!$C$8:$C$507, $B297, 'Leave Request Form'!$D$8:$D$507, "&lt;="&amp;X293, 'Leave Request Form'!$E$8:$E$507, "&gt;="&amp;X293)&gt;0, "R", "")))))</f>
        <v/>
      </c>
      <c r="Y297" s="43" t="str">
        <f>IF(OR($B297="", Y293=""), "", IF(COUNTIFS('Leave Request Form'!$T$8:$T$507, Y293, 'Leave Request Form'!$C$8:$C$507, $B297), "A2", IF(COUNTIFS('Leave Request Form'!$G$8:$G$507, Y293, 'Leave Request Form'!$C$8:$C$507, $B297), "R2", IF(COUNTIFS('Leave Request Form'!$P$8:$P$569, $B297, 'Leave Request Form'!$Q$8:$Q$569, "&lt;="&amp;Y293, 'Leave Request Form'!$R$8:$R$569, "&gt;="&amp;Y293)&gt;0, "A", IF(COUNTIFS('Leave Request Form'!$C$8:$C$507, $B297, 'Leave Request Form'!$D$8:$D$507, "&lt;="&amp;Y293, 'Leave Request Form'!$E$8:$E$507, "&gt;="&amp;Y293)&gt;0, "R", "")))))</f>
        <v/>
      </c>
      <c r="Z297" s="43" t="str">
        <f>IF(OR($B297="", Z293=""), "", IF(COUNTIFS('Leave Request Form'!$T$8:$T$507, Z293, 'Leave Request Form'!$C$8:$C$507, $B297), "A2", IF(COUNTIFS('Leave Request Form'!$G$8:$G$507, Z293, 'Leave Request Form'!$C$8:$C$507, $B297), "R2", IF(COUNTIFS('Leave Request Form'!$P$8:$P$569, $B297, 'Leave Request Form'!$Q$8:$Q$569, "&lt;="&amp;Z293, 'Leave Request Form'!$R$8:$R$569, "&gt;="&amp;Z293)&gt;0, "A", IF(COUNTIFS('Leave Request Form'!$C$8:$C$507, $B297, 'Leave Request Form'!$D$8:$D$507, "&lt;="&amp;Z293, 'Leave Request Form'!$E$8:$E$507, "&gt;="&amp;Z293)&gt;0, "R", "")))))</f>
        <v>A</v>
      </c>
      <c r="AA297" s="43" t="str">
        <f>IF(OR($B297="", AA293=""), "", IF(COUNTIFS('Leave Request Form'!$T$8:$T$507, AA293, 'Leave Request Form'!$C$8:$C$507, $B297), "A2", IF(COUNTIFS('Leave Request Form'!$G$8:$G$507, AA293, 'Leave Request Form'!$C$8:$C$507, $B297), "R2", IF(COUNTIFS('Leave Request Form'!$P$8:$P$569, $B297, 'Leave Request Form'!$Q$8:$Q$569, "&lt;="&amp;AA293, 'Leave Request Form'!$R$8:$R$569, "&gt;="&amp;AA293)&gt;0, "A", IF(COUNTIFS('Leave Request Form'!$C$8:$C$507, $B297, 'Leave Request Form'!$D$8:$D$507, "&lt;="&amp;AA293, 'Leave Request Form'!$E$8:$E$507, "&gt;="&amp;AA293)&gt;0, "R", "")))))</f>
        <v>A</v>
      </c>
      <c r="AB297" s="43" t="str">
        <f>IF(OR($B297="", AB293=""), "", IF(COUNTIFS('Leave Request Form'!$T$8:$T$507, AB293, 'Leave Request Form'!$C$8:$C$507, $B297), "A2", IF(COUNTIFS('Leave Request Form'!$G$8:$G$507, AB293, 'Leave Request Form'!$C$8:$C$507, $B297), "R2", IF(COUNTIFS('Leave Request Form'!$P$8:$P$569, $B297, 'Leave Request Form'!$Q$8:$Q$569, "&lt;="&amp;AB293, 'Leave Request Form'!$R$8:$R$569, "&gt;="&amp;AB293)&gt;0, "A", IF(COUNTIFS('Leave Request Form'!$C$8:$C$507, $B297, 'Leave Request Form'!$D$8:$D$507, "&lt;="&amp;AB293, 'Leave Request Form'!$E$8:$E$507, "&gt;="&amp;AB293)&gt;0, "R", "")))))</f>
        <v>A</v>
      </c>
      <c r="AC297" s="43" t="str">
        <f>IF(OR($B297="", AC293=""), "", IF(COUNTIFS('Leave Request Form'!$T$8:$T$507, AC293, 'Leave Request Form'!$C$8:$C$507, $B297), "A2", IF(COUNTIFS('Leave Request Form'!$G$8:$G$507, AC293, 'Leave Request Form'!$C$8:$C$507, $B297), "R2", IF(COUNTIFS('Leave Request Form'!$P$8:$P$569, $B297, 'Leave Request Form'!$Q$8:$Q$569, "&lt;="&amp;AC293, 'Leave Request Form'!$R$8:$R$569, "&gt;="&amp;AC293)&gt;0, "A", IF(COUNTIFS('Leave Request Form'!$C$8:$C$507, $B297, 'Leave Request Form'!$D$8:$D$507, "&lt;="&amp;AC293, 'Leave Request Form'!$E$8:$E$507, "&gt;="&amp;AC293)&gt;0, "R", "")))))</f>
        <v>A</v>
      </c>
      <c r="AD297" s="43" t="str">
        <f>IF(OR($B297="", AD293=""), "", IF(COUNTIFS('Leave Request Form'!$T$8:$T$507, AD293, 'Leave Request Form'!$C$8:$C$507, $B297), "A2", IF(COUNTIFS('Leave Request Form'!$G$8:$G$507, AD293, 'Leave Request Form'!$C$8:$C$507, $B297), "R2", IF(COUNTIFS('Leave Request Form'!$P$8:$P$569, $B297, 'Leave Request Form'!$Q$8:$Q$569, "&lt;="&amp;AD293, 'Leave Request Form'!$R$8:$R$569, "&gt;="&amp;AD293)&gt;0, "A", IF(COUNTIFS('Leave Request Form'!$C$8:$C$507, $B297, 'Leave Request Form'!$D$8:$D$507, "&lt;="&amp;AD293, 'Leave Request Form'!$E$8:$E$507, "&gt;="&amp;AD293)&gt;0, "R", "")))))</f>
        <v>A</v>
      </c>
      <c r="AE297" s="43" t="str">
        <f>IF(OR($B297="", AE293=""), "", IF(COUNTIFS('Leave Request Form'!$T$8:$T$507, AE293, 'Leave Request Form'!$C$8:$C$507, $B297), "A2", IF(COUNTIFS('Leave Request Form'!$G$8:$G$507, AE293, 'Leave Request Form'!$C$8:$C$507, $B297), "R2", IF(COUNTIFS('Leave Request Form'!$P$8:$P$569, $B297, 'Leave Request Form'!$Q$8:$Q$569, "&lt;="&amp;AE293, 'Leave Request Form'!$R$8:$R$569, "&gt;="&amp;AE293)&gt;0, "A", IF(COUNTIFS('Leave Request Form'!$C$8:$C$507, $B297, 'Leave Request Form'!$D$8:$D$507, "&lt;="&amp;AE293, 'Leave Request Form'!$E$8:$E$507, "&gt;="&amp;AE293)&gt;0, "R", "")))))</f>
        <v>A</v>
      </c>
      <c r="AF297" s="43" t="str">
        <f>IF(OR($B297="", AF293=""), "", IF(COUNTIFS('Leave Request Form'!$T$8:$T$507, AF293, 'Leave Request Form'!$C$8:$C$507, $B297), "A2", IF(COUNTIFS('Leave Request Form'!$G$8:$G$507, AF293, 'Leave Request Form'!$C$8:$C$507, $B297), "R2", IF(COUNTIFS('Leave Request Form'!$P$8:$P$569, $B297, 'Leave Request Form'!$Q$8:$Q$569, "&lt;="&amp;AF293, 'Leave Request Form'!$R$8:$R$569, "&gt;="&amp;AF293)&gt;0, "A", IF(COUNTIFS('Leave Request Form'!$C$8:$C$507, $B297, 'Leave Request Form'!$D$8:$D$507, "&lt;="&amp;AF293, 'Leave Request Form'!$E$8:$E$507, "&gt;="&amp;AF293)&gt;0, "R", "")))))</f>
        <v>A</v>
      </c>
      <c r="AG297" s="44" t="str">
        <f>IF(OR($B297="", AG293=""), "", IF(COUNTIFS('Leave Request Form'!$T$8:$T$507, AG293, 'Leave Request Form'!$C$8:$C$507, $B297), "A2", IF(COUNTIFS('Leave Request Form'!$G$8:$G$507, AG293, 'Leave Request Form'!$C$8:$C$507, $B297), "R2", IF(COUNTIFS('Leave Request Form'!$P$8:$P$569, $B297, 'Leave Request Form'!$Q$8:$Q$569, "&lt;="&amp;AG293, 'Leave Request Form'!$R$8:$R$569, "&gt;="&amp;AG293)&gt;0, "A", IF(COUNTIFS('Leave Request Form'!$C$8:$C$507, $B297, 'Leave Request Form'!$D$8:$D$507, "&lt;="&amp;AG293, 'Leave Request Form'!$E$8:$E$507, "&gt;="&amp;AG293)&gt;0, "R", "")))))</f>
        <v>A</v>
      </c>
      <c r="AH297" s="75"/>
    </row>
    <row r="298" spans="1:34" x14ac:dyDescent="0.25">
      <c r="A298" s="75"/>
      <c r="B298" s="10" t="str">
        <f>IF('Intro &amp; Setup'!$BC$8="", "", 'Intro &amp; Setup'!$BC$8)</f>
        <v>Sarah</v>
      </c>
      <c r="C298" s="42" t="str">
        <f>IF(OR($B298="", C293=""), "", IF(COUNTIFS('Leave Request Form'!$T$8:$T$507, C293, 'Leave Request Form'!$C$8:$C$507, $B298), "A2", IF(COUNTIFS('Leave Request Form'!$G$8:$G$507, C293, 'Leave Request Form'!$C$8:$C$507, $B298), "R2", IF(COUNTIFS('Leave Request Form'!$P$8:$P$569, $B298, 'Leave Request Form'!$Q$8:$Q$569, "&lt;="&amp;C293, 'Leave Request Form'!$R$8:$R$569, "&gt;="&amp;C293)&gt;0, "A", IF(COUNTIFS('Leave Request Form'!$C$8:$C$507, $B298, 'Leave Request Form'!$D$8:$D$507, "&lt;="&amp;C293, 'Leave Request Form'!$E$8:$E$507, "&gt;="&amp;C293)&gt;0, "R", "")))))</f>
        <v/>
      </c>
      <c r="D298" s="43" t="str">
        <f>IF(OR($B298="", D293=""), "", IF(COUNTIFS('Leave Request Form'!$T$8:$T$507, D293, 'Leave Request Form'!$C$8:$C$507, $B298), "A2", IF(COUNTIFS('Leave Request Form'!$G$8:$G$507, D293, 'Leave Request Form'!$C$8:$C$507, $B298), "R2", IF(COUNTIFS('Leave Request Form'!$P$8:$P$569, $B298, 'Leave Request Form'!$Q$8:$Q$569, "&lt;="&amp;D293, 'Leave Request Form'!$R$8:$R$569, "&gt;="&amp;D293)&gt;0, "A", IF(COUNTIFS('Leave Request Form'!$C$8:$C$507, $B298, 'Leave Request Form'!$D$8:$D$507, "&lt;="&amp;D293, 'Leave Request Form'!$E$8:$E$507, "&gt;="&amp;D293)&gt;0, "R", "")))))</f>
        <v/>
      </c>
      <c r="E298" s="43" t="str">
        <f>IF(OR($B298="", E293=""), "", IF(COUNTIFS('Leave Request Form'!$T$8:$T$507, E293, 'Leave Request Form'!$C$8:$C$507, $B298), "A2", IF(COUNTIFS('Leave Request Form'!$G$8:$G$507, E293, 'Leave Request Form'!$C$8:$C$507, $B298), "R2", IF(COUNTIFS('Leave Request Form'!$P$8:$P$569, $B298, 'Leave Request Form'!$Q$8:$Q$569, "&lt;="&amp;E293, 'Leave Request Form'!$R$8:$R$569, "&gt;="&amp;E293)&gt;0, "A", IF(COUNTIFS('Leave Request Form'!$C$8:$C$507, $B298, 'Leave Request Form'!$D$8:$D$507, "&lt;="&amp;E293, 'Leave Request Form'!$E$8:$E$507, "&gt;="&amp;E293)&gt;0, "R", "")))))</f>
        <v/>
      </c>
      <c r="F298" s="43" t="str">
        <f>IF(OR($B298="", F293=""), "", IF(COUNTIFS('Leave Request Form'!$T$8:$T$507, F293, 'Leave Request Form'!$C$8:$C$507, $B298), "A2", IF(COUNTIFS('Leave Request Form'!$G$8:$G$507, F293, 'Leave Request Form'!$C$8:$C$507, $B298), "R2", IF(COUNTIFS('Leave Request Form'!$P$8:$P$569, $B298, 'Leave Request Form'!$Q$8:$Q$569, "&lt;="&amp;F293, 'Leave Request Form'!$R$8:$R$569, "&gt;="&amp;F293)&gt;0, "A", IF(COUNTIFS('Leave Request Form'!$C$8:$C$507, $B298, 'Leave Request Form'!$D$8:$D$507, "&lt;="&amp;F293, 'Leave Request Form'!$E$8:$E$507, "&gt;="&amp;F293)&gt;0, "R", "")))))</f>
        <v/>
      </c>
      <c r="G298" s="43" t="str">
        <f>IF(OR($B298="", G293=""), "", IF(COUNTIFS('Leave Request Form'!$T$8:$T$507, G293, 'Leave Request Form'!$C$8:$C$507, $B298), "A2", IF(COUNTIFS('Leave Request Form'!$G$8:$G$507, G293, 'Leave Request Form'!$C$8:$C$507, $B298), "R2", IF(COUNTIFS('Leave Request Form'!$P$8:$P$569, $B298, 'Leave Request Form'!$Q$8:$Q$569, "&lt;="&amp;G293, 'Leave Request Form'!$R$8:$R$569, "&gt;="&amp;G293)&gt;0, "A", IF(COUNTIFS('Leave Request Form'!$C$8:$C$507, $B298, 'Leave Request Form'!$D$8:$D$507, "&lt;="&amp;G293, 'Leave Request Form'!$E$8:$E$507, "&gt;="&amp;G293)&gt;0, "R", "")))))</f>
        <v/>
      </c>
      <c r="H298" s="43" t="str">
        <f>IF(OR($B298="", H293=""), "", IF(COUNTIFS('Leave Request Form'!$T$8:$T$507, H293, 'Leave Request Form'!$C$8:$C$507, $B298), "A2", IF(COUNTIFS('Leave Request Form'!$G$8:$G$507, H293, 'Leave Request Form'!$C$8:$C$507, $B298), "R2", IF(COUNTIFS('Leave Request Form'!$P$8:$P$569, $B298, 'Leave Request Form'!$Q$8:$Q$569, "&lt;="&amp;H293, 'Leave Request Form'!$R$8:$R$569, "&gt;="&amp;H293)&gt;0, "A", IF(COUNTIFS('Leave Request Form'!$C$8:$C$507, $B298, 'Leave Request Form'!$D$8:$D$507, "&lt;="&amp;H293, 'Leave Request Form'!$E$8:$E$507, "&gt;="&amp;H293)&gt;0, "R", "")))))</f>
        <v/>
      </c>
      <c r="I298" s="43" t="str">
        <f>IF(OR($B298="", I293=""), "", IF(COUNTIFS('Leave Request Form'!$T$8:$T$507, I293, 'Leave Request Form'!$C$8:$C$507, $B298), "A2", IF(COUNTIFS('Leave Request Form'!$G$8:$G$507, I293, 'Leave Request Form'!$C$8:$C$507, $B298), "R2", IF(COUNTIFS('Leave Request Form'!$P$8:$P$569, $B298, 'Leave Request Form'!$Q$8:$Q$569, "&lt;="&amp;I293, 'Leave Request Form'!$R$8:$R$569, "&gt;="&amp;I293)&gt;0, "A", IF(COUNTIFS('Leave Request Form'!$C$8:$C$507, $B298, 'Leave Request Form'!$D$8:$D$507, "&lt;="&amp;I293, 'Leave Request Form'!$E$8:$E$507, "&gt;="&amp;I293)&gt;0, "R", "")))))</f>
        <v/>
      </c>
      <c r="J298" s="43" t="str">
        <f>IF(OR($B298="", J293=""), "", IF(COUNTIFS('Leave Request Form'!$T$8:$T$507, J293, 'Leave Request Form'!$C$8:$C$507, $B298), "A2", IF(COUNTIFS('Leave Request Form'!$G$8:$G$507, J293, 'Leave Request Form'!$C$8:$C$507, $B298), "R2", IF(COUNTIFS('Leave Request Form'!$P$8:$P$569, $B298, 'Leave Request Form'!$Q$8:$Q$569, "&lt;="&amp;J293, 'Leave Request Form'!$R$8:$R$569, "&gt;="&amp;J293)&gt;0, "A", IF(COUNTIFS('Leave Request Form'!$C$8:$C$507, $B298, 'Leave Request Form'!$D$8:$D$507, "&lt;="&amp;J293, 'Leave Request Form'!$E$8:$E$507, "&gt;="&amp;J293)&gt;0, "R", "")))))</f>
        <v/>
      </c>
      <c r="K298" s="43" t="str">
        <f>IF(OR($B298="", K293=""), "", IF(COUNTIFS('Leave Request Form'!$T$8:$T$507, K293, 'Leave Request Form'!$C$8:$C$507, $B298), "A2", IF(COUNTIFS('Leave Request Form'!$G$8:$G$507, K293, 'Leave Request Form'!$C$8:$C$507, $B298), "R2", IF(COUNTIFS('Leave Request Form'!$P$8:$P$569, $B298, 'Leave Request Form'!$Q$8:$Q$569, "&lt;="&amp;K293, 'Leave Request Form'!$R$8:$R$569, "&gt;="&amp;K293)&gt;0, "A", IF(COUNTIFS('Leave Request Form'!$C$8:$C$507, $B298, 'Leave Request Form'!$D$8:$D$507, "&lt;="&amp;K293, 'Leave Request Form'!$E$8:$E$507, "&gt;="&amp;K293)&gt;0, "R", "")))))</f>
        <v/>
      </c>
      <c r="L298" s="43" t="str">
        <f>IF(OR($B298="", L293=""), "", IF(COUNTIFS('Leave Request Form'!$T$8:$T$507, L293, 'Leave Request Form'!$C$8:$C$507, $B298), "A2", IF(COUNTIFS('Leave Request Form'!$G$8:$G$507, L293, 'Leave Request Form'!$C$8:$C$507, $B298), "R2", IF(COUNTIFS('Leave Request Form'!$P$8:$P$569, $B298, 'Leave Request Form'!$Q$8:$Q$569, "&lt;="&amp;L293, 'Leave Request Form'!$R$8:$R$569, "&gt;="&amp;L293)&gt;0, "A", IF(COUNTIFS('Leave Request Form'!$C$8:$C$507, $B298, 'Leave Request Form'!$D$8:$D$507, "&lt;="&amp;L293, 'Leave Request Form'!$E$8:$E$507, "&gt;="&amp;L293)&gt;0, "R", "")))))</f>
        <v/>
      </c>
      <c r="M298" s="43" t="str">
        <f>IF(OR($B298="", M293=""), "", IF(COUNTIFS('Leave Request Form'!$T$8:$T$507, M293, 'Leave Request Form'!$C$8:$C$507, $B298), "A2", IF(COUNTIFS('Leave Request Form'!$G$8:$G$507, M293, 'Leave Request Form'!$C$8:$C$507, $B298), "R2", IF(COUNTIFS('Leave Request Form'!$P$8:$P$569, $B298, 'Leave Request Form'!$Q$8:$Q$569, "&lt;="&amp;M293, 'Leave Request Form'!$R$8:$R$569, "&gt;="&amp;M293)&gt;0, "A", IF(COUNTIFS('Leave Request Form'!$C$8:$C$507, $B298, 'Leave Request Form'!$D$8:$D$507, "&lt;="&amp;M293, 'Leave Request Form'!$E$8:$E$507, "&gt;="&amp;M293)&gt;0, "R", "")))))</f>
        <v/>
      </c>
      <c r="N298" s="43" t="str">
        <f>IF(OR($B298="", N293=""), "", IF(COUNTIFS('Leave Request Form'!$T$8:$T$507, N293, 'Leave Request Form'!$C$8:$C$507, $B298), "A2", IF(COUNTIFS('Leave Request Form'!$G$8:$G$507, N293, 'Leave Request Form'!$C$8:$C$507, $B298), "R2", IF(COUNTIFS('Leave Request Form'!$P$8:$P$569, $B298, 'Leave Request Form'!$Q$8:$Q$569, "&lt;="&amp;N293, 'Leave Request Form'!$R$8:$R$569, "&gt;="&amp;N293)&gt;0, "A", IF(COUNTIFS('Leave Request Form'!$C$8:$C$507, $B298, 'Leave Request Form'!$D$8:$D$507, "&lt;="&amp;N293, 'Leave Request Form'!$E$8:$E$507, "&gt;="&amp;N293)&gt;0, "R", "")))))</f>
        <v/>
      </c>
      <c r="O298" s="43" t="str">
        <f>IF(OR($B298="", O293=""), "", IF(COUNTIFS('Leave Request Form'!$T$8:$T$507, O293, 'Leave Request Form'!$C$8:$C$507, $B298), "A2", IF(COUNTIFS('Leave Request Form'!$G$8:$G$507, O293, 'Leave Request Form'!$C$8:$C$507, $B298), "R2", IF(COUNTIFS('Leave Request Form'!$P$8:$P$569, $B298, 'Leave Request Form'!$Q$8:$Q$569, "&lt;="&amp;O293, 'Leave Request Form'!$R$8:$R$569, "&gt;="&amp;O293)&gt;0, "A", IF(COUNTIFS('Leave Request Form'!$C$8:$C$507, $B298, 'Leave Request Form'!$D$8:$D$507, "&lt;="&amp;O293, 'Leave Request Form'!$E$8:$E$507, "&gt;="&amp;O293)&gt;0, "R", "")))))</f>
        <v/>
      </c>
      <c r="P298" s="43" t="str">
        <f>IF(OR($B298="", P293=""), "", IF(COUNTIFS('Leave Request Form'!$T$8:$T$507, P293, 'Leave Request Form'!$C$8:$C$507, $B298), "A2", IF(COUNTIFS('Leave Request Form'!$G$8:$G$507, P293, 'Leave Request Form'!$C$8:$C$507, $B298), "R2", IF(COUNTIFS('Leave Request Form'!$P$8:$P$569, $B298, 'Leave Request Form'!$Q$8:$Q$569, "&lt;="&amp;P293, 'Leave Request Form'!$R$8:$R$569, "&gt;="&amp;P293)&gt;0, "A", IF(COUNTIFS('Leave Request Form'!$C$8:$C$507, $B298, 'Leave Request Form'!$D$8:$D$507, "&lt;="&amp;P293, 'Leave Request Form'!$E$8:$E$507, "&gt;="&amp;P293)&gt;0, "R", "")))))</f>
        <v/>
      </c>
      <c r="Q298" s="43" t="str">
        <f>IF(OR($B298="", Q293=""), "", IF(COUNTIFS('Leave Request Form'!$T$8:$T$507, Q293, 'Leave Request Form'!$C$8:$C$507, $B298), "A2", IF(COUNTIFS('Leave Request Form'!$G$8:$G$507, Q293, 'Leave Request Form'!$C$8:$C$507, $B298), "R2", IF(COUNTIFS('Leave Request Form'!$P$8:$P$569, $B298, 'Leave Request Form'!$Q$8:$Q$569, "&lt;="&amp;Q293, 'Leave Request Form'!$R$8:$R$569, "&gt;="&amp;Q293)&gt;0, "A", IF(COUNTIFS('Leave Request Form'!$C$8:$C$507, $B298, 'Leave Request Form'!$D$8:$D$507, "&lt;="&amp;Q293, 'Leave Request Form'!$E$8:$E$507, "&gt;="&amp;Q293)&gt;0, "R", "")))))</f>
        <v/>
      </c>
      <c r="R298" s="43" t="str">
        <f>IF(OR($B298="", R293=""), "", IF(COUNTIFS('Leave Request Form'!$T$8:$T$507, R293, 'Leave Request Form'!$C$8:$C$507, $B298), "A2", IF(COUNTIFS('Leave Request Form'!$G$8:$G$507, R293, 'Leave Request Form'!$C$8:$C$507, $B298), "R2", IF(COUNTIFS('Leave Request Form'!$P$8:$P$569, $B298, 'Leave Request Form'!$Q$8:$Q$569, "&lt;="&amp;R293, 'Leave Request Form'!$R$8:$R$569, "&gt;="&amp;R293)&gt;0, "A", IF(COUNTIFS('Leave Request Form'!$C$8:$C$507, $B298, 'Leave Request Form'!$D$8:$D$507, "&lt;="&amp;R293, 'Leave Request Form'!$E$8:$E$507, "&gt;="&amp;R293)&gt;0, "R", "")))))</f>
        <v/>
      </c>
      <c r="S298" s="43" t="str">
        <f>IF(OR($B298="", S293=""), "", IF(COUNTIFS('Leave Request Form'!$T$8:$T$507, S293, 'Leave Request Form'!$C$8:$C$507, $B298), "A2", IF(COUNTIFS('Leave Request Form'!$G$8:$G$507, S293, 'Leave Request Form'!$C$8:$C$507, $B298), "R2", IF(COUNTIFS('Leave Request Form'!$P$8:$P$569, $B298, 'Leave Request Form'!$Q$8:$Q$569, "&lt;="&amp;S293, 'Leave Request Form'!$R$8:$R$569, "&gt;="&amp;S293)&gt;0, "A", IF(COUNTIFS('Leave Request Form'!$C$8:$C$507, $B298, 'Leave Request Form'!$D$8:$D$507, "&lt;="&amp;S293, 'Leave Request Form'!$E$8:$E$507, "&gt;="&amp;S293)&gt;0, "R", "")))))</f>
        <v/>
      </c>
      <c r="T298" s="43" t="str">
        <f>IF(OR($B298="", T293=""), "", IF(COUNTIFS('Leave Request Form'!$T$8:$T$507, T293, 'Leave Request Form'!$C$8:$C$507, $B298), "A2", IF(COUNTIFS('Leave Request Form'!$G$8:$G$507, T293, 'Leave Request Form'!$C$8:$C$507, $B298), "R2", IF(COUNTIFS('Leave Request Form'!$P$8:$P$569, $B298, 'Leave Request Form'!$Q$8:$Q$569, "&lt;="&amp;T293, 'Leave Request Form'!$R$8:$R$569, "&gt;="&amp;T293)&gt;0, "A", IF(COUNTIFS('Leave Request Form'!$C$8:$C$507, $B298, 'Leave Request Form'!$D$8:$D$507, "&lt;="&amp;T293, 'Leave Request Form'!$E$8:$E$507, "&gt;="&amp;T293)&gt;0, "R", "")))))</f>
        <v/>
      </c>
      <c r="U298" s="43" t="str">
        <f>IF(OR($B298="", U293=""), "", IF(COUNTIFS('Leave Request Form'!$T$8:$T$507, U293, 'Leave Request Form'!$C$8:$C$507, $B298), "A2", IF(COUNTIFS('Leave Request Form'!$G$8:$G$507, U293, 'Leave Request Form'!$C$8:$C$507, $B298), "R2", IF(COUNTIFS('Leave Request Form'!$P$8:$P$569, $B298, 'Leave Request Form'!$Q$8:$Q$569, "&lt;="&amp;U293, 'Leave Request Form'!$R$8:$R$569, "&gt;="&amp;U293)&gt;0, "A", IF(COUNTIFS('Leave Request Form'!$C$8:$C$507, $B298, 'Leave Request Form'!$D$8:$D$507, "&lt;="&amp;U293, 'Leave Request Form'!$E$8:$E$507, "&gt;="&amp;U293)&gt;0, "R", "")))))</f>
        <v/>
      </c>
      <c r="V298" s="43" t="str">
        <f>IF(OR($B298="", V293=""), "", IF(COUNTIFS('Leave Request Form'!$T$8:$T$507, V293, 'Leave Request Form'!$C$8:$C$507, $B298), "A2", IF(COUNTIFS('Leave Request Form'!$G$8:$G$507, V293, 'Leave Request Form'!$C$8:$C$507, $B298), "R2", IF(COUNTIFS('Leave Request Form'!$P$8:$P$569, $B298, 'Leave Request Form'!$Q$8:$Q$569, "&lt;="&amp;V293, 'Leave Request Form'!$R$8:$R$569, "&gt;="&amp;V293)&gt;0, "A", IF(COUNTIFS('Leave Request Form'!$C$8:$C$507, $B298, 'Leave Request Form'!$D$8:$D$507, "&lt;="&amp;V293, 'Leave Request Form'!$E$8:$E$507, "&gt;="&amp;V293)&gt;0, "R", "")))))</f>
        <v/>
      </c>
      <c r="W298" s="43" t="str">
        <f>IF(OR($B298="", W293=""), "", IF(COUNTIFS('Leave Request Form'!$T$8:$T$507, W293, 'Leave Request Form'!$C$8:$C$507, $B298), "A2", IF(COUNTIFS('Leave Request Form'!$G$8:$G$507, W293, 'Leave Request Form'!$C$8:$C$507, $B298), "R2", IF(COUNTIFS('Leave Request Form'!$P$8:$P$569, $B298, 'Leave Request Form'!$Q$8:$Q$569, "&lt;="&amp;W293, 'Leave Request Form'!$R$8:$R$569, "&gt;="&amp;W293)&gt;0, "A", IF(COUNTIFS('Leave Request Form'!$C$8:$C$507, $B298, 'Leave Request Form'!$D$8:$D$507, "&lt;="&amp;W293, 'Leave Request Form'!$E$8:$E$507, "&gt;="&amp;W293)&gt;0, "R", "")))))</f>
        <v/>
      </c>
      <c r="X298" s="43" t="str">
        <f>IF(OR($B298="", X293=""), "", IF(COUNTIFS('Leave Request Form'!$T$8:$T$507, X293, 'Leave Request Form'!$C$8:$C$507, $B298), "A2", IF(COUNTIFS('Leave Request Form'!$G$8:$G$507, X293, 'Leave Request Form'!$C$8:$C$507, $B298), "R2", IF(COUNTIFS('Leave Request Form'!$P$8:$P$569, $B298, 'Leave Request Form'!$Q$8:$Q$569, "&lt;="&amp;X293, 'Leave Request Form'!$R$8:$R$569, "&gt;="&amp;X293)&gt;0, "A", IF(COUNTIFS('Leave Request Form'!$C$8:$C$507, $B298, 'Leave Request Form'!$D$8:$D$507, "&lt;="&amp;X293, 'Leave Request Form'!$E$8:$E$507, "&gt;="&amp;X293)&gt;0, "R", "")))))</f>
        <v/>
      </c>
      <c r="Y298" s="43" t="str">
        <f>IF(OR($B298="", Y293=""), "", IF(COUNTIFS('Leave Request Form'!$T$8:$T$507, Y293, 'Leave Request Form'!$C$8:$C$507, $B298), "A2", IF(COUNTIFS('Leave Request Form'!$G$8:$G$507, Y293, 'Leave Request Form'!$C$8:$C$507, $B298), "R2", IF(COUNTIFS('Leave Request Form'!$P$8:$P$569, $B298, 'Leave Request Form'!$Q$8:$Q$569, "&lt;="&amp;Y293, 'Leave Request Form'!$R$8:$R$569, "&gt;="&amp;Y293)&gt;0, "A", IF(COUNTIFS('Leave Request Form'!$C$8:$C$507, $B298, 'Leave Request Form'!$D$8:$D$507, "&lt;="&amp;Y293, 'Leave Request Form'!$E$8:$E$507, "&gt;="&amp;Y293)&gt;0, "R", "")))))</f>
        <v/>
      </c>
      <c r="Z298" s="43" t="str">
        <f>IF(OR($B298="", Z293=""), "", IF(COUNTIFS('Leave Request Form'!$T$8:$T$507, Z293, 'Leave Request Form'!$C$8:$C$507, $B298), "A2", IF(COUNTIFS('Leave Request Form'!$G$8:$G$507, Z293, 'Leave Request Form'!$C$8:$C$507, $B298), "R2", IF(COUNTIFS('Leave Request Form'!$P$8:$P$569, $B298, 'Leave Request Form'!$Q$8:$Q$569, "&lt;="&amp;Z293, 'Leave Request Form'!$R$8:$R$569, "&gt;="&amp;Z293)&gt;0, "A", IF(COUNTIFS('Leave Request Form'!$C$8:$C$507, $B298, 'Leave Request Form'!$D$8:$D$507, "&lt;="&amp;Z293, 'Leave Request Form'!$E$8:$E$507, "&gt;="&amp;Z293)&gt;0, "R", "")))))</f>
        <v>A</v>
      </c>
      <c r="AA298" s="43" t="str">
        <f>IF(OR($B298="", AA293=""), "", IF(COUNTIFS('Leave Request Form'!$T$8:$T$507, AA293, 'Leave Request Form'!$C$8:$C$507, $B298), "A2", IF(COUNTIFS('Leave Request Form'!$G$8:$G$507, AA293, 'Leave Request Form'!$C$8:$C$507, $B298), "R2", IF(COUNTIFS('Leave Request Form'!$P$8:$P$569, $B298, 'Leave Request Form'!$Q$8:$Q$569, "&lt;="&amp;AA293, 'Leave Request Form'!$R$8:$R$569, "&gt;="&amp;AA293)&gt;0, "A", IF(COUNTIFS('Leave Request Form'!$C$8:$C$507, $B298, 'Leave Request Form'!$D$8:$D$507, "&lt;="&amp;AA293, 'Leave Request Form'!$E$8:$E$507, "&gt;="&amp;AA293)&gt;0, "R", "")))))</f>
        <v>A</v>
      </c>
      <c r="AB298" s="43" t="str">
        <f>IF(OR($B298="", AB293=""), "", IF(COUNTIFS('Leave Request Form'!$T$8:$T$507, AB293, 'Leave Request Form'!$C$8:$C$507, $B298), "A2", IF(COUNTIFS('Leave Request Form'!$G$8:$G$507, AB293, 'Leave Request Form'!$C$8:$C$507, $B298), "R2", IF(COUNTIFS('Leave Request Form'!$P$8:$P$569, $B298, 'Leave Request Form'!$Q$8:$Q$569, "&lt;="&amp;AB293, 'Leave Request Form'!$R$8:$R$569, "&gt;="&amp;AB293)&gt;0, "A", IF(COUNTIFS('Leave Request Form'!$C$8:$C$507, $B298, 'Leave Request Form'!$D$8:$D$507, "&lt;="&amp;AB293, 'Leave Request Form'!$E$8:$E$507, "&gt;="&amp;AB293)&gt;0, "R", "")))))</f>
        <v>A</v>
      </c>
      <c r="AC298" s="43" t="str">
        <f>IF(OR($B298="", AC293=""), "", IF(COUNTIFS('Leave Request Form'!$T$8:$T$507, AC293, 'Leave Request Form'!$C$8:$C$507, $B298), "A2", IF(COUNTIFS('Leave Request Form'!$G$8:$G$507, AC293, 'Leave Request Form'!$C$8:$C$507, $B298), "R2", IF(COUNTIFS('Leave Request Form'!$P$8:$P$569, $B298, 'Leave Request Form'!$Q$8:$Q$569, "&lt;="&amp;AC293, 'Leave Request Form'!$R$8:$R$569, "&gt;="&amp;AC293)&gt;0, "A", IF(COUNTIFS('Leave Request Form'!$C$8:$C$507, $B298, 'Leave Request Form'!$D$8:$D$507, "&lt;="&amp;AC293, 'Leave Request Form'!$E$8:$E$507, "&gt;="&amp;AC293)&gt;0, "R", "")))))</f>
        <v>A</v>
      </c>
      <c r="AD298" s="43" t="str">
        <f>IF(OR($B298="", AD293=""), "", IF(COUNTIFS('Leave Request Form'!$T$8:$T$507, AD293, 'Leave Request Form'!$C$8:$C$507, $B298), "A2", IF(COUNTIFS('Leave Request Form'!$G$8:$G$507, AD293, 'Leave Request Form'!$C$8:$C$507, $B298), "R2", IF(COUNTIFS('Leave Request Form'!$P$8:$P$569, $B298, 'Leave Request Form'!$Q$8:$Q$569, "&lt;="&amp;AD293, 'Leave Request Form'!$R$8:$R$569, "&gt;="&amp;AD293)&gt;0, "A", IF(COUNTIFS('Leave Request Form'!$C$8:$C$507, $B298, 'Leave Request Form'!$D$8:$D$507, "&lt;="&amp;AD293, 'Leave Request Form'!$E$8:$E$507, "&gt;="&amp;AD293)&gt;0, "R", "")))))</f>
        <v>A</v>
      </c>
      <c r="AE298" s="43" t="str">
        <f>IF(OR($B298="", AE293=""), "", IF(COUNTIFS('Leave Request Form'!$T$8:$T$507, AE293, 'Leave Request Form'!$C$8:$C$507, $B298), "A2", IF(COUNTIFS('Leave Request Form'!$G$8:$G$507, AE293, 'Leave Request Form'!$C$8:$C$507, $B298), "R2", IF(COUNTIFS('Leave Request Form'!$P$8:$P$569, $B298, 'Leave Request Form'!$Q$8:$Q$569, "&lt;="&amp;AE293, 'Leave Request Form'!$R$8:$R$569, "&gt;="&amp;AE293)&gt;0, "A", IF(COUNTIFS('Leave Request Form'!$C$8:$C$507, $B298, 'Leave Request Form'!$D$8:$D$507, "&lt;="&amp;AE293, 'Leave Request Form'!$E$8:$E$507, "&gt;="&amp;AE293)&gt;0, "R", "")))))</f>
        <v>A</v>
      </c>
      <c r="AF298" s="43" t="str">
        <f>IF(OR($B298="", AF293=""), "", IF(COUNTIFS('Leave Request Form'!$T$8:$T$507, AF293, 'Leave Request Form'!$C$8:$C$507, $B298), "A2", IF(COUNTIFS('Leave Request Form'!$G$8:$G$507, AF293, 'Leave Request Form'!$C$8:$C$507, $B298), "R2", IF(COUNTIFS('Leave Request Form'!$P$8:$P$569, $B298, 'Leave Request Form'!$Q$8:$Q$569, "&lt;="&amp;AF293, 'Leave Request Form'!$R$8:$R$569, "&gt;="&amp;AF293)&gt;0, "A", IF(COUNTIFS('Leave Request Form'!$C$8:$C$507, $B298, 'Leave Request Form'!$D$8:$D$507, "&lt;="&amp;AF293, 'Leave Request Form'!$E$8:$E$507, "&gt;="&amp;AF293)&gt;0, "R", "")))))</f>
        <v>A</v>
      </c>
      <c r="AG298" s="44" t="str">
        <f>IF(OR($B298="", AG293=""), "", IF(COUNTIFS('Leave Request Form'!$T$8:$T$507, AG293, 'Leave Request Form'!$C$8:$C$507, $B298), "A2", IF(COUNTIFS('Leave Request Form'!$G$8:$G$507, AG293, 'Leave Request Form'!$C$8:$C$507, $B298), "R2", IF(COUNTIFS('Leave Request Form'!$P$8:$P$569, $B298, 'Leave Request Form'!$Q$8:$Q$569, "&lt;="&amp;AG293, 'Leave Request Form'!$R$8:$R$569, "&gt;="&amp;AG293)&gt;0, "A", IF(COUNTIFS('Leave Request Form'!$C$8:$C$507, $B298, 'Leave Request Form'!$D$8:$D$507, "&lt;="&amp;AG293, 'Leave Request Form'!$E$8:$E$507, "&gt;="&amp;AG293)&gt;0, "R", "")))))</f>
        <v>A</v>
      </c>
      <c r="AH298" s="75"/>
    </row>
    <row r="299" spans="1:34" x14ac:dyDescent="0.25">
      <c r="A299" s="75"/>
      <c r="B299" s="10" t="str">
        <f>IF('Intro &amp; Setup'!$BC$9="", "", 'Intro &amp; Setup'!$BC$9)</f>
        <v>Chris</v>
      </c>
      <c r="C299" s="42" t="str">
        <f>IF(OR($B299="", C293=""), "", IF(COUNTIFS('Leave Request Form'!$T$8:$T$507, C293, 'Leave Request Form'!$C$8:$C$507, $B299), "A2", IF(COUNTIFS('Leave Request Form'!$G$8:$G$507, C293, 'Leave Request Form'!$C$8:$C$507, $B299), "R2", IF(COUNTIFS('Leave Request Form'!$P$8:$P$569, $B299, 'Leave Request Form'!$Q$8:$Q$569, "&lt;="&amp;C293, 'Leave Request Form'!$R$8:$R$569, "&gt;="&amp;C293)&gt;0, "A", IF(COUNTIFS('Leave Request Form'!$C$8:$C$507, $B299, 'Leave Request Form'!$D$8:$D$507, "&lt;="&amp;C293, 'Leave Request Form'!$E$8:$E$507, "&gt;="&amp;C293)&gt;0, "R", "")))))</f>
        <v/>
      </c>
      <c r="D299" s="43" t="str">
        <f>IF(OR($B299="", D293=""), "", IF(COUNTIFS('Leave Request Form'!$T$8:$T$507, D293, 'Leave Request Form'!$C$8:$C$507, $B299), "A2", IF(COUNTIFS('Leave Request Form'!$G$8:$G$507, D293, 'Leave Request Form'!$C$8:$C$507, $B299), "R2", IF(COUNTIFS('Leave Request Form'!$P$8:$P$569, $B299, 'Leave Request Form'!$Q$8:$Q$569, "&lt;="&amp;D293, 'Leave Request Form'!$R$8:$R$569, "&gt;="&amp;D293)&gt;0, "A", IF(COUNTIFS('Leave Request Form'!$C$8:$C$507, $B299, 'Leave Request Form'!$D$8:$D$507, "&lt;="&amp;D293, 'Leave Request Form'!$E$8:$E$507, "&gt;="&amp;D293)&gt;0, "R", "")))))</f>
        <v/>
      </c>
      <c r="E299" s="43" t="str">
        <f>IF(OR($B299="", E293=""), "", IF(COUNTIFS('Leave Request Form'!$T$8:$T$507, E293, 'Leave Request Form'!$C$8:$C$507, $B299), "A2", IF(COUNTIFS('Leave Request Form'!$G$8:$G$507, E293, 'Leave Request Form'!$C$8:$C$507, $B299), "R2", IF(COUNTIFS('Leave Request Form'!$P$8:$P$569, $B299, 'Leave Request Form'!$Q$8:$Q$569, "&lt;="&amp;E293, 'Leave Request Form'!$R$8:$R$569, "&gt;="&amp;E293)&gt;0, "A", IF(COUNTIFS('Leave Request Form'!$C$8:$C$507, $B299, 'Leave Request Form'!$D$8:$D$507, "&lt;="&amp;E293, 'Leave Request Form'!$E$8:$E$507, "&gt;="&amp;E293)&gt;0, "R", "")))))</f>
        <v/>
      </c>
      <c r="F299" s="43" t="str">
        <f>IF(OR($B299="", F293=""), "", IF(COUNTIFS('Leave Request Form'!$T$8:$T$507, F293, 'Leave Request Form'!$C$8:$C$507, $B299), "A2", IF(COUNTIFS('Leave Request Form'!$G$8:$G$507, F293, 'Leave Request Form'!$C$8:$C$507, $B299), "R2", IF(COUNTIFS('Leave Request Form'!$P$8:$P$569, $B299, 'Leave Request Form'!$Q$8:$Q$569, "&lt;="&amp;F293, 'Leave Request Form'!$R$8:$R$569, "&gt;="&amp;F293)&gt;0, "A", IF(COUNTIFS('Leave Request Form'!$C$8:$C$507, $B299, 'Leave Request Form'!$D$8:$D$507, "&lt;="&amp;F293, 'Leave Request Form'!$E$8:$E$507, "&gt;="&amp;F293)&gt;0, "R", "")))))</f>
        <v/>
      </c>
      <c r="G299" s="43" t="str">
        <f>IF(OR($B299="", G293=""), "", IF(COUNTIFS('Leave Request Form'!$T$8:$T$507, G293, 'Leave Request Form'!$C$8:$C$507, $B299), "A2", IF(COUNTIFS('Leave Request Form'!$G$8:$G$507, G293, 'Leave Request Form'!$C$8:$C$507, $B299), "R2", IF(COUNTIFS('Leave Request Form'!$P$8:$P$569, $B299, 'Leave Request Form'!$Q$8:$Q$569, "&lt;="&amp;G293, 'Leave Request Form'!$R$8:$R$569, "&gt;="&amp;G293)&gt;0, "A", IF(COUNTIFS('Leave Request Form'!$C$8:$C$507, $B299, 'Leave Request Form'!$D$8:$D$507, "&lt;="&amp;G293, 'Leave Request Form'!$E$8:$E$507, "&gt;="&amp;G293)&gt;0, "R", "")))))</f>
        <v/>
      </c>
      <c r="H299" s="43" t="str">
        <f>IF(OR($B299="", H293=""), "", IF(COUNTIFS('Leave Request Form'!$T$8:$T$507, H293, 'Leave Request Form'!$C$8:$C$507, $B299), "A2", IF(COUNTIFS('Leave Request Form'!$G$8:$G$507, H293, 'Leave Request Form'!$C$8:$C$507, $B299), "R2", IF(COUNTIFS('Leave Request Form'!$P$8:$P$569, $B299, 'Leave Request Form'!$Q$8:$Q$569, "&lt;="&amp;H293, 'Leave Request Form'!$R$8:$R$569, "&gt;="&amp;H293)&gt;0, "A", IF(COUNTIFS('Leave Request Form'!$C$8:$C$507, $B299, 'Leave Request Form'!$D$8:$D$507, "&lt;="&amp;H293, 'Leave Request Form'!$E$8:$E$507, "&gt;="&amp;H293)&gt;0, "R", "")))))</f>
        <v/>
      </c>
      <c r="I299" s="43" t="str">
        <f>IF(OR($B299="", I293=""), "", IF(COUNTIFS('Leave Request Form'!$T$8:$T$507, I293, 'Leave Request Form'!$C$8:$C$507, $B299), "A2", IF(COUNTIFS('Leave Request Form'!$G$8:$G$507, I293, 'Leave Request Form'!$C$8:$C$507, $B299), "R2", IF(COUNTIFS('Leave Request Form'!$P$8:$P$569, $B299, 'Leave Request Form'!$Q$8:$Q$569, "&lt;="&amp;I293, 'Leave Request Form'!$R$8:$R$569, "&gt;="&amp;I293)&gt;0, "A", IF(COUNTIFS('Leave Request Form'!$C$8:$C$507, $B299, 'Leave Request Form'!$D$8:$D$507, "&lt;="&amp;I293, 'Leave Request Form'!$E$8:$E$507, "&gt;="&amp;I293)&gt;0, "R", "")))))</f>
        <v/>
      </c>
      <c r="J299" s="43" t="str">
        <f>IF(OR($B299="", J293=""), "", IF(COUNTIFS('Leave Request Form'!$T$8:$T$507, J293, 'Leave Request Form'!$C$8:$C$507, $B299), "A2", IF(COUNTIFS('Leave Request Form'!$G$8:$G$507, J293, 'Leave Request Form'!$C$8:$C$507, $B299), "R2", IF(COUNTIFS('Leave Request Form'!$P$8:$P$569, $B299, 'Leave Request Form'!$Q$8:$Q$569, "&lt;="&amp;J293, 'Leave Request Form'!$R$8:$R$569, "&gt;="&amp;J293)&gt;0, "A", IF(COUNTIFS('Leave Request Form'!$C$8:$C$507, $B299, 'Leave Request Form'!$D$8:$D$507, "&lt;="&amp;J293, 'Leave Request Form'!$E$8:$E$507, "&gt;="&amp;J293)&gt;0, "R", "")))))</f>
        <v/>
      </c>
      <c r="K299" s="43" t="str">
        <f>IF(OR($B299="", K293=""), "", IF(COUNTIFS('Leave Request Form'!$T$8:$T$507, K293, 'Leave Request Form'!$C$8:$C$507, $B299), "A2", IF(COUNTIFS('Leave Request Form'!$G$8:$G$507, K293, 'Leave Request Form'!$C$8:$C$507, $B299), "R2", IF(COUNTIFS('Leave Request Form'!$P$8:$P$569, $B299, 'Leave Request Form'!$Q$8:$Q$569, "&lt;="&amp;K293, 'Leave Request Form'!$R$8:$R$569, "&gt;="&amp;K293)&gt;0, "A", IF(COUNTIFS('Leave Request Form'!$C$8:$C$507, $B299, 'Leave Request Form'!$D$8:$D$507, "&lt;="&amp;K293, 'Leave Request Form'!$E$8:$E$507, "&gt;="&amp;K293)&gt;0, "R", "")))))</f>
        <v/>
      </c>
      <c r="L299" s="43" t="str">
        <f>IF(OR($B299="", L293=""), "", IF(COUNTIFS('Leave Request Form'!$T$8:$T$507, L293, 'Leave Request Form'!$C$8:$C$507, $B299), "A2", IF(COUNTIFS('Leave Request Form'!$G$8:$G$507, L293, 'Leave Request Form'!$C$8:$C$507, $B299), "R2", IF(COUNTIFS('Leave Request Form'!$P$8:$P$569, $B299, 'Leave Request Form'!$Q$8:$Q$569, "&lt;="&amp;L293, 'Leave Request Form'!$R$8:$R$569, "&gt;="&amp;L293)&gt;0, "A", IF(COUNTIFS('Leave Request Form'!$C$8:$C$507, $B299, 'Leave Request Form'!$D$8:$D$507, "&lt;="&amp;L293, 'Leave Request Form'!$E$8:$E$507, "&gt;="&amp;L293)&gt;0, "R", "")))))</f>
        <v/>
      </c>
      <c r="M299" s="43" t="str">
        <f>IF(OR($B299="", M293=""), "", IF(COUNTIFS('Leave Request Form'!$T$8:$T$507, M293, 'Leave Request Form'!$C$8:$C$507, $B299), "A2", IF(COUNTIFS('Leave Request Form'!$G$8:$G$507, M293, 'Leave Request Form'!$C$8:$C$507, $B299), "R2", IF(COUNTIFS('Leave Request Form'!$P$8:$P$569, $B299, 'Leave Request Form'!$Q$8:$Q$569, "&lt;="&amp;M293, 'Leave Request Form'!$R$8:$R$569, "&gt;="&amp;M293)&gt;0, "A", IF(COUNTIFS('Leave Request Form'!$C$8:$C$507, $B299, 'Leave Request Form'!$D$8:$D$507, "&lt;="&amp;M293, 'Leave Request Form'!$E$8:$E$507, "&gt;="&amp;M293)&gt;0, "R", "")))))</f>
        <v/>
      </c>
      <c r="N299" s="43" t="str">
        <f>IF(OR($B299="", N293=""), "", IF(COUNTIFS('Leave Request Form'!$T$8:$T$507, N293, 'Leave Request Form'!$C$8:$C$507, $B299), "A2", IF(COUNTIFS('Leave Request Form'!$G$8:$G$507, N293, 'Leave Request Form'!$C$8:$C$507, $B299), "R2", IF(COUNTIFS('Leave Request Form'!$P$8:$P$569, $B299, 'Leave Request Form'!$Q$8:$Q$569, "&lt;="&amp;N293, 'Leave Request Form'!$R$8:$R$569, "&gt;="&amp;N293)&gt;0, "A", IF(COUNTIFS('Leave Request Form'!$C$8:$C$507, $B299, 'Leave Request Form'!$D$8:$D$507, "&lt;="&amp;N293, 'Leave Request Form'!$E$8:$E$507, "&gt;="&amp;N293)&gt;0, "R", "")))))</f>
        <v/>
      </c>
      <c r="O299" s="43" t="str">
        <f>IF(OR($B299="", O293=""), "", IF(COUNTIFS('Leave Request Form'!$T$8:$T$507, O293, 'Leave Request Form'!$C$8:$C$507, $B299), "A2", IF(COUNTIFS('Leave Request Form'!$G$8:$G$507, O293, 'Leave Request Form'!$C$8:$C$507, $B299), "R2", IF(COUNTIFS('Leave Request Form'!$P$8:$P$569, $B299, 'Leave Request Form'!$Q$8:$Q$569, "&lt;="&amp;O293, 'Leave Request Form'!$R$8:$R$569, "&gt;="&amp;O293)&gt;0, "A", IF(COUNTIFS('Leave Request Form'!$C$8:$C$507, $B299, 'Leave Request Form'!$D$8:$D$507, "&lt;="&amp;O293, 'Leave Request Form'!$E$8:$E$507, "&gt;="&amp;O293)&gt;0, "R", "")))))</f>
        <v/>
      </c>
      <c r="P299" s="43" t="str">
        <f>IF(OR($B299="", P293=""), "", IF(COUNTIFS('Leave Request Form'!$T$8:$T$507, P293, 'Leave Request Form'!$C$8:$C$507, $B299), "A2", IF(COUNTIFS('Leave Request Form'!$G$8:$G$507, P293, 'Leave Request Form'!$C$8:$C$507, $B299), "R2", IF(COUNTIFS('Leave Request Form'!$P$8:$P$569, $B299, 'Leave Request Form'!$Q$8:$Q$569, "&lt;="&amp;P293, 'Leave Request Form'!$R$8:$R$569, "&gt;="&amp;P293)&gt;0, "A", IF(COUNTIFS('Leave Request Form'!$C$8:$C$507, $B299, 'Leave Request Form'!$D$8:$D$507, "&lt;="&amp;P293, 'Leave Request Form'!$E$8:$E$507, "&gt;="&amp;P293)&gt;0, "R", "")))))</f>
        <v/>
      </c>
      <c r="Q299" s="43" t="str">
        <f>IF(OR($B299="", Q293=""), "", IF(COUNTIFS('Leave Request Form'!$T$8:$T$507, Q293, 'Leave Request Form'!$C$8:$C$507, $B299), "A2", IF(COUNTIFS('Leave Request Form'!$G$8:$G$507, Q293, 'Leave Request Form'!$C$8:$C$507, $B299), "R2", IF(COUNTIFS('Leave Request Form'!$P$8:$P$569, $B299, 'Leave Request Form'!$Q$8:$Q$569, "&lt;="&amp;Q293, 'Leave Request Form'!$R$8:$R$569, "&gt;="&amp;Q293)&gt;0, "A", IF(COUNTIFS('Leave Request Form'!$C$8:$C$507, $B299, 'Leave Request Form'!$D$8:$D$507, "&lt;="&amp;Q293, 'Leave Request Form'!$E$8:$E$507, "&gt;="&amp;Q293)&gt;0, "R", "")))))</f>
        <v/>
      </c>
      <c r="R299" s="43" t="str">
        <f>IF(OR($B299="", R293=""), "", IF(COUNTIFS('Leave Request Form'!$T$8:$T$507, R293, 'Leave Request Form'!$C$8:$C$507, $B299), "A2", IF(COUNTIFS('Leave Request Form'!$G$8:$G$507, R293, 'Leave Request Form'!$C$8:$C$507, $B299), "R2", IF(COUNTIFS('Leave Request Form'!$P$8:$P$569, $B299, 'Leave Request Form'!$Q$8:$Q$569, "&lt;="&amp;R293, 'Leave Request Form'!$R$8:$R$569, "&gt;="&amp;R293)&gt;0, "A", IF(COUNTIFS('Leave Request Form'!$C$8:$C$507, $B299, 'Leave Request Form'!$D$8:$D$507, "&lt;="&amp;R293, 'Leave Request Form'!$E$8:$E$507, "&gt;="&amp;R293)&gt;0, "R", "")))))</f>
        <v/>
      </c>
      <c r="S299" s="43" t="str">
        <f>IF(OR($B299="", S293=""), "", IF(COUNTIFS('Leave Request Form'!$T$8:$T$507, S293, 'Leave Request Form'!$C$8:$C$507, $B299), "A2", IF(COUNTIFS('Leave Request Form'!$G$8:$G$507, S293, 'Leave Request Form'!$C$8:$C$507, $B299), "R2", IF(COUNTIFS('Leave Request Form'!$P$8:$P$569, $B299, 'Leave Request Form'!$Q$8:$Q$569, "&lt;="&amp;S293, 'Leave Request Form'!$R$8:$R$569, "&gt;="&amp;S293)&gt;0, "A", IF(COUNTIFS('Leave Request Form'!$C$8:$C$507, $B299, 'Leave Request Form'!$D$8:$D$507, "&lt;="&amp;S293, 'Leave Request Form'!$E$8:$E$507, "&gt;="&amp;S293)&gt;0, "R", "")))))</f>
        <v/>
      </c>
      <c r="T299" s="43" t="str">
        <f>IF(OR($B299="", T293=""), "", IF(COUNTIFS('Leave Request Form'!$T$8:$T$507, T293, 'Leave Request Form'!$C$8:$C$507, $B299), "A2", IF(COUNTIFS('Leave Request Form'!$G$8:$G$507, T293, 'Leave Request Form'!$C$8:$C$507, $B299), "R2", IF(COUNTIFS('Leave Request Form'!$P$8:$P$569, $B299, 'Leave Request Form'!$Q$8:$Q$569, "&lt;="&amp;T293, 'Leave Request Form'!$R$8:$R$569, "&gt;="&amp;T293)&gt;0, "A", IF(COUNTIFS('Leave Request Form'!$C$8:$C$507, $B299, 'Leave Request Form'!$D$8:$D$507, "&lt;="&amp;T293, 'Leave Request Form'!$E$8:$E$507, "&gt;="&amp;T293)&gt;0, "R", "")))))</f>
        <v/>
      </c>
      <c r="U299" s="43" t="str">
        <f>IF(OR($B299="", U293=""), "", IF(COUNTIFS('Leave Request Form'!$T$8:$T$507, U293, 'Leave Request Form'!$C$8:$C$507, $B299), "A2", IF(COUNTIFS('Leave Request Form'!$G$8:$G$507, U293, 'Leave Request Form'!$C$8:$C$507, $B299), "R2", IF(COUNTIFS('Leave Request Form'!$P$8:$P$569, $B299, 'Leave Request Form'!$Q$8:$Q$569, "&lt;="&amp;U293, 'Leave Request Form'!$R$8:$R$569, "&gt;="&amp;U293)&gt;0, "A", IF(COUNTIFS('Leave Request Form'!$C$8:$C$507, $B299, 'Leave Request Form'!$D$8:$D$507, "&lt;="&amp;U293, 'Leave Request Form'!$E$8:$E$507, "&gt;="&amp;U293)&gt;0, "R", "")))))</f>
        <v/>
      </c>
      <c r="V299" s="43" t="str">
        <f>IF(OR($B299="", V293=""), "", IF(COUNTIFS('Leave Request Form'!$T$8:$T$507, V293, 'Leave Request Form'!$C$8:$C$507, $B299), "A2", IF(COUNTIFS('Leave Request Form'!$G$8:$G$507, V293, 'Leave Request Form'!$C$8:$C$507, $B299), "R2", IF(COUNTIFS('Leave Request Form'!$P$8:$P$569, $B299, 'Leave Request Form'!$Q$8:$Q$569, "&lt;="&amp;V293, 'Leave Request Form'!$R$8:$R$569, "&gt;="&amp;V293)&gt;0, "A", IF(COUNTIFS('Leave Request Form'!$C$8:$C$507, $B299, 'Leave Request Form'!$D$8:$D$507, "&lt;="&amp;V293, 'Leave Request Form'!$E$8:$E$507, "&gt;="&amp;V293)&gt;0, "R", "")))))</f>
        <v/>
      </c>
      <c r="W299" s="43" t="str">
        <f>IF(OR($B299="", W293=""), "", IF(COUNTIFS('Leave Request Form'!$T$8:$T$507, W293, 'Leave Request Form'!$C$8:$C$507, $B299), "A2", IF(COUNTIFS('Leave Request Form'!$G$8:$G$507, W293, 'Leave Request Form'!$C$8:$C$507, $B299), "R2", IF(COUNTIFS('Leave Request Form'!$P$8:$P$569, $B299, 'Leave Request Form'!$Q$8:$Q$569, "&lt;="&amp;W293, 'Leave Request Form'!$R$8:$R$569, "&gt;="&amp;W293)&gt;0, "A", IF(COUNTIFS('Leave Request Form'!$C$8:$C$507, $B299, 'Leave Request Form'!$D$8:$D$507, "&lt;="&amp;W293, 'Leave Request Form'!$E$8:$E$507, "&gt;="&amp;W293)&gt;0, "R", "")))))</f>
        <v/>
      </c>
      <c r="X299" s="43" t="str">
        <f>IF(OR($B299="", X293=""), "", IF(COUNTIFS('Leave Request Form'!$T$8:$T$507, X293, 'Leave Request Form'!$C$8:$C$507, $B299), "A2", IF(COUNTIFS('Leave Request Form'!$G$8:$G$507, X293, 'Leave Request Form'!$C$8:$C$507, $B299), "R2", IF(COUNTIFS('Leave Request Form'!$P$8:$P$569, $B299, 'Leave Request Form'!$Q$8:$Q$569, "&lt;="&amp;X293, 'Leave Request Form'!$R$8:$R$569, "&gt;="&amp;X293)&gt;0, "A", IF(COUNTIFS('Leave Request Form'!$C$8:$C$507, $B299, 'Leave Request Form'!$D$8:$D$507, "&lt;="&amp;X293, 'Leave Request Form'!$E$8:$E$507, "&gt;="&amp;X293)&gt;0, "R", "")))))</f>
        <v/>
      </c>
      <c r="Y299" s="43" t="str">
        <f>IF(OR($B299="", Y293=""), "", IF(COUNTIFS('Leave Request Form'!$T$8:$T$507, Y293, 'Leave Request Form'!$C$8:$C$507, $B299), "A2", IF(COUNTIFS('Leave Request Form'!$G$8:$G$507, Y293, 'Leave Request Form'!$C$8:$C$507, $B299), "R2", IF(COUNTIFS('Leave Request Form'!$P$8:$P$569, $B299, 'Leave Request Form'!$Q$8:$Q$569, "&lt;="&amp;Y293, 'Leave Request Form'!$R$8:$R$569, "&gt;="&amp;Y293)&gt;0, "A", IF(COUNTIFS('Leave Request Form'!$C$8:$C$507, $B299, 'Leave Request Form'!$D$8:$D$507, "&lt;="&amp;Y293, 'Leave Request Form'!$E$8:$E$507, "&gt;="&amp;Y293)&gt;0, "R", "")))))</f>
        <v/>
      </c>
      <c r="Z299" s="43" t="str">
        <f>IF(OR($B299="", Z293=""), "", IF(COUNTIFS('Leave Request Form'!$T$8:$T$507, Z293, 'Leave Request Form'!$C$8:$C$507, $B299), "A2", IF(COUNTIFS('Leave Request Form'!$G$8:$G$507, Z293, 'Leave Request Form'!$C$8:$C$507, $B299), "R2", IF(COUNTIFS('Leave Request Form'!$P$8:$P$569, $B299, 'Leave Request Form'!$Q$8:$Q$569, "&lt;="&amp;Z293, 'Leave Request Form'!$R$8:$R$569, "&gt;="&amp;Z293)&gt;0, "A", IF(COUNTIFS('Leave Request Form'!$C$8:$C$507, $B299, 'Leave Request Form'!$D$8:$D$507, "&lt;="&amp;Z293, 'Leave Request Form'!$E$8:$E$507, "&gt;="&amp;Z293)&gt;0, "R", "")))))</f>
        <v>A</v>
      </c>
      <c r="AA299" s="43" t="str">
        <f>IF(OR($B299="", AA293=""), "", IF(COUNTIFS('Leave Request Form'!$T$8:$T$507, AA293, 'Leave Request Form'!$C$8:$C$507, $B299), "A2", IF(COUNTIFS('Leave Request Form'!$G$8:$G$507, AA293, 'Leave Request Form'!$C$8:$C$507, $B299), "R2", IF(COUNTIFS('Leave Request Form'!$P$8:$P$569, $B299, 'Leave Request Form'!$Q$8:$Q$569, "&lt;="&amp;AA293, 'Leave Request Form'!$R$8:$R$569, "&gt;="&amp;AA293)&gt;0, "A", IF(COUNTIFS('Leave Request Form'!$C$8:$C$507, $B299, 'Leave Request Form'!$D$8:$D$507, "&lt;="&amp;AA293, 'Leave Request Form'!$E$8:$E$507, "&gt;="&amp;AA293)&gt;0, "R", "")))))</f>
        <v>A</v>
      </c>
      <c r="AB299" s="43" t="str">
        <f>IF(OR($B299="", AB293=""), "", IF(COUNTIFS('Leave Request Form'!$T$8:$T$507, AB293, 'Leave Request Form'!$C$8:$C$507, $B299), "A2", IF(COUNTIFS('Leave Request Form'!$G$8:$G$507, AB293, 'Leave Request Form'!$C$8:$C$507, $B299), "R2", IF(COUNTIFS('Leave Request Form'!$P$8:$P$569, $B299, 'Leave Request Form'!$Q$8:$Q$569, "&lt;="&amp;AB293, 'Leave Request Form'!$R$8:$R$569, "&gt;="&amp;AB293)&gt;0, "A", IF(COUNTIFS('Leave Request Form'!$C$8:$C$507, $B299, 'Leave Request Form'!$D$8:$D$507, "&lt;="&amp;AB293, 'Leave Request Form'!$E$8:$E$507, "&gt;="&amp;AB293)&gt;0, "R", "")))))</f>
        <v>A</v>
      </c>
      <c r="AC299" s="43" t="str">
        <f>IF(OR($B299="", AC293=""), "", IF(COUNTIFS('Leave Request Form'!$T$8:$T$507, AC293, 'Leave Request Form'!$C$8:$C$507, $B299), "A2", IF(COUNTIFS('Leave Request Form'!$G$8:$G$507, AC293, 'Leave Request Form'!$C$8:$C$507, $B299), "R2", IF(COUNTIFS('Leave Request Form'!$P$8:$P$569, $B299, 'Leave Request Form'!$Q$8:$Q$569, "&lt;="&amp;AC293, 'Leave Request Form'!$R$8:$R$569, "&gt;="&amp;AC293)&gt;0, "A", IF(COUNTIFS('Leave Request Form'!$C$8:$C$507, $B299, 'Leave Request Form'!$D$8:$D$507, "&lt;="&amp;AC293, 'Leave Request Form'!$E$8:$E$507, "&gt;="&amp;AC293)&gt;0, "R", "")))))</f>
        <v>A</v>
      </c>
      <c r="AD299" s="43" t="str">
        <f>IF(OR($B299="", AD293=""), "", IF(COUNTIFS('Leave Request Form'!$T$8:$T$507, AD293, 'Leave Request Form'!$C$8:$C$507, $B299), "A2", IF(COUNTIFS('Leave Request Form'!$G$8:$G$507, AD293, 'Leave Request Form'!$C$8:$C$507, $B299), "R2", IF(COUNTIFS('Leave Request Form'!$P$8:$P$569, $B299, 'Leave Request Form'!$Q$8:$Q$569, "&lt;="&amp;AD293, 'Leave Request Form'!$R$8:$R$569, "&gt;="&amp;AD293)&gt;0, "A", IF(COUNTIFS('Leave Request Form'!$C$8:$C$507, $B299, 'Leave Request Form'!$D$8:$D$507, "&lt;="&amp;AD293, 'Leave Request Form'!$E$8:$E$507, "&gt;="&amp;AD293)&gt;0, "R", "")))))</f>
        <v>A</v>
      </c>
      <c r="AE299" s="43" t="str">
        <f>IF(OR($B299="", AE293=""), "", IF(COUNTIFS('Leave Request Form'!$T$8:$T$507, AE293, 'Leave Request Form'!$C$8:$C$507, $B299), "A2", IF(COUNTIFS('Leave Request Form'!$G$8:$G$507, AE293, 'Leave Request Form'!$C$8:$C$507, $B299), "R2", IF(COUNTIFS('Leave Request Form'!$P$8:$P$569, $B299, 'Leave Request Form'!$Q$8:$Q$569, "&lt;="&amp;AE293, 'Leave Request Form'!$R$8:$R$569, "&gt;="&amp;AE293)&gt;0, "A", IF(COUNTIFS('Leave Request Form'!$C$8:$C$507, $B299, 'Leave Request Form'!$D$8:$D$507, "&lt;="&amp;AE293, 'Leave Request Form'!$E$8:$E$507, "&gt;="&amp;AE293)&gt;0, "R", "")))))</f>
        <v>A</v>
      </c>
      <c r="AF299" s="43" t="str">
        <f>IF(OR($B299="", AF293=""), "", IF(COUNTIFS('Leave Request Form'!$T$8:$T$507, AF293, 'Leave Request Form'!$C$8:$C$507, $B299), "A2", IF(COUNTIFS('Leave Request Form'!$G$8:$G$507, AF293, 'Leave Request Form'!$C$8:$C$507, $B299), "R2", IF(COUNTIFS('Leave Request Form'!$P$8:$P$569, $B299, 'Leave Request Form'!$Q$8:$Q$569, "&lt;="&amp;AF293, 'Leave Request Form'!$R$8:$R$569, "&gt;="&amp;AF293)&gt;0, "A", IF(COUNTIFS('Leave Request Form'!$C$8:$C$507, $B299, 'Leave Request Form'!$D$8:$D$507, "&lt;="&amp;AF293, 'Leave Request Form'!$E$8:$E$507, "&gt;="&amp;AF293)&gt;0, "R", "")))))</f>
        <v>A</v>
      </c>
      <c r="AG299" s="44" t="str">
        <f>IF(OR($B299="", AG293=""), "", IF(COUNTIFS('Leave Request Form'!$T$8:$T$507, AG293, 'Leave Request Form'!$C$8:$C$507, $B299), "A2", IF(COUNTIFS('Leave Request Form'!$G$8:$G$507, AG293, 'Leave Request Form'!$C$8:$C$507, $B299), "R2", IF(COUNTIFS('Leave Request Form'!$P$8:$P$569, $B299, 'Leave Request Form'!$Q$8:$Q$569, "&lt;="&amp;AG293, 'Leave Request Form'!$R$8:$R$569, "&gt;="&amp;AG293)&gt;0, "A", IF(COUNTIFS('Leave Request Form'!$C$8:$C$507, $B299, 'Leave Request Form'!$D$8:$D$507, "&lt;="&amp;AG293, 'Leave Request Form'!$E$8:$E$507, "&gt;="&amp;AG293)&gt;0, "R", "")))))</f>
        <v>A</v>
      </c>
      <c r="AH299" s="75"/>
    </row>
    <row r="300" spans="1:34" x14ac:dyDescent="0.25">
      <c r="A300" s="75"/>
      <c r="B300" s="10" t="str">
        <f>IF('Intro &amp; Setup'!$BC$10="", "", 'Intro &amp; Setup'!$BC$10)</f>
        <v>Andrea</v>
      </c>
      <c r="C300" s="42" t="str">
        <f>IF(OR($B300="", C293=""), "", IF(COUNTIFS('Leave Request Form'!$T$8:$T$507, C293, 'Leave Request Form'!$C$8:$C$507, $B300), "A2", IF(COUNTIFS('Leave Request Form'!$G$8:$G$507, C293, 'Leave Request Form'!$C$8:$C$507, $B300), "R2", IF(COUNTIFS('Leave Request Form'!$P$8:$P$569, $B300, 'Leave Request Form'!$Q$8:$Q$569, "&lt;="&amp;C293, 'Leave Request Form'!$R$8:$R$569, "&gt;="&amp;C293)&gt;0, "A", IF(COUNTIFS('Leave Request Form'!$C$8:$C$507, $B300, 'Leave Request Form'!$D$8:$D$507, "&lt;="&amp;C293, 'Leave Request Form'!$E$8:$E$507, "&gt;="&amp;C293)&gt;0, "R", "")))))</f>
        <v/>
      </c>
      <c r="D300" s="43" t="str">
        <f>IF(OR($B300="", D293=""), "", IF(COUNTIFS('Leave Request Form'!$T$8:$T$507, D293, 'Leave Request Form'!$C$8:$C$507, $B300), "A2", IF(COUNTIFS('Leave Request Form'!$G$8:$G$507, D293, 'Leave Request Form'!$C$8:$C$507, $B300), "R2", IF(COUNTIFS('Leave Request Form'!$P$8:$P$569, $B300, 'Leave Request Form'!$Q$8:$Q$569, "&lt;="&amp;D293, 'Leave Request Form'!$R$8:$R$569, "&gt;="&amp;D293)&gt;0, "A", IF(COUNTIFS('Leave Request Form'!$C$8:$C$507, $B300, 'Leave Request Form'!$D$8:$D$507, "&lt;="&amp;D293, 'Leave Request Form'!$E$8:$E$507, "&gt;="&amp;D293)&gt;0, "R", "")))))</f>
        <v/>
      </c>
      <c r="E300" s="43" t="str">
        <f>IF(OR($B300="", E293=""), "", IF(COUNTIFS('Leave Request Form'!$T$8:$T$507, E293, 'Leave Request Form'!$C$8:$C$507, $B300), "A2", IF(COUNTIFS('Leave Request Form'!$G$8:$G$507, E293, 'Leave Request Form'!$C$8:$C$507, $B300), "R2", IF(COUNTIFS('Leave Request Form'!$P$8:$P$569, $B300, 'Leave Request Form'!$Q$8:$Q$569, "&lt;="&amp;E293, 'Leave Request Form'!$R$8:$R$569, "&gt;="&amp;E293)&gt;0, "A", IF(COUNTIFS('Leave Request Form'!$C$8:$C$507, $B300, 'Leave Request Form'!$D$8:$D$507, "&lt;="&amp;E293, 'Leave Request Form'!$E$8:$E$507, "&gt;="&amp;E293)&gt;0, "R", "")))))</f>
        <v/>
      </c>
      <c r="F300" s="43" t="str">
        <f>IF(OR($B300="", F293=""), "", IF(COUNTIFS('Leave Request Form'!$T$8:$T$507, F293, 'Leave Request Form'!$C$8:$C$507, $B300), "A2", IF(COUNTIFS('Leave Request Form'!$G$8:$G$507, F293, 'Leave Request Form'!$C$8:$C$507, $B300), "R2", IF(COUNTIFS('Leave Request Form'!$P$8:$P$569, $B300, 'Leave Request Form'!$Q$8:$Q$569, "&lt;="&amp;F293, 'Leave Request Form'!$R$8:$R$569, "&gt;="&amp;F293)&gt;0, "A", IF(COUNTIFS('Leave Request Form'!$C$8:$C$507, $B300, 'Leave Request Form'!$D$8:$D$507, "&lt;="&amp;F293, 'Leave Request Form'!$E$8:$E$507, "&gt;="&amp;F293)&gt;0, "R", "")))))</f>
        <v/>
      </c>
      <c r="G300" s="43" t="str">
        <f>IF(OR($B300="", G293=""), "", IF(COUNTIFS('Leave Request Form'!$T$8:$T$507, G293, 'Leave Request Form'!$C$8:$C$507, $B300), "A2", IF(COUNTIFS('Leave Request Form'!$G$8:$G$507, G293, 'Leave Request Form'!$C$8:$C$507, $B300), "R2", IF(COUNTIFS('Leave Request Form'!$P$8:$P$569, $B300, 'Leave Request Form'!$Q$8:$Q$569, "&lt;="&amp;G293, 'Leave Request Form'!$R$8:$R$569, "&gt;="&amp;G293)&gt;0, "A", IF(COUNTIFS('Leave Request Form'!$C$8:$C$507, $B300, 'Leave Request Form'!$D$8:$D$507, "&lt;="&amp;G293, 'Leave Request Form'!$E$8:$E$507, "&gt;="&amp;G293)&gt;0, "R", "")))))</f>
        <v/>
      </c>
      <c r="H300" s="43" t="str">
        <f>IF(OR($B300="", H293=""), "", IF(COUNTIFS('Leave Request Form'!$T$8:$T$507, H293, 'Leave Request Form'!$C$8:$C$507, $B300), "A2", IF(COUNTIFS('Leave Request Form'!$G$8:$G$507, H293, 'Leave Request Form'!$C$8:$C$507, $B300), "R2", IF(COUNTIFS('Leave Request Form'!$P$8:$P$569, $B300, 'Leave Request Form'!$Q$8:$Q$569, "&lt;="&amp;H293, 'Leave Request Form'!$R$8:$R$569, "&gt;="&amp;H293)&gt;0, "A", IF(COUNTIFS('Leave Request Form'!$C$8:$C$507, $B300, 'Leave Request Form'!$D$8:$D$507, "&lt;="&amp;H293, 'Leave Request Form'!$E$8:$E$507, "&gt;="&amp;H293)&gt;0, "R", "")))))</f>
        <v/>
      </c>
      <c r="I300" s="43" t="str">
        <f>IF(OR($B300="", I293=""), "", IF(COUNTIFS('Leave Request Form'!$T$8:$T$507, I293, 'Leave Request Form'!$C$8:$C$507, $B300), "A2", IF(COUNTIFS('Leave Request Form'!$G$8:$G$507, I293, 'Leave Request Form'!$C$8:$C$507, $B300), "R2", IF(COUNTIFS('Leave Request Form'!$P$8:$P$569, $B300, 'Leave Request Form'!$Q$8:$Q$569, "&lt;="&amp;I293, 'Leave Request Form'!$R$8:$R$569, "&gt;="&amp;I293)&gt;0, "A", IF(COUNTIFS('Leave Request Form'!$C$8:$C$507, $B300, 'Leave Request Form'!$D$8:$D$507, "&lt;="&amp;I293, 'Leave Request Form'!$E$8:$E$507, "&gt;="&amp;I293)&gt;0, "R", "")))))</f>
        <v/>
      </c>
      <c r="J300" s="43" t="str">
        <f>IF(OR($B300="", J293=""), "", IF(COUNTIFS('Leave Request Form'!$T$8:$T$507, J293, 'Leave Request Form'!$C$8:$C$507, $B300), "A2", IF(COUNTIFS('Leave Request Form'!$G$8:$G$507, J293, 'Leave Request Form'!$C$8:$C$507, $B300), "R2", IF(COUNTIFS('Leave Request Form'!$P$8:$P$569, $B300, 'Leave Request Form'!$Q$8:$Q$569, "&lt;="&amp;J293, 'Leave Request Form'!$R$8:$R$569, "&gt;="&amp;J293)&gt;0, "A", IF(COUNTIFS('Leave Request Form'!$C$8:$C$507, $B300, 'Leave Request Form'!$D$8:$D$507, "&lt;="&amp;J293, 'Leave Request Form'!$E$8:$E$507, "&gt;="&amp;J293)&gt;0, "R", "")))))</f>
        <v/>
      </c>
      <c r="K300" s="43" t="str">
        <f>IF(OR($B300="", K293=""), "", IF(COUNTIFS('Leave Request Form'!$T$8:$T$507, K293, 'Leave Request Form'!$C$8:$C$507, $B300), "A2", IF(COUNTIFS('Leave Request Form'!$G$8:$G$507, K293, 'Leave Request Form'!$C$8:$C$507, $B300), "R2", IF(COUNTIFS('Leave Request Form'!$P$8:$P$569, $B300, 'Leave Request Form'!$Q$8:$Q$569, "&lt;="&amp;K293, 'Leave Request Form'!$R$8:$R$569, "&gt;="&amp;K293)&gt;0, "A", IF(COUNTIFS('Leave Request Form'!$C$8:$C$507, $B300, 'Leave Request Form'!$D$8:$D$507, "&lt;="&amp;K293, 'Leave Request Form'!$E$8:$E$507, "&gt;="&amp;K293)&gt;0, "R", "")))))</f>
        <v/>
      </c>
      <c r="L300" s="43" t="str">
        <f>IF(OR($B300="", L293=""), "", IF(COUNTIFS('Leave Request Form'!$T$8:$T$507, L293, 'Leave Request Form'!$C$8:$C$507, $B300), "A2", IF(COUNTIFS('Leave Request Form'!$G$8:$G$507, L293, 'Leave Request Form'!$C$8:$C$507, $B300), "R2", IF(COUNTIFS('Leave Request Form'!$P$8:$P$569, $B300, 'Leave Request Form'!$Q$8:$Q$569, "&lt;="&amp;L293, 'Leave Request Form'!$R$8:$R$569, "&gt;="&amp;L293)&gt;0, "A", IF(COUNTIFS('Leave Request Form'!$C$8:$C$507, $B300, 'Leave Request Form'!$D$8:$D$507, "&lt;="&amp;L293, 'Leave Request Form'!$E$8:$E$507, "&gt;="&amp;L293)&gt;0, "R", "")))))</f>
        <v/>
      </c>
      <c r="M300" s="43" t="str">
        <f>IF(OR($B300="", M293=""), "", IF(COUNTIFS('Leave Request Form'!$T$8:$T$507, M293, 'Leave Request Form'!$C$8:$C$507, $B300), "A2", IF(COUNTIFS('Leave Request Form'!$G$8:$G$507, M293, 'Leave Request Form'!$C$8:$C$507, $B300), "R2", IF(COUNTIFS('Leave Request Form'!$P$8:$P$569, $B300, 'Leave Request Form'!$Q$8:$Q$569, "&lt;="&amp;M293, 'Leave Request Form'!$R$8:$R$569, "&gt;="&amp;M293)&gt;0, "A", IF(COUNTIFS('Leave Request Form'!$C$8:$C$507, $B300, 'Leave Request Form'!$D$8:$D$507, "&lt;="&amp;M293, 'Leave Request Form'!$E$8:$E$507, "&gt;="&amp;M293)&gt;0, "R", "")))))</f>
        <v/>
      </c>
      <c r="N300" s="43" t="str">
        <f>IF(OR($B300="", N293=""), "", IF(COUNTIFS('Leave Request Form'!$T$8:$T$507, N293, 'Leave Request Form'!$C$8:$C$507, $B300), "A2", IF(COUNTIFS('Leave Request Form'!$G$8:$G$507, N293, 'Leave Request Form'!$C$8:$C$507, $B300), "R2", IF(COUNTIFS('Leave Request Form'!$P$8:$P$569, $B300, 'Leave Request Form'!$Q$8:$Q$569, "&lt;="&amp;N293, 'Leave Request Form'!$R$8:$R$569, "&gt;="&amp;N293)&gt;0, "A", IF(COUNTIFS('Leave Request Form'!$C$8:$C$507, $B300, 'Leave Request Form'!$D$8:$D$507, "&lt;="&amp;N293, 'Leave Request Form'!$E$8:$E$507, "&gt;="&amp;N293)&gt;0, "R", "")))))</f>
        <v/>
      </c>
      <c r="O300" s="43" t="str">
        <f>IF(OR($B300="", O293=""), "", IF(COUNTIFS('Leave Request Form'!$T$8:$T$507, O293, 'Leave Request Form'!$C$8:$C$507, $B300), "A2", IF(COUNTIFS('Leave Request Form'!$G$8:$G$507, O293, 'Leave Request Form'!$C$8:$C$507, $B300), "R2", IF(COUNTIFS('Leave Request Form'!$P$8:$P$569, $B300, 'Leave Request Form'!$Q$8:$Q$569, "&lt;="&amp;O293, 'Leave Request Form'!$R$8:$R$569, "&gt;="&amp;O293)&gt;0, "A", IF(COUNTIFS('Leave Request Form'!$C$8:$C$507, $B300, 'Leave Request Form'!$D$8:$D$507, "&lt;="&amp;O293, 'Leave Request Form'!$E$8:$E$507, "&gt;="&amp;O293)&gt;0, "R", "")))))</f>
        <v/>
      </c>
      <c r="P300" s="43" t="str">
        <f>IF(OR($B300="", P293=""), "", IF(COUNTIFS('Leave Request Form'!$T$8:$T$507, P293, 'Leave Request Form'!$C$8:$C$507, $B300), "A2", IF(COUNTIFS('Leave Request Form'!$G$8:$G$507, P293, 'Leave Request Form'!$C$8:$C$507, $B300), "R2", IF(COUNTIFS('Leave Request Form'!$P$8:$P$569, $B300, 'Leave Request Form'!$Q$8:$Q$569, "&lt;="&amp;P293, 'Leave Request Form'!$R$8:$R$569, "&gt;="&amp;P293)&gt;0, "A", IF(COUNTIFS('Leave Request Form'!$C$8:$C$507, $B300, 'Leave Request Form'!$D$8:$D$507, "&lt;="&amp;P293, 'Leave Request Form'!$E$8:$E$507, "&gt;="&amp;P293)&gt;0, "R", "")))))</f>
        <v/>
      </c>
      <c r="Q300" s="43" t="str">
        <f>IF(OR($B300="", Q293=""), "", IF(COUNTIFS('Leave Request Form'!$T$8:$T$507, Q293, 'Leave Request Form'!$C$8:$C$507, $B300), "A2", IF(COUNTIFS('Leave Request Form'!$G$8:$G$507, Q293, 'Leave Request Form'!$C$8:$C$507, $B300), "R2", IF(COUNTIFS('Leave Request Form'!$P$8:$P$569, $B300, 'Leave Request Form'!$Q$8:$Q$569, "&lt;="&amp;Q293, 'Leave Request Form'!$R$8:$R$569, "&gt;="&amp;Q293)&gt;0, "A", IF(COUNTIFS('Leave Request Form'!$C$8:$C$507, $B300, 'Leave Request Form'!$D$8:$D$507, "&lt;="&amp;Q293, 'Leave Request Form'!$E$8:$E$507, "&gt;="&amp;Q293)&gt;0, "R", "")))))</f>
        <v/>
      </c>
      <c r="R300" s="43" t="str">
        <f>IF(OR($B300="", R293=""), "", IF(COUNTIFS('Leave Request Form'!$T$8:$T$507, R293, 'Leave Request Form'!$C$8:$C$507, $B300), "A2", IF(COUNTIFS('Leave Request Form'!$G$8:$G$507, R293, 'Leave Request Form'!$C$8:$C$507, $B300), "R2", IF(COUNTIFS('Leave Request Form'!$P$8:$P$569, $B300, 'Leave Request Form'!$Q$8:$Q$569, "&lt;="&amp;R293, 'Leave Request Form'!$R$8:$R$569, "&gt;="&amp;R293)&gt;0, "A", IF(COUNTIFS('Leave Request Form'!$C$8:$C$507, $B300, 'Leave Request Form'!$D$8:$D$507, "&lt;="&amp;R293, 'Leave Request Form'!$E$8:$E$507, "&gt;="&amp;R293)&gt;0, "R", "")))))</f>
        <v/>
      </c>
      <c r="S300" s="43" t="str">
        <f>IF(OR($B300="", S293=""), "", IF(COUNTIFS('Leave Request Form'!$T$8:$T$507, S293, 'Leave Request Form'!$C$8:$C$507, $B300), "A2", IF(COUNTIFS('Leave Request Form'!$G$8:$G$507, S293, 'Leave Request Form'!$C$8:$C$507, $B300), "R2", IF(COUNTIFS('Leave Request Form'!$P$8:$P$569, $B300, 'Leave Request Form'!$Q$8:$Q$569, "&lt;="&amp;S293, 'Leave Request Form'!$R$8:$R$569, "&gt;="&amp;S293)&gt;0, "A", IF(COUNTIFS('Leave Request Form'!$C$8:$C$507, $B300, 'Leave Request Form'!$D$8:$D$507, "&lt;="&amp;S293, 'Leave Request Form'!$E$8:$E$507, "&gt;="&amp;S293)&gt;0, "R", "")))))</f>
        <v/>
      </c>
      <c r="T300" s="43" t="str">
        <f>IF(OR($B300="", T293=""), "", IF(COUNTIFS('Leave Request Form'!$T$8:$T$507, T293, 'Leave Request Form'!$C$8:$C$507, $B300), "A2", IF(COUNTIFS('Leave Request Form'!$G$8:$G$507, T293, 'Leave Request Form'!$C$8:$C$507, $B300), "R2", IF(COUNTIFS('Leave Request Form'!$P$8:$P$569, $B300, 'Leave Request Form'!$Q$8:$Q$569, "&lt;="&amp;T293, 'Leave Request Form'!$R$8:$R$569, "&gt;="&amp;T293)&gt;0, "A", IF(COUNTIFS('Leave Request Form'!$C$8:$C$507, $B300, 'Leave Request Form'!$D$8:$D$507, "&lt;="&amp;T293, 'Leave Request Form'!$E$8:$E$507, "&gt;="&amp;T293)&gt;0, "R", "")))))</f>
        <v/>
      </c>
      <c r="U300" s="43" t="str">
        <f>IF(OR($B300="", U293=""), "", IF(COUNTIFS('Leave Request Form'!$T$8:$T$507, U293, 'Leave Request Form'!$C$8:$C$507, $B300), "A2", IF(COUNTIFS('Leave Request Form'!$G$8:$G$507, U293, 'Leave Request Form'!$C$8:$C$507, $B300), "R2", IF(COUNTIFS('Leave Request Form'!$P$8:$P$569, $B300, 'Leave Request Form'!$Q$8:$Q$569, "&lt;="&amp;U293, 'Leave Request Form'!$R$8:$R$569, "&gt;="&amp;U293)&gt;0, "A", IF(COUNTIFS('Leave Request Form'!$C$8:$C$507, $B300, 'Leave Request Form'!$D$8:$D$507, "&lt;="&amp;U293, 'Leave Request Form'!$E$8:$E$507, "&gt;="&amp;U293)&gt;0, "R", "")))))</f>
        <v/>
      </c>
      <c r="V300" s="43" t="str">
        <f>IF(OR($B300="", V293=""), "", IF(COUNTIFS('Leave Request Form'!$T$8:$T$507, V293, 'Leave Request Form'!$C$8:$C$507, $B300), "A2", IF(COUNTIFS('Leave Request Form'!$G$8:$G$507, V293, 'Leave Request Form'!$C$8:$C$507, $B300), "R2", IF(COUNTIFS('Leave Request Form'!$P$8:$P$569, $B300, 'Leave Request Form'!$Q$8:$Q$569, "&lt;="&amp;V293, 'Leave Request Form'!$R$8:$R$569, "&gt;="&amp;V293)&gt;0, "A", IF(COUNTIFS('Leave Request Form'!$C$8:$C$507, $B300, 'Leave Request Form'!$D$8:$D$507, "&lt;="&amp;V293, 'Leave Request Form'!$E$8:$E$507, "&gt;="&amp;V293)&gt;0, "R", "")))))</f>
        <v/>
      </c>
      <c r="W300" s="43" t="str">
        <f>IF(OR($B300="", W293=""), "", IF(COUNTIFS('Leave Request Form'!$T$8:$T$507, W293, 'Leave Request Form'!$C$8:$C$507, $B300), "A2", IF(COUNTIFS('Leave Request Form'!$G$8:$G$507, W293, 'Leave Request Form'!$C$8:$C$507, $B300), "R2", IF(COUNTIFS('Leave Request Form'!$P$8:$P$569, $B300, 'Leave Request Form'!$Q$8:$Q$569, "&lt;="&amp;W293, 'Leave Request Form'!$R$8:$R$569, "&gt;="&amp;W293)&gt;0, "A", IF(COUNTIFS('Leave Request Form'!$C$8:$C$507, $B300, 'Leave Request Form'!$D$8:$D$507, "&lt;="&amp;W293, 'Leave Request Form'!$E$8:$E$507, "&gt;="&amp;W293)&gt;0, "R", "")))))</f>
        <v/>
      </c>
      <c r="X300" s="43" t="str">
        <f>IF(OR($B300="", X293=""), "", IF(COUNTIFS('Leave Request Form'!$T$8:$T$507, X293, 'Leave Request Form'!$C$8:$C$507, $B300), "A2", IF(COUNTIFS('Leave Request Form'!$G$8:$G$507, X293, 'Leave Request Form'!$C$8:$C$507, $B300), "R2", IF(COUNTIFS('Leave Request Form'!$P$8:$P$569, $B300, 'Leave Request Form'!$Q$8:$Q$569, "&lt;="&amp;X293, 'Leave Request Form'!$R$8:$R$569, "&gt;="&amp;X293)&gt;0, "A", IF(COUNTIFS('Leave Request Form'!$C$8:$C$507, $B300, 'Leave Request Form'!$D$8:$D$507, "&lt;="&amp;X293, 'Leave Request Form'!$E$8:$E$507, "&gt;="&amp;X293)&gt;0, "R", "")))))</f>
        <v/>
      </c>
      <c r="Y300" s="43" t="str">
        <f>IF(OR($B300="", Y293=""), "", IF(COUNTIFS('Leave Request Form'!$T$8:$T$507, Y293, 'Leave Request Form'!$C$8:$C$507, $B300), "A2", IF(COUNTIFS('Leave Request Form'!$G$8:$G$507, Y293, 'Leave Request Form'!$C$8:$C$507, $B300), "R2", IF(COUNTIFS('Leave Request Form'!$P$8:$P$569, $B300, 'Leave Request Form'!$Q$8:$Q$569, "&lt;="&amp;Y293, 'Leave Request Form'!$R$8:$R$569, "&gt;="&amp;Y293)&gt;0, "A", IF(COUNTIFS('Leave Request Form'!$C$8:$C$507, $B300, 'Leave Request Form'!$D$8:$D$507, "&lt;="&amp;Y293, 'Leave Request Form'!$E$8:$E$507, "&gt;="&amp;Y293)&gt;0, "R", "")))))</f>
        <v/>
      </c>
      <c r="Z300" s="43" t="str">
        <f>IF(OR($B300="", Z293=""), "", IF(COUNTIFS('Leave Request Form'!$T$8:$T$507, Z293, 'Leave Request Form'!$C$8:$C$507, $B300), "A2", IF(COUNTIFS('Leave Request Form'!$G$8:$G$507, Z293, 'Leave Request Form'!$C$8:$C$507, $B300), "R2", IF(COUNTIFS('Leave Request Form'!$P$8:$P$569, $B300, 'Leave Request Form'!$Q$8:$Q$569, "&lt;="&amp;Z293, 'Leave Request Form'!$R$8:$R$569, "&gt;="&amp;Z293)&gt;0, "A", IF(COUNTIFS('Leave Request Form'!$C$8:$C$507, $B300, 'Leave Request Form'!$D$8:$D$507, "&lt;="&amp;Z293, 'Leave Request Form'!$E$8:$E$507, "&gt;="&amp;Z293)&gt;0, "R", "")))))</f>
        <v>A</v>
      </c>
      <c r="AA300" s="43" t="str">
        <f>IF(OR($B300="", AA293=""), "", IF(COUNTIFS('Leave Request Form'!$T$8:$T$507, AA293, 'Leave Request Form'!$C$8:$C$507, $B300), "A2", IF(COUNTIFS('Leave Request Form'!$G$8:$G$507, AA293, 'Leave Request Form'!$C$8:$C$507, $B300), "R2", IF(COUNTIFS('Leave Request Form'!$P$8:$P$569, $B300, 'Leave Request Form'!$Q$8:$Q$569, "&lt;="&amp;AA293, 'Leave Request Form'!$R$8:$R$569, "&gt;="&amp;AA293)&gt;0, "A", IF(COUNTIFS('Leave Request Form'!$C$8:$C$507, $B300, 'Leave Request Form'!$D$8:$D$507, "&lt;="&amp;AA293, 'Leave Request Form'!$E$8:$E$507, "&gt;="&amp;AA293)&gt;0, "R", "")))))</f>
        <v>A</v>
      </c>
      <c r="AB300" s="43" t="str">
        <f>IF(OR($B300="", AB293=""), "", IF(COUNTIFS('Leave Request Form'!$T$8:$T$507, AB293, 'Leave Request Form'!$C$8:$C$507, $B300), "A2", IF(COUNTIFS('Leave Request Form'!$G$8:$G$507, AB293, 'Leave Request Form'!$C$8:$C$507, $B300), "R2", IF(COUNTIFS('Leave Request Form'!$P$8:$P$569, $B300, 'Leave Request Form'!$Q$8:$Q$569, "&lt;="&amp;AB293, 'Leave Request Form'!$R$8:$R$569, "&gt;="&amp;AB293)&gt;0, "A", IF(COUNTIFS('Leave Request Form'!$C$8:$C$507, $B300, 'Leave Request Form'!$D$8:$D$507, "&lt;="&amp;AB293, 'Leave Request Form'!$E$8:$E$507, "&gt;="&amp;AB293)&gt;0, "R", "")))))</f>
        <v>A</v>
      </c>
      <c r="AC300" s="43" t="str">
        <f>IF(OR($B300="", AC293=""), "", IF(COUNTIFS('Leave Request Form'!$T$8:$T$507, AC293, 'Leave Request Form'!$C$8:$C$507, $B300), "A2", IF(COUNTIFS('Leave Request Form'!$G$8:$G$507, AC293, 'Leave Request Form'!$C$8:$C$507, $B300), "R2", IF(COUNTIFS('Leave Request Form'!$P$8:$P$569, $B300, 'Leave Request Form'!$Q$8:$Q$569, "&lt;="&amp;AC293, 'Leave Request Form'!$R$8:$R$569, "&gt;="&amp;AC293)&gt;0, "A", IF(COUNTIFS('Leave Request Form'!$C$8:$C$507, $B300, 'Leave Request Form'!$D$8:$D$507, "&lt;="&amp;AC293, 'Leave Request Form'!$E$8:$E$507, "&gt;="&amp;AC293)&gt;0, "R", "")))))</f>
        <v>A</v>
      </c>
      <c r="AD300" s="43" t="str">
        <f>IF(OR($B300="", AD293=""), "", IF(COUNTIFS('Leave Request Form'!$T$8:$T$507, AD293, 'Leave Request Form'!$C$8:$C$507, $B300), "A2", IF(COUNTIFS('Leave Request Form'!$G$8:$G$507, AD293, 'Leave Request Form'!$C$8:$C$507, $B300), "R2", IF(COUNTIFS('Leave Request Form'!$P$8:$P$569, $B300, 'Leave Request Form'!$Q$8:$Q$569, "&lt;="&amp;AD293, 'Leave Request Form'!$R$8:$R$569, "&gt;="&amp;AD293)&gt;0, "A", IF(COUNTIFS('Leave Request Form'!$C$8:$C$507, $B300, 'Leave Request Form'!$D$8:$D$507, "&lt;="&amp;AD293, 'Leave Request Form'!$E$8:$E$507, "&gt;="&amp;AD293)&gt;0, "R", "")))))</f>
        <v>A</v>
      </c>
      <c r="AE300" s="43" t="str">
        <f>IF(OR($B300="", AE293=""), "", IF(COUNTIFS('Leave Request Form'!$T$8:$T$507, AE293, 'Leave Request Form'!$C$8:$C$507, $B300), "A2", IF(COUNTIFS('Leave Request Form'!$G$8:$G$507, AE293, 'Leave Request Form'!$C$8:$C$507, $B300), "R2", IF(COUNTIFS('Leave Request Form'!$P$8:$P$569, $B300, 'Leave Request Form'!$Q$8:$Q$569, "&lt;="&amp;AE293, 'Leave Request Form'!$R$8:$R$569, "&gt;="&amp;AE293)&gt;0, "A", IF(COUNTIFS('Leave Request Form'!$C$8:$C$507, $B300, 'Leave Request Form'!$D$8:$D$507, "&lt;="&amp;AE293, 'Leave Request Form'!$E$8:$E$507, "&gt;="&amp;AE293)&gt;0, "R", "")))))</f>
        <v>A</v>
      </c>
      <c r="AF300" s="43" t="str">
        <f>IF(OR($B300="", AF293=""), "", IF(COUNTIFS('Leave Request Form'!$T$8:$T$507, AF293, 'Leave Request Form'!$C$8:$C$507, $B300), "A2", IF(COUNTIFS('Leave Request Form'!$G$8:$G$507, AF293, 'Leave Request Form'!$C$8:$C$507, $B300), "R2", IF(COUNTIFS('Leave Request Form'!$P$8:$P$569, $B300, 'Leave Request Form'!$Q$8:$Q$569, "&lt;="&amp;AF293, 'Leave Request Form'!$R$8:$R$569, "&gt;="&amp;AF293)&gt;0, "A", IF(COUNTIFS('Leave Request Form'!$C$8:$C$507, $B300, 'Leave Request Form'!$D$8:$D$507, "&lt;="&amp;AF293, 'Leave Request Form'!$E$8:$E$507, "&gt;="&amp;AF293)&gt;0, "R", "")))))</f>
        <v>A</v>
      </c>
      <c r="AG300" s="44" t="str">
        <f>IF(OR($B300="", AG293=""), "", IF(COUNTIFS('Leave Request Form'!$T$8:$T$507, AG293, 'Leave Request Form'!$C$8:$C$507, $B300), "A2", IF(COUNTIFS('Leave Request Form'!$G$8:$G$507, AG293, 'Leave Request Form'!$C$8:$C$507, $B300), "R2", IF(COUNTIFS('Leave Request Form'!$P$8:$P$569, $B300, 'Leave Request Form'!$Q$8:$Q$569, "&lt;="&amp;AG293, 'Leave Request Form'!$R$8:$R$569, "&gt;="&amp;AG293)&gt;0, "A", IF(COUNTIFS('Leave Request Form'!$C$8:$C$507, $B300, 'Leave Request Form'!$D$8:$D$507, "&lt;="&amp;AG293, 'Leave Request Form'!$E$8:$E$507, "&gt;="&amp;AG293)&gt;0, "R", "")))))</f>
        <v>A</v>
      </c>
      <c r="AH300" s="75"/>
    </row>
    <row r="301" spans="1:34" x14ac:dyDescent="0.25">
      <c r="A301" s="75"/>
      <c r="B301" s="10" t="str">
        <f>IF('Intro &amp; Setup'!$BC$11="", "", 'Intro &amp; Setup'!$BC$11)</f>
        <v>Mark</v>
      </c>
      <c r="C301" s="42" t="str">
        <f>IF(OR($B301="", C293=""), "", IF(COUNTIFS('Leave Request Form'!$T$8:$T$507, C293, 'Leave Request Form'!$C$8:$C$507, $B301), "A2", IF(COUNTIFS('Leave Request Form'!$G$8:$G$507, C293, 'Leave Request Form'!$C$8:$C$507, $B301), "R2", IF(COUNTIFS('Leave Request Form'!$P$8:$P$569, $B301, 'Leave Request Form'!$Q$8:$Q$569, "&lt;="&amp;C293, 'Leave Request Form'!$R$8:$R$569, "&gt;="&amp;C293)&gt;0, "A", IF(COUNTIFS('Leave Request Form'!$C$8:$C$507, $B301, 'Leave Request Form'!$D$8:$D$507, "&lt;="&amp;C293, 'Leave Request Form'!$E$8:$E$507, "&gt;="&amp;C293)&gt;0, "R", "")))))</f>
        <v/>
      </c>
      <c r="D301" s="43" t="str">
        <f>IF(OR($B301="", D293=""), "", IF(COUNTIFS('Leave Request Form'!$T$8:$T$507, D293, 'Leave Request Form'!$C$8:$C$507, $B301), "A2", IF(COUNTIFS('Leave Request Form'!$G$8:$G$507, D293, 'Leave Request Form'!$C$8:$C$507, $B301), "R2", IF(COUNTIFS('Leave Request Form'!$P$8:$P$569, $B301, 'Leave Request Form'!$Q$8:$Q$569, "&lt;="&amp;D293, 'Leave Request Form'!$R$8:$R$569, "&gt;="&amp;D293)&gt;0, "A", IF(COUNTIFS('Leave Request Form'!$C$8:$C$507, $B301, 'Leave Request Form'!$D$8:$D$507, "&lt;="&amp;D293, 'Leave Request Form'!$E$8:$E$507, "&gt;="&amp;D293)&gt;0, "R", "")))))</f>
        <v/>
      </c>
      <c r="E301" s="43" t="str">
        <f>IF(OR($B301="", E293=""), "", IF(COUNTIFS('Leave Request Form'!$T$8:$T$507, E293, 'Leave Request Form'!$C$8:$C$507, $B301), "A2", IF(COUNTIFS('Leave Request Form'!$G$8:$G$507, E293, 'Leave Request Form'!$C$8:$C$507, $B301), "R2", IF(COUNTIFS('Leave Request Form'!$P$8:$P$569, $B301, 'Leave Request Form'!$Q$8:$Q$569, "&lt;="&amp;E293, 'Leave Request Form'!$R$8:$R$569, "&gt;="&amp;E293)&gt;0, "A", IF(COUNTIFS('Leave Request Form'!$C$8:$C$507, $B301, 'Leave Request Form'!$D$8:$D$507, "&lt;="&amp;E293, 'Leave Request Form'!$E$8:$E$507, "&gt;="&amp;E293)&gt;0, "R", "")))))</f>
        <v/>
      </c>
      <c r="F301" s="43" t="str">
        <f>IF(OR($B301="", F293=""), "", IF(COUNTIFS('Leave Request Form'!$T$8:$T$507, F293, 'Leave Request Form'!$C$8:$C$507, $B301), "A2", IF(COUNTIFS('Leave Request Form'!$G$8:$G$507, F293, 'Leave Request Form'!$C$8:$C$507, $B301), "R2", IF(COUNTIFS('Leave Request Form'!$P$8:$P$569, $B301, 'Leave Request Form'!$Q$8:$Q$569, "&lt;="&amp;F293, 'Leave Request Form'!$R$8:$R$569, "&gt;="&amp;F293)&gt;0, "A", IF(COUNTIFS('Leave Request Form'!$C$8:$C$507, $B301, 'Leave Request Form'!$D$8:$D$507, "&lt;="&amp;F293, 'Leave Request Form'!$E$8:$E$507, "&gt;="&amp;F293)&gt;0, "R", "")))))</f>
        <v/>
      </c>
      <c r="G301" s="43" t="str">
        <f>IF(OR($B301="", G293=""), "", IF(COUNTIFS('Leave Request Form'!$T$8:$T$507, G293, 'Leave Request Form'!$C$8:$C$507, $B301), "A2", IF(COUNTIFS('Leave Request Form'!$G$8:$G$507, G293, 'Leave Request Form'!$C$8:$C$507, $B301), "R2", IF(COUNTIFS('Leave Request Form'!$P$8:$P$569, $B301, 'Leave Request Form'!$Q$8:$Q$569, "&lt;="&amp;G293, 'Leave Request Form'!$R$8:$R$569, "&gt;="&amp;G293)&gt;0, "A", IF(COUNTIFS('Leave Request Form'!$C$8:$C$507, $B301, 'Leave Request Form'!$D$8:$D$507, "&lt;="&amp;G293, 'Leave Request Form'!$E$8:$E$507, "&gt;="&amp;G293)&gt;0, "R", "")))))</f>
        <v/>
      </c>
      <c r="H301" s="43" t="str">
        <f>IF(OR($B301="", H293=""), "", IF(COUNTIFS('Leave Request Form'!$T$8:$T$507, H293, 'Leave Request Form'!$C$8:$C$507, $B301), "A2", IF(COUNTIFS('Leave Request Form'!$G$8:$G$507, H293, 'Leave Request Form'!$C$8:$C$507, $B301), "R2", IF(COUNTIFS('Leave Request Form'!$P$8:$P$569, $B301, 'Leave Request Form'!$Q$8:$Q$569, "&lt;="&amp;H293, 'Leave Request Form'!$R$8:$R$569, "&gt;="&amp;H293)&gt;0, "A", IF(COUNTIFS('Leave Request Form'!$C$8:$C$507, $B301, 'Leave Request Form'!$D$8:$D$507, "&lt;="&amp;H293, 'Leave Request Form'!$E$8:$E$507, "&gt;="&amp;H293)&gt;0, "R", "")))))</f>
        <v/>
      </c>
      <c r="I301" s="43" t="str">
        <f>IF(OR($B301="", I293=""), "", IF(COUNTIFS('Leave Request Form'!$T$8:$T$507, I293, 'Leave Request Form'!$C$8:$C$507, $B301), "A2", IF(COUNTIFS('Leave Request Form'!$G$8:$G$507, I293, 'Leave Request Form'!$C$8:$C$507, $B301), "R2", IF(COUNTIFS('Leave Request Form'!$P$8:$P$569, $B301, 'Leave Request Form'!$Q$8:$Q$569, "&lt;="&amp;I293, 'Leave Request Form'!$R$8:$R$569, "&gt;="&amp;I293)&gt;0, "A", IF(COUNTIFS('Leave Request Form'!$C$8:$C$507, $B301, 'Leave Request Form'!$D$8:$D$507, "&lt;="&amp;I293, 'Leave Request Form'!$E$8:$E$507, "&gt;="&amp;I293)&gt;0, "R", "")))))</f>
        <v/>
      </c>
      <c r="J301" s="43" t="str">
        <f>IF(OR($B301="", J293=""), "", IF(COUNTIFS('Leave Request Form'!$T$8:$T$507, J293, 'Leave Request Form'!$C$8:$C$507, $B301), "A2", IF(COUNTIFS('Leave Request Form'!$G$8:$G$507, J293, 'Leave Request Form'!$C$8:$C$507, $B301), "R2", IF(COUNTIFS('Leave Request Form'!$P$8:$P$569, $B301, 'Leave Request Form'!$Q$8:$Q$569, "&lt;="&amp;J293, 'Leave Request Form'!$R$8:$R$569, "&gt;="&amp;J293)&gt;0, "A", IF(COUNTIFS('Leave Request Form'!$C$8:$C$507, $B301, 'Leave Request Form'!$D$8:$D$507, "&lt;="&amp;J293, 'Leave Request Form'!$E$8:$E$507, "&gt;="&amp;J293)&gt;0, "R", "")))))</f>
        <v/>
      </c>
      <c r="K301" s="43" t="str">
        <f>IF(OR($B301="", K293=""), "", IF(COUNTIFS('Leave Request Form'!$T$8:$T$507, K293, 'Leave Request Form'!$C$8:$C$507, $B301), "A2", IF(COUNTIFS('Leave Request Form'!$G$8:$G$507, K293, 'Leave Request Form'!$C$8:$C$507, $B301), "R2", IF(COUNTIFS('Leave Request Form'!$P$8:$P$569, $B301, 'Leave Request Form'!$Q$8:$Q$569, "&lt;="&amp;K293, 'Leave Request Form'!$R$8:$R$569, "&gt;="&amp;K293)&gt;0, "A", IF(COUNTIFS('Leave Request Form'!$C$8:$C$507, $B301, 'Leave Request Form'!$D$8:$D$507, "&lt;="&amp;K293, 'Leave Request Form'!$E$8:$E$507, "&gt;="&amp;K293)&gt;0, "R", "")))))</f>
        <v/>
      </c>
      <c r="L301" s="43" t="str">
        <f>IF(OR($B301="", L293=""), "", IF(COUNTIFS('Leave Request Form'!$T$8:$T$507, L293, 'Leave Request Form'!$C$8:$C$507, $B301), "A2", IF(COUNTIFS('Leave Request Form'!$G$8:$G$507, L293, 'Leave Request Form'!$C$8:$C$507, $B301), "R2", IF(COUNTIFS('Leave Request Form'!$P$8:$P$569, $B301, 'Leave Request Form'!$Q$8:$Q$569, "&lt;="&amp;L293, 'Leave Request Form'!$R$8:$R$569, "&gt;="&amp;L293)&gt;0, "A", IF(COUNTIFS('Leave Request Form'!$C$8:$C$507, $B301, 'Leave Request Form'!$D$8:$D$507, "&lt;="&amp;L293, 'Leave Request Form'!$E$8:$E$507, "&gt;="&amp;L293)&gt;0, "R", "")))))</f>
        <v/>
      </c>
      <c r="M301" s="43" t="str">
        <f>IF(OR($B301="", M293=""), "", IF(COUNTIFS('Leave Request Form'!$T$8:$T$507, M293, 'Leave Request Form'!$C$8:$C$507, $B301), "A2", IF(COUNTIFS('Leave Request Form'!$G$8:$G$507, M293, 'Leave Request Form'!$C$8:$C$507, $B301), "R2", IF(COUNTIFS('Leave Request Form'!$P$8:$P$569, $B301, 'Leave Request Form'!$Q$8:$Q$569, "&lt;="&amp;M293, 'Leave Request Form'!$R$8:$R$569, "&gt;="&amp;M293)&gt;0, "A", IF(COUNTIFS('Leave Request Form'!$C$8:$C$507, $B301, 'Leave Request Form'!$D$8:$D$507, "&lt;="&amp;M293, 'Leave Request Form'!$E$8:$E$507, "&gt;="&amp;M293)&gt;0, "R", "")))))</f>
        <v/>
      </c>
      <c r="N301" s="43" t="str">
        <f>IF(OR($B301="", N293=""), "", IF(COUNTIFS('Leave Request Form'!$T$8:$T$507, N293, 'Leave Request Form'!$C$8:$C$507, $B301), "A2", IF(COUNTIFS('Leave Request Form'!$G$8:$G$507, N293, 'Leave Request Form'!$C$8:$C$507, $B301), "R2", IF(COUNTIFS('Leave Request Form'!$P$8:$P$569, $B301, 'Leave Request Form'!$Q$8:$Q$569, "&lt;="&amp;N293, 'Leave Request Form'!$R$8:$R$569, "&gt;="&amp;N293)&gt;0, "A", IF(COUNTIFS('Leave Request Form'!$C$8:$C$507, $B301, 'Leave Request Form'!$D$8:$D$507, "&lt;="&amp;N293, 'Leave Request Form'!$E$8:$E$507, "&gt;="&amp;N293)&gt;0, "R", "")))))</f>
        <v/>
      </c>
      <c r="O301" s="43" t="str">
        <f>IF(OR($B301="", O293=""), "", IF(COUNTIFS('Leave Request Form'!$T$8:$T$507, O293, 'Leave Request Form'!$C$8:$C$507, $B301), "A2", IF(COUNTIFS('Leave Request Form'!$G$8:$G$507, O293, 'Leave Request Form'!$C$8:$C$507, $B301), "R2", IF(COUNTIFS('Leave Request Form'!$P$8:$P$569, $B301, 'Leave Request Form'!$Q$8:$Q$569, "&lt;="&amp;O293, 'Leave Request Form'!$R$8:$R$569, "&gt;="&amp;O293)&gt;0, "A", IF(COUNTIFS('Leave Request Form'!$C$8:$C$507, $B301, 'Leave Request Form'!$D$8:$D$507, "&lt;="&amp;O293, 'Leave Request Form'!$E$8:$E$507, "&gt;="&amp;O293)&gt;0, "R", "")))))</f>
        <v/>
      </c>
      <c r="P301" s="43" t="str">
        <f>IF(OR($B301="", P293=""), "", IF(COUNTIFS('Leave Request Form'!$T$8:$T$507, P293, 'Leave Request Form'!$C$8:$C$507, $B301), "A2", IF(COUNTIFS('Leave Request Form'!$G$8:$G$507, P293, 'Leave Request Form'!$C$8:$C$507, $B301), "R2", IF(COUNTIFS('Leave Request Form'!$P$8:$P$569, $B301, 'Leave Request Form'!$Q$8:$Q$569, "&lt;="&amp;P293, 'Leave Request Form'!$R$8:$R$569, "&gt;="&amp;P293)&gt;0, "A", IF(COUNTIFS('Leave Request Form'!$C$8:$C$507, $B301, 'Leave Request Form'!$D$8:$D$507, "&lt;="&amp;P293, 'Leave Request Form'!$E$8:$E$507, "&gt;="&amp;P293)&gt;0, "R", "")))))</f>
        <v/>
      </c>
      <c r="Q301" s="43" t="str">
        <f>IF(OR($B301="", Q293=""), "", IF(COUNTIFS('Leave Request Form'!$T$8:$T$507, Q293, 'Leave Request Form'!$C$8:$C$507, $B301), "A2", IF(COUNTIFS('Leave Request Form'!$G$8:$G$507, Q293, 'Leave Request Form'!$C$8:$C$507, $B301), "R2", IF(COUNTIFS('Leave Request Form'!$P$8:$P$569, $B301, 'Leave Request Form'!$Q$8:$Q$569, "&lt;="&amp;Q293, 'Leave Request Form'!$R$8:$R$569, "&gt;="&amp;Q293)&gt;0, "A", IF(COUNTIFS('Leave Request Form'!$C$8:$C$507, $B301, 'Leave Request Form'!$D$8:$D$507, "&lt;="&amp;Q293, 'Leave Request Form'!$E$8:$E$507, "&gt;="&amp;Q293)&gt;0, "R", "")))))</f>
        <v/>
      </c>
      <c r="R301" s="43" t="str">
        <f>IF(OR($B301="", R293=""), "", IF(COUNTIFS('Leave Request Form'!$T$8:$T$507, R293, 'Leave Request Form'!$C$8:$C$507, $B301), "A2", IF(COUNTIFS('Leave Request Form'!$G$8:$G$507, R293, 'Leave Request Form'!$C$8:$C$507, $B301), "R2", IF(COUNTIFS('Leave Request Form'!$P$8:$P$569, $B301, 'Leave Request Form'!$Q$8:$Q$569, "&lt;="&amp;R293, 'Leave Request Form'!$R$8:$R$569, "&gt;="&amp;R293)&gt;0, "A", IF(COUNTIFS('Leave Request Form'!$C$8:$C$507, $B301, 'Leave Request Form'!$D$8:$D$507, "&lt;="&amp;R293, 'Leave Request Form'!$E$8:$E$507, "&gt;="&amp;R293)&gt;0, "R", "")))))</f>
        <v/>
      </c>
      <c r="S301" s="43" t="str">
        <f>IF(OR($B301="", S293=""), "", IF(COUNTIFS('Leave Request Form'!$T$8:$T$507, S293, 'Leave Request Form'!$C$8:$C$507, $B301), "A2", IF(COUNTIFS('Leave Request Form'!$G$8:$G$507, S293, 'Leave Request Form'!$C$8:$C$507, $B301), "R2", IF(COUNTIFS('Leave Request Form'!$P$8:$P$569, $B301, 'Leave Request Form'!$Q$8:$Q$569, "&lt;="&amp;S293, 'Leave Request Form'!$R$8:$R$569, "&gt;="&amp;S293)&gt;0, "A", IF(COUNTIFS('Leave Request Form'!$C$8:$C$507, $B301, 'Leave Request Form'!$D$8:$D$507, "&lt;="&amp;S293, 'Leave Request Form'!$E$8:$E$507, "&gt;="&amp;S293)&gt;0, "R", "")))))</f>
        <v/>
      </c>
      <c r="T301" s="43" t="str">
        <f>IF(OR($B301="", T293=""), "", IF(COUNTIFS('Leave Request Form'!$T$8:$T$507, T293, 'Leave Request Form'!$C$8:$C$507, $B301), "A2", IF(COUNTIFS('Leave Request Form'!$G$8:$G$507, T293, 'Leave Request Form'!$C$8:$C$507, $B301), "R2", IF(COUNTIFS('Leave Request Form'!$P$8:$P$569, $B301, 'Leave Request Form'!$Q$8:$Q$569, "&lt;="&amp;T293, 'Leave Request Form'!$R$8:$R$569, "&gt;="&amp;T293)&gt;0, "A", IF(COUNTIFS('Leave Request Form'!$C$8:$C$507, $B301, 'Leave Request Form'!$D$8:$D$507, "&lt;="&amp;T293, 'Leave Request Form'!$E$8:$E$507, "&gt;="&amp;T293)&gt;0, "R", "")))))</f>
        <v/>
      </c>
      <c r="U301" s="43" t="str">
        <f>IF(OR($B301="", U293=""), "", IF(COUNTIFS('Leave Request Form'!$T$8:$T$507, U293, 'Leave Request Form'!$C$8:$C$507, $B301), "A2", IF(COUNTIFS('Leave Request Form'!$G$8:$G$507, U293, 'Leave Request Form'!$C$8:$C$507, $B301), "R2", IF(COUNTIFS('Leave Request Form'!$P$8:$P$569, $B301, 'Leave Request Form'!$Q$8:$Q$569, "&lt;="&amp;U293, 'Leave Request Form'!$R$8:$R$569, "&gt;="&amp;U293)&gt;0, "A", IF(COUNTIFS('Leave Request Form'!$C$8:$C$507, $B301, 'Leave Request Form'!$D$8:$D$507, "&lt;="&amp;U293, 'Leave Request Form'!$E$8:$E$507, "&gt;="&amp;U293)&gt;0, "R", "")))))</f>
        <v/>
      </c>
      <c r="V301" s="43" t="str">
        <f>IF(OR($B301="", V293=""), "", IF(COUNTIFS('Leave Request Form'!$T$8:$T$507, V293, 'Leave Request Form'!$C$8:$C$507, $B301), "A2", IF(COUNTIFS('Leave Request Form'!$G$8:$G$507, V293, 'Leave Request Form'!$C$8:$C$507, $B301), "R2", IF(COUNTIFS('Leave Request Form'!$P$8:$P$569, $B301, 'Leave Request Form'!$Q$8:$Q$569, "&lt;="&amp;V293, 'Leave Request Form'!$R$8:$R$569, "&gt;="&amp;V293)&gt;0, "A", IF(COUNTIFS('Leave Request Form'!$C$8:$C$507, $B301, 'Leave Request Form'!$D$8:$D$507, "&lt;="&amp;V293, 'Leave Request Form'!$E$8:$E$507, "&gt;="&amp;V293)&gt;0, "R", "")))))</f>
        <v/>
      </c>
      <c r="W301" s="43" t="str">
        <f>IF(OR($B301="", W293=""), "", IF(COUNTIFS('Leave Request Form'!$T$8:$T$507, W293, 'Leave Request Form'!$C$8:$C$507, $B301), "A2", IF(COUNTIFS('Leave Request Form'!$G$8:$G$507, W293, 'Leave Request Form'!$C$8:$C$507, $B301), "R2", IF(COUNTIFS('Leave Request Form'!$P$8:$P$569, $B301, 'Leave Request Form'!$Q$8:$Q$569, "&lt;="&amp;W293, 'Leave Request Form'!$R$8:$R$569, "&gt;="&amp;W293)&gt;0, "A", IF(COUNTIFS('Leave Request Form'!$C$8:$C$507, $B301, 'Leave Request Form'!$D$8:$D$507, "&lt;="&amp;W293, 'Leave Request Form'!$E$8:$E$507, "&gt;="&amp;W293)&gt;0, "R", "")))))</f>
        <v/>
      </c>
      <c r="X301" s="43" t="str">
        <f>IF(OR($B301="", X293=""), "", IF(COUNTIFS('Leave Request Form'!$T$8:$T$507, X293, 'Leave Request Form'!$C$8:$C$507, $B301), "A2", IF(COUNTIFS('Leave Request Form'!$G$8:$G$507, X293, 'Leave Request Form'!$C$8:$C$507, $B301), "R2", IF(COUNTIFS('Leave Request Form'!$P$8:$P$569, $B301, 'Leave Request Form'!$Q$8:$Q$569, "&lt;="&amp;X293, 'Leave Request Form'!$R$8:$R$569, "&gt;="&amp;X293)&gt;0, "A", IF(COUNTIFS('Leave Request Form'!$C$8:$C$507, $B301, 'Leave Request Form'!$D$8:$D$507, "&lt;="&amp;X293, 'Leave Request Form'!$E$8:$E$507, "&gt;="&amp;X293)&gt;0, "R", "")))))</f>
        <v/>
      </c>
      <c r="Y301" s="43" t="str">
        <f>IF(OR($B301="", Y293=""), "", IF(COUNTIFS('Leave Request Form'!$T$8:$T$507, Y293, 'Leave Request Form'!$C$8:$C$507, $B301), "A2", IF(COUNTIFS('Leave Request Form'!$G$8:$G$507, Y293, 'Leave Request Form'!$C$8:$C$507, $B301), "R2", IF(COUNTIFS('Leave Request Form'!$P$8:$P$569, $B301, 'Leave Request Form'!$Q$8:$Q$569, "&lt;="&amp;Y293, 'Leave Request Form'!$R$8:$R$569, "&gt;="&amp;Y293)&gt;0, "A", IF(COUNTIFS('Leave Request Form'!$C$8:$C$507, $B301, 'Leave Request Form'!$D$8:$D$507, "&lt;="&amp;Y293, 'Leave Request Form'!$E$8:$E$507, "&gt;="&amp;Y293)&gt;0, "R", "")))))</f>
        <v/>
      </c>
      <c r="Z301" s="43" t="str">
        <f>IF(OR($B301="", Z293=""), "", IF(COUNTIFS('Leave Request Form'!$T$8:$T$507, Z293, 'Leave Request Form'!$C$8:$C$507, $B301), "A2", IF(COUNTIFS('Leave Request Form'!$G$8:$G$507, Z293, 'Leave Request Form'!$C$8:$C$507, $B301), "R2", IF(COUNTIFS('Leave Request Form'!$P$8:$P$569, $B301, 'Leave Request Form'!$Q$8:$Q$569, "&lt;="&amp;Z293, 'Leave Request Form'!$R$8:$R$569, "&gt;="&amp;Z293)&gt;0, "A", IF(COUNTIFS('Leave Request Form'!$C$8:$C$507, $B301, 'Leave Request Form'!$D$8:$D$507, "&lt;="&amp;Z293, 'Leave Request Form'!$E$8:$E$507, "&gt;="&amp;Z293)&gt;0, "R", "")))))</f>
        <v>A</v>
      </c>
      <c r="AA301" s="43" t="str">
        <f>IF(OR($B301="", AA293=""), "", IF(COUNTIFS('Leave Request Form'!$T$8:$T$507, AA293, 'Leave Request Form'!$C$8:$C$507, $B301), "A2", IF(COUNTIFS('Leave Request Form'!$G$8:$G$507, AA293, 'Leave Request Form'!$C$8:$C$507, $B301), "R2", IF(COUNTIFS('Leave Request Form'!$P$8:$P$569, $B301, 'Leave Request Form'!$Q$8:$Q$569, "&lt;="&amp;AA293, 'Leave Request Form'!$R$8:$R$569, "&gt;="&amp;AA293)&gt;0, "A", IF(COUNTIFS('Leave Request Form'!$C$8:$C$507, $B301, 'Leave Request Form'!$D$8:$D$507, "&lt;="&amp;AA293, 'Leave Request Form'!$E$8:$E$507, "&gt;="&amp;AA293)&gt;0, "R", "")))))</f>
        <v>A</v>
      </c>
      <c r="AB301" s="43" t="str">
        <f>IF(OR($B301="", AB293=""), "", IF(COUNTIFS('Leave Request Form'!$T$8:$T$507, AB293, 'Leave Request Form'!$C$8:$C$507, $B301), "A2", IF(COUNTIFS('Leave Request Form'!$G$8:$G$507, AB293, 'Leave Request Form'!$C$8:$C$507, $B301), "R2", IF(COUNTIFS('Leave Request Form'!$P$8:$P$569, $B301, 'Leave Request Form'!$Q$8:$Q$569, "&lt;="&amp;AB293, 'Leave Request Form'!$R$8:$R$569, "&gt;="&amp;AB293)&gt;0, "A", IF(COUNTIFS('Leave Request Form'!$C$8:$C$507, $B301, 'Leave Request Form'!$D$8:$D$507, "&lt;="&amp;AB293, 'Leave Request Form'!$E$8:$E$507, "&gt;="&amp;AB293)&gt;0, "R", "")))))</f>
        <v>A</v>
      </c>
      <c r="AC301" s="43" t="str">
        <f>IF(OR($B301="", AC293=""), "", IF(COUNTIFS('Leave Request Form'!$T$8:$T$507, AC293, 'Leave Request Form'!$C$8:$C$507, $B301), "A2", IF(COUNTIFS('Leave Request Form'!$G$8:$G$507, AC293, 'Leave Request Form'!$C$8:$C$507, $B301), "R2", IF(COUNTIFS('Leave Request Form'!$P$8:$P$569, $B301, 'Leave Request Form'!$Q$8:$Q$569, "&lt;="&amp;AC293, 'Leave Request Form'!$R$8:$R$569, "&gt;="&amp;AC293)&gt;0, "A", IF(COUNTIFS('Leave Request Form'!$C$8:$C$507, $B301, 'Leave Request Form'!$D$8:$D$507, "&lt;="&amp;AC293, 'Leave Request Form'!$E$8:$E$507, "&gt;="&amp;AC293)&gt;0, "R", "")))))</f>
        <v>A</v>
      </c>
      <c r="AD301" s="43" t="str">
        <f>IF(OR($B301="", AD293=""), "", IF(COUNTIFS('Leave Request Form'!$T$8:$T$507, AD293, 'Leave Request Form'!$C$8:$C$507, $B301), "A2", IF(COUNTIFS('Leave Request Form'!$G$8:$G$507, AD293, 'Leave Request Form'!$C$8:$C$507, $B301), "R2", IF(COUNTIFS('Leave Request Form'!$P$8:$P$569, $B301, 'Leave Request Form'!$Q$8:$Q$569, "&lt;="&amp;AD293, 'Leave Request Form'!$R$8:$R$569, "&gt;="&amp;AD293)&gt;0, "A", IF(COUNTIFS('Leave Request Form'!$C$8:$C$507, $B301, 'Leave Request Form'!$D$8:$D$507, "&lt;="&amp;AD293, 'Leave Request Form'!$E$8:$E$507, "&gt;="&amp;AD293)&gt;0, "R", "")))))</f>
        <v>A</v>
      </c>
      <c r="AE301" s="43" t="str">
        <f>IF(OR($B301="", AE293=""), "", IF(COUNTIFS('Leave Request Form'!$T$8:$T$507, AE293, 'Leave Request Form'!$C$8:$C$507, $B301), "A2", IF(COUNTIFS('Leave Request Form'!$G$8:$G$507, AE293, 'Leave Request Form'!$C$8:$C$507, $B301), "R2", IF(COUNTIFS('Leave Request Form'!$P$8:$P$569, $B301, 'Leave Request Form'!$Q$8:$Q$569, "&lt;="&amp;AE293, 'Leave Request Form'!$R$8:$R$569, "&gt;="&amp;AE293)&gt;0, "A", IF(COUNTIFS('Leave Request Form'!$C$8:$C$507, $B301, 'Leave Request Form'!$D$8:$D$507, "&lt;="&amp;AE293, 'Leave Request Form'!$E$8:$E$507, "&gt;="&amp;AE293)&gt;0, "R", "")))))</f>
        <v>A</v>
      </c>
      <c r="AF301" s="43" t="str">
        <f>IF(OR($B301="", AF293=""), "", IF(COUNTIFS('Leave Request Form'!$T$8:$T$507, AF293, 'Leave Request Form'!$C$8:$C$507, $B301), "A2", IF(COUNTIFS('Leave Request Form'!$G$8:$G$507, AF293, 'Leave Request Form'!$C$8:$C$507, $B301), "R2", IF(COUNTIFS('Leave Request Form'!$P$8:$P$569, $B301, 'Leave Request Form'!$Q$8:$Q$569, "&lt;="&amp;AF293, 'Leave Request Form'!$R$8:$R$569, "&gt;="&amp;AF293)&gt;0, "A", IF(COUNTIFS('Leave Request Form'!$C$8:$C$507, $B301, 'Leave Request Form'!$D$8:$D$507, "&lt;="&amp;AF293, 'Leave Request Form'!$E$8:$E$507, "&gt;="&amp;AF293)&gt;0, "R", "")))))</f>
        <v>A</v>
      </c>
      <c r="AG301" s="44" t="str">
        <f>IF(OR($B301="", AG293=""), "", IF(COUNTIFS('Leave Request Form'!$T$8:$T$507, AG293, 'Leave Request Form'!$C$8:$C$507, $B301), "A2", IF(COUNTIFS('Leave Request Form'!$G$8:$G$507, AG293, 'Leave Request Form'!$C$8:$C$507, $B301), "R2", IF(COUNTIFS('Leave Request Form'!$P$8:$P$569, $B301, 'Leave Request Form'!$Q$8:$Q$569, "&lt;="&amp;AG293, 'Leave Request Form'!$R$8:$R$569, "&gt;="&amp;AG293)&gt;0, "A", IF(COUNTIFS('Leave Request Form'!$C$8:$C$507, $B301, 'Leave Request Form'!$D$8:$D$507, "&lt;="&amp;AG293, 'Leave Request Form'!$E$8:$E$507, "&gt;="&amp;AG293)&gt;0, "R", "")))))</f>
        <v>A</v>
      </c>
      <c r="AH301" s="75"/>
    </row>
    <row r="302" spans="1:34" x14ac:dyDescent="0.25">
      <c r="A302" s="75"/>
      <c r="B302" s="10" t="str">
        <f>IF('Intro &amp; Setup'!$BC$12="", "", 'Intro &amp; Setup'!$BC$12)</f>
        <v>Andrew</v>
      </c>
      <c r="C302" s="42" t="str">
        <f>IF(OR($B302="", C293=""), "", IF(COUNTIFS('Leave Request Form'!$T$8:$T$507, C293, 'Leave Request Form'!$C$8:$C$507, $B302), "A2", IF(COUNTIFS('Leave Request Form'!$G$8:$G$507, C293, 'Leave Request Form'!$C$8:$C$507, $B302), "R2", IF(COUNTIFS('Leave Request Form'!$P$8:$P$569, $B302, 'Leave Request Form'!$Q$8:$Q$569, "&lt;="&amp;C293, 'Leave Request Form'!$R$8:$R$569, "&gt;="&amp;C293)&gt;0, "A", IF(COUNTIFS('Leave Request Form'!$C$8:$C$507, $B302, 'Leave Request Form'!$D$8:$D$507, "&lt;="&amp;C293, 'Leave Request Form'!$E$8:$E$507, "&gt;="&amp;C293)&gt;0, "R", "")))))</f>
        <v/>
      </c>
      <c r="D302" s="43" t="str">
        <f>IF(OR($B302="", D293=""), "", IF(COUNTIFS('Leave Request Form'!$T$8:$T$507, D293, 'Leave Request Form'!$C$8:$C$507, $B302), "A2", IF(COUNTIFS('Leave Request Form'!$G$8:$G$507, D293, 'Leave Request Form'!$C$8:$C$507, $B302), "R2", IF(COUNTIFS('Leave Request Form'!$P$8:$P$569, $B302, 'Leave Request Form'!$Q$8:$Q$569, "&lt;="&amp;D293, 'Leave Request Form'!$R$8:$R$569, "&gt;="&amp;D293)&gt;0, "A", IF(COUNTIFS('Leave Request Form'!$C$8:$C$507, $B302, 'Leave Request Form'!$D$8:$D$507, "&lt;="&amp;D293, 'Leave Request Form'!$E$8:$E$507, "&gt;="&amp;D293)&gt;0, "R", "")))))</f>
        <v/>
      </c>
      <c r="E302" s="43" t="str">
        <f>IF(OR($B302="", E293=""), "", IF(COUNTIFS('Leave Request Form'!$T$8:$T$507, E293, 'Leave Request Form'!$C$8:$C$507, $B302), "A2", IF(COUNTIFS('Leave Request Form'!$G$8:$G$507, E293, 'Leave Request Form'!$C$8:$C$507, $B302), "R2", IF(COUNTIFS('Leave Request Form'!$P$8:$P$569, $B302, 'Leave Request Form'!$Q$8:$Q$569, "&lt;="&amp;E293, 'Leave Request Form'!$R$8:$R$569, "&gt;="&amp;E293)&gt;0, "A", IF(COUNTIFS('Leave Request Form'!$C$8:$C$507, $B302, 'Leave Request Form'!$D$8:$D$507, "&lt;="&amp;E293, 'Leave Request Form'!$E$8:$E$507, "&gt;="&amp;E293)&gt;0, "R", "")))))</f>
        <v/>
      </c>
      <c r="F302" s="43" t="str">
        <f>IF(OR($B302="", F293=""), "", IF(COUNTIFS('Leave Request Form'!$T$8:$T$507, F293, 'Leave Request Form'!$C$8:$C$507, $B302), "A2", IF(COUNTIFS('Leave Request Form'!$G$8:$G$507, F293, 'Leave Request Form'!$C$8:$C$507, $B302), "R2", IF(COUNTIFS('Leave Request Form'!$P$8:$P$569, $B302, 'Leave Request Form'!$Q$8:$Q$569, "&lt;="&amp;F293, 'Leave Request Form'!$R$8:$R$569, "&gt;="&amp;F293)&gt;0, "A", IF(COUNTIFS('Leave Request Form'!$C$8:$C$507, $B302, 'Leave Request Form'!$D$8:$D$507, "&lt;="&amp;F293, 'Leave Request Form'!$E$8:$E$507, "&gt;="&amp;F293)&gt;0, "R", "")))))</f>
        <v/>
      </c>
      <c r="G302" s="43" t="str">
        <f>IF(OR($B302="", G293=""), "", IF(COUNTIFS('Leave Request Form'!$T$8:$T$507, G293, 'Leave Request Form'!$C$8:$C$507, $B302), "A2", IF(COUNTIFS('Leave Request Form'!$G$8:$G$507, G293, 'Leave Request Form'!$C$8:$C$507, $B302), "R2", IF(COUNTIFS('Leave Request Form'!$P$8:$P$569, $B302, 'Leave Request Form'!$Q$8:$Q$569, "&lt;="&amp;G293, 'Leave Request Form'!$R$8:$R$569, "&gt;="&amp;G293)&gt;0, "A", IF(COUNTIFS('Leave Request Form'!$C$8:$C$507, $B302, 'Leave Request Form'!$D$8:$D$507, "&lt;="&amp;G293, 'Leave Request Form'!$E$8:$E$507, "&gt;="&amp;G293)&gt;0, "R", "")))))</f>
        <v/>
      </c>
      <c r="H302" s="43" t="str">
        <f>IF(OR($B302="", H293=""), "", IF(COUNTIFS('Leave Request Form'!$T$8:$T$507, H293, 'Leave Request Form'!$C$8:$C$507, $B302), "A2", IF(COUNTIFS('Leave Request Form'!$G$8:$G$507, H293, 'Leave Request Form'!$C$8:$C$507, $B302), "R2", IF(COUNTIFS('Leave Request Form'!$P$8:$P$569, $B302, 'Leave Request Form'!$Q$8:$Q$569, "&lt;="&amp;H293, 'Leave Request Form'!$R$8:$R$569, "&gt;="&amp;H293)&gt;0, "A", IF(COUNTIFS('Leave Request Form'!$C$8:$C$507, $B302, 'Leave Request Form'!$D$8:$D$507, "&lt;="&amp;H293, 'Leave Request Form'!$E$8:$E$507, "&gt;="&amp;H293)&gt;0, "R", "")))))</f>
        <v/>
      </c>
      <c r="I302" s="43" t="str">
        <f>IF(OR($B302="", I293=""), "", IF(COUNTIFS('Leave Request Form'!$T$8:$T$507, I293, 'Leave Request Form'!$C$8:$C$507, $B302), "A2", IF(COUNTIFS('Leave Request Form'!$G$8:$G$507, I293, 'Leave Request Form'!$C$8:$C$507, $B302), "R2", IF(COUNTIFS('Leave Request Form'!$P$8:$P$569, $B302, 'Leave Request Form'!$Q$8:$Q$569, "&lt;="&amp;I293, 'Leave Request Form'!$R$8:$R$569, "&gt;="&amp;I293)&gt;0, "A", IF(COUNTIFS('Leave Request Form'!$C$8:$C$507, $B302, 'Leave Request Form'!$D$8:$D$507, "&lt;="&amp;I293, 'Leave Request Form'!$E$8:$E$507, "&gt;="&amp;I293)&gt;0, "R", "")))))</f>
        <v/>
      </c>
      <c r="J302" s="43" t="str">
        <f>IF(OR($B302="", J293=""), "", IF(COUNTIFS('Leave Request Form'!$T$8:$T$507, J293, 'Leave Request Form'!$C$8:$C$507, $B302), "A2", IF(COUNTIFS('Leave Request Form'!$G$8:$G$507, J293, 'Leave Request Form'!$C$8:$C$507, $B302), "R2", IF(COUNTIFS('Leave Request Form'!$P$8:$P$569, $B302, 'Leave Request Form'!$Q$8:$Q$569, "&lt;="&amp;J293, 'Leave Request Form'!$R$8:$R$569, "&gt;="&amp;J293)&gt;0, "A", IF(COUNTIFS('Leave Request Form'!$C$8:$C$507, $B302, 'Leave Request Form'!$D$8:$D$507, "&lt;="&amp;J293, 'Leave Request Form'!$E$8:$E$507, "&gt;="&amp;J293)&gt;0, "R", "")))))</f>
        <v/>
      </c>
      <c r="K302" s="43" t="str">
        <f>IF(OR($B302="", K293=""), "", IF(COUNTIFS('Leave Request Form'!$T$8:$T$507, K293, 'Leave Request Form'!$C$8:$C$507, $B302), "A2", IF(COUNTIFS('Leave Request Form'!$G$8:$G$507, K293, 'Leave Request Form'!$C$8:$C$507, $B302), "R2", IF(COUNTIFS('Leave Request Form'!$P$8:$P$569, $B302, 'Leave Request Form'!$Q$8:$Q$569, "&lt;="&amp;K293, 'Leave Request Form'!$R$8:$R$569, "&gt;="&amp;K293)&gt;0, "A", IF(COUNTIFS('Leave Request Form'!$C$8:$C$507, $B302, 'Leave Request Form'!$D$8:$D$507, "&lt;="&amp;K293, 'Leave Request Form'!$E$8:$E$507, "&gt;="&amp;K293)&gt;0, "R", "")))))</f>
        <v/>
      </c>
      <c r="L302" s="43" t="str">
        <f>IF(OR($B302="", L293=""), "", IF(COUNTIFS('Leave Request Form'!$T$8:$T$507, L293, 'Leave Request Form'!$C$8:$C$507, $B302), "A2", IF(COUNTIFS('Leave Request Form'!$G$8:$G$507, L293, 'Leave Request Form'!$C$8:$C$507, $B302), "R2", IF(COUNTIFS('Leave Request Form'!$P$8:$P$569, $B302, 'Leave Request Form'!$Q$8:$Q$569, "&lt;="&amp;L293, 'Leave Request Form'!$R$8:$R$569, "&gt;="&amp;L293)&gt;0, "A", IF(COUNTIFS('Leave Request Form'!$C$8:$C$507, $B302, 'Leave Request Form'!$D$8:$D$507, "&lt;="&amp;L293, 'Leave Request Form'!$E$8:$E$507, "&gt;="&amp;L293)&gt;0, "R", "")))))</f>
        <v/>
      </c>
      <c r="M302" s="43" t="str">
        <f>IF(OR($B302="", M293=""), "", IF(COUNTIFS('Leave Request Form'!$T$8:$T$507, M293, 'Leave Request Form'!$C$8:$C$507, $B302), "A2", IF(COUNTIFS('Leave Request Form'!$G$8:$G$507, M293, 'Leave Request Form'!$C$8:$C$507, $B302), "R2", IF(COUNTIFS('Leave Request Form'!$P$8:$P$569, $B302, 'Leave Request Form'!$Q$8:$Q$569, "&lt;="&amp;M293, 'Leave Request Form'!$R$8:$R$569, "&gt;="&amp;M293)&gt;0, "A", IF(COUNTIFS('Leave Request Form'!$C$8:$C$507, $B302, 'Leave Request Form'!$D$8:$D$507, "&lt;="&amp;M293, 'Leave Request Form'!$E$8:$E$507, "&gt;="&amp;M293)&gt;0, "R", "")))))</f>
        <v/>
      </c>
      <c r="N302" s="43" t="str">
        <f>IF(OR($B302="", N293=""), "", IF(COUNTIFS('Leave Request Form'!$T$8:$T$507, N293, 'Leave Request Form'!$C$8:$C$507, $B302), "A2", IF(COUNTIFS('Leave Request Form'!$G$8:$G$507, N293, 'Leave Request Form'!$C$8:$C$507, $B302), "R2", IF(COUNTIFS('Leave Request Form'!$P$8:$P$569, $B302, 'Leave Request Form'!$Q$8:$Q$569, "&lt;="&amp;N293, 'Leave Request Form'!$R$8:$R$569, "&gt;="&amp;N293)&gt;0, "A", IF(COUNTIFS('Leave Request Form'!$C$8:$C$507, $B302, 'Leave Request Form'!$D$8:$D$507, "&lt;="&amp;N293, 'Leave Request Form'!$E$8:$E$507, "&gt;="&amp;N293)&gt;0, "R", "")))))</f>
        <v/>
      </c>
      <c r="O302" s="43" t="str">
        <f>IF(OR($B302="", O293=""), "", IF(COUNTIFS('Leave Request Form'!$T$8:$T$507, O293, 'Leave Request Form'!$C$8:$C$507, $B302), "A2", IF(COUNTIFS('Leave Request Form'!$G$8:$G$507, O293, 'Leave Request Form'!$C$8:$C$507, $B302), "R2", IF(COUNTIFS('Leave Request Form'!$P$8:$P$569, $B302, 'Leave Request Form'!$Q$8:$Q$569, "&lt;="&amp;O293, 'Leave Request Form'!$R$8:$R$569, "&gt;="&amp;O293)&gt;0, "A", IF(COUNTIFS('Leave Request Form'!$C$8:$C$507, $B302, 'Leave Request Form'!$D$8:$D$507, "&lt;="&amp;O293, 'Leave Request Form'!$E$8:$E$507, "&gt;="&amp;O293)&gt;0, "R", "")))))</f>
        <v/>
      </c>
      <c r="P302" s="43" t="str">
        <f>IF(OR($B302="", P293=""), "", IF(COUNTIFS('Leave Request Form'!$T$8:$T$507, P293, 'Leave Request Form'!$C$8:$C$507, $B302), "A2", IF(COUNTIFS('Leave Request Form'!$G$8:$G$507, P293, 'Leave Request Form'!$C$8:$C$507, $B302), "R2", IF(COUNTIFS('Leave Request Form'!$P$8:$P$569, $B302, 'Leave Request Form'!$Q$8:$Q$569, "&lt;="&amp;P293, 'Leave Request Form'!$R$8:$R$569, "&gt;="&amp;P293)&gt;0, "A", IF(COUNTIFS('Leave Request Form'!$C$8:$C$507, $B302, 'Leave Request Form'!$D$8:$D$507, "&lt;="&amp;P293, 'Leave Request Form'!$E$8:$E$507, "&gt;="&amp;P293)&gt;0, "R", "")))))</f>
        <v/>
      </c>
      <c r="Q302" s="43" t="str">
        <f>IF(OR($B302="", Q293=""), "", IF(COUNTIFS('Leave Request Form'!$T$8:$T$507, Q293, 'Leave Request Form'!$C$8:$C$507, $B302), "A2", IF(COUNTIFS('Leave Request Form'!$G$8:$G$507, Q293, 'Leave Request Form'!$C$8:$C$507, $B302), "R2", IF(COUNTIFS('Leave Request Form'!$P$8:$P$569, $B302, 'Leave Request Form'!$Q$8:$Q$569, "&lt;="&amp;Q293, 'Leave Request Form'!$R$8:$R$569, "&gt;="&amp;Q293)&gt;0, "A", IF(COUNTIFS('Leave Request Form'!$C$8:$C$507, $B302, 'Leave Request Form'!$D$8:$D$507, "&lt;="&amp;Q293, 'Leave Request Form'!$E$8:$E$507, "&gt;="&amp;Q293)&gt;0, "R", "")))))</f>
        <v/>
      </c>
      <c r="R302" s="43" t="str">
        <f>IF(OR($B302="", R293=""), "", IF(COUNTIFS('Leave Request Form'!$T$8:$T$507, R293, 'Leave Request Form'!$C$8:$C$507, $B302), "A2", IF(COUNTIFS('Leave Request Form'!$G$8:$G$507, R293, 'Leave Request Form'!$C$8:$C$507, $B302), "R2", IF(COUNTIFS('Leave Request Form'!$P$8:$P$569, $B302, 'Leave Request Form'!$Q$8:$Q$569, "&lt;="&amp;R293, 'Leave Request Form'!$R$8:$R$569, "&gt;="&amp;R293)&gt;0, "A", IF(COUNTIFS('Leave Request Form'!$C$8:$C$507, $B302, 'Leave Request Form'!$D$8:$D$507, "&lt;="&amp;R293, 'Leave Request Form'!$E$8:$E$507, "&gt;="&amp;R293)&gt;0, "R", "")))))</f>
        <v/>
      </c>
      <c r="S302" s="43" t="str">
        <f>IF(OR($B302="", S293=""), "", IF(COUNTIFS('Leave Request Form'!$T$8:$T$507, S293, 'Leave Request Form'!$C$8:$C$507, $B302), "A2", IF(COUNTIFS('Leave Request Form'!$G$8:$G$507, S293, 'Leave Request Form'!$C$8:$C$507, $B302), "R2", IF(COUNTIFS('Leave Request Form'!$P$8:$P$569, $B302, 'Leave Request Form'!$Q$8:$Q$569, "&lt;="&amp;S293, 'Leave Request Form'!$R$8:$R$569, "&gt;="&amp;S293)&gt;0, "A", IF(COUNTIFS('Leave Request Form'!$C$8:$C$507, $B302, 'Leave Request Form'!$D$8:$D$507, "&lt;="&amp;S293, 'Leave Request Form'!$E$8:$E$507, "&gt;="&amp;S293)&gt;0, "R", "")))))</f>
        <v/>
      </c>
      <c r="T302" s="43" t="str">
        <f>IF(OR($B302="", T293=""), "", IF(COUNTIFS('Leave Request Form'!$T$8:$T$507, T293, 'Leave Request Form'!$C$8:$C$507, $B302), "A2", IF(COUNTIFS('Leave Request Form'!$G$8:$G$507, T293, 'Leave Request Form'!$C$8:$C$507, $B302), "R2", IF(COUNTIFS('Leave Request Form'!$P$8:$P$569, $B302, 'Leave Request Form'!$Q$8:$Q$569, "&lt;="&amp;T293, 'Leave Request Form'!$R$8:$R$569, "&gt;="&amp;T293)&gt;0, "A", IF(COUNTIFS('Leave Request Form'!$C$8:$C$507, $B302, 'Leave Request Form'!$D$8:$D$507, "&lt;="&amp;T293, 'Leave Request Form'!$E$8:$E$507, "&gt;="&amp;T293)&gt;0, "R", "")))))</f>
        <v/>
      </c>
      <c r="U302" s="43" t="str">
        <f>IF(OR($B302="", U293=""), "", IF(COUNTIFS('Leave Request Form'!$T$8:$T$507, U293, 'Leave Request Form'!$C$8:$C$507, $B302), "A2", IF(COUNTIFS('Leave Request Form'!$G$8:$G$507, U293, 'Leave Request Form'!$C$8:$C$507, $B302), "R2", IF(COUNTIFS('Leave Request Form'!$P$8:$P$569, $B302, 'Leave Request Form'!$Q$8:$Q$569, "&lt;="&amp;U293, 'Leave Request Form'!$R$8:$R$569, "&gt;="&amp;U293)&gt;0, "A", IF(COUNTIFS('Leave Request Form'!$C$8:$C$507, $B302, 'Leave Request Form'!$D$8:$D$507, "&lt;="&amp;U293, 'Leave Request Form'!$E$8:$E$507, "&gt;="&amp;U293)&gt;0, "R", "")))))</f>
        <v/>
      </c>
      <c r="V302" s="43" t="str">
        <f>IF(OR($B302="", V293=""), "", IF(COUNTIFS('Leave Request Form'!$T$8:$T$507, V293, 'Leave Request Form'!$C$8:$C$507, $B302), "A2", IF(COUNTIFS('Leave Request Form'!$G$8:$G$507, V293, 'Leave Request Form'!$C$8:$C$507, $B302), "R2", IF(COUNTIFS('Leave Request Form'!$P$8:$P$569, $B302, 'Leave Request Form'!$Q$8:$Q$569, "&lt;="&amp;V293, 'Leave Request Form'!$R$8:$R$569, "&gt;="&amp;V293)&gt;0, "A", IF(COUNTIFS('Leave Request Form'!$C$8:$C$507, $B302, 'Leave Request Form'!$D$8:$D$507, "&lt;="&amp;V293, 'Leave Request Form'!$E$8:$E$507, "&gt;="&amp;V293)&gt;0, "R", "")))))</f>
        <v/>
      </c>
      <c r="W302" s="43" t="str">
        <f>IF(OR($B302="", W293=""), "", IF(COUNTIFS('Leave Request Form'!$T$8:$T$507, W293, 'Leave Request Form'!$C$8:$C$507, $B302), "A2", IF(COUNTIFS('Leave Request Form'!$G$8:$G$507, W293, 'Leave Request Form'!$C$8:$C$507, $B302), "R2", IF(COUNTIFS('Leave Request Form'!$P$8:$P$569, $B302, 'Leave Request Form'!$Q$8:$Q$569, "&lt;="&amp;W293, 'Leave Request Form'!$R$8:$R$569, "&gt;="&amp;W293)&gt;0, "A", IF(COUNTIFS('Leave Request Form'!$C$8:$C$507, $B302, 'Leave Request Form'!$D$8:$D$507, "&lt;="&amp;W293, 'Leave Request Form'!$E$8:$E$507, "&gt;="&amp;W293)&gt;0, "R", "")))))</f>
        <v/>
      </c>
      <c r="X302" s="43" t="str">
        <f>IF(OR($B302="", X293=""), "", IF(COUNTIFS('Leave Request Form'!$T$8:$T$507, X293, 'Leave Request Form'!$C$8:$C$507, $B302), "A2", IF(COUNTIFS('Leave Request Form'!$G$8:$G$507, X293, 'Leave Request Form'!$C$8:$C$507, $B302), "R2", IF(COUNTIFS('Leave Request Form'!$P$8:$P$569, $B302, 'Leave Request Form'!$Q$8:$Q$569, "&lt;="&amp;X293, 'Leave Request Form'!$R$8:$R$569, "&gt;="&amp;X293)&gt;0, "A", IF(COUNTIFS('Leave Request Form'!$C$8:$C$507, $B302, 'Leave Request Form'!$D$8:$D$507, "&lt;="&amp;X293, 'Leave Request Form'!$E$8:$E$507, "&gt;="&amp;X293)&gt;0, "R", "")))))</f>
        <v/>
      </c>
      <c r="Y302" s="43" t="str">
        <f>IF(OR($B302="", Y293=""), "", IF(COUNTIFS('Leave Request Form'!$T$8:$T$507, Y293, 'Leave Request Form'!$C$8:$C$507, $B302), "A2", IF(COUNTIFS('Leave Request Form'!$G$8:$G$507, Y293, 'Leave Request Form'!$C$8:$C$507, $B302), "R2", IF(COUNTIFS('Leave Request Form'!$P$8:$P$569, $B302, 'Leave Request Form'!$Q$8:$Q$569, "&lt;="&amp;Y293, 'Leave Request Form'!$R$8:$R$569, "&gt;="&amp;Y293)&gt;0, "A", IF(COUNTIFS('Leave Request Form'!$C$8:$C$507, $B302, 'Leave Request Form'!$D$8:$D$507, "&lt;="&amp;Y293, 'Leave Request Form'!$E$8:$E$507, "&gt;="&amp;Y293)&gt;0, "R", "")))))</f>
        <v/>
      </c>
      <c r="Z302" s="43" t="str">
        <f>IF(OR($B302="", Z293=""), "", IF(COUNTIFS('Leave Request Form'!$T$8:$T$507, Z293, 'Leave Request Form'!$C$8:$C$507, $B302), "A2", IF(COUNTIFS('Leave Request Form'!$G$8:$G$507, Z293, 'Leave Request Form'!$C$8:$C$507, $B302), "R2", IF(COUNTIFS('Leave Request Form'!$P$8:$P$569, $B302, 'Leave Request Form'!$Q$8:$Q$569, "&lt;="&amp;Z293, 'Leave Request Form'!$R$8:$R$569, "&gt;="&amp;Z293)&gt;0, "A", IF(COUNTIFS('Leave Request Form'!$C$8:$C$507, $B302, 'Leave Request Form'!$D$8:$D$507, "&lt;="&amp;Z293, 'Leave Request Form'!$E$8:$E$507, "&gt;="&amp;Z293)&gt;0, "R", "")))))</f>
        <v>A</v>
      </c>
      <c r="AA302" s="43" t="str">
        <f>IF(OR($B302="", AA293=""), "", IF(COUNTIFS('Leave Request Form'!$T$8:$T$507, AA293, 'Leave Request Form'!$C$8:$C$507, $B302), "A2", IF(COUNTIFS('Leave Request Form'!$G$8:$G$507, AA293, 'Leave Request Form'!$C$8:$C$507, $B302), "R2", IF(COUNTIFS('Leave Request Form'!$P$8:$P$569, $B302, 'Leave Request Form'!$Q$8:$Q$569, "&lt;="&amp;AA293, 'Leave Request Form'!$R$8:$R$569, "&gt;="&amp;AA293)&gt;0, "A", IF(COUNTIFS('Leave Request Form'!$C$8:$C$507, $B302, 'Leave Request Form'!$D$8:$D$507, "&lt;="&amp;AA293, 'Leave Request Form'!$E$8:$E$507, "&gt;="&amp;AA293)&gt;0, "R", "")))))</f>
        <v>A</v>
      </c>
      <c r="AB302" s="43" t="str">
        <f>IF(OR($B302="", AB293=""), "", IF(COUNTIFS('Leave Request Form'!$T$8:$T$507, AB293, 'Leave Request Form'!$C$8:$C$507, $B302), "A2", IF(COUNTIFS('Leave Request Form'!$G$8:$G$507, AB293, 'Leave Request Form'!$C$8:$C$507, $B302), "R2", IF(COUNTIFS('Leave Request Form'!$P$8:$P$569, $B302, 'Leave Request Form'!$Q$8:$Q$569, "&lt;="&amp;AB293, 'Leave Request Form'!$R$8:$R$569, "&gt;="&amp;AB293)&gt;0, "A", IF(COUNTIFS('Leave Request Form'!$C$8:$C$507, $B302, 'Leave Request Form'!$D$8:$D$507, "&lt;="&amp;AB293, 'Leave Request Form'!$E$8:$E$507, "&gt;="&amp;AB293)&gt;0, "R", "")))))</f>
        <v>A</v>
      </c>
      <c r="AC302" s="43" t="str">
        <f>IF(OR($B302="", AC293=""), "", IF(COUNTIFS('Leave Request Form'!$T$8:$T$507, AC293, 'Leave Request Form'!$C$8:$C$507, $B302), "A2", IF(COUNTIFS('Leave Request Form'!$G$8:$G$507, AC293, 'Leave Request Form'!$C$8:$C$507, $B302), "R2", IF(COUNTIFS('Leave Request Form'!$P$8:$P$569, $B302, 'Leave Request Form'!$Q$8:$Q$569, "&lt;="&amp;AC293, 'Leave Request Form'!$R$8:$R$569, "&gt;="&amp;AC293)&gt;0, "A", IF(COUNTIFS('Leave Request Form'!$C$8:$C$507, $B302, 'Leave Request Form'!$D$8:$D$507, "&lt;="&amp;AC293, 'Leave Request Form'!$E$8:$E$507, "&gt;="&amp;AC293)&gt;0, "R", "")))))</f>
        <v>A</v>
      </c>
      <c r="AD302" s="43" t="str">
        <f>IF(OR($B302="", AD293=""), "", IF(COUNTIFS('Leave Request Form'!$T$8:$T$507, AD293, 'Leave Request Form'!$C$8:$C$507, $B302), "A2", IF(COUNTIFS('Leave Request Form'!$G$8:$G$507, AD293, 'Leave Request Form'!$C$8:$C$507, $B302), "R2", IF(COUNTIFS('Leave Request Form'!$P$8:$P$569, $B302, 'Leave Request Form'!$Q$8:$Q$569, "&lt;="&amp;AD293, 'Leave Request Form'!$R$8:$R$569, "&gt;="&amp;AD293)&gt;0, "A", IF(COUNTIFS('Leave Request Form'!$C$8:$C$507, $B302, 'Leave Request Form'!$D$8:$D$507, "&lt;="&amp;AD293, 'Leave Request Form'!$E$8:$E$507, "&gt;="&amp;AD293)&gt;0, "R", "")))))</f>
        <v>A</v>
      </c>
      <c r="AE302" s="43" t="str">
        <f>IF(OR($B302="", AE293=""), "", IF(COUNTIFS('Leave Request Form'!$T$8:$T$507, AE293, 'Leave Request Form'!$C$8:$C$507, $B302), "A2", IF(COUNTIFS('Leave Request Form'!$G$8:$G$507, AE293, 'Leave Request Form'!$C$8:$C$507, $B302), "R2", IF(COUNTIFS('Leave Request Form'!$P$8:$P$569, $B302, 'Leave Request Form'!$Q$8:$Q$569, "&lt;="&amp;AE293, 'Leave Request Form'!$R$8:$R$569, "&gt;="&amp;AE293)&gt;0, "A", IF(COUNTIFS('Leave Request Form'!$C$8:$C$507, $B302, 'Leave Request Form'!$D$8:$D$507, "&lt;="&amp;AE293, 'Leave Request Form'!$E$8:$E$507, "&gt;="&amp;AE293)&gt;0, "R", "")))))</f>
        <v>A</v>
      </c>
      <c r="AF302" s="43" t="str">
        <f>IF(OR($B302="", AF293=""), "", IF(COUNTIFS('Leave Request Form'!$T$8:$T$507, AF293, 'Leave Request Form'!$C$8:$C$507, $B302), "A2", IF(COUNTIFS('Leave Request Form'!$G$8:$G$507, AF293, 'Leave Request Form'!$C$8:$C$507, $B302), "R2", IF(COUNTIFS('Leave Request Form'!$P$8:$P$569, $B302, 'Leave Request Form'!$Q$8:$Q$569, "&lt;="&amp;AF293, 'Leave Request Form'!$R$8:$R$569, "&gt;="&amp;AF293)&gt;0, "A", IF(COUNTIFS('Leave Request Form'!$C$8:$C$507, $B302, 'Leave Request Form'!$D$8:$D$507, "&lt;="&amp;AF293, 'Leave Request Form'!$E$8:$E$507, "&gt;="&amp;AF293)&gt;0, "R", "")))))</f>
        <v>A</v>
      </c>
      <c r="AG302" s="44" t="str">
        <f>IF(OR($B302="", AG293=""), "", IF(COUNTIFS('Leave Request Form'!$T$8:$T$507, AG293, 'Leave Request Form'!$C$8:$C$507, $B302), "A2", IF(COUNTIFS('Leave Request Form'!$G$8:$G$507, AG293, 'Leave Request Form'!$C$8:$C$507, $B302), "R2", IF(COUNTIFS('Leave Request Form'!$P$8:$P$569, $B302, 'Leave Request Form'!$Q$8:$Q$569, "&lt;="&amp;AG293, 'Leave Request Form'!$R$8:$R$569, "&gt;="&amp;AG293)&gt;0, "A", IF(COUNTIFS('Leave Request Form'!$C$8:$C$507, $B302, 'Leave Request Form'!$D$8:$D$507, "&lt;="&amp;AG293, 'Leave Request Form'!$E$8:$E$507, "&gt;="&amp;AG293)&gt;0, "R", "")))))</f>
        <v>A</v>
      </c>
      <c r="AH302" s="75"/>
    </row>
    <row r="303" spans="1:34" x14ac:dyDescent="0.25">
      <c r="A303" s="75"/>
      <c r="B303" s="10" t="str">
        <f>IF('Intro &amp; Setup'!$BC$13="", "", 'Intro &amp; Setup'!$BC$13)</f>
        <v>Colleen</v>
      </c>
      <c r="C303" s="42" t="str">
        <f>IF(OR($B303="", C293=""), "", IF(COUNTIFS('Leave Request Form'!$T$8:$T$507, C293, 'Leave Request Form'!$C$8:$C$507, $B303), "A2", IF(COUNTIFS('Leave Request Form'!$G$8:$G$507, C293, 'Leave Request Form'!$C$8:$C$507, $B303), "R2", IF(COUNTIFS('Leave Request Form'!$P$8:$P$569, $B303, 'Leave Request Form'!$Q$8:$Q$569, "&lt;="&amp;C293, 'Leave Request Form'!$R$8:$R$569, "&gt;="&amp;C293)&gt;0, "A", IF(COUNTIFS('Leave Request Form'!$C$8:$C$507, $B303, 'Leave Request Form'!$D$8:$D$507, "&lt;="&amp;C293, 'Leave Request Form'!$E$8:$E$507, "&gt;="&amp;C293)&gt;0, "R", "")))))</f>
        <v/>
      </c>
      <c r="D303" s="43" t="str">
        <f>IF(OR($B303="", D293=""), "", IF(COUNTIFS('Leave Request Form'!$T$8:$T$507, D293, 'Leave Request Form'!$C$8:$C$507, $B303), "A2", IF(COUNTIFS('Leave Request Form'!$G$8:$G$507, D293, 'Leave Request Form'!$C$8:$C$507, $B303), "R2", IF(COUNTIFS('Leave Request Form'!$P$8:$P$569, $B303, 'Leave Request Form'!$Q$8:$Q$569, "&lt;="&amp;D293, 'Leave Request Form'!$R$8:$R$569, "&gt;="&amp;D293)&gt;0, "A", IF(COUNTIFS('Leave Request Form'!$C$8:$C$507, $B303, 'Leave Request Form'!$D$8:$D$507, "&lt;="&amp;D293, 'Leave Request Form'!$E$8:$E$507, "&gt;="&amp;D293)&gt;0, "R", "")))))</f>
        <v/>
      </c>
      <c r="E303" s="43" t="str">
        <f>IF(OR($B303="", E293=""), "", IF(COUNTIFS('Leave Request Form'!$T$8:$T$507, E293, 'Leave Request Form'!$C$8:$C$507, $B303), "A2", IF(COUNTIFS('Leave Request Form'!$G$8:$G$507, E293, 'Leave Request Form'!$C$8:$C$507, $B303), "R2", IF(COUNTIFS('Leave Request Form'!$P$8:$P$569, $B303, 'Leave Request Form'!$Q$8:$Q$569, "&lt;="&amp;E293, 'Leave Request Form'!$R$8:$R$569, "&gt;="&amp;E293)&gt;0, "A", IF(COUNTIFS('Leave Request Form'!$C$8:$C$507, $B303, 'Leave Request Form'!$D$8:$D$507, "&lt;="&amp;E293, 'Leave Request Form'!$E$8:$E$507, "&gt;="&amp;E293)&gt;0, "R", "")))))</f>
        <v/>
      </c>
      <c r="F303" s="43" t="str">
        <f>IF(OR($B303="", F293=""), "", IF(COUNTIFS('Leave Request Form'!$T$8:$T$507, F293, 'Leave Request Form'!$C$8:$C$507, $B303), "A2", IF(COUNTIFS('Leave Request Form'!$G$8:$G$507, F293, 'Leave Request Form'!$C$8:$C$507, $B303), "R2", IF(COUNTIFS('Leave Request Form'!$P$8:$P$569, $B303, 'Leave Request Form'!$Q$8:$Q$569, "&lt;="&amp;F293, 'Leave Request Form'!$R$8:$R$569, "&gt;="&amp;F293)&gt;0, "A", IF(COUNTIFS('Leave Request Form'!$C$8:$C$507, $B303, 'Leave Request Form'!$D$8:$D$507, "&lt;="&amp;F293, 'Leave Request Form'!$E$8:$E$507, "&gt;="&amp;F293)&gt;0, "R", "")))))</f>
        <v/>
      </c>
      <c r="G303" s="43" t="str">
        <f>IF(OR($B303="", G293=""), "", IF(COUNTIFS('Leave Request Form'!$T$8:$T$507, G293, 'Leave Request Form'!$C$8:$C$507, $B303), "A2", IF(COUNTIFS('Leave Request Form'!$G$8:$G$507, G293, 'Leave Request Form'!$C$8:$C$507, $B303), "R2", IF(COUNTIFS('Leave Request Form'!$P$8:$P$569, $B303, 'Leave Request Form'!$Q$8:$Q$569, "&lt;="&amp;G293, 'Leave Request Form'!$R$8:$R$569, "&gt;="&amp;G293)&gt;0, "A", IF(COUNTIFS('Leave Request Form'!$C$8:$C$507, $B303, 'Leave Request Form'!$D$8:$D$507, "&lt;="&amp;G293, 'Leave Request Form'!$E$8:$E$507, "&gt;="&amp;G293)&gt;0, "R", "")))))</f>
        <v/>
      </c>
      <c r="H303" s="43" t="str">
        <f>IF(OR($B303="", H293=""), "", IF(COUNTIFS('Leave Request Form'!$T$8:$T$507, H293, 'Leave Request Form'!$C$8:$C$507, $B303), "A2", IF(COUNTIFS('Leave Request Form'!$G$8:$G$507, H293, 'Leave Request Form'!$C$8:$C$507, $B303), "R2", IF(COUNTIFS('Leave Request Form'!$P$8:$P$569, $B303, 'Leave Request Form'!$Q$8:$Q$569, "&lt;="&amp;H293, 'Leave Request Form'!$R$8:$R$569, "&gt;="&amp;H293)&gt;0, "A", IF(COUNTIFS('Leave Request Form'!$C$8:$C$507, $B303, 'Leave Request Form'!$D$8:$D$507, "&lt;="&amp;H293, 'Leave Request Form'!$E$8:$E$507, "&gt;="&amp;H293)&gt;0, "R", "")))))</f>
        <v/>
      </c>
      <c r="I303" s="43" t="str">
        <f>IF(OR($B303="", I293=""), "", IF(COUNTIFS('Leave Request Form'!$T$8:$T$507, I293, 'Leave Request Form'!$C$8:$C$507, $B303), "A2", IF(COUNTIFS('Leave Request Form'!$G$8:$G$507, I293, 'Leave Request Form'!$C$8:$C$507, $B303), "R2", IF(COUNTIFS('Leave Request Form'!$P$8:$P$569, $B303, 'Leave Request Form'!$Q$8:$Q$569, "&lt;="&amp;I293, 'Leave Request Form'!$R$8:$R$569, "&gt;="&amp;I293)&gt;0, "A", IF(COUNTIFS('Leave Request Form'!$C$8:$C$507, $B303, 'Leave Request Form'!$D$8:$D$507, "&lt;="&amp;I293, 'Leave Request Form'!$E$8:$E$507, "&gt;="&amp;I293)&gt;0, "R", "")))))</f>
        <v/>
      </c>
      <c r="J303" s="43" t="str">
        <f>IF(OR($B303="", J293=""), "", IF(COUNTIFS('Leave Request Form'!$T$8:$T$507, J293, 'Leave Request Form'!$C$8:$C$507, $B303), "A2", IF(COUNTIFS('Leave Request Form'!$G$8:$G$507, J293, 'Leave Request Form'!$C$8:$C$507, $B303), "R2", IF(COUNTIFS('Leave Request Form'!$P$8:$P$569, $B303, 'Leave Request Form'!$Q$8:$Q$569, "&lt;="&amp;J293, 'Leave Request Form'!$R$8:$R$569, "&gt;="&amp;J293)&gt;0, "A", IF(COUNTIFS('Leave Request Form'!$C$8:$C$507, $B303, 'Leave Request Form'!$D$8:$D$507, "&lt;="&amp;J293, 'Leave Request Form'!$E$8:$E$507, "&gt;="&amp;J293)&gt;0, "R", "")))))</f>
        <v/>
      </c>
      <c r="K303" s="43" t="str">
        <f>IF(OR($B303="", K293=""), "", IF(COUNTIFS('Leave Request Form'!$T$8:$T$507, K293, 'Leave Request Form'!$C$8:$C$507, $B303), "A2", IF(COUNTIFS('Leave Request Form'!$G$8:$G$507, K293, 'Leave Request Form'!$C$8:$C$507, $B303), "R2", IF(COUNTIFS('Leave Request Form'!$P$8:$P$569, $B303, 'Leave Request Form'!$Q$8:$Q$569, "&lt;="&amp;K293, 'Leave Request Form'!$R$8:$R$569, "&gt;="&amp;K293)&gt;0, "A", IF(COUNTIFS('Leave Request Form'!$C$8:$C$507, $B303, 'Leave Request Form'!$D$8:$D$507, "&lt;="&amp;K293, 'Leave Request Form'!$E$8:$E$507, "&gt;="&amp;K293)&gt;0, "R", "")))))</f>
        <v/>
      </c>
      <c r="L303" s="43" t="str">
        <f>IF(OR($B303="", L293=""), "", IF(COUNTIFS('Leave Request Form'!$T$8:$T$507, L293, 'Leave Request Form'!$C$8:$C$507, $B303), "A2", IF(COUNTIFS('Leave Request Form'!$G$8:$G$507, L293, 'Leave Request Form'!$C$8:$C$507, $B303), "R2", IF(COUNTIFS('Leave Request Form'!$P$8:$P$569, $B303, 'Leave Request Form'!$Q$8:$Q$569, "&lt;="&amp;L293, 'Leave Request Form'!$R$8:$R$569, "&gt;="&amp;L293)&gt;0, "A", IF(COUNTIFS('Leave Request Form'!$C$8:$C$507, $B303, 'Leave Request Form'!$D$8:$D$507, "&lt;="&amp;L293, 'Leave Request Form'!$E$8:$E$507, "&gt;="&amp;L293)&gt;0, "R", "")))))</f>
        <v/>
      </c>
      <c r="M303" s="43" t="str">
        <f>IF(OR($B303="", M293=""), "", IF(COUNTIFS('Leave Request Form'!$T$8:$T$507, M293, 'Leave Request Form'!$C$8:$C$507, $B303), "A2", IF(COUNTIFS('Leave Request Form'!$G$8:$G$507, M293, 'Leave Request Form'!$C$8:$C$507, $B303), "R2", IF(COUNTIFS('Leave Request Form'!$P$8:$P$569, $B303, 'Leave Request Form'!$Q$8:$Q$569, "&lt;="&amp;M293, 'Leave Request Form'!$R$8:$R$569, "&gt;="&amp;M293)&gt;0, "A", IF(COUNTIFS('Leave Request Form'!$C$8:$C$507, $B303, 'Leave Request Form'!$D$8:$D$507, "&lt;="&amp;M293, 'Leave Request Form'!$E$8:$E$507, "&gt;="&amp;M293)&gt;0, "R", "")))))</f>
        <v/>
      </c>
      <c r="N303" s="43" t="str">
        <f>IF(OR($B303="", N293=""), "", IF(COUNTIFS('Leave Request Form'!$T$8:$T$507, N293, 'Leave Request Form'!$C$8:$C$507, $B303), "A2", IF(COUNTIFS('Leave Request Form'!$G$8:$G$507, N293, 'Leave Request Form'!$C$8:$C$507, $B303), "R2", IF(COUNTIFS('Leave Request Form'!$P$8:$P$569, $B303, 'Leave Request Form'!$Q$8:$Q$569, "&lt;="&amp;N293, 'Leave Request Form'!$R$8:$R$569, "&gt;="&amp;N293)&gt;0, "A", IF(COUNTIFS('Leave Request Form'!$C$8:$C$507, $B303, 'Leave Request Form'!$D$8:$D$507, "&lt;="&amp;N293, 'Leave Request Form'!$E$8:$E$507, "&gt;="&amp;N293)&gt;0, "R", "")))))</f>
        <v/>
      </c>
      <c r="O303" s="43" t="str">
        <f>IF(OR($B303="", O293=""), "", IF(COUNTIFS('Leave Request Form'!$T$8:$T$507, O293, 'Leave Request Form'!$C$8:$C$507, $B303), "A2", IF(COUNTIFS('Leave Request Form'!$G$8:$G$507, O293, 'Leave Request Form'!$C$8:$C$507, $B303), "R2", IF(COUNTIFS('Leave Request Form'!$P$8:$P$569, $B303, 'Leave Request Form'!$Q$8:$Q$569, "&lt;="&amp;O293, 'Leave Request Form'!$R$8:$R$569, "&gt;="&amp;O293)&gt;0, "A", IF(COUNTIFS('Leave Request Form'!$C$8:$C$507, $B303, 'Leave Request Form'!$D$8:$D$507, "&lt;="&amp;O293, 'Leave Request Form'!$E$8:$E$507, "&gt;="&amp;O293)&gt;0, "R", "")))))</f>
        <v/>
      </c>
      <c r="P303" s="43" t="str">
        <f>IF(OR($B303="", P293=""), "", IF(COUNTIFS('Leave Request Form'!$T$8:$T$507, P293, 'Leave Request Form'!$C$8:$C$507, $B303), "A2", IF(COUNTIFS('Leave Request Form'!$G$8:$G$507, P293, 'Leave Request Form'!$C$8:$C$507, $B303), "R2", IF(COUNTIFS('Leave Request Form'!$P$8:$P$569, $B303, 'Leave Request Form'!$Q$8:$Q$569, "&lt;="&amp;P293, 'Leave Request Form'!$R$8:$R$569, "&gt;="&amp;P293)&gt;0, "A", IF(COUNTIFS('Leave Request Form'!$C$8:$C$507, $B303, 'Leave Request Form'!$D$8:$D$507, "&lt;="&amp;P293, 'Leave Request Form'!$E$8:$E$507, "&gt;="&amp;P293)&gt;0, "R", "")))))</f>
        <v/>
      </c>
      <c r="Q303" s="43" t="str">
        <f>IF(OR($B303="", Q293=""), "", IF(COUNTIFS('Leave Request Form'!$T$8:$T$507, Q293, 'Leave Request Form'!$C$8:$C$507, $B303), "A2", IF(COUNTIFS('Leave Request Form'!$G$8:$G$507, Q293, 'Leave Request Form'!$C$8:$C$507, $B303), "R2", IF(COUNTIFS('Leave Request Form'!$P$8:$P$569, $B303, 'Leave Request Form'!$Q$8:$Q$569, "&lt;="&amp;Q293, 'Leave Request Form'!$R$8:$R$569, "&gt;="&amp;Q293)&gt;0, "A", IF(COUNTIFS('Leave Request Form'!$C$8:$C$507, $B303, 'Leave Request Form'!$D$8:$D$507, "&lt;="&amp;Q293, 'Leave Request Form'!$E$8:$E$507, "&gt;="&amp;Q293)&gt;0, "R", "")))))</f>
        <v/>
      </c>
      <c r="R303" s="43" t="str">
        <f>IF(OR($B303="", R293=""), "", IF(COUNTIFS('Leave Request Form'!$T$8:$T$507, R293, 'Leave Request Form'!$C$8:$C$507, $B303), "A2", IF(COUNTIFS('Leave Request Form'!$G$8:$G$507, R293, 'Leave Request Form'!$C$8:$C$507, $B303), "R2", IF(COUNTIFS('Leave Request Form'!$P$8:$P$569, $B303, 'Leave Request Form'!$Q$8:$Q$569, "&lt;="&amp;R293, 'Leave Request Form'!$R$8:$R$569, "&gt;="&amp;R293)&gt;0, "A", IF(COUNTIFS('Leave Request Form'!$C$8:$C$507, $B303, 'Leave Request Form'!$D$8:$D$507, "&lt;="&amp;R293, 'Leave Request Form'!$E$8:$E$507, "&gt;="&amp;R293)&gt;0, "R", "")))))</f>
        <v/>
      </c>
      <c r="S303" s="43" t="str">
        <f>IF(OR($B303="", S293=""), "", IF(COUNTIFS('Leave Request Form'!$T$8:$T$507, S293, 'Leave Request Form'!$C$8:$C$507, $B303), "A2", IF(COUNTIFS('Leave Request Form'!$G$8:$G$507, S293, 'Leave Request Form'!$C$8:$C$507, $B303), "R2", IF(COUNTIFS('Leave Request Form'!$P$8:$P$569, $B303, 'Leave Request Form'!$Q$8:$Q$569, "&lt;="&amp;S293, 'Leave Request Form'!$R$8:$R$569, "&gt;="&amp;S293)&gt;0, "A", IF(COUNTIFS('Leave Request Form'!$C$8:$C$507, $B303, 'Leave Request Form'!$D$8:$D$507, "&lt;="&amp;S293, 'Leave Request Form'!$E$8:$E$507, "&gt;="&amp;S293)&gt;0, "R", "")))))</f>
        <v/>
      </c>
      <c r="T303" s="43" t="str">
        <f>IF(OR($B303="", T293=""), "", IF(COUNTIFS('Leave Request Form'!$T$8:$T$507, T293, 'Leave Request Form'!$C$8:$C$507, $B303), "A2", IF(COUNTIFS('Leave Request Form'!$G$8:$G$507, T293, 'Leave Request Form'!$C$8:$C$507, $B303), "R2", IF(COUNTIFS('Leave Request Form'!$P$8:$P$569, $B303, 'Leave Request Form'!$Q$8:$Q$569, "&lt;="&amp;T293, 'Leave Request Form'!$R$8:$R$569, "&gt;="&amp;T293)&gt;0, "A", IF(COUNTIFS('Leave Request Form'!$C$8:$C$507, $B303, 'Leave Request Form'!$D$8:$D$507, "&lt;="&amp;T293, 'Leave Request Form'!$E$8:$E$507, "&gt;="&amp;T293)&gt;0, "R", "")))))</f>
        <v/>
      </c>
      <c r="U303" s="43" t="str">
        <f>IF(OR($B303="", U293=""), "", IF(COUNTIFS('Leave Request Form'!$T$8:$T$507, U293, 'Leave Request Form'!$C$8:$C$507, $B303), "A2", IF(COUNTIFS('Leave Request Form'!$G$8:$G$507, U293, 'Leave Request Form'!$C$8:$C$507, $B303), "R2", IF(COUNTIFS('Leave Request Form'!$P$8:$P$569, $B303, 'Leave Request Form'!$Q$8:$Q$569, "&lt;="&amp;U293, 'Leave Request Form'!$R$8:$R$569, "&gt;="&amp;U293)&gt;0, "A", IF(COUNTIFS('Leave Request Form'!$C$8:$C$507, $B303, 'Leave Request Form'!$D$8:$D$507, "&lt;="&amp;U293, 'Leave Request Form'!$E$8:$E$507, "&gt;="&amp;U293)&gt;0, "R", "")))))</f>
        <v/>
      </c>
      <c r="V303" s="43" t="str">
        <f>IF(OR($B303="", V293=""), "", IF(COUNTIFS('Leave Request Form'!$T$8:$T$507, V293, 'Leave Request Form'!$C$8:$C$507, $B303), "A2", IF(COUNTIFS('Leave Request Form'!$G$8:$G$507, V293, 'Leave Request Form'!$C$8:$C$507, $B303), "R2", IF(COUNTIFS('Leave Request Form'!$P$8:$P$569, $B303, 'Leave Request Form'!$Q$8:$Q$569, "&lt;="&amp;V293, 'Leave Request Form'!$R$8:$R$569, "&gt;="&amp;V293)&gt;0, "A", IF(COUNTIFS('Leave Request Form'!$C$8:$C$507, $B303, 'Leave Request Form'!$D$8:$D$507, "&lt;="&amp;V293, 'Leave Request Form'!$E$8:$E$507, "&gt;="&amp;V293)&gt;0, "R", "")))))</f>
        <v/>
      </c>
      <c r="W303" s="43" t="str">
        <f>IF(OR($B303="", W293=""), "", IF(COUNTIFS('Leave Request Form'!$T$8:$T$507, W293, 'Leave Request Form'!$C$8:$C$507, $B303), "A2", IF(COUNTIFS('Leave Request Form'!$G$8:$G$507, W293, 'Leave Request Form'!$C$8:$C$507, $B303), "R2", IF(COUNTIFS('Leave Request Form'!$P$8:$P$569, $B303, 'Leave Request Form'!$Q$8:$Q$569, "&lt;="&amp;W293, 'Leave Request Form'!$R$8:$R$569, "&gt;="&amp;W293)&gt;0, "A", IF(COUNTIFS('Leave Request Form'!$C$8:$C$507, $B303, 'Leave Request Form'!$D$8:$D$507, "&lt;="&amp;W293, 'Leave Request Form'!$E$8:$E$507, "&gt;="&amp;W293)&gt;0, "R", "")))))</f>
        <v/>
      </c>
      <c r="X303" s="43" t="str">
        <f>IF(OR($B303="", X293=""), "", IF(COUNTIFS('Leave Request Form'!$T$8:$T$507, X293, 'Leave Request Form'!$C$8:$C$507, $B303), "A2", IF(COUNTIFS('Leave Request Form'!$G$8:$G$507, X293, 'Leave Request Form'!$C$8:$C$507, $B303), "R2", IF(COUNTIFS('Leave Request Form'!$P$8:$P$569, $B303, 'Leave Request Form'!$Q$8:$Q$569, "&lt;="&amp;X293, 'Leave Request Form'!$R$8:$R$569, "&gt;="&amp;X293)&gt;0, "A", IF(COUNTIFS('Leave Request Form'!$C$8:$C$507, $B303, 'Leave Request Form'!$D$8:$D$507, "&lt;="&amp;X293, 'Leave Request Form'!$E$8:$E$507, "&gt;="&amp;X293)&gt;0, "R", "")))))</f>
        <v/>
      </c>
      <c r="Y303" s="43" t="str">
        <f>IF(OR($B303="", Y293=""), "", IF(COUNTIFS('Leave Request Form'!$T$8:$T$507, Y293, 'Leave Request Form'!$C$8:$C$507, $B303), "A2", IF(COUNTIFS('Leave Request Form'!$G$8:$G$507, Y293, 'Leave Request Form'!$C$8:$C$507, $B303), "R2", IF(COUNTIFS('Leave Request Form'!$P$8:$P$569, $B303, 'Leave Request Form'!$Q$8:$Q$569, "&lt;="&amp;Y293, 'Leave Request Form'!$R$8:$R$569, "&gt;="&amp;Y293)&gt;0, "A", IF(COUNTIFS('Leave Request Form'!$C$8:$C$507, $B303, 'Leave Request Form'!$D$8:$D$507, "&lt;="&amp;Y293, 'Leave Request Form'!$E$8:$E$507, "&gt;="&amp;Y293)&gt;0, "R", "")))))</f>
        <v/>
      </c>
      <c r="Z303" s="43" t="str">
        <f>IF(OR($B303="", Z293=""), "", IF(COUNTIFS('Leave Request Form'!$T$8:$T$507, Z293, 'Leave Request Form'!$C$8:$C$507, $B303), "A2", IF(COUNTIFS('Leave Request Form'!$G$8:$G$507, Z293, 'Leave Request Form'!$C$8:$C$507, $B303), "R2", IF(COUNTIFS('Leave Request Form'!$P$8:$P$569, $B303, 'Leave Request Form'!$Q$8:$Q$569, "&lt;="&amp;Z293, 'Leave Request Form'!$R$8:$R$569, "&gt;="&amp;Z293)&gt;0, "A", IF(COUNTIFS('Leave Request Form'!$C$8:$C$507, $B303, 'Leave Request Form'!$D$8:$D$507, "&lt;="&amp;Z293, 'Leave Request Form'!$E$8:$E$507, "&gt;="&amp;Z293)&gt;0, "R", "")))))</f>
        <v>A</v>
      </c>
      <c r="AA303" s="43" t="str">
        <f>IF(OR($B303="", AA293=""), "", IF(COUNTIFS('Leave Request Form'!$T$8:$T$507, AA293, 'Leave Request Form'!$C$8:$C$507, $B303), "A2", IF(COUNTIFS('Leave Request Form'!$G$8:$G$507, AA293, 'Leave Request Form'!$C$8:$C$507, $B303), "R2", IF(COUNTIFS('Leave Request Form'!$P$8:$P$569, $B303, 'Leave Request Form'!$Q$8:$Q$569, "&lt;="&amp;AA293, 'Leave Request Form'!$R$8:$R$569, "&gt;="&amp;AA293)&gt;0, "A", IF(COUNTIFS('Leave Request Form'!$C$8:$C$507, $B303, 'Leave Request Form'!$D$8:$D$507, "&lt;="&amp;AA293, 'Leave Request Form'!$E$8:$E$507, "&gt;="&amp;AA293)&gt;0, "R", "")))))</f>
        <v>A</v>
      </c>
      <c r="AB303" s="43" t="str">
        <f>IF(OR($B303="", AB293=""), "", IF(COUNTIFS('Leave Request Form'!$T$8:$T$507, AB293, 'Leave Request Form'!$C$8:$C$507, $B303), "A2", IF(COUNTIFS('Leave Request Form'!$G$8:$G$507, AB293, 'Leave Request Form'!$C$8:$C$507, $B303), "R2", IF(COUNTIFS('Leave Request Form'!$P$8:$P$569, $B303, 'Leave Request Form'!$Q$8:$Q$569, "&lt;="&amp;AB293, 'Leave Request Form'!$R$8:$R$569, "&gt;="&amp;AB293)&gt;0, "A", IF(COUNTIFS('Leave Request Form'!$C$8:$C$507, $B303, 'Leave Request Form'!$D$8:$D$507, "&lt;="&amp;AB293, 'Leave Request Form'!$E$8:$E$507, "&gt;="&amp;AB293)&gt;0, "R", "")))))</f>
        <v>A</v>
      </c>
      <c r="AC303" s="43" t="str">
        <f>IF(OR($B303="", AC293=""), "", IF(COUNTIFS('Leave Request Form'!$T$8:$T$507, AC293, 'Leave Request Form'!$C$8:$C$507, $B303), "A2", IF(COUNTIFS('Leave Request Form'!$G$8:$G$507, AC293, 'Leave Request Form'!$C$8:$C$507, $B303), "R2", IF(COUNTIFS('Leave Request Form'!$P$8:$P$569, $B303, 'Leave Request Form'!$Q$8:$Q$569, "&lt;="&amp;AC293, 'Leave Request Form'!$R$8:$R$569, "&gt;="&amp;AC293)&gt;0, "A", IF(COUNTIFS('Leave Request Form'!$C$8:$C$507, $B303, 'Leave Request Form'!$D$8:$D$507, "&lt;="&amp;AC293, 'Leave Request Form'!$E$8:$E$507, "&gt;="&amp;AC293)&gt;0, "R", "")))))</f>
        <v>A</v>
      </c>
      <c r="AD303" s="43" t="str">
        <f>IF(OR($B303="", AD293=""), "", IF(COUNTIFS('Leave Request Form'!$T$8:$T$507, AD293, 'Leave Request Form'!$C$8:$C$507, $B303), "A2", IF(COUNTIFS('Leave Request Form'!$G$8:$G$507, AD293, 'Leave Request Form'!$C$8:$C$507, $B303), "R2", IF(COUNTIFS('Leave Request Form'!$P$8:$P$569, $B303, 'Leave Request Form'!$Q$8:$Q$569, "&lt;="&amp;AD293, 'Leave Request Form'!$R$8:$R$569, "&gt;="&amp;AD293)&gt;0, "A", IF(COUNTIFS('Leave Request Form'!$C$8:$C$507, $B303, 'Leave Request Form'!$D$8:$D$507, "&lt;="&amp;AD293, 'Leave Request Form'!$E$8:$E$507, "&gt;="&amp;AD293)&gt;0, "R", "")))))</f>
        <v>A</v>
      </c>
      <c r="AE303" s="43" t="str">
        <f>IF(OR($B303="", AE293=""), "", IF(COUNTIFS('Leave Request Form'!$T$8:$T$507, AE293, 'Leave Request Form'!$C$8:$C$507, $B303), "A2", IF(COUNTIFS('Leave Request Form'!$G$8:$G$507, AE293, 'Leave Request Form'!$C$8:$C$507, $B303), "R2", IF(COUNTIFS('Leave Request Form'!$P$8:$P$569, $B303, 'Leave Request Form'!$Q$8:$Q$569, "&lt;="&amp;AE293, 'Leave Request Form'!$R$8:$R$569, "&gt;="&amp;AE293)&gt;0, "A", IF(COUNTIFS('Leave Request Form'!$C$8:$C$507, $B303, 'Leave Request Form'!$D$8:$D$507, "&lt;="&amp;AE293, 'Leave Request Form'!$E$8:$E$507, "&gt;="&amp;AE293)&gt;0, "R", "")))))</f>
        <v>A</v>
      </c>
      <c r="AF303" s="43" t="str">
        <f>IF(OR($B303="", AF293=""), "", IF(COUNTIFS('Leave Request Form'!$T$8:$T$507, AF293, 'Leave Request Form'!$C$8:$C$507, $B303), "A2", IF(COUNTIFS('Leave Request Form'!$G$8:$G$507, AF293, 'Leave Request Form'!$C$8:$C$507, $B303), "R2", IF(COUNTIFS('Leave Request Form'!$P$8:$P$569, $B303, 'Leave Request Form'!$Q$8:$Q$569, "&lt;="&amp;AF293, 'Leave Request Form'!$R$8:$R$569, "&gt;="&amp;AF293)&gt;0, "A", IF(COUNTIFS('Leave Request Form'!$C$8:$C$507, $B303, 'Leave Request Form'!$D$8:$D$507, "&lt;="&amp;AF293, 'Leave Request Form'!$E$8:$E$507, "&gt;="&amp;AF293)&gt;0, "R", "")))))</f>
        <v>A</v>
      </c>
      <c r="AG303" s="44" t="str">
        <f>IF(OR($B303="", AG293=""), "", IF(COUNTIFS('Leave Request Form'!$T$8:$T$507, AG293, 'Leave Request Form'!$C$8:$C$507, $B303), "A2", IF(COUNTIFS('Leave Request Form'!$G$8:$G$507, AG293, 'Leave Request Form'!$C$8:$C$507, $B303), "R2", IF(COUNTIFS('Leave Request Form'!$P$8:$P$569, $B303, 'Leave Request Form'!$Q$8:$Q$569, "&lt;="&amp;AG293, 'Leave Request Form'!$R$8:$R$569, "&gt;="&amp;AG293)&gt;0, "A", IF(COUNTIFS('Leave Request Form'!$C$8:$C$507, $B303, 'Leave Request Form'!$D$8:$D$507, "&lt;="&amp;AG293, 'Leave Request Form'!$E$8:$E$507, "&gt;="&amp;AG293)&gt;0, "R", "")))))</f>
        <v>A</v>
      </c>
      <c r="AH303" s="75"/>
    </row>
    <row r="304" spans="1:34" x14ac:dyDescent="0.25">
      <c r="A304" s="75"/>
      <c r="B304" s="10" t="str">
        <f>IF('Intro &amp; Setup'!$BC$14="", "", 'Intro &amp; Setup'!$BC$14)</f>
        <v>Claire</v>
      </c>
      <c r="C304" s="42" t="str">
        <f>IF(OR($B304="", C293=""), "", IF(COUNTIFS('Leave Request Form'!$T$8:$T$507, C293, 'Leave Request Form'!$C$8:$C$507, $B304), "A2", IF(COUNTIFS('Leave Request Form'!$G$8:$G$507, C293, 'Leave Request Form'!$C$8:$C$507, $B304), "R2", IF(COUNTIFS('Leave Request Form'!$P$8:$P$569, $B304, 'Leave Request Form'!$Q$8:$Q$569, "&lt;="&amp;C293, 'Leave Request Form'!$R$8:$R$569, "&gt;="&amp;C293)&gt;0, "A", IF(COUNTIFS('Leave Request Form'!$C$8:$C$507, $B304, 'Leave Request Form'!$D$8:$D$507, "&lt;="&amp;C293, 'Leave Request Form'!$E$8:$E$507, "&gt;="&amp;C293)&gt;0, "R", "")))))</f>
        <v/>
      </c>
      <c r="D304" s="43" t="str">
        <f>IF(OR($B304="", D293=""), "", IF(COUNTIFS('Leave Request Form'!$T$8:$T$507, D293, 'Leave Request Form'!$C$8:$C$507, $B304), "A2", IF(COUNTIFS('Leave Request Form'!$G$8:$G$507, D293, 'Leave Request Form'!$C$8:$C$507, $B304), "R2", IF(COUNTIFS('Leave Request Form'!$P$8:$P$569, $B304, 'Leave Request Form'!$Q$8:$Q$569, "&lt;="&amp;D293, 'Leave Request Form'!$R$8:$R$569, "&gt;="&amp;D293)&gt;0, "A", IF(COUNTIFS('Leave Request Form'!$C$8:$C$507, $B304, 'Leave Request Form'!$D$8:$D$507, "&lt;="&amp;D293, 'Leave Request Form'!$E$8:$E$507, "&gt;="&amp;D293)&gt;0, "R", "")))))</f>
        <v/>
      </c>
      <c r="E304" s="43" t="str">
        <f>IF(OR($B304="", E293=""), "", IF(COUNTIFS('Leave Request Form'!$T$8:$T$507, E293, 'Leave Request Form'!$C$8:$C$507, $B304), "A2", IF(COUNTIFS('Leave Request Form'!$G$8:$G$507, E293, 'Leave Request Form'!$C$8:$C$507, $B304), "R2", IF(COUNTIFS('Leave Request Form'!$P$8:$P$569, $B304, 'Leave Request Form'!$Q$8:$Q$569, "&lt;="&amp;E293, 'Leave Request Form'!$R$8:$R$569, "&gt;="&amp;E293)&gt;0, "A", IF(COUNTIFS('Leave Request Form'!$C$8:$C$507, $B304, 'Leave Request Form'!$D$8:$D$507, "&lt;="&amp;E293, 'Leave Request Form'!$E$8:$E$507, "&gt;="&amp;E293)&gt;0, "R", "")))))</f>
        <v/>
      </c>
      <c r="F304" s="43" t="str">
        <f>IF(OR($B304="", F293=""), "", IF(COUNTIFS('Leave Request Form'!$T$8:$T$507, F293, 'Leave Request Form'!$C$8:$C$507, $B304), "A2", IF(COUNTIFS('Leave Request Form'!$G$8:$G$507, F293, 'Leave Request Form'!$C$8:$C$507, $B304), "R2", IF(COUNTIFS('Leave Request Form'!$P$8:$P$569, $B304, 'Leave Request Form'!$Q$8:$Q$569, "&lt;="&amp;F293, 'Leave Request Form'!$R$8:$R$569, "&gt;="&amp;F293)&gt;0, "A", IF(COUNTIFS('Leave Request Form'!$C$8:$C$507, $B304, 'Leave Request Form'!$D$8:$D$507, "&lt;="&amp;F293, 'Leave Request Form'!$E$8:$E$507, "&gt;="&amp;F293)&gt;0, "R", "")))))</f>
        <v/>
      </c>
      <c r="G304" s="43" t="str">
        <f>IF(OR($B304="", G293=""), "", IF(COUNTIFS('Leave Request Form'!$T$8:$T$507, G293, 'Leave Request Form'!$C$8:$C$507, $B304), "A2", IF(COUNTIFS('Leave Request Form'!$G$8:$G$507, G293, 'Leave Request Form'!$C$8:$C$507, $B304), "R2", IF(COUNTIFS('Leave Request Form'!$P$8:$P$569, $B304, 'Leave Request Form'!$Q$8:$Q$569, "&lt;="&amp;G293, 'Leave Request Form'!$R$8:$R$569, "&gt;="&amp;G293)&gt;0, "A", IF(COUNTIFS('Leave Request Form'!$C$8:$C$507, $B304, 'Leave Request Form'!$D$8:$D$507, "&lt;="&amp;G293, 'Leave Request Form'!$E$8:$E$507, "&gt;="&amp;G293)&gt;0, "R", "")))))</f>
        <v/>
      </c>
      <c r="H304" s="43" t="str">
        <f>IF(OR($B304="", H293=""), "", IF(COUNTIFS('Leave Request Form'!$T$8:$T$507, H293, 'Leave Request Form'!$C$8:$C$507, $B304), "A2", IF(COUNTIFS('Leave Request Form'!$G$8:$G$507, H293, 'Leave Request Form'!$C$8:$C$507, $B304), "R2", IF(COUNTIFS('Leave Request Form'!$P$8:$P$569, $B304, 'Leave Request Form'!$Q$8:$Q$569, "&lt;="&amp;H293, 'Leave Request Form'!$R$8:$R$569, "&gt;="&amp;H293)&gt;0, "A", IF(COUNTIFS('Leave Request Form'!$C$8:$C$507, $B304, 'Leave Request Form'!$D$8:$D$507, "&lt;="&amp;H293, 'Leave Request Form'!$E$8:$E$507, "&gt;="&amp;H293)&gt;0, "R", "")))))</f>
        <v/>
      </c>
      <c r="I304" s="43" t="str">
        <f>IF(OR($B304="", I293=""), "", IF(COUNTIFS('Leave Request Form'!$T$8:$T$507, I293, 'Leave Request Form'!$C$8:$C$507, $B304), "A2", IF(COUNTIFS('Leave Request Form'!$G$8:$G$507, I293, 'Leave Request Form'!$C$8:$C$507, $B304), "R2", IF(COUNTIFS('Leave Request Form'!$P$8:$P$569, $B304, 'Leave Request Form'!$Q$8:$Q$569, "&lt;="&amp;I293, 'Leave Request Form'!$R$8:$R$569, "&gt;="&amp;I293)&gt;0, "A", IF(COUNTIFS('Leave Request Form'!$C$8:$C$507, $B304, 'Leave Request Form'!$D$8:$D$507, "&lt;="&amp;I293, 'Leave Request Form'!$E$8:$E$507, "&gt;="&amp;I293)&gt;0, "R", "")))))</f>
        <v/>
      </c>
      <c r="J304" s="43" t="str">
        <f>IF(OR($B304="", J293=""), "", IF(COUNTIFS('Leave Request Form'!$T$8:$T$507, J293, 'Leave Request Form'!$C$8:$C$507, $B304), "A2", IF(COUNTIFS('Leave Request Form'!$G$8:$G$507, J293, 'Leave Request Form'!$C$8:$C$507, $B304), "R2", IF(COUNTIFS('Leave Request Form'!$P$8:$P$569, $B304, 'Leave Request Form'!$Q$8:$Q$569, "&lt;="&amp;J293, 'Leave Request Form'!$R$8:$R$569, "&gt;="&amp;J293)&gt;0, "A", IF(COUNTIFS('Leave Request Form'!$C$8:$C$507, $B304, 'Leave Request Form'!$D$8:$D$507, "&lt;="&amp;J293, 'Leave Request Form'!$E$8:$E$507, "&gt;="&amp;J293)&gt;0, "R", "")))))</f>
        <v/>
      </c>
      <c r="K304" s="43" t="str">
        <f>IF(OR($B304="", K293=""), "", IF(COUNTIFS('Leave Request Form'!$T$8:$T$507, K293, 'Leave Request Form'!$C$8:$C$507, $B304), "A2", IF(COUNTIFS('Leave Request Form'!$G$8:$G$507, K293, 'Leave Request Form'!$C$8:$C$507, $B304), "R2", IF(COUNTIFS('Leave Request Form'!$P$8:$P$569, $B304, 'Leave Request Form'!$Q$8:$Q$569, "&lt;="&amp;K293, 'Leave Request Form'!$R$8:$R$569, "&gt;="&amp;K293)&gt;0, "A", IF(COUNTIFS('Leave Request Form'!$C$8:$C$507, $B304, 'Leave Request Form'!$D$8:$D$507, "&lt;="&amp;K293, 'Leave Request Form'!$E$8:$E$507, "&gt;="&amp;K293)&gt;0, "R", "")))))</f>
        <v/>
      </c>
      <c r="L304" s="43" t="str">
        <f>IF(OR($B304="", L293=""), "", IF(COUNTIFS('Leave Request Form'!$T$8:$T$507, L293, 'Leave Request Form'!$C$8:$C$507, $B304), "A2", IF(COUNTIFS('Leave Request Form'!$G$8:$G$507, L293, 'Leave Request Form'!$C$8:$C$507, $B304), "R2", IF(COUNTIFS('Leave Request Form'!$P$8:$P$569, $B304, 'Leave Request Form'!$Q$8:$Q$569, "&lt;="&amp;L293, 'Leave Request Form'!$R$8:$R$569, "&gt;="&amp;L293)&gt;0, "A", IF(COUNTIFS('Leave Request Form'!$C$8:$C$507, $B304, 'Leave Request Form'!$D$8:$D$507, "&lt;="&amp;L293, 'Leave Request Form'!$E$8:$E$507, "&gt;="&amp;L293)&gt;0, "R", "")))))</f>
        <v/>
      </c>
      <c r="M304" s="43" t="str">
        <f>IF(OR($B304="", M293=""), "", IF(COUNTIFS('Leave Request Form'!$T$8:$T$507, M293, 'Leave Request Form'!$C$8:$C$507, $B304), "A2", IF(COUNTIFS('Leave Request Form'!$G$8:$G$507, M293, 'Leave Request Form'!$C$8:$C$507, $B304), "R2", IF(COUNTIFS('Leave Request Form'!$P$8:$P$569, $B304, 'Leave Request Form'!$Q$8:$Q$569, "&lt;="&amp;M293, 'Leave Request Form'!$R$8:$R$569, "&gt;="&amp;M293)&gt;0, "A", IF(COUNTIFS('Leave Request Form'!$C$8:$C$507, $B304, 'Leave Request Form'!$D$8:$D$507, "&lt;="&amp;M293, 'Leave Request Form'!$E$8:$E$507, "&gt;="&amp;M293)&gt;0, "R", "")))))</f>
        <v/>
      </c>
      <c r="N304" s="43" t="str">
        <f>IF(OR($B304="", N293=""), "", IF(COUNTIFS('Leave Request Form'!$T$8:$T$507, N293, 'Leave Request Form'!$C$8:$C$507, $B304), "A2", IF(COUNTIFS('Leave Request Form'!$G$8:$G$507, N293, 'Leave Request Form'!$C$8:$C$507, $B304), "R2", IF(COUNTIFS('Leave Request Form'!$P$8:$P$569, $B304, 'Leave Request Form'!$Q$8:$Q$569, "&lt;="&amp;N293, 'Leave Request Form'!$R$8:$R$569, "&gt;="&amp;N293)&gt;0, "A", IF(COUNTIFS('Leave Request Form'!$C$8:$C$507, $B304, 'Leave Request Form'!$D$8:$D$507, "&lt;="&amp;N293, 'Leave Request Form'!$E$8:$E$507, "&gt;="&amp;N293)&gt;0, "R", "")))))</f>
        <v/>
      </c>
      <c r="O304" s="43" t="str">
        <f>IF(OR($B304="", O293=""), "", IF(COUNTIFS('Leave Request Form'!$T$8:$T$507, O293, 'Leave Request Form'!$C$8:$C$507, $B304), "A2", IF(COUNTIFS('Leave Request Form'!$G$8:$G$507, O293, 'Leave Request Form'!$C$8:$C$507, $B304), "R2", IF(COUNTIFS('Leave Request Form'!$P$8:$P$569, $B304, 'Leave Request Form'!$Q$8:$Q$569, "&lt;="&amp;O293, 'Leave Request Form'!$R$8:$R$569, "&gt;="&amp;O293)&gt;0, "A", IF(COUNTIFS('Leave Request Form'!$C$8:$C$507, $B304, 'Leave Request Form'!$D$8:$D$507, "&lt;="&amp;O293, 'Leave Request Form'!$E$8:$E$507, "&gt;="&amp;O293)&gt;0, "R", "")))))</f>
        <v/>
      </c>
      <c r="P304" s="43" t="str">
        <f>IF(OR($B304="", P293=""), "", IF(COUNTIFS('Leave Request Form'!$T$8:$T$507, P293, 'Leave Request Form'!$C$8:$C$507, $B304), "A2", IF(COUNTIFS('Leave Request Form'!$G$8:$G$507, P293, 'Leave Request Form'!$C$8:$C$507, $B304), "R2", IF(COUNTIFS('Leave Request Form'!$P$8:$P$569, $B304, 'Leave Request Form'!$Q$8:$Q$569, "&lt;="&amp;P293, 'Leave Request Form'!$R$8:$R$569, "&gt;="&amp;P293)&gt;0, "A", IF(COUNTIFS('Leave Request Form'!$C$8:$C$507, $B304, 'Leave Request Form'!$D$8:$D$507, "&lt;="&amp;P293, 'Leave Request Form'!$E$8:$E$507, "&gt;="&amp;P293)&gt;0, "R", "")))))</f>
        <v/>
      </c>
      <c r="Q304" s="43" t="str">
        <f>IF(OR($B304="", Q293=""), "", IF(COUNTIFS('Leave Request Form'!$T$8:$T$507, Q293, 'Leave Request Form'!$C$8:$C$507, $B304), "A2", IF(COUNTIFS('Leave Request Form'!$G$8:$G$507, Q293, 'Leave Request Form'!$C$8:$C$507, $B304), "R2", IF(COUNTIFS('Leave Request Form'!$P$8:$P$569, $B304, 'Leave Request Form'!$Q$8:$Q$569, "&lt;="&amp;Q293, 'Leave Request Form'!$R$8:$R$569, "&gt;="&amp;Q293)&gt;0, "A", IF(COUNTIFS('Leave Request Form'!$C$8:$C$507, $B304, 'Leave Request Form'!$D$8:$D$507, "&lt;="&amp;Q293, 'Leave Request Form'!$E$8:$E$507, "&gt;="&amp;Q293)&gt;0, "R", "")))))</f>
        <v/>
      </c>
      <c r="R304" s="43" t="str">
        <f>IF(OR($B304="", R293=""), "", IF(COUNTIFS('Leave Request Form'!$T$8:$T$507, R293, 'Leave Request Form'!$C$8:$C$507, $B304), "A2", IF(COUNTIFS('Leave Request Form'!$G$8:$G$507, R293, 'Leave Request Form'!$C$8:$C$507, $B304), "R2", IF(COUNTIFS('Leave Request Form'!$P$8:$P$569, $B304, 'Leave Request Form'!$Q$8:$Q$569, "&lt;="&amp;R293, 'Leave Request Form'!$R$8:$R$569, "&gt;="&amp;R293)&gt;0, "A", IF(COUNTIFS('Leave Request Form'!$C$8:$C$507, $B304, 'Leave Request Form'!$D$8:$D$507, "&lt;="&amp;R293, 'Leave Request Form'!$E$8:$E$507, "&gt;="&amp;R293)&gt;0, "R", "")))))</f>
        <v/>
      </c>
      <c r="S304" s="43" t="str">
        <f>IF(OR($B304="", S293=""), "", IF(COUNTIFS('Leave Request Form'!$T$8:$T$507, S293, 'Leave Request Form'!$C$8:$C$507, $B304), "A2", IF(COUNTIFS('Leave Request Form'!$G$8:$G$507, S293, 'Leave Request Form'!$C$8:$C$507, $B304), "R2", IF(COUNTIFS('Leave Request Form'!$P$8:$P$569, $B304, 'Leave Request Form'!$Q$8:$Q$569, "&lt;="&amp;S293, 'Leave Request Form'!$R$8:$R$569, "&gt;="&amp;S293)&gt;0, "A", IF(COUNTIFS('Leave Request Form'!$C$8:$C$507, $B304, 'Leave Request Form'!$D$8:$D$507, "&lt;="&amp;S293, 'Leave Request Form'!$E$8:$E$507, "&gt;="&amp;S293)&gt;0, "R", "")))))</f>
        <v/>
      </c>
      <c r="T304" s="43" t="str">
        <f>IF(OR($B304="", T293=""), "", IF(COUNTIFS('Leave Request Form'!$T$8:$T$507, T293, 'Leave Request Form'!$C$8:$C$507, $B304), "A2", IF(COUNTIFS('Leave Request Form'!$G$8:$G$507, T293, 'Leave Request Form'!$C$8:$C$507, $B304), "R2", IF(COUNTIFS('Leave Request Form'!$P$8:$P$569, $B304, 'Leave Request Form'!$Q$8:$Q$569, "&lt;="&amp;T293, 'Leave Request Form'!$R$8:$R$569, "&gt;="&amp;T293)&gt;0, "A", IF(COUNTIFS('Leave Request Form'!$C$8:$C$507, $B304, 'Leave Request Form'!$D$8:$D$507, "&lt;="&amp;T293, 'Leave Request Form'!$E$8:$E$507, "&gt;="&amp;T293)&gt;0, "R", "")))))</f>
        <v/>
      </c>
      <c r="U304" s="43" t="str">
        <f>IF(OR($B304="", U293=""), "", IF(COUNTIFS('Leave Request Form'!$T$8:$T$507, U293, 'Leave Request Form'!$C$8:$C$507, $B304), "A2", IF(COUNTIFS('Leave Request Form'!$G$8:$G$507, U293, 'Leave Request Form'!$C$8:$C$507, $B304), "R2", IF(COUNTIFS('Leave Request Form'!$P$8:$P$569, $B304, 'Leave Request Form'!$Q$8:$Q$569, "&lt;="&amp;U293, 'Leave Request Form'!$R$8:$R$569, "&gt;="&amp;U293)&gt;0, "A", IF(COUNTIFS('Leave Request Form'!$C$8:$C$507, $B304, 'Leave Request Form'!$D$8:$D$507, "&lt;="&amp;U293, 'Leave Request Form'!$E$8:$E$507, "&gt;="&amp;U293)&gt;0, "R", "")))))</f>
        <v/>
      </c>
      <c r="V304" s="43" t="str">
        <f>IF(OR($B304="", V293=""), "", IF(COUNTIFS('Leave Request Form'!$T$8:$T$507, V293, 'Leave Request Form'!$C$8:$C$507, $B304), "A2", IF(COUNTIFS('Leave Request Form'!$G$8:$G$507, V293, 'Leave Request Form'!$C$8:$C$507, $B304), "R2", IF(COUNTIFS('Leave Request Form'!$P$8:$P$569, $B304, 'Leave Request Form'!$Q$8:$Q$569, "&lt;="&amp;V293, 'Leave Request Form'!$R$8:$R$569, "&gt;="&amp;V293)&gt;0, "A", IF(COUNTIFS('Leave Request Form'!$C$8:$C$507, $B304, 'Leave Request Form'!$D$8:$D$507, "&lt;="&amp;V293, 'Leave Request Form'!$E$8:$E$507, "&gt;="&amp;V293)&gt;0, "R", "")))))</f>
        <v/>
      </c>
      <c r="W304" s="43" t="str">
        <f>IF(OR($B304="", W293=""), "", IF(COUNTIFS('Leave Request Form'!$T$8:$T$507, W293, 'Leave Request Form'!$C$8:$C$507, $B304), "A2", IF(COUNTIFS('Leave Request Form'!$G$8:$G$507, W293, 'Leave Request Form'!$C$8:$C$507, $B304), "R2", IF(COUNTIFS('Leave Request Form'!$P$8:$P$569, $B304, 'Leave Request Form'!$Q$8:$Q$569, "&lt;="&amp;W293, 'Leave Request Form'!$R$8:$R$569, "&gt;="&amp;W293)&gt;0, "A", IF(COUNTIFS('Leave Request Form'!$C$8:$C$507, $B304, 'Leave Request Form'!$D$8:$D$507, "&lt;="&amp;W293, 'Leave Request Form'!$E$8:$E$507, "&gt;="&amp;W293)&gt;0, "R", "")))))</f>
        <v/>
      </c>
      <c r="X304" s="43" t="str">
        <f>IF(OR($B304="", X293=""), "", IF(COUNTIFS('Leave Request Form'!$T$8:$T$507, X293, 'Leave Request Form'!$C$8:$C$507, $B304), "A2", IF(COUNTIFS('Leave Request Form'!$G$8:$G$507, X293, 'Leave Request Form'!$C$8:$C$507, $B304), "R2", IF(COUNTIFS('Leave Request Form'!$P$8:$P$569, $B304, 'Leave Request Form'!$Q$8:$Q$569, "&lt;="&amp;X293, 'Leave Request Form'!$R$8:$R$569, "&gt;="&amp;X293)&gt;0, "A", IF(COUNTIFS('Leave Request Form'!$C$8:$C$507, $B304, 'Leave Request Form'!$D$8:$D$507, "&lt;="&amp;X293, 'Leave Request Form'!$E$8:$E$507, "&gt;="&amp;X293)&gt;0, "R", "")))))</f>
        <v/>
      </c>
      <c r="Y304" s="43" t="str">
        <f>IF(OR($B304="", Y293=""), "", IF(COUNTIFS('Leave Request Form'!$T$8:$T$507, Y293, 'Leave Request Form'!$C$8:$C$507, $B304), "A2", IF(COUNTIFS('Leave Request Form'!$G$8:$G$507, Y293, 'Leave Request Form'!$C$8:$C$507, $B304), "R2", IF(COUNTIFS('Leave Request Form'!$P$8:$P$569, $B304, 'Leave Request Form'!$Q$8:$Q$569, "&lt;="&amp;Y293, 'Leave Request Form'!$R$8:$R$569, "&gt;="&amp;Y293)&gt;0, "A", IF(COUNTIFS('Leave Request Form'!$C$8:$C$507, $B304, 'Leave Request Form'!$D$8:$D$507, "&lt;="&amp;Y293, 'Leave Request Form'!$E$8:$E$507, "&gt;="&amp;Y293)&gt;0, "R", "")))))</f>
        <v/>
      </c>
      <c r="Z304" s="43" t="str">
        <f>IF(OR($B304="", Z293=""), "", IF(COUNTIFS('Leave Request Form'!$T$8:$T$507, Z293, 'Leave Request Form'!$C$8:$C$507, $B304), "A2", IF(COUNTIFS('Leave Request Form'!$G$8:$G$507, Z293, 'Leave Request Form'!$C$8:$C$507, $B304), "R2", IF(COUNTIFS('Leave Request Form'!$P$8:$P$569, $B304, 'Leave Request Form'!$Q$8:$Q$569, "&lt;="&amp;Z293, 'Leave Request Form'!$R$8:$R$569, "&gt;="&amp;Z293)&gt;0, "A", IF(COUNTIFS('Leave Request Form'!$C$8:$C$507, $B304, 'Leave Request Form'!$D$8:$D$507, "&lt;="&amp;Z293, 'Leave Request Form'!$E$8:$E$507, "&gt;="&amp;Z293)&gt;0, "R", "")))))</f>
        <v>A</v>
      </c>
      <c r="AA304" s="43" t="str">
        <f>IF(OR($B304="", AA293=""), "", IF(COUNTIFS('Leave Request Form'!$T$8:$T$507, AA293, 'Leave Request Form'!$C$8:$C$507, $B304), "A2", IF(COUNTIFS('Leave Request Form'!$G$8:$G$507, AA293, 'Leave Request Form'!$C$8:$C$507, $B304), "R2", IF(COUNTIFS('Leave Request Form'!$P$8:$P$569, $B304, 'Leave Request Form'!$Q$8:$Q$569, "&lt;="&amp;AA293, 'Leave Request Form'!$R$8:$R$569, "&gt;="&amp;AA293)&gt;0, "A", IF(COUNTIFS('Leave Request Form'!$C$8:$C$507, $B304, 'Leave Request Form'!$D$8:$D$507, "&lt;="&amp;AA293, 'Leave Request Form'!$E$8:$E$507, "&gt;="&amp;AA293)&gt;0, "R", "")))))</f>
        <v>A</v>
      </c>
      <c r="AB304" s="43" t="str">
        <f>IF(OR($B304="", AB293=""), "", IF(COUNTIFS('Leave Request Form'!$T$8:$T$507, AB293, 'Leave Request Form'!$C$8:$C$507, $B304), "A2", IF(COUNTIFS('Leave Request Form'!$G$8:$G$507, AB293, 'Leave Request Form'!$C$8:$C$507, $B304), "R2", IF(COUNTIFS('Leave Request Form'!$P$8:$P$569, $B304, 'Leave Request Form'!$Q$8:$Q$569, "&lt;="&amp;AB293, 'Leave Request Form'!$R$8:$R$569, "&gt;="&amp;AB293)&gt;0, "A", IF(COUNTIFS('Leave Request Form'!$C$8:$C$507, $B304, 'Leave Request Form'!$D$8:$D$507, "&lt;="&amp;AB293, 'Leave Request Form'!$E$8:$E$507, "&gt;="&amp;AB293)&gt;0, "R", "")))))</f>
        <v>A</v>
      </c>
      <c r="AC304" s="43" t="str">
        <f>IF(OR($B304="", AC293=""), "", IF(COUNTIFS('Leave Request Form'!$T$8:$T$507, AC293, 'Leave Request Form'!$C$8:$C$507, $B304), "A2", IF(COUNTIFS('Leave Request Form'!$G$8:$G$507, AC293, 'Leave Request Form'!$C$8:$C$507, $B304), "R2", IF(COUNTIFS('Leave Request Form'!$P$8:$P$569, $B304, 'Leave Request Form'!$Q$8:$Q$569, "&lt;="&amp;AC293, 'Leave Request Form'!$R$8:$R$569, "&gt;="&amp;AC293)&gt;0, "A", IF(COUNTIFS('Leave Request Form'!$C$8:$C$507, $B304, 'Leave Request Form'!$D$8:$D$507, "&lt;="&amp;AC293, 'Leave Request Form'!$E$8:$E$507, "&gt;="&amp;AC293)&gt;0, "R", "")))))</f>
        <v>A</v>
      </c>
      <c r="AD304" s="43" t="str">
        <f>IF(OR($B304="", AD293=""), "", IF(COUNTIFS('Leave Request Form'!$T$8:$T$507, AD293, 'Leave Request Form'!$C$8:$C$507, $B304), "A2", IF(COUNTIFS('Leave Request Form'!$G$8:$G$507, AD293, 'Leave Request Form'!$C$8:$C$507, $B304), "R2", IF(COUNTIFS('Leave Request Form'!$P$8:$P$569, $B304, 'Leave Request Form'!$Q$8:$Q$569, "&lt;="&amp;AD293, 'Leave Request Form'!$R$8:$R$569, "&gt;="&amp;AD293)&gt;0, "A", IF(COUNTIFS('Leave Request Form'!$C$8:$C$507, $B304, 'Leave Request Form'!$D$8:$D$507, "&lt;="&amp;AD293, 'Leave Request Form'!$E$8:$E$507, "&gt;="&amp;AD293)&gt;0, "R", "")))))</f>
        <v>A</v>
      </c>
      <c r="AE304" s="43" t="str">
        <f>IF(OR($B304="", AE293=""), "", IF(COUNTIFS('Leave Request Form'!$T$8:$T$507, AE293, 'Leave Request Form'!$C$8:$C$507, $B304), "A2", IF(COUNTIFS('Leave Request Form'!$G$8:$G$507, AE293, 'Leave Request Form'!$C$8:$C$507, $B304), "R2", IF(COUNTIFS('Leave Request Form'!$P$8:$P$569, $B304, 'Leave Request Form'!$Q$8:$Q$569, "&lt;="&amp;AE293, 'Leave Request Form'!$R$8:$R$569, "&gt;="&amp;AE293)&gt;0, "A", IF(COUNTIFS('Leave Request Form'!$C$8:$C$507, $B304, 'Leave Request Form'!$D$8:$D$507, "&lt;="&amp;AE293, 'Leave Request Form'!$E$8:$E$507, "&gt;="&amp;AE293)&gt;0, "R", "")))))</f>
        <v>A</v>
      </c>
      <c r="AF304" s="43" t="str">
        <f>IF(OR($B304="", AF293=""), "", IF(COUNTIFS('Leave Request Form'!$T$8:$T$507, AF293, 'Leave Request Form'!$C$8:$C$507, $B304), "A2", IF(COUNTIFS('Leave Request Form'!$G$8:$G$507, AF293, 'Leave Request Form'!$C$8:$C$507, $B304), "R2", IF(COUNTIFS('Leave Request Form'!$P$8:$P$569, $B304, 'Leave Request Form'!$Q$8:$Q$569, "&lt;="&amp;AF293, 'Leave Request Form'!$R$8:$R$569, "&gt;="&amp;AF293)&gt;0, "A", IF(COUNTIFS('Leave Request Form'!$C$8:$C$507, $B304, 'Leave Request Form'!$D$8:$D$507, "&lt;="&amp;AF293, 'Leave Request Form'!$E$8:$E$507, "&gt;="&amp;AF293)&gt;0, "R", "")))))</f>
        <v>A</v>
      </c>
      <c r="AG304" s="44" t="str">
        <f>IF(OR($B304="", AG293=""), "", IF(COUNTIFS('Leave Request Form'!$T$8:$T$507, AG293, 'Leave Request Form'!$C$8:$C$507, $B304), "A2", IF(COUNTIFS('Leave Request Form'!$G$8:$G$507, AG293, 'Leave Request Form'!$C$8:$C$507, $B304), "R2", IF(COUNTIFS('Leave Request Form'!$P$8:$P$569, $B304, 'Leave Request Form'!$Q$8:$Q$569, "&lt;="&amp;AG293, 'Leave Request Form'!$R$8:$R$569, "&gt;="&amp;AG293)&gt;0, "A", IF(COUNTIFS('Leave Request Form'!$C$8:$C$507, $B304, 'Leave Request Form'!$D$8:$D$507, "&lt;="&amp;AG293, 'Leave Request Form'!$E$8:$E$507, "&gt;="&amp;AG293)&gt;0, "R", "")))))</f>
        <v>A</v>
      </c>
      <c r="AH304" s="75"/>
    </row>
    <row r="305" spans="1:34" x14ac:dyDescent="0.25">
      <c r="A305" s="75"/>
      <c r="B305" s="10" t="str">
        <f>IF('Intro &amp; Setup'!$BC$15="", "", 'Intro &amp; Setup'!$BC$15)</f>
        <v/>
      </c>
      <c r="C305" s="42" t="str">
        <f>IF(OR($B305="", C293=""), "", IF(COUNTIFS('Leave Request Form'!$T$8:$T$507, C293, 'Leave Request Form'!$C$8:$C$507, $B305), "A2", IF(COUNTIFS('Leave Request Form'!$G$8:$G$507, C293, 'Leave Request Form'!$C$8:$C$507, $B305), "R2", IF(COUNTIFS('Leave Request Form'!$P$8:$P$569, $B305, 'Leave Request Form'!$Q$8:$Q$569, "&lt;="&amp;C293, 'Leave Request Form'!$R$8:$R$569, "&gt;="&amp;C293)&gt;0, "A", IF(COUNTIFS('Leave Request Form'!$C$8:$C$507, $B305, 'Leave Request Form'!$D$8:$D$507, "&lt;="&amp;C293, 'Leave Request Form'!$E$8:$E$507, "&gt;="&amp;C293)&gt;0, "R", "")))))</f>
        <v/>
      </c>
      <c r="D305" s="43" t="str">
        <f>IF(OR($B305="", D293=""), "", IF(COUNTIFS('Leave Request Form'!$T$8:$T$507, D293, 'Leave Request Form'!$C$8:$C$507, $B305), "A2", IF(COUNTIFS('Leave Request Form'!$G$8:$G$507, D293, 'Leave Request Form'!$C$8:$C$507, $B305), "R2", IF(COUNTIFS('Leave Request Form'!$P$8:$P$569, $B305, 'Leave Request Form'!$Q$8:$Q$569, "&lt;="&amp;D293, 'Leave Request Form'!$R$8:$R$569, "&gt;="&amp;D293)&gt;0, "A", IF(COUNTIFS('Leave Request Form'!$C$8:$C$507, $B305, 'Leave Request Form'!$D$8:$D$507, "&lt;="&amp;D293, 'Leave Request Form'!$E$8:$E$507, "&gt;="&amp;D293)&gt;0, "R", "")))))</f>
        <v/>
      </c>
      <c r="E305" s="43" t="str">
        <f>IF(OR($B305="", E293=""), "", IF(COUNTIFS('Leave Request Form'!$T$8:$T$507, E293, 'Leave Request Form'!$C$8:$C$507, $B305), "A2", IF(COUNTIFS('Leave Request Form'!$G$8:$G$507, E293, 'Leave Request Form'!$C$8:$C$507, $B305), "R2", IF(COUNTIFS('Leave Request Form'!$P$8:$P$569, $B305, 'Leave Request Form'!$Q$8:$Q$569, "&lt;="&amp;E293, 'Leave Request Form'!$R$8:$R$569, "&gt;="&amp;E293)&gt;0, "A", IF(COUNTIFS('Leave Request Form'!$C$8:$C$507, $B305, 'Leave Request Form'!$D$8:$D$507, "&lt;="&amp;E293, 'Leave Request Form'!$E$8:$E$507, "&gt;="&amp;E293)&gt;0, "R", "")))))</f>
        <v/>
      </c>
      <c r="F305" s="43" t="str">
        <f>IF(OR($B305="", F293=""), "", IF(COUNTIFS('Leave Request Form'!$T$8:$T$507, F293, 'Leave Request Form'!$C$8:$C$507, $B305), "A2", IF(COUNTIFS('Leave Request Form'!$G$8:$G$507, F293, 'Leave Request Form'!$C$8:$C$507, $B305), "R2", IF(COUNTIFS('Leave Request Form'!$P$8:$P$569, $B305, 'Leave Request Form'!$Q$8:$Q$569, "&lt;="&amp;F293, 'Leave Request Form'!$R$8:$R$569, "&gt;="&amp;F293)&gt;0, "A", IF(COUNTIFS('Leave Request Form'!$C$8:$C$507, $B305, 'Leave Request Form'!$D$8:$D$507, "&lt;="&amp;F293, 'Leave Request Form'!$E$8:$E$507, "&gt;="&amp;F293)&gt;0, "R", "")))))</f>
        <v/>
      </c>
      <c r="G305" s="43" t="str">
        <f>IF(OR($B305="", G293=""), "", IF(COUNTIFS('Leave Request Form'!$T$8:$T$507, G293, 'Leave Request Form'!$C$8:$C$507, $B305), "A2", IF(COUNTIFS('Leave Request Form'!$G$8:$G$507, G293, 'Leave Request Form'!$C$8:$C$507, $B305), "R2", IF(COUNTIFS('Leave Request Form'!$P$8:$P$569, $B305, 'Leave Request Form'!$Q$8:$Q$569, "&lt;="&amp;G293, 'Leave Request Form'!$R$8:$R$569, "&gt;="&amp;G293)&gt;0, "A", IF(COUNTIFS('Leave Request Form'!$C$8:$C$507, $B305, 'Leave Request Form'!$D$8:$D$507, "&lt;="&amp;G293, 'Leave Request Form'!$E$8:$E$507, "&gt;="&amp;G293)&gt;0, "R", "")))))</f>
        <v/>
      </c>
      <c r="H305" s="43" t="str">
        <f>IF(OR($B305="", H293=""), "", IF(COUNTIFS('Leave Request Form'!$T$8:$T$507, H293, 'Leave Request Form'!$C$8:$C$507, $B305), "A2", IF(COUNTIFS('Leave Request Form'!$G$8:$G$507, H293, 'Leave Request Form'!$C$8:$C$507, $B305), "R2", IF(COUNTIFS('Leave Request Form'!$P$8:$P$569, $B305, 'Leave Request Form'!$Q$8:$Q$569, "&lt;="&amp;H293, 'Leave Request Form'!$R$8:$R$569, "&gt;="&amp;H293)&gt;0, "A", IF(COUNTIFS('Leave Request Form'!$C$8:$C$507, $B305, 'Leave Request Form'!$D$8:$D$507, "&lt;="&amp;H293, 'Leave Request Form'!$E$8:$E$507, "&gt;="&amp;H293)&gt;0, "R", "")))))</f>
        <v/>
      </c>
      <c r="I305" s="43" t="str">
        <f>IF(OR($B305="", I293=""), "", IF(COUNTIFS('Leave Request Form'!$T$8:$T$507, I293, 'Leave Request Form'!$C$8:$C$507, $B305), "A2", IF(COUNTIFS('Leave Request Form'!$G$8:$G$507, I293, 'Leave Request Form'!$C$8:$C$507, $B305), "R2", IF(COUNTIFS('Leave Request Form'!$P$8:$P$569, $B305, 'Leave Request Form'!$Q$8:$Q$569, "&lt;="&amp;I293, 'Leave Request Form'!$R$8:$R$569, "&gt;="&amp;I293)&gt;0, "A", IF(COUNTIFS('Leave Request Form'!$C$8:$C$507, $B305, 'Leave Request Form'!$D$8:$D$507, "&lt;="&amp;I293, 'Leave Request Form'!$E$8:$E$507, "&gt;="&amp;I293)&gt;0, "R", "")))))</f>
        <v/>
      </c>
      <c r="J305" s="43" t="str">
        <f>IF(OR($B305="", J293=""), "", IF(COUNTIFS('Leave Request Form'!$T$8:$T$507, J293, 'Leave Request Form'!$C$8:$C$507, $B305), "A2", IF(COUNTIFS('Leave Request Form'!$G$8:$G$507, J293, 'Leave Request Form'!$C$8:$C$507, $B305), "R2", IF(COUNTIFS('Leave Request Form'!$P$8:$P$569, $B305, 'Leave Request Form'!$Q$8:$Q$569, "&lt;="&amp;J293, 'Leave Request Form'!$R$8:$R$569, "&gt;="&amp;J293)&gt;0, "A", IF(COUNTIFS('Leave Request Form'!$C$8:$C$507, $B305, 'Leave Request Form'!$D$8:$D$507, "&lt;="&amp;J293, 'Leave Request Form'!$E$8:$E$507, "&gt;="&amp;J293)&gt;0, "R", "")))))</f>
        <v/>
      </c>
      <c r="K305" s="43" t="str">
        <f>IF(OR($B305="", K293=""), "", IF(COUNTIFS('Leave Request Form'!$T$8:$T$507, K293, 'Leave Request Form'!$C$8:$C$507, $B305), "A2", IF(COUNTIFS('Leave Request Form'!$G$8:$G$507, K293, 'Leave Request Form'!$C$8:$C$507, $B305), "R2", IF(COUNTIFS('Leave Request Form'!$P$8:$P$569, $B305, 'Leave Request Form'!$Q$8:$Q$569, "&lt;="&amp;K293, 'Leave Request Form'!$R$8:$R$569, "&gt;="&amp;K293)&gt;0, "A", IF(COUNTIFS('Leave Request Form'!$C$8:$C$507, $B305, 'Leave Request Form'!$D$8:$D$507, "&lt;="&amp;K293, 'Leave Request Form'!$E$8:$E$507, "&gt;="&amp;K293)&gt;0, "R", "")))))</f>
        <v/>
      </c>
      <c r="L305" s="43" t="str">
        <f>IF(OR($B305="", L293=""), "", IF(COUNTIFS('Leave Request Form'!$T$8:$T$507, L293, 'Leave Request Form'!$C$8:$C$507, $B305), "A2", IF(COUNTIFS('Leave Request Form'!$G$8:$G$507, L293, 'Leave Request Form'!$C$8:$C$507, $B305), "R2", IF(COUNTIFS('Leave Request Form'!$P$8:$P$569, $B305, 'Leave Request Form'!$Q$8:$Q$569, "&lt;="&amp;L293, 'Leave Request Form'!$R$8:$R$569, "&gt;="&amp;L293)&gt;0, "A", IF(COUNTIFS('Leave Request Form'!$C$8:$C$507, $B305, 'Leave Request Form'!$D$8:$D$507, "&lt;="&amp;L293, 'Leave Request Form'!$E$8:$E$507, "&gt;="&amp;L293)&gt;0, "R", "")))))</f>
        <v/>
      </c>
      <c r="M305" s="43" t="str">
        <f>IF(OR($B305="", M293=""), "", IF(COUNTIFS('Leave Request Form'!$T$8:$T$507, M293, 'Leave Request Form'!$C$8:$C$507, $B305), "A2", IF(COUNTIFS('Leave Request Form'!$G$8:$G$507, M293, 'Leave Request Form'!$C$8:$C$507, $B305), "R2", IF(COUNTIFS('Leave Request Form'!$P$8:$P$569, $B305, 'Leave Request Form'!$Q$8:$Q$569, "&lt;="&amp;M293, 'Leave Request Form'!$R$8:$R$569, "&gt;="&amp;M293)&gt;0, "A", IF(COUNTIFS('Leave Request Form'!$C$8:$C$507, $B305, 'Leave Request Form'!$D$8:$D$507, "&lt;="&amp;M293, 'Leave Request Form'!$E$8:$E$507, "&gt;="&amp;M293)&gt;0, "R", "")))))</f>
        <v/>
      </c>
      <c r="N305" s="43" t="str">
        <f>IF(OR($B305="", N293=""), "", IF(COUNTIFS('Leave Request Form'!$T$8:$T$507, N293, 'Leave Request Form'!$C$8:$C$507, $B305), "A2", IF(COUNTIFS('Leave Request Form'!$G$8:$G$507, N293, 'Leave Request Form'!$C$8:$C$507, $B305), "R2", IF(COUNTIFS('Leave Request Form'!$P$8:$P$569, $B305, 'Leave Request Form'!$Q$8:$Q$569, "&lt;="&amp;N293, 'Leave Request Form'!$R$8:$R$569, "&gt;="&amp;N293)&gt;0, "A", IF(COUNTIFS('Leave Request Form'!$C$8:$C$507, $B305, 'Leave Request Form'!$D$8:$D$507, "&lt;="&amp;N293, 'Leave Request Form'!$E$8:$E$507, "&gt;="&amp;N293)&gt;0, "R", "")))))</f>
        <v/>
      </c>
      <c r="O305" s="43" t="str">
        <f>IF(OR($B305="", O293=""), "", IF(COUNTIFS('Leave Request Form'!$T$8:$T$507, O293, 'Leave Request Form'!$C$8:$C$507, $B305), "A2", IF(COUNTIFS('Leave Request Form'!$G$8:$G$507, O293, 'Leave Request Form'!$C$8:$C$507, $B305), "R2", IF(COUNTIFS('Leave Request Form'!$P$8:$P$569, $B305, 'Leave Request Form'!$Q$8:$Q$569, "&lt;="&amp;O293, 'Leave Request Form'!$R$8:$R$569, "&gt;="&amp;O293)&gt;0, "A", IF(COUNTIFS('Leave Request Form'!$C$8:$C$507, $B305, 'Leave Request Form'!$D$8:$D$507, "&lt;="&amp;O293, 'Leave Request Form'!$E$8:$E$507, "&gt;="&amp;O293)&gt;0, "R", "")))))</f>
        <v/>
      </c>
      <c r="P305" s="43" t="str">
        <f>IF(OR($B305="", P293=""), "", IF(COUNTIFS('Leave Request Form'!$T$8:$T$507, P293, 'Leave Request Form'!$C$8:$C$507, $B305), "A2", IF(COUNTIFS('Leave Request Form'!$G$8:$G$507, P293, 'Leave Request Form'!$C$8:$C$507, $B305), "R2", IF(COUNTIFS('Leave Request Form'!$P$8:$P$569, $B305, 'Leave Request Form'!$Q$8:$Q$569, "&lt;="&amp;P293, 'Leave Request Form'!$R$8:$R$569, "&gt;="&amp;P293)&gt;0, "A", IF(COUNTIFS('Leave Request Form'!$C$8:$C$507, $B305, 'Leave Request Form'!$D$8:$D$507, "&lt;="&amp;P293, 'Leave Request Form'!$E$8:$E$507, "&gt;="&amp;P293)&gt;0, "R", "")))))</f>
        <v/>
      </c>
      <c r="Q305" s="43" t="str">
        <f>IF(OR($B305="", Q293=""), "", IF(COUNTIFS('Leave Request Form'!$T$8:$T$507, Q293, 'Leave Request Form'!$C$8:$C$507, $B305), "A2", IF(COUNTIFS('Leave Request Form'!$G$8:$G$507, Q293, 'Leave Request Form'!$C$8:$C$507, $B305), "R2", IF(COUNTIFS('Leave Request Form'!$P$8:$P$569, $B305, 'Leave Request Form'!$Q$8:$Q$569, "&lt;="&amp;Q293, 'Leave Request Form'!$R$8:$R$569, "&gt;="&amp;Q293)&gt;0, "A", IF(COUNTIFS('Leave Request Form'!$C$8:$C$507, $B305, 'Leave Request Form'!$D$8:$D$507, "&lt;="&amp;Q293, 'Leave Request Form'!$E$8:$E$507, "&gt;="&amp;Q293)&gt;0, "R", "")))))</f>
        <v/>
      </c>
      <c r="R305" s="43" t="str">
        <f>IF(OR($B305="", R293=""), "", IF(COUNTIFS('Leave Request Form'!$T$8:$T$507, R293, 'Leave Request Form'!$C$8:$C$507, $B305), "A2", IF(COUNTIFS('Leave Request Form'!$G$8:$G$507, R293, 'Leave Request Form'!$C$8:$C$507, $B305), "R2", IF(COUNTIFS('Leave Request Form'!$P$8:$P$569, $B305, 'Leave Request Form'!$Q$8:$Q$569, "&lt;="&amp;R293, 'Leave Request Form'!$R$8:$R$569, "&gt;="&amp;R293)&gt;0, "A", IF(COUNTIFS('Leave Request Form'!$C$8:$C$507, $B305, 'Leave Request Form'!$D$8:$D$507, "&lt;="&amp;R293, 'Leave Request Form'!$E$8:$E$507, "&gt;="&amp;R293)&gt;0, "R", "")))))</f>
        <v/>
      </c>
      <c r="S305" s="43" t="str">
        <f>IF(OR($B305="", S293=""), "", IF(COUNTIFS('Leave Request Form'!$T$8:$T$507, S293, 'Leave Request Form'!$C$8:$C$507, $B305), "A2", IF(COUNTIFS('Leave Request Form'!$G$8:$G$507, S293, 'Leave Request Form'!$C$8:$C$507, $B305), "R2", IF(COUNTIFS('Leave Request Form'!$P$8:$P$569, $B305, 'Leave Request Form'!$Q$8:$Q$569, "&lt;="&amp;S293, 'Leave Request Form'!$R$8:$R$569, "&gt;="&amp;S293)&gt;0, "A", IF(COUNTIFS('Leave Request Form'!$C$8:$C$507, $B305, 'Leave Request Form'!$D$8:$D$507, "&lt;="&amp;S293, 'Leave Request Form'!$E$8:$E$507, "&gt;="&amp;S293)&gt;0, "R", "")))))</f>
        <v/>
      </c>
      <c r="T305" s="43" t="str">
        <f>IF(OR($B305="", T293=""), "", IF(COUNTIFS('Leave Request Form'!$T$8:$T$507, T293, 'Leave Request Form'!$C$8:$C$507, $B305), "A2", IF(COUNTIFS('Leave Request Form'!$G$8:$G$507, T293, 'Leave Request Form'!$C$8:$C$507, $B305), "R2", IF(COUNTIFS('Leave Request Form'!$P$8:$P$569, $B305, 'Leave Request Form'!$Q$8:$Q$569, "&lt;="&amp;T293, 'Leave Request Form'!$R$8:$R$569, "&gt;="&amp;T293)&gt;0, "A", IF(COUNTIFS('Leave Request Form'!$C$8:$C$507, $B305, 'Leave Request Form'!$D$8:$D$507, "&lt;="&amp;T293, 'Leave Request Form'!$E$8:$E$507, "&gt;="&amp;T293)&gt;0, "R", "")))))</f>
        <v/>
      </c>
      <c r="U305" s="43" t="str">
        <f>IF(OR($B305="", U293=""), "", IF(COUNTIFS('Leave Request Form'!$T$8:$T$507, U293, 'Leave Request Form'!$C$8:$C$507, $B305), "A2", IF(COUNTIFS('Leave Request Form'!$G$8:$G$507, U293, 'Leave Request Form'!$C$8:$C$507, $B305), "R2", IF(COUNTIFS('Leave Request Form'!$P$8:$P$569, $B305, 'Leave Request Form'!$Q$8:$Q$569, "&lt;="&amp;U293, 'Leave Request Form'!$R$8:$R$569, "&gt;="&amp;U293)&gt;0, "A", IF(COUNTIFS('Leave Request Form'!$C$8:$C$507, $B305, 'Leave Request Form'!$D$8:$D$507, "&lt;="&amp;U293, 'Leave Request Form'!$E$8:$E$507, "&gt;="&amp;U293)&gt;0, "R", "")))))</f>
        <v/>
      </c>
      <c r="V305" s="43" t="str">
        <f>IF(OR($B305="", V293=""), "", IF(COUNTIFS('Leave Request Form'!$T$8:$T$507, V293, 'Leave Request Form'!$C$8:$C$507, $B305), "A2", IF(COUNTIFS('Leave Request Form'!$G$8:$G$507, V293, 'Leave Request Form'!$C$8:$C$507, $B305), "R2", IF(COUNTIFS('Leave Request Form'!$P$8:$P$569, $B305, 'Leave Request Form'!$Q$8:$Q$569, "&lt;="&amp;V293, 'Leave Request Form'!$R$8:$R$569, "&gt;="&amp;V293)&gt;0, "A", IF(COUNTIFS('Leave Request Form'!$C$8:$C$507, $B305, 'Leave Request Form'!$D$8:$D$507, "&lt;="&amp;V293, 'Leave Request Form'!$E$8:$E$507, "&gt;="&amp;V293)&gt;0, "R", "")))))</f>
        <v/>
      </c>
      <c r="W305" s="43" t="str">
        <f>IF(OR($B305="", W293=""), "", IF(COUNTIFS('Leave Request Form'!$T$8:$T$507, W293, 'Leave Request Form'!$C$8:$C$507, $B305), "A2", IF(COUNTIFS('Leave Request Form'!$G$8:$G$507, W293, 'Leave Request Form'!$C$8:$C$507, $B305), "R2", IF(COUNTIFS('Leave Request Form'!$P$8:$P$569, $B305, 'Leave Request Form'!$Q$8:$Q$569, "&lt;="&amp;W293, 'Leave Request Form'!$R$8:$R$569, "&gt;="&amp;W293)&gt;0, "A", IF(COUNTIFS('Leave Request Form'!$C$8:$C$507, $B305, 'Leave Request Form'!$D$8:$D$507, "&lt;="&amp;W293, 'Leave Request Form'!$E$8:$E$507, "&gt;="&amp;W293)&gt;0, "R", "")))))</f>
        <v/>
      </c>
      <c r="X305" s="43" t="str">
        <f>IF(OR($B305="", X293=""), "", IF(COUNTIFS('Leave Request Form'!$T$8:$T$507, X293, 'Leave Request Form'!$C$8:$C$507, $B305), "A2", IF(COUNTIFS('Leave Request Form'!$G$8:$G$507, X293, 'Leave Request Form'!$C$8:$C$507, $B305), "R2", IF(COUNTIFS('Leave Request Form'!$P$8:$P$569, $B305, 'Leave Request Form'!$Q$8:$Q$569, "&lt;="&amp;X293, 'Leave Request Form'!$R$8:$R$569, "&gt;="&amp;X293)&gt;0, "A", IF(COUNTIFS('Leave Request Form'!$C$8:$C$507, $B305, 'Leave Request Form'!$D$8:$D$507, "&lt;="&amp;X293, 'Leave Request Form'!$E$8:$E$507, "&gt;="&amp;X293)&gt;0, "R", "")))))</f>
        <v/>
      </c>
      <c r="Y305" s="43" t="str">
        <f>IF(OR($B305="", Y293=""), "", IF(COUNTIFS('Leave Request Form'!$T$8:$T$507, Y293, 'Leave Request Form'!$C$8:$C$507, $B305), "A2", IF(COUNTIFS('Leave Request Form'!$G$8:$G$507, Y293, 'Leave Request Form'!$C$8:$C$507, $B305), "R2", IF(COUNTIFS('Leave Request Form'!$P$8:$P$569, $B305, 'Leave Request Form'!$Q$8:$Q$569, "&lt;="&amp;Y293, 'Leave Request Form'!$R$8:$R$569, "&gt;="&amp;Y293)&gt;0, "A", IF(COUNTIFS('Leave Request Form'!$C$8:$C$507, $B305, 'Leave Request Form'!$D$8:$D$507, "&lt;="&amp;Y293, 'Leave Request Form'!$E$8:$E$507, "&gt;="&amp;Y293)&gt;0, "R", "")))))</f>
        <v/>
      </c>
      <c r="Z305" s="43" t="str">
        <f>IF(OR($B305="", Z293=""), "", IF(COUNTIFS('Leave Request Form'!$T$8:$T$507, Z293, 'Leave Request Form'!$C$8:$C$507, $B305), "A2", IF(COUNTIFS('Leave Request Form'!$G$8:$G$507, Z293, 'Leave Request Form'!$C$8:$C$507, $B305), "R2", IF(COUNTIFS('Leave Request Form'!$P$8:$P$569, $B305, 'Leave Request Form'!$Q$8:$Q$569, "&lt;="&amp;Z293, 'Leave Request Form'!$R$8:$R$569, "&gt;="&amp;Z293)&gt;0, "A", IF(COUNTIFS('Leave Request Form'!$C$8:$C$507, $B305, 'Leave Request Form'!$D$8:$D$507, "&lt;="&amp;Z293, 'Leave Request Form'!$E$8:$E$507, "&gt;="&amp;Z293)&gt;0, "R", "")))))</f>
        <v/>
      </c>
      <c r="AA305" s="43" t="str">
        <f>IF(OR($B305="", AA293=""), "", IF(COUNTIFS('Leave Request Form'!$T$8:$T$507, AA293, 'Leave Request Form'!$C$8:$C$507, $B305), "A2", IF(COUNTIFS('Leave Request Form'!$G$8:$G$507, AA293, 'Leave Request Form'!$C$8:$C$507, $B305), "R2", IF(COUNTIFS('Leave Request Form'!$P$8:$P$569, $B305, 'Leave Request Form'!$Q$8:$Q$569, "&lt;="&amp;AA293, 'Leave Request Form'!$R$8:$R$569, "&gt;="&amp;AA293)&gt;0, "A", IF(COUNTIFS('Leave Request Form'!$C$8:$C$507, $B305, 'Leave Request Form'!$D$8:$D$507, "&lt;="&amp;AA293, 'Leave Request Form'!$E$8:$E$507, "&gt;="&amp;AA293)&gt;0, "R", "")))))</f>
        <v/>
      </c>
      <c r="AB305" s="43" t="str">
        <f>IF(OR($B305="", AB293=""), "", IF(COUNTIFS('Leave Request Form'!$T$8:$T$507, AB293, 'Leave Request Form'!$C$8:$C$507, $B305), "A2", IF(COUNTIFS('Leave Request Form'!$G$8:$G$507, AB293, 'Leave Request Form'!$C$8:$C$507, $B305), "R2", IF(COUNTIFS('Leave Request Form'!$P$8:$P$569, $B305, 'Leave Request Form'!$Q$8:$Q$569, "&lt;="&amp;AB293, 'Leave Request Form'!$R$8:$R$569, "&gt;="&amp;AB293)&gt;0, "A", IF(COUNTIFS('Leave Request Form'!$C$8:$C$507, $B305, 'Leave Request Form'!$D$8:$D$507, "&lt;="&amp;AB293, 'Leave Request Form'!$E$8:$E$507, "&gt;="&amp;AB293)&gt;0, "R", "")))))</f>
        <v/>
      </c>
      <c r="AC305" s="43" t="str">
        <f>IF(OR($B305="", AC293=""), "", IF(COUNTIFS('Leave Request Form'!$T$8:$T$507, AC293, 'Leave Request Form'!$C$8:$C$507, $B305), "A2", IF(COUNTIFS('Leave Request Form'!$G$8:$G$507, AC293, 'Leave Request Form'!$C$8:$C$507, $B305), "R2", IF(COUNTIFS('Leave Request Form'!$P$8:$P$569, $B305, 'Leave Request Form'!$Q$8:$Q$569, "&lt;="&amp;AC293, 'Leave Request Form'!$R$8:$R$569, "&gt;="&amp;AC293)&gt;0, "A", IF(COUNTIFS('Leave Request Form'!$C$8:$C$507, $B305, 'Leave Request Form'!$D$8:$D$507, "&lt;="&amp;AC293, 'Leave Request Form'!$E$8:$E$507, "&gt;="&amp;AC293)&gt;0, "R", "")))))</f>
        <v/>
      </c>
      <c r="AD305" s="43" t="str">
        <f>IF(OR($B305="", AD293=""), "", IF(COUNTIFS('Leave Request Form'!$T$8:$T$507, AD293, 'Leave Request Form'!$C$8:$C$507, $B305), "A2", IF(COUNTIFS('Leave Request Form'!$G$8:$G$507, AD293, 'Leave Request Form'!$C$8:$C$507, $B305), "R2", IF(COUNTIFS('Leave Request Form'!$P$8:$P$569, $B305, 'Leave Request Form'!$Q$8:$Q$569, "&lt;="&amp;AD293, 'Leave Request Form'!$R$8:$R$569, "&gt;="&amp;AD293)&gt;0, "A", IF(COUNTIFS('Leave Request Form'!$C$8:$C$507, $B305, 'Leave Request Form'!$D$8:$D$507, "&lt;="&amp;AD293, 'Leave Request Form'!$E$8:$E$507, "&gt;="&amp;AD293)&gt;0, "R", "")))))</f>
        <v/>
      </c>
      <c r="AE305" s="43" t="str">
        <f>IF(OR($B305="", AE293=""), "", IF(COUNTIFS('Leave Request Form'!$T$8:$T$507, AE293, 'Leave Request Form'!$C$8:$C$507, $B305), "A2", IF(COUNTIFS('Leave Request Form'!$G$8:$G$507, AE293, 'Leave Request Form'!$C$8:$C$507, $B305), "R2", IF(COUNTIFS('Leave Request Form'!$P$8:$P$569, $B305, 'Leave Request Form'!$Q$8:$Q$569, "&lt;="&amp;AE293, 'Leave Request Form'!$R$8:$R$569, "&gt;="&amp;AE293)&gt;0, "A", IF(COUNTIFS('Leave Request Form'!$C$8:$C$507, $B305, 'Leave Request Form'!$D$8:$D$507, "&lt;="&amp;AE293, 'Leave Request Form'!$E$8:$E$507, "&gt;="&amp;AE293)&gt;0, "R", "")))))</f>
        <v/>
      </c>
      <c r="AF305" s="43" t="str">
        <f>IF(OR($B305="", AF293=""), "", IF(COUNTIFS('Leave Request Form'!$T$8:$T$507, AF293, 'Leave Request Form'!$C$8:$C$507, $B305), "A2", IF(COUNTIFS('Leave Request Form'!$G$8:$G$507, AF293, 'Leave Request Form'!$C$8:$C$507, $B305), "R2", IF(COUNTIFS('Leave Request Form'!$P$8:$P$569, $B305, 'Leave Request Form'!$Q$8:$Q$569, "&lt;="&amp;AF293, 'Leave Request Form'!$R$8:$R$569, "&gt;="&amp;AF293)&gt;0, "A", IF(COUNTIFS('Leave Request Form'!$C$8:$C$507, $B305, 'Leave Request Form'!$D$8:$D$507, "&lt;="&amp;AF293, 'Leave Request Form'!$E$8:$E$507, "&gt;="&amp;AF293)&gt;0, "R", "")))))</f>
        <v/>
      </c>
      <c r="AG305" s="44" t="str">
        <f>IF(OR($B305="", AG293=""), "", IF(COUNTIFS('Leave Request Form'!$T$8:$T$507, AG293, 'Leave Request Form'!$C$8:$C$507, $B305), "A2", IF(COUNTIFS('Leave Request Form'!$G$8:$G$507, AG293, 'Leave Request Form'!$C$8:$C$507, $B305), "R2", IF(COUNTIFS('Leave Request Form'!$P$8:$P$569, $B305, 'Leave Request Form'!$Q$8:$Q$569, "&lt;="&amp;AG293, 'Leave Request Form'!$R$8:$R$569, "&gt;="&amp;AG293)&gt;0, "A", IF(COUNTIFS('Leave Request Form'!$C$8:$C$507, $B305, 'Leave Request Form'!$D$8:$D$507, "&lt;="&amp;AG293, 'Leave Request Form'!$E$8:$E$507, "&gt;="&amp;AG293)&gt;0, "R", "")))))</f>
        <v/>
      </c>
      <c r="AH305" s="75"/>
    </row>
    <row r="306" spans="1:34" x14ac:dyDescent="0.25">
      <c r="A306" s="75"/>
      <c r="B306" s="10" t="str">
        <f>IF('Intro &amp; Setup'!$BC$16="", "", 'Intro &amp; Setup'!$BC$16)</f>
        <v/>
      </c>
      <c r="C306" s="42" t="str">
        <f>IF(OR($B306="", C293=""), "", IF(COUNTIFS('Leave Request Form'!$T$8:$T$507, C293, 'Leave Request Form'!$C$8:$C$507, $B306), "A2", IF(COUNTIFS('Leave Request Form'!$G$8:$G$507, C293, 'Leave Request Form'!$C$8:$C$507, $B306), "R2", IF(COUNTIFS('Leave Request Form'!$P$8:$P$569, $B306, 'Leave Request Form'!$Q$8:$Q$569, "&lt;="&amp;C293, 'Leave Request Form'!$R$8:$R$569, "&gt;="&amp;C293)&gt;0, "A", IF(COUNTIFS('Leave Request Form'!$C$8:$C$507, $B306, 'Leave Request Form'!$D$8:$D$507, "&lt;="&amp;C293, 'Leave Request Form'!$E$8:$E$507, "&gt;="&amp;C293)&gt;0, "R", "")))))</f>
        <v/>
      </c>
      <c r="D306" s="43" t="str">
        <f>IF(OR($B306="", D293=""), "", IF(COUNTIFS('Leave Request Form'!$T$8:$T$507, D293, 'Leave Request Form'!$C$8:$C$507, $B306), "A2", IF(COUNTIFS('Leave Request Form'!$G$8:$G$507, D293, 'Leave Request Form'!$C$8:$C$507, $B306), "R2", IF(COUNTIFS('Leave Request Form'!$P$8:$P$569, $B306, 'Leave Request Form'!$Q$8:$Q$569, "&lt;="&amp;D293, 'Leave Request Form'!$R$8:$R$569, "&gt;="&amp;D293)&gt;0, "A", IF(COUNTIFS('Leave Request Form'!$C$8:$C$507, $B306, 'Leave Request Form'!$D$8:$D$507, "&lt;="&amp;D293, 'Leave Request Form'!$E$8:$E$507, "&gt;="&amp;D293)&gt;0, "R", "")))))</f>
        <v/>
      </c>
      <c r="E306" s="43" t="str">
        <f>IF(OR($B306="", E293=""), "", IF(COUNTIFS('Leave Request Form'!$T$8:$T$507, E293, 'Leave Request Form'!$C$8:$C$507, $B306), "A2", IF(COUNTIFS('Leave Request Form'!$G$8:$G$507, E293, 'Leave Request Form'!$C$8:$C$507, $B306), "R2", IF(COUNTIFS('Leave Request Form'!$P$8:$P$569, $B306, 'Leave Request Form'!$Q$8:$Q$569, "&lt;="&amp;E293, 'Leave Request Form'!$R$8:$R$569, "&gt;="&amp;E293)&gt;0, "A", IF(COUNTIFS('Leave Request Form'!$C$8:$C$507, $B306, 'Leave Request Form'!$D$8:$D$507, "&lt;="&amp;E293, 'Leave Request Form'!$E$8:$E$507, "&gt;="&amp;E293)&gt;0, "R", "")))))</f>
        <v/>
      </c>
      <c r="F306" s="43" t="str">
        <f>IF(OR($B306="", F293=""), "", IF(COUNTIFS('Leave Request Form'!$T$8:$T$507, F293, 'Leave Request Form'!$C$8:$C$507, $B306), "A2", IF(COUNTIFS('Leave Request Form'!$G$8:$G$507, F293, 'Leave Request Form'!$C$8:$C$507, $B306), "R2", IF(COUNTIFS('Leave Request Form'!$P$8:$P$569, $B306, 'Leave Request Form'!$Q$8:$Q$569, "&lt;="&amp;F293, 'Leave Request Form'!$R$8:$R$569, "&gt;="&amp;F293)&gt;0, "A", IF(COUNTIFS('Leave Request Form'!$C$8:$C$507, $B306, 'Leave Request Form'!$D$8:$D$507, "&lt;="&amp;F293, 'Leave Request Form'!$E$8:$E$507, "&gt;="&amp;F293)&gt;0, "R", "")))))</f>
        <v/>
      </c>
      <c r="G306" s="43" t="str">
        <f>IF(OR($B306="", G293=""), "", IF(COUNTIFS('Leave Request Form'!$T$8:$T$507, G293, 'Leave Request Form'!$C$8:$C$507, $B306), "A2", IF(COUNTIFS('Leave Request Form'!$G$8:$G$507, G293, 'Leave Request Form'!$C$8:$C$507, $B306), "R2", IF(COUNTIFS('Leave Request Form'!$P$8:$P$569, $B306, 'Leave Request Form'!$Q$8:$Q$569, "&lt;="&amp;G293, 'Leave Request Form'!$R$8:$R$569, "&gt;="&amp;G293)&gt;0, "A", IF(COUNTIFS('Leave Request Form'!$C$8:$C$507, $B306, 'Leave Request Form'!$D$8:$D$507, "&lt;="&amp;G293, 'Leave Request Form'!$E$8:$E$507, "&gt;="&amp;G293)&gt;0, "R", "")))))</f>
        <v/>
      </c>
      <c r="H306" s="43" t="str">
        <f>IF(OR($B306="", H293=""), "", IF(COUNTIFS('Leave Request Form'!$T$8:$T$507, H293, 'Leave Request Form'!$C$8:$C$507, $B306), "A2", IF(COUNTIFS('Leave Request Form'!$G$8:$G$507, H293, 'Leave Request Form'!$C$8:$C$507, $B306), "R2", IF(COUNTIFS('Leave Request Form'!$P$8:$P$569, $B306, 'Leave Request Form'!$Q$8:$Q$569, "&lt;="&amp;H293, 'Leave Request Form'!$R$8:$R$569, "&gt;="&amp;H293)&gt;0, "A", IF(COUNTIFS('Leave Request Form'!$C$8:$C$507, $B306, 'Leave Request Form'!$D$8:$D$507, "&lt;="&amp;H293, 'Leave Request Form'!$E$8:$E$507, "&gt;="&amp;H293)&gt;0, "R", "")))))</f>
        <v/>
      </c>
      <c r="I306" s="43" t="str">
        <f>IF(OR($B306="", I293=""), "", IF(COUNTIFS('Leave Request Form'!$T$8:$T$507, I293, 'Leave Request Form'!$C$8:$C$507, $B306), "A2", IF(COUNTIFS('Leave Request Form'!$G$8:$G$507, I293, 'Leave Request Form'!$C$8:$C$507, $B306), "R2", IF(COUNTIFS('Leave Request Form'!$P$8:$P$569, $B306, 'Leave Request Form'!$Q$8:$Q$569, "&lt;="&amp;I293, 'Leave Request Form'!$R$8:$R$569, "&gt;="&amp;I293)&gt;0, "A", IF(COUNTIFS('Leave Request Form'!$C$8:$C$507, $B306, 'Leave Request Form'!$D$8:$D$507, "&lt;="&amp;I293, 'Leave Request Form'!$E$8:$E$507, "&gt;="&amp;I293)&gt;0, "R", "")))))</f>
        <v/>
      </c>
      <c r="J306" s="43" t="str">
        <f>IF(OR($B306="", J293=""), "", IF(COUNTIFS('Leave Request Form'!$T$8:$T$507, J293, 'Leave Request Form'!$C$8:$C$507, $B306), "A2", IF(COUNTIFS('Leave Request Form'!$G$8:$G$507, J293, 'Leave Request Form'!$C$8:$C$507, $B306), "R2", IF(COUNTIFS('Leave Request Form'!$P$8:$P$569, $B306, 'Leave Request Form'!$Q$8:$Q$569, "&lt;="&amp;J293, 'Leave Request Form'!$R$8:$R$569, "&gt;="&amp;J293)&gt;0, "A", IF(COUNTIFS('Leave Request Form'!$C$8:$C$507, $B306, 'Leave Request Form'!$D$8:$D$507, "&lt;="&amp;J293, 'Leave Request Form'!$E$8:$E$507, "&gt;="&amp;J293)&gt;0, "R", "")))))</f>
        <v/>
      </c>
      <c r="K306" s="43" t="str">
        <f>IF(OR($B306="", K293=""), "", IF(COUNTIFS('Leave Request Form'!$T$8:$T$507, K293, 'Leave Request Form'!$C$8:$C$507, $B306), "A2", IF(COUNTIFS('Leave Request Form'!$G$8:$G$507, K293, 'Leave Request Form'!$C$8:$C$507, $B306), "R2", IF(COUNTIFS('Leave Request Form'!$P$8:$P$569, $B306, 'Leave Request Form'!$Q$8:$Q$569, "&lt;="&amp;K293, 'Leave Request Form'!$R$8:$R$569, "&gt;="&amp;K293)&gt;0, "A", IF(COUNTIFS('Leave Request Form'!$C$8:$C$507, $B306, 'Leave Request Form'!$D$8:$D$507, "&lt;="&amp;K293, 'Leave Request Form'!$E$8:$E$507, "&gt;="&amp;K293)&gt;0, "R", "")))))</f>
        <v/>
      </c>
      <c r="L306" s="43" t="str">
        <f>IF(OR($B306="", L293=""), "", IF(COUNTIFS('Leave Request Form'!$T$8:$T$507, L293, 'Leave Request Form'!$C$8:$C$507, $B306), "A2", IF(COUNTIFS('Leave Request Form'!$G$8:$G$507, L293, 'Leave Request Form'!$C$8:$C$507, $B306), "R2", IF(COUNTIFS('Leave Request Form'!$P$8:$P$569, $B306, 'Leave Request Form'!$Q$8:$Q$569, "&lt;="&amp;L293, 'Leave Request Form'!$R$8:$R$569, "&gt;="&amp;L293)&gt;0, "A", IF(COUNTIFS('Leave Request Form'!$C$8:$C$507, $B306, 'Leave Request Form'!$D$8:$D$507, "&lt;="&amp;L293, 'Leave Request Form'!$E$8:$E$507, "&gt;="&amp;L293)&gt;0, "R", "")))))</f>
        <v/>
      </c>
      <c r="M306" s="43" t="str">
        <f>IF(OR($B306="", M293=""), "", IF(COUNTIFS('Leave Request Form'!$T$8:$T$507, M293, 'Leave Request Form'!$C$8:$C$507, $B306), "A2", IF(COUNTIFS('Leave Request Form'!$G$8:$G$507, M293, 'Leave Request Form'!$C$8:$C$507, $B306), "R2", IF(COUNTIFS('Leave Request Form'!$P$8:$P$569, $B306, 'Leave Request Form'!$Q$8:$Q$569, "&lt;="&amp;M293, 'Leave Request Form'!$R$8:$R$569, "&gt;="&amp;M293)&gt;0, "A", IF(COUNTIFS('Leave Request Form'!$C$8:$C$507, $B306, 'Leave Request Form'!$D$8:$D$507, "&lt;="&amp;M293, 'Leave Request Form'!$E$8:$E$507, "&gt;="&amp;M293)&gt;0, "R", "")))))</f>
        <v/>
      </c>
      <c r="N306" s="43" t="str">
        <f>IF(OR($B306="", N293=""), "", IF(COUNTIFS('Leave Request Form'!$T$8:$T$507, N293, 'Leave Request Form'!$C$8:$C$507, $B306), "A2", IF(COUNTIFS('Leave Request Form'!$G$8:$G$507, N293, 'Leave Request Form'!$C$8:$C$507, $B306), "R2", IF(COUNTIFS('Leave Request Form'!$P$8:$P$569, $B306, 'Leave Request Form'!$Q$8:$Q$569, "&lt;="&amp;N293, 'Leave Request Form'!$R$8:$R$569, "&gt;="&amp;N293)&gt;0, "A", IF(COUNTIFS('Leave Request Form'!$C$8:$C$507, $B306, 'Leave Request Form'!$D$8:$D$507, "&lt;="&amp;N293, 'Leave Request Form'!$E$8:$E$507, "&gt;="&amp;N293)&gt;0, "R", "")))))</f>
        <v/>
      </c>
      <c r="O306" s="43" t="str">
        <f>IF(OR($B306="", O293=""), "", IF(COUNTIFS('Leave Request Form'!$T$8:$T$507, O293, 'Leave Request Form'!$C$8:$C$507, $B306), "A2", IF(COUNTIFS('Leave Request Form'!$G$8:$G$507, O293, 'Leave Request Form'!$C$8:$C$507, $B306), "R2", IF(COUNTIFS('Leave Request Form'!$P$8:$P$569, $B306, 'Leave Request Form'!$Q$8:$Q$569, "&lt;="&amp;O293, 'Leave Request Form'!$R$8:$R$569, "&gt;="&amp;O293)&gt;0, "A", IF(COUNTIFS('Leave Request Form'!$C$8:$C$507, $B306, 'Leave Request Form'!$D$8:$D$507, "&lt;="&amp;O293, 'Leave Request Form'!$E$8:$E$507, "&gt;="&amp;O293)&gt;0, "R", "")))))</f>
        <v/>
      </c>
      <c r="P306" s="43" t="str">
        <f>IF(OR($B306="", P293=""), "", IF(COUNTIFS('Leave Request Form'!$T$8:$T$507, P293, 'Leave Request Form'!$C$8:$C$507, $B306), "A2", IF(COUNTIFS('Leave Request Form'!$G$8:$G$507, P293, 'Leave Request Form'!$C$8:$C$507, $B306), "R2", IF(COUNTIFS('Leave Request Form'!$P$8:$P$569, $B306, 'Leave Request Form'!$Q$8:$Q$569, "&lt;="&amp;P293, 'Leave Request Form'!$R$8:$R$569, "&gt;="&amp;P293)&gt;0, "A", IF(COUNTIFS('Leave Request Form'!$C$8:$C$507, $B306, 'Leave Request Form'!$D$8:$D$507, "&lt;="&amp;P293, 'Leave Request Form'!$E$8:$E$507, "&gt;="&amp;P293)&gt;0, "R", "")))))</f>
        <v/>
      </c>
      <c r="Q306" s="43" t="str">
        <f>IF(OR($B306="", Q293=""), "", IF(COUNTIFS('Leave Request Form'!$T$8:$T$507, Q293, 'Leave Request Form'!$C$8:$C$507, $B306), "A2", IF(COUNTIFS('Leave Request Form'!$G$8:$G$507, Q293, 'Leave Request Form'!$C$8:$C$507, $B306), "R2", IF(COUNTIFS('Leave Request Form'!$P$8:$P$569, $B306, 'Leave Request Form'!$Q$8:$Q$569, "&lt;="&amp;Q293, 'Leave Request Form'!$R$8:$R$569, "&gt;="&amp;Q293)&gt;0, "A", IF(COUNTIFS('Leave Request Form'!$C$8:$C$507, $B306, 'Leave Request Form'!$D$8:$D$507, "&lt;="&amp;Q293, 'Leave Request Form'!$E$8:$E$507, "&gt;="&amp;Q293)&gt;0, "R", "")))))</f>
        <v/>
      </c>
      <c r="R306" s="43" t="str">
        <f>IF(OR($B306="", R293=""), "", IF(COUNTIFS('Leave Request Form'!$T$8:$T$507, R293, 'Leave Request Form'!$C$8:$C$507, $B306), "A2", IF(COUNTIFS('Leave Request Form'!$G$8:$G$507, R293, 'Leave Request Form'!$C$8:$C$507, $B306), "R2", IF(COUNTIFS('Leave Request Form'!$P$8:$P$569, $B306, 'Leave Request Form'!$Q$8:$Q$569, "&lt;="&amp;R293, 'Leave Request Form'!$R$8:$R$569, "&gt;="&amp;R293)&gt;0, "A", IF(COUNTIFS('Leave Request Form'!$C$8:$C$507, $B306, 'Leave Request Form'!$D$8:$D$507, "&lt;="&amp;R293, 'Leave Request Form'!$E$8:$E$507, "&gt;="&amp;R293)&gt;0, "R", "")))))</f>
        <v/>
      </c>
      <c r="S306" s="43" t="str">
        <f>IF(OR($B306="", S293=""), "", IF(COUNTIFS('Leave Request Form'!$T$8:$T$507, S293, 'Leave Request Form'!$C$8:$C$507, $B306), "A2", IF(COUNTIFS('Leave Request Form'!$G$8:$G$507, S293, 'Leave Request Form'!$C$8:$C$507, $B306), "R2", IF(COUNTIFS('Leave Request Form'!$P$8:$P$569, $B306, 'Leave Request Form'!$Q$8:$Q$569, "&lt;="&amp;S293, 'Leave Request Form'!$R$8:$R$569, "&gt;="&amp;S293)&gt;0, "A", IF(COUNTIFS('Leave Request Form'!$C$8:$C$507, $B306, 'Leave Request Form'!$D$8:$D$507, "&lt;="&amp;S293, 'Leave Request Form'!$E$8:$E$507, "&gt;="&amp;S293)&gt;0, "R", "")))))</f>
        <v/>
      </c>
      <c r="T306" s="43" t="str">
        <f>IF(OR($B306="", T293=""), "", IF(COUNTIFS('Leave Request Form'!$T$8:$T$507, T293, 'Leave Request Form'!$C$8:$C$507, $B306), "A2", IF(COUNTIFS('Leave Request Form'!$G$8:$G$507, T293, 'Leave Request Form'!$C$8:$C$507, $B306), "R2", IF(COUNTIFS('Leave Request Form'!$P$8:$P$569, $B306, 'Leave Request Form'!$Q$8:$Q$569, "&lt;="&amp;T293, 'Leave Request Form'!$R$8:$R$569, "&gt;="&amp;T293)&gt;0, "A", IF(COUNTIFS('Leave Request Form'!$C$8:$C$507, $B306, 'Leave Request Form'!$D$8:$D$507, "&lt;="&amp;T293, 'Leave Request Form'!$E$8:$E$507, "&gt;="&amp;T293)&gt;0, "R", "")))))</f>
        <v/>
      </c>
      <c r="U306" s="43" t="str">
        <f>IF(OR($B306="", U293=""), "", IF(COUNTIFS('Leave Request Form'!$T$8:$T$507, U293, 'Leave Request Form'!$C$8:$C$507, $B306), "A2", IF(COUNTIFS('Leave Request Form'!$G$8:$G$507, U293, 'Leave Request Form'!$C$8:$C$507, $B306), "R2", IF(COUNTIFS('Leave Request Form'!$P$8:$P$569, $B306, 'Leave Request Form'!$Q$8:$Q$569, "&lt;="&amp;U293, 'Leave Request Form'!$R$8:$R$569, "&gt;="&amp;U293)&gt;0, "A", IF(COUNTIFS('Leave Request Form'!$C$8:$C$507, $B306, 'Leave Request Form'!$D$8:$D$507, "&lt;="&amp;U293, 'Leave Request Form'!$E$8:$E$507, "&gt;="&amp;U293)&gt;0, "R", "")))))</f>
        <v/>
      </c>
      <c r="V306" s="43" t="str">
        <f>IF(OR($B306="", V293=""), "", IF(COUNTIFS('Leave Request Form'!$T$8:$T$507, V293, 'Leave Request Form'!$C$8:$C$507, $B306), "A2", IF(COUNTIFS('Leave Request Form'!$G$8:$G$507, V293, 'Leave Request Form'!$C$8:$C$507, $B306), "R2", IF(COUNTIFS('Leave Request Form'!$P$8:$P$569, $B306, 'Leave Request Form'!$Q$8:$Q$569, "&lt;="&amp;V293, 'Leave Request Form'!$R$8:$R$569, "&gt;="&amp;V293)&gt;0, "A", IF(COUNTIFS('Leave Request Form'!$C$8:$C$507, $B306, 'Leave Request Form'!$D$8:$D$507, "&lt;="&amp;V293, 'Leave Request Form'!$E$8:$E$507, "&gt;="&amp;V293)&gt;0, "R", "")))))</f>
        <v/>
      </c>
      <c r="W306" s="43" t="str">
        <f>IF(OR($B306="", W293=""), "", IF(COUNTIFS('Leave Request Form'!$T$8:$T$507, W293, 'Leave Request Form'!$C$8:$C$507, $B306), "A2", IF(COUNTIFS('Leave Request Form'!$G$8:$G$507, W293, 'Leave Request Form'!$C$8:$C$507, $B306), "R2", IF(COUNTIFS('Leave Request Form'!$P$8:$P$569, $B306, 'Leave Request Form'!$Q$8:$Q$569, "&lt;="&amp;W293, 'Leave Request Form'!$R$8:$R$569, "&gt;="&amp;W293)&gt;0, "A", IF(COUNTIFS('Leave Request Form'!$C$8:$C$507, $B306, 'Leave Request Form'!$D$8:$D$507, "&lt;="&amp;W293, 'Leave Request Form'!$E$8:$E$507, "&gt;="&amp;W293)&gt;0, "R", "")))))</f>
        <v/>
      </c>
      <c r="X306" s="43" t="str">
        <f>IF(OR($B306="", X293=""), "", IF(COUNTIFS('Leave Request Form'!$T$8:$T$507, X293, 'Leave Request Form'!$C$8:$C$507, $B306), "A2", IF(COUNTIFS('Leave Request Form'!$G$8:$G$507, X293, 'Leave Request Form'!$C$8:$C$507, $B306), "R2", IF(COUNTIFS('Leave Request Form'!$P$8:$P$569, $B306, 'Leave Request Form'!$Q$8:$Q$569, "&lt;="&amp;X293, 'Leave Request Form'!$R$8:$R$569, "&gt;="&amp;X293)&gt;0, "A", IF(COUNTIFS('Leave Request Form'!$C$8:$C$507, $B306, 'Leave Request Form'!$D$8:$D$507, "&lt;="&amp;X293, 'Leave Request Form'!$E$8:$E$507, "&gt;="&amp;X293)&gt;0, "R", "")))))</f>
        <v/>
      </c>
      <c r="Y306" s="43" t="str">
        <f>IF(OR($B306="", Y293=""), "", IF(COUNTIFS('Leave Request Form'!$T$8:$T$507, Y293, 'Leave Request Form'!$C$8:$C$507, $B306), "A2", IF(COUNTIFS('Leave Request Form'!$G$8:$G$507, Y293, 'Leave Request Form'!$C$8:$C$507, $B306), "R2", IF(COUNTIFS('Leave Request Form'!$P$8:$P$569, $B306, 'Leave Request Form'!$Q$8:$Q$569, "&lt;="&amp;Y293, 'Leave Request Form'!$R$8:$R$569, "&gt;="&amp;Y293)&gt;0, "A", IF(COUNTIFS('Leave Request Form'!$C$8:$C$507, $B306, 'Leave Request Form'!$D$8:$D$507, "&lt;="&amp;Y293, 'Leave Request Form'!$E$8:$E$507, "&gt;="&amp;Y293)&gt;0, "R", "")))))</f>
        <v/>
      </c>
      <c r="Z306" s="43" t="str">
        <f>IF(OR($B306="", Z293=""), "", IF(COUNTIFS('Leave Request Form'!$T$8:$T$507, Z293, 'Leave Request Form'!$C$8:$C$507, $B306), "A2", IF(COUNTIFS('Leave Request Form'!$G$8:$G$507, Z293, 'Leave Request Form'!$C$8:$C$507, $B306), "R2", IF(COUNTIFS('Leave Request Form'!$P$8:$P$569, $B306, 'Leave Request Form'!$Q$8:$Q$569, "&lt;="&amp;Z293, 'Leave Request Form'!$R$8:$R$569, "&gt;="&amp;Z293)&gt;0, "A", IF(COUNTIFS('Leave Request Form'!$C$8:$C$507, $B306, 'Leave Request Form'!$D$8:$D$507, "&lt;="&amp;Z293, 'Leave Request Form'!$E$8:$E$507, "&gt;="&amp;Z293)&gt;0, "R", "")))))</f>
        <v/>
      </c>
      <c r="AA306" s="43" t="str">
        <f>IF(OR($B306="", AA293=""), "", IF(COUNTIFS('Leave Request Form'!$T$8:$T$507, AA293, 'Leave Request Form'!$C$8:$C$507, $B306), "A2", IF(COUNTIFS('Leave Request Form'!$G$8:$G$507, AA293, 'Leave Request Form'!$C$8:$C$507, $B306), "R2", IF(COUNTIFS('Leave Request Form'!$P$8:$P$569, $B306, 'Leave Request Form'!$Q$8:$Q$569, "&lt;="&amp;AA293, 'Leave Request Form'!$R$8:$R$569, "&gt;="&amp;AA293)&gt;0, "A", IF(COUNTIFS('Leave Request Form'!$C$8:$C$507, $B306, 'Leave Request Form'!$D$8:$D$507, "&lt;="&amp;AA293, 'Leave Request Form'!$E$8:$E$507, "&gt;="&amp;AA293)&gt;0, "R", "")))))</f>
        <v/>
      </c>
      <c r="AB306" s="43" t="str">
        <f>IF(OR($B306="", AB293=""), "", IF(COUNTIFS('Leave Request Form'!$T$8:$T$507, AB293, 'Leave Request Form'!$C$8:$C$507, $B306), "A2", IF(COUNTIFS('Leave Request Form'!$G$8:$G$507, AB293, 'Leave Request Form'!$C$8:$C$507, $B306), "R2", IF(COUNTIFS('Leave Request Form'!$P$8:$P$569, $B306, 'Leave Request Form'!$Q$8:$Q$569, "&lt;="&amp;AB293, 'Leave Request Form'!$R$8:$R$569, "&gt;="&amp;AB293)&gt;0, "A", IF(COUNTIFS('Leave Request Form'!$C$8:$C$507, $B306, 'Leave Request Form'!$D$8:$D$507, "&lt;="&amp;AB293, 'Leave Request Form'!$E$8:$E$507, "&gt;="&amp;AB293)&gt;0, "R", "")))))</f>
        <v/>
      </c>
      <c r="AC306" s="43" t="str">
        <f>IF(OR($B306="", AC293=""), "", IF(COUNTIFS('Leave Request Form'!$T$8:$T$507, AC293, 'Leave Request Form'!$C$8:$C$507, $B306), "A2", IF(COUNTIFS('Leave Request Form'!$G$8:$G$507, AC293, 'Leave Request Form'!$C$8:$C$507, $B306), "R2", IF(COUNTIFS('Leave Request Form'!$P$8:$P$569, $B306, 'Leave Request Form'!$Q$8:$Q$569, "&lt;="&amp;AC293, 'Leave Request Form'!$R$8:$R$569, "&gt;="&amp;AC293)&gt;0, "A", IF(COUNTIFS('Leave Request Form'!$C$8:$C$507, $B306, 'Leave Request Form'!$D$8:$D$507, "&lt;="&amp;AC293, 'Leave Request Form'!$E$8:$E$507, "&gt;="&amp;AC293)&gt;0, "R", "")))))</f>
        <v/>
      </c>
      <c r="AD306" s="43" t="str">
        <f>IF(OR($B306="", AD293=""), "", IF(COUNTIFS('Leave Request Form'!$T$8:$T$507, AD293, 'Leave Request Form'!$C$8:$C$507, $B306), "A2", IF(COUNTIFS('Leave Request Form'!$G$8:$G$507, AD293, 'Leave Request Form'!$C$8:$C$507, $B306), "R2", IF(COUNTIFS('Leave Request Form'!$P$8:$P$569, $B306, 'Leave Request Form'!$Q$8:$Q$569, "&lt;="&amp;AD293, 'Leave Request Form'!$R$8:$R$569, "&gt;="&amp;AD293)&gt;0, "A", IF(COUNTIFS('Leave Request Form'!$C$8:$C$507, $B306, 'Leave Request Form'!$D$8:$D$507, "&lt;="&amp;AD293, 'Leave Request Form'!$E$8:$E$507, "&gt;="&amp;AD293)&gt;0, "R", "")))))</f>
        <v/>
      </c>
      <c r="AE306" s="43" t="str">
        <f>IF(OR($B306="", AE293=""), "", IF(COUNTIFS('Leave Request Form'!$T$8:$T$507, AE293, 'Leave Request Form'!$C$8:$C$507, $B306), "A2", IF(COUNTIFS('Leave Request Form'!$G$8:$G$507, AE293, 'Leave Request Form'!$C$8:$C$507, $B306), "R2", IF(COUNTIFS('Leave Request Form'!$P$8:$P$569, $B306, 'Leave Request Form'!$Q$8:$Q$569, "&lt;="&amp;AE293, 'Leave Request Form'!$R$8:$R$569, "&gt;="&amp;AE293)&gt;0, "A", IF(COUNTIFS('Leave Request Form'!$C$8:$C$507, $B306, 'Leave Request Form'!$D$8:$D$507, "&lt;="&amp;AE293, 'Leave Request Form'!$E$8:$E$507, "&gt;="&amp;AE293)&gt;0, "R", "")))))</f>
        <v/>
      </c>
      <c r="AF306" s="43" t="str">
        <f>IF(OR($B306="", AF293=""), "", IF(COUNTIFS('Leave Request Form'!$T$8:$T$507, AF293, 'Leave Request Form'!$C$8:$C$507, $B306), "A2", IF(COUNTIFS('Leave Request Form'!$G$8:$G$507, AF293, 'Leave Request Form'!$C$8:$C$507, $B306), "R2", IF(COUNTIFS('Leave Request Form'!$P$8:$P$569, $B306, 'Leave Request Form'!$Q$8:$Q$569, "&lt;="&amp;AF293, 'Leave Request Form'!$R$8:$R$569, "&gt;="&amp;AF293)&gt;0, "A", IF(COUNTIFS('Leave Request Form'!$C$8:$C$507, $B306, 'Leave Request Form'!$D$8:$D$507, "&lt;="&amp;AF293, 'Leave Request Form'!$E$8:$E$507, "&gt;="&amp;AF293)&gt;0, "R", "")))))</f>
        <v/>
      </c>
      <c r="AG306" s="44" t="str">
        <f>IF(OR($B306="", AG293=""), "", IF(COUNTIFS('Leave Request Form'!$T$8:$T$507, AG293, 'Leave Request Form'!$C$8:$C$507, $B306), "A2", IF(COUNTIFS('Leave Request Form'!$G$8:$G$507, AG293, 'Leave Request Form'!$C$8:$C$507, $B306), "R2", IF(COUNTIFS('Leave Request Form'!$P$8:$P$569, $B306, 'Leave Request Form'!$Q$8:$Q$569, "&lt;="&amp;AG293, 'Leave Request Form'!$R$8:$R$569, "&gt;="&amp;AG293)&gt;0, "A", IF(COUNTIFS('Leave Request Form'!$C$8:$C$507, $B306, 'Leave Request Form'!$D$8:$D$507, "&lt;="&amp;AG293, 'Leave Request Form'!$E$8:$E$507, "&gt;="&amp;AG293)&gt;0, "R", "")))))</f>
        <v/>
      </c>
      <c r="AH306" s="75"/>
    </row>
    <row r="307" spans="1:34" x14ac:dyDescent="0.25">
      <c r="A307" s="75"/>
      <c r="B307" s="10" t="str">
        <f>IF('Intro &amp; Setup'!$BC$17="", "", 'Intro &amp; Setup'!$BC$17)</f>
        <v/>
      </c>
      <c r="C307" s="42" t="str">
        <f>IF(OR($B307="", C293=""), "", IF(COUNTIFS('Leave Request Form'!$T$8:$T$507, C293, 'Leave Request Form'!$C$8:$C$507, $B307), "A2", IF(COUNTIFS('Leave Request Form'!$G$8:$G$507, C293, 'Leave Request Form'!$C$8:$C$507, $B307), "R2", IF(COUNTIFS('Leave Request Form'!$P$8:$P$569, $B307, 'Leave Request Form'!$Q$8:$Q$569, "&lt;="&amp;C293, 'Leave Request Form'!$R$8:$R$569, "&gt;="&amp;C293)&gt;0, "A", IF(COUNTIFS('Leave Request Form'!$C$8:$C$507, $B307, 'Leave Request Form'!$D$8:$D$507, "&lt;="&amp;C293, 'Leave Request Form'!$E$8:$E$507, "&gt;="&amp;C293)&gt;0, "R", "")))))</f>
        <v/>
      </c>
      <c r="D307" s="43" t="str">
        <f>IF(OR($B307="", D293=""), "", IF(COUNTIFS('Leave Request Form'!$T$8:$T$507, D293, 'Leave Request Form'!$C$8:$C$507, $B307), "A2", IF(COUNTIFS('Leave Request Form'!$G$8:$G$507, D293, 'Leave Request Form'!$C$8:$C$507, $B307), "R2", IF(COUNTIFS('Leave Request Form'!$P$8:$P$569, $B307, 'Leave Request Form'!$Q$8:$Q$569, "&lt;="&amp;D293, 'Leave Request Form'!$R$8:$R$569, "&gt;="&amp;D293)&gt;0, "A", IF(COUNTIFS('Leave Request Form'!$C$8:$C$507, $B307, 'Leave Request Form'!$D$8:$D$507, "&lt;="&amp;D293, 'Leave Request Form'!$E$8:$E$507, "&gt;="&amp;D293)&gt;0, "R", "")))))</f>
        <v/>
      </c>
      <c r="E307" s="43" t="str">
        <f>IF(OR($B307="", E293=""), "", IF(COUNTIFS('Leave Request Form'!$T$8:$T$507, E293, 'Leave Request Form'!$C$8:$C$507, $B307), "A2", IF(COUNTIFS('Leave Request Form'!$G$8:$G$507, E293, 'Leave Request Form'!$C$8:$C$507, $B307), "R2", IF(COUNTIFS('Leave Request Form'!$P$8:$P$569, $B307, 'Leave Request Form'!$Q$8:$Q$569, "&lt;="&amp;E293, 'Leave Request Form'!$R$8:$R$569, "&gt;="&amp;E293)&gt;0, "A", IF(COUNTIFS('Leave Request Form'!$C$8:$C$507, $B307, 'Leave Request Form'!$D$8:$D$507, "&lt;="&amp;E293, 'Leave Request Form'!$E$8:$E$507, "&gt;="&amp;E293)&gt;0, "R", "")))))</f>
        <v/>
      </c>
      <c r="F307" s="43" t="str">
        <f>IF(OR($B307="", F293=""), "", IF(COUNTIFS('Leave Request Form'!$T$8:$T$507, F293, 'Leave Request Form'!$C$8:$C$507, $B307), "A2", IF(COUNTIFS('Leave Request Form'!$G$8:$G$507, F293, 'Leave Request Form'!$C$8:$C$507, $B307), "R2", IF(COUNTIFS('Leave Request Form'!$P$8:$P$569, $B307, 'Leave Request Form'!$Q$8:$Q$569, "&lt;="&amp;F293, 'Leave Request Form'!$R$8:$R$569, "&gt;="&amp;F293)&gt;0, "A", IF(COUNTIFS('Leave Request Form'!$C$8:$C$507, $B307, 'Leave Request Form'!$D$8:$D$507, "&lt;="&amp;F293, 'Leave Request Form'!$E$8:$E$507, "&gt;="&amp;F293)&gt;0, "R", "")))))</f>
        <v/>
      </c>
      <c r="G307" s="43" t="str">
        <f>IF(OR($B307="", G293=""), "", IF(COUNTIFS('Leave Request Form'!$T$8:$T$507, G293, 'Leave Request Form'!$C$8:$C$507, $B307), "A2", IF(COUNTIFS('Leave Request Form'!$G$8:$G$507, G293, 'Leave Request Form'!$C$8:$C$507, $B307), "R2", IF(COUNTIFS('Leave Request Form'!$P$8:$P$569, $B307, 'Leave Request Form'!$Q$8:$Q$569, "&lt;="&amp;G293, 'Leave Request Form'!$R$8:$R$569, "&gt;="&amp;G293)&gt;0, "A", IF(COUNTIFS('Leave Request Form'!$C$8:$C$507, $B307, 'Leave Request Form'!$D$8:$D$507, "&lt;="&amp;G293, 'Leave Request Form'!$E$8:$E$507, "&gt;="&amp;G293)&gt;0, "R", "")))))</f>
        <v/>
      </c>
      <c r="H307" s="43" t="str">
        <f>IF(OR($B307="", H293=""), "", IF(COUNTIFS('Leave Request Form'!$T$8:$T$507, H293, 'Leave Request Form'!$C$8:$C$507, $B307), "A2", IF(COUNTIFS('Leave Request Form'!$G$8:$G$507, H293, 'Leave Request Form'!$C$8:$C$507, $B307), "R2", IF(COUNTIFS('Leave Request Form'!$P$8:$P$569, $B307, 'Leave Request Form'!$Q$8:$Q$569, "&lt;="&amp;H293, 'Leave Request Form'!$R$8:$R$569, "&gt;="&amp;H293)&gt;0, "A", IF(COUNTIFS('Leave Request Form'!$C$8:$C$507, $B307, 'Leave Request Form'!$D$8:$D$507, "&lt;="&amp;H293, 'Leave Request Form'!$E$8:$E$507, "&gt;="&amp;H293)&gt;0, "R", "")))))</f>
        <v/>
      </c>
      <c r="I307" s="43" t="str">
        <f>IF(OR($B307="", I293=""), "", IF(COUNTIFS('Leave Request Form'!$T$8:$T$507, I293, 'Leave Request Form'!$C$8:$C$507, $B307), "A2", IF(COUNTIFS('Leave Request Form'!$G$8:$G$507, I293, 'Leave Request Form'!$C$8:$C$507, $B307), "R2", IF(COUNTIFS('Leave Request Form'!$P$8:$P$569, $B307, 'Leave Request Form'!$Q$8:$Q$569, "&lt;="&amp;I293, 'Leave Request Form'!$R$8:$R$569, "&gt;="&amp;I293)&gt;0, "A", IF(COUNTIFS('Leave Request Form'!$C$8:$C$507, $B307, 'Leave Request Form'!$D$8:$D$507, "&lt;="&amp;I293, 'Leave Request Form'!$E$8:$E$507, "&gt;="&amp;I293)&gt;0, "R", "")))))</f>
        <v/>
      </c>
      <c r="J307" s="43" t="str">
        <f>IF(OR($B307="", J293=""), "", IF(COUNTIFS('Leave Request Form'!$T$8:$T$507, J293, 'Leave Request Form'!$C$8:$C$507, $B307), "A2", IF(COUNTIFS('Leave Request Form'!$G$8:$G$507, J293, 'Leave Request Form'!$C$8:$C$507, $B307), "R2", IF(COUNTIFS('Leave Request Form'!$P$8:$P$569, $B307, 'Leave Request Form'!$Q$8:$Q$569, "&lt;="&amp;J293, 'Leave Request Form'!$R$8:$R$569, "&gt;="&amp;J293)&gt;0, "A", IF(COUNTIFS('Leave Request Form'!$C$8:$C$507, $B307, 'Leave Request Form'!$D$8:$D$507, "&lt;="&amp;J293, 'Leave Request Form'!$E$8:$E$507, "&gt;="&amp;J293)&gt;0, "R", "")))))</f>
        <v/>
      </c>
      <c r="K307" s="43" t="str">
        <f>IF(OR($B307="", K293=""), "", IF(COUNTIFS('Leave Request Form'!$T$8:$T$507, K293, 'Leave Request Form'!$C$8:$C$507, $B307), "A2", IF(COUNTIFS('Leave Request Form'!$G$8:$G$507, K293, 'Leave Request Form'!$C$8:$C$507, $B307), "R2", IF(COUNTIFS('Leave Request Form'!$P$8:$P$569, $B307, 'Leave Request Form'!$Q$8:$Q$569, "&lt;="&amp;K293, 'Leave Request Form'!$R$8:$R$569, "&gt;="&amp;K293)&gt;0, "A", IF(COUNTIFS('Leave Request Form'!$C$8:$C$507, $B307, 'Leave Request Form'!$D$8:$D$507, "&lt;="&amp;K293, 'Leave Request Form'!$E$8:$E$507, "&gt;="&amp;K293)&gt;0, "R", "")))))</f>
        <v/>
      </c>
      <c r="L307" s="43" t="str">
        <f>IF(OR($B307="", L293=""), "", IF(COUNTIFS('Leave Request Form'!$T$8:$T$507, L293, 'Leave Request Form'!$C$8:$C$507, $B307), "A2", IF(COUNTIFS('Leave Request Form'!$G$8:$G$507, L293, 'Leave Request Form'!$C$8:$C$507, $B307), "R2", IF(COUNTIFS('Leave Request Form'!$P$8:$P$569, $B307, 'Leave Request Form'!$Q$8:$Q$569, "&lt;="&amp;L293, 'Leave Request Form'!$R$8:$R$569, "&gt;="&amp;L293)&gt;0, "A", IF(COUNTIFS('Leave Request Form'!$C$8:$C$507, $B307, 'Leave Request Form'!$D$8:$D$507, "&lt;="&amp;L293, 'Leave Request Form'!$E$8:$E$507, "&gt;="&amp;L293)&gt;0, "R", "")))))</f>
        <v/>
      </c>
      <c r="M307" s="43" t="str">
        <f>IF(OR($B307="", M293=""), "", IF(COUNTIFS('Leave Request Form'!$T$8:$T$507, M293, 'Leave Request Form'!$C$8:$C$507, $B307), "A2", IF(COUNTIFS('Leave Request Form'!$G$8:$G$507, M293, 'Leave Request Form'!$C$8:$C$507, $B307), "R2", IF(COUNTIFS('Leave Request Form'!$P$8:$P$569, $B307, 'Leave Request Form'!$Q$8:$Q$569, "&lt;="&amp;M293, 'Leave Request Form'!$R$8:$R$569, "&gt;="&amp;M293)&gt;0, "A", IF(COUNTIFS('Leave Request Form'!$C$8:$C$507, $B307, 'Leave Request Form'!$D$8:$D$507, "&lt;="&amp;M293, 'Leave Request Form'!$E$8:$E$507, "&gt;="&amp;M293)&gt;0, "R", "")))))</f>
        <v/>
      </c>
      <c r="N307" s="43" t="str">
        <f>IF(OR($B307="", N293=""), "", IF(COUNTIFS('Leave Request Form'!$T$8:$T$507, N293, 'Leave Request Form'!$C$8:$C$507, $B307), "A2", IF(COUNTIFS('Leave Request Form'!$G$8:$G$507, N293, 'Leave Request Form'!$C$8:$C$507, $B307), "R2", IF(COUNTIFS('Leave Request Form'!$P$8:$P$569, $B307, 'Leave Request Form'!$Q$8:$Q$569, "&lt;="&amp;N293, 'Leave Request Form'!$R$8:$R$569, "&gt;="&amp;N293)&gt;0, "A", IF(COUNTIFS('Leave Request Form'!$C$8:$C$507, $B307, 'Leave Request Form'!$D$8:$D$507, "&lt;="&amp;N293, 'Leave Request Form'!$E$8:$E$507, "&gt;="&amp;N293)&gt;0, "R", "")))))</f>
        <v/>
      </c>
      <c r="O307" s="43" t="str">
        <f>IF(OR($B307="", O293=""), "", IF(COUNTIFS('Leave Request Form'!$T$8:$T$507, O293, 'Leave Request Form'!$C$8:$C$507, $B307), "A2", IF(COUNTIFS('Leave Request Form'!$G$8:$G$507, O293, 'Leave Request Form'!$C$8:$C$507, $B307), "R2", IF(COUNTIFS('Leave Request Form'!$P$8:$P$569, $B307, 'Leave Request Form'!$Q$8:$Q$569, "&lt;="&amp;O293, 'Leave Request Form'!$R$8:$R$569, "&gt;="&amp;O293)&gt;0, "A", IF(COUNTIFS('Leave Request Form'!$C$8:$C$507, $B307, 'Leave Request Form'!$D$8:$D$507, "&lt;="&amp;O293, 'Leave Request Form'!$E$8:$E$507, "&gt;="&amp;O293)&gt;0, "R", "")))))</f>
        <v/>
      </c>
      <c r="P307" s="43" t="str">
        <f>IF(OR($B307="", P293=""), "", IF(COUNTIFS('Leave Request Form'!$T$8:$T$507, P293, 'Leave Request Form'!$C$8:$C$507, $B307), "A2", IF(COUNTIFS('Leave Request Form'!$G$8:$G$507, P293, 'Leave Request Form'!$C$8:$C$507, $B307), "R2", IF(COUNTIFS('Leave Request Form'!$P$8:$P$569, $B307, 'Leave Request Form'!$Q$8:$Q$569, "&lt;="&amp;P293, 'Leave Request Form'!$R$8:$R$569, "&gt;="&amp;P293)&gt;0, "A", IF(COUNTIFS('Leave Request Form'!$C$8:$C$507, $B307, 'Leave Request Form'!$D$8:$D$507, "&lt;="&amp;P293, 'Leave Request Form'!$E$8:$E$507, "&gt;="&amp;P293)&gt;0, "R", "")))))</f>
        <v/>
      </c>
      <c r="Q307" s="43" t="str">
        <f>IF(OR($B307="", Q293=""), "", IF(COUNTIFS('Leave Request Form'!$T$8:$T$507, Q293, 'Leave Request Form'!$C$8:$C$507, $B307), "A2", IF(COUNTIFS('Leave Request Form'!$G$8:$G$507, Q293, 'Leave Request Form'!$C$8:$C$507, $B307), "R2", IF(COUNTIFS('Leave Request Form'!$P$8:$P$569, $B307, 'Leave Request Form'!$Q$8:$Q$569, "&lt;="&amp;Q293, 'Leave Request Form'!$R$8:$R$569, "&gt;="&amp;Q293)&gt;0, "A", IF(COUNTIFS('Leave Request Form'!$C$8:$C$507, $B307, 'Leave Request Form'!$D$8:$D$507, "&lt;="&amp;Q293, 'Leave Request Form'!$E$8:$E$507, "&gt;="&amp;Q293)&gt;0, "R", "")))))</f>
        <v/>
      </c>
      <c r="R307" s="43" t="str">
        <f>IF(OR($B307="", R293=""), "", IF(COUNTIFS('Leave Request Form'!$T$8:$T$507, R293, 'Leave Request Form'!$C$8:$C$507, $B307), "A2", IF(COUNTIFS('Leave Request Form'!$G$8:$G$507, R293, 'Leave Request Form'!$C$8:$C$507, $B307), "R2", IF(COUNTIFS('Leave Request Form'!$P$8:$P$569, $B307, 'Leave Request Form'!$Q$8:$Q$569, "&lt;="&amp;R293, 'Leave Request Form'!$R$8:$R$569, "&gt;="&amp;R293)&gt;0, "A", IF(COUNTIFS('Leave Request Form'!$C$8:$C$507, $B307, 'Leave Request Form'!$D$8:$D$507, "&lt;="&amp;R293, 'Leave Request Form'!$E$8:$E$507, "&gt;="&amp;R293)&gt;0, "R", "")))))</f>
        <v/>
      </c>
      <c r="S307" s="43" t="str">
        <f>IF(OR($B307="", S293=""), "", IF(COUNTIFS('Leave Request Form'!$T$8:$T$507, S293, 'Leave Request Form'!$C$8:$C$507, $B307), "A2", IF(COUNTIFS('Leave Request Form'!$G$8:$G$507, S293, 'Leave Request Form'!$C$8:$C$507, $B307), "R2", IF(COUNTIFS('Leave Request Form'!$P$8:$P$569, $B307, 'Leave Request Form'!$Q$8:$Q$569, "&lt;="&amp;S293, 'Leave Request Form'!$R$8:$R$569, "&gt;="&amp;S293)&gt;0, "A", IF(COUNTIFS('Leave Request Form'!$C$8:$C$507, $B307, 'Leave Request Form'!$D$8:$D$507, "&lt;="&amp;S293, 'Leave Request Form'!$E$8:$E$507, "&gt;="&amp;S293)&gt;0, "R", "")))))</f>
        <v/>
      </c>
      <c r="T307" s="43" t="str">
        <f>IF(OR($B307="", T293=""), "", IF(COUNTIFS('Leave Request Form'!$T$8:$T$507, T293, 'Leave Request Form'!$C$8:$C$507, $B307), "A2", IF(COUNTIFS('Leave Request Form'!$G$8:$G$507, T293, 'Leave Request Form'!$C$8:$C$507, $B307), "R2", IF(COUNTIFS('Leave Request Form'!$P$8:$P$569, $B307, 'Leave Request Form'!$Q$8:$Q$569, "&lt;="&amp;T293, 'Leave Request Form'!$R$8:$R$569, "&gt;="&amp;T293)&gt;0, "A", IF(COUNTIFS('Leave Request Form'!$C$8:$C$507, $B307, 'Leave Request Form'!$D$8:$D$507, "&lt;="&amp;T293, 'Leave Request Form'!$E$8:$E$507, "&gt;="&amp;T293)&gt;0, "R", "")))))</f>
        <v/>
      </c>
      <c r="U307" s="43" t="str">
        <f>IF(OR($B307="", U293=""), "", IF(COUNTIFS('Leave Request Form'!$T$8:$T$507, U293, 'Leave Request Form'!$C$8:$C$507, $B307), "A2", IF(COUNTIFS('Leave Request Form'!$G$8:$G$507, U293, 'Leave Request Form'!$C$8:$C$507, $B307), "R2", IF(COUNTIFS('Leave Request Form'!$P$8:$P$569, $B307, 'Leave Request Form'!$Q$8:$Q$569, "&lt;="&amp;U293, 'Leave Request Form'!$R$8:$R$569, "&gt;="&amp;U293)&gt;0, "A", IF(COUNTIFS('Leave Request Form'!$C$8:$C$507, $B307, 'Leave Request Form'!$D$8:$D$507, "&lt;="&amp;U293, 'Leave Request Form'!$E$8:$E$507, "&gt;="&amp;U293)&gt;0, "R", "")))))</f>
        <v/>
      </c>
      <c r="V307" s="43" t="str">
        <f>IF(OR($B307="", V293=""), "", IF(COUNTIFS('Leave Request Form'!$T$8:$T$507, V293, 'Leave Request Form'!$C$8:$C$507, $B307), "A2", IF(COUNTIFS('Leave Request Form'!$G$8:$G$507, V293, 'Leave Request Form'!$C$8:$C$507, $B307), "R2", IF(COUNTIFS('Leave Request Form'!$P$8:$P$569, $B307, 'Leave Request Form'!$Q$8:$Q$569, "&lt;="&amp;V293, 'Leave Request Form'!$R$8:$R$569, "&gt;="&amp;V293)&gt;0, "A", IF(COUNTIFS('Leave Request Form'!$C$8:$C$507, $B307, 'Leave Request Form'!$D$8:$D$507, "&lt;="&amp;V293, 'Leave Request Form'!$E$8:$E$507, "&gt;="&amp;V293)&gt;0, "R", "")))))</f>
        <v/>
      </c>
      <c r="W307" s="43" t="str">
        <f>IF(OR($B307="", W293=""), "", IF(COUNTIFS('Leave Request Form'!$T$8:$T$507, W293, 'Leave Request Form'!$C$8:$C$507, $B307), "A2", IF(COUNTIFS('Leave Request Form'!$G$8:$G$507, W293, 'Leave Request Form'!$C$8:$C$507, $B307), "R2", IF(COUNTIFS('Leave Request Form'!$P$8:$P$569, $B307, 'Leave Request Form'!$Q$8:$Q$569, "&lt;="&amp;W293, 'Leave Request Form'!$R$8:$R$569, "&gt;="&amp;W293)&gt;0, "A", IF(COUNTIFS('Leave Request Form'!$C$8:$C$507, $B307, 'Leave Request Form'!$D$8:$D$507, "&lt;="&amp;W293, 'Leave Request Form'!$E$8:$E$507, "&gt;="&amp;W293)&gt;0, "R", "")))))</f>
        <v/>
      </c>
      <c r="X307" s="43" t="str">
        <f>IF(OR($B307="", X293=""), "", IF(COUNTIFS('Leave Request Form'!$T$8:$T$507, X293, 'Leave Request Form'!$C$8:$C$507, $B307), "A2", IF(COUNTIFS('Leave Request Form'!$G$8:$G$507, X293, 'Leave Request Form'!$C$8:$C$507, $B307), "R2", IF(COUNTIFS('Leave Request Form'!$P$8:$P$569, $B307, 'Leave Request Form'!$Q$8:$Q$569, "&lt;="&amp;X293, 'Leave Request Form'!$R$8:$R$569, "&gt;="&amp;X293)&gt;0, "A", IF(COUNTIFS('Leave Request Form'!$C$8:$C$507, $B307, 'Leave Request Form'!$D$8:$D$507, "&lt;="&amp;X293, 'Leave Request Form'!$E$8:$E$507, "&gt;="&amp;X293)&gt;0, "R", "")))))</f>
        <v/>
      </c>
      <c r="Y307" s="43" t="str">
        <f>IF(OR($B307="", Y293=""), "", IF(COUNTIFS('Leave Request Form'!$T$8:$T$507, Y293, 'Leave Request Form'!$C$8:$C$507, $B307), "A2", IF(COUNTIFS('Leave Request Form'!$G$8:$G$507, Y293, 'Leave Request Form'!$C$8:$C$507, $B307), "R2", IF(COUNTIFS('Leave Request Form'!$P$8:$P$569, $B307, 'Leave Request Form'!$Q$8:$Q$569, "&lt;="&amp;Y293, 'Leave Request Form'!$R$8:$R$569, "&gt;="&amp;Y293)&gt;0, "A", IF(COUNTIFS('Leave Request Form'!$C$8:$C$507, $B307, 'Leave Request Form'!$D$8:$D$507, "&lt;="&amp;Y293, 'Leave Request Form'!$E$8:$E$507, "&gt;="&amp;Y293)&gt;0, "R", "")))))</f>
        <v/>
      </c>
      <c r="Z307" s="43" t="str">
        <f>IF(OR($B307="", Z293=""), "", IF(COUNTIFS('Leave Request Form'!$T$8:$T$507, Z293, 'Leave Request Form'!$C$8:$C$507, $B307), "A2", IF(COUNTIFS('Leave Request Form'!$G$8:$G$507, Z293, 'Leave Request Form'!$C$8:$C$507, $B307), "R2", IF(COUNTIFS('Leave Request Form'!$P$8:$P$569, $B307, 'Leave Request Form'!$Q$8:$Q$569, "&lt;="&amp;Z293, 'Leave Request Form'!$R$8:$R$569, "&gt;="&amp;Z293)&gt;0, "A", IF(COUNTIFS('Leave Request Form'!$C$8:$C$507, $B307, 'Leave Request Form'!$D$8:$D$507, "&lt;="&amp;Z293, 'Leave Request Form'!$E$8:$E$507, "&gt;="&amp;Z293)&gt;0, "R", "")))))</f>
        <v/>
      </c>
      <c r="AA307" s="43" t="str">
        <f>IF(OR($B307="", AA293=""), "", IF(COUNTIFS('Leave Request Form'!$T$8:$T$507, AA293, 'Leave Request Form'!$C$8:$C$507, $B307), "A2", IF(COUNTIFS('Leave Request Form'!$G$8:$G$507, AA293, 'Leave Request Form'!$C$8:$C$507, $B307), "R2", IF(COUNTIFS('Leave Request Form'!$P$8:$P$569, $B307, 'Leave Request Form'!$Q$8:$Q$569, "&lt;="&amp;AA293, 'Leave Request Form'!$R$8:$R$569, "&gt;="&amp;AA293)&gt;0, "A", IF(COUNTIFS('Leave Request Form'!$C$8:$C$507, $B307, 'Leave Request Form'!$D$8:$D$507, "&lt;="&amp;AA293, 'Leave Request Form'!$E$8:$E$507, "&gt;="&amp;AA293)&gt;0, "R", "")))))</f>
        <v/>
      </c>
      <c r="AB307" s="43" t="str">
        <f>IF(OR($B307="", AB293=""), "", IF(COUNTIFS('Leave Request Form'!$T$8:$T$507, AB293, 'Leave Request Form'!$C$8:$C$507, $B307), "A2", IF(COUNTIFS('Leave Request Form'!$G$8:$G$507, AB293, 'Leave Request Form'!$C$8:$C$507, $B307), "R2", IF(COUNTIFS('Leave Request Form'!$P$8:$P$569, $B307, 'Leave Request Form'!$Q$8:$Q$569, "&lt;="&amp;AB293, 'Leave Request Form'!$R$8:$R$569, "&gt;="&amp;AB293)&gt;0, "A", IF(COUNTIFS('Leave Request Form'!$C$8:$C$507, $B307, 'Leave Request Form'!$D$8:$D$507, "&lt;="&amp;AB293, 'Leave Request Form'!$E$8:$E$507, "&gt;="&amp;AB293)&gt;0, "R", "")))))</f>
        <v/>
      </c>
      <c r="AC307" s="43" t="str">
        <f>IF(OR($B307="", AC293=""), "", IF(COUNTIFS('Leave Request Form'!$T$8:$T$507, AC293, 'Leave Request Form'!$C$8:$C$507, $B307), "A2", IF(COUNTIFS('Leave Request Form'!$G$8:$G$507, AC293, 'Leave Request Form'!$C$8:$C$507, $B307), "R2", IF(COUNTIFS('Leave Request Form'!$P$8:$P$569, $B307, 'Leave Request Form'!$Q$8:$Q$569, "&lt;="&amp;AC293, 'Leave Request Form'!$R$8:$R$569, "&gt;="&amp;AC293)&gt;0, "A", IF(COUNTIFS('Leave Request Form'!$C$8:$C$507, $B307, 'Leave Request Form'!$D$8:$D$507, "&lt;="&amp;AC293, 'Leave Request Form'!$E$8:$E$507, "&gt;="&amp;AC293)&gt;0, "R", "")))))</f>
        <v/>
      </c>
      <c r="AD307" s="43" t="str">
        <f>IF(OR($B307="", AD293=""), "", IF(COUNTIFS('Leave Request Form'!$T$8:$T$507, AD293, 'Leave Request Form'!$C$8:$C$507, $B307), "A2", IF(COUNTIFS('Leave Request Form'!$G$8:$G$507, AD293, 'Leave Request Form'!$C$8:$C$507, $B307), "R2", IF(COUNTIFS('Leave Request Form'!$P$8:$P$569, $B307, 'Leave Request Form'!$Q$8:$Q$569, "&lt;="&amp;AD293, 'Leave Request Form'!$R$8:$R$569, "&gt;="&amp;AD293)&gt;0, "A", IF(COUNTIFS('Leave Request Form'!$C$8:$C$507, $B307, 'Leave Request Form'!$D$8:$D$507, "&lt;="&amp;AD293, 'Leave Request Form'!$E$8:$E$507, "&gt;="&amp;AD293)&gt;0, "R", "")))))</f>
        <v/>
      </c>
      <c r="AE307" s="43" t="str">
        <f>IF(OR($B307="", AE293=""), "", IF(COUNTIFS('Leave Request Form'!$T$8:$T$507, AE293, 'Leave Request Form'!$C$8:$C$507, $B307), "A2", IF(COUNTIFS('Leave Request Form'!$G$8:$G$507, AE293, 'Leave Request Form'!$C$8:$C$507, $B307), "R2", IF(COUNTIFS('Leave Request Form'!$P$8:$P$569, $B307, 'Leave Request Form'!$Q$8:$Q$569, "&lt;="&amp;AE293, 'Leave Request Form'!$R$8:$R$569, "&gt;="&amp;AE293)&gt;0, "A", IF(COUNTIFS('Leave Request Form'!$C$8:$C$507, $B307, 'Leave Request Form'!$D$8:$D$507, "&lt;="&amp;AE293, 'Leave Request Form'!$E$8:$E$507, "&gt;="&amp;AE293)&gt;0, "R", "")))))</f>
        <v/>
      </c>
      <c r="AF307" s="43" t="str">
        <f>IF(OR($B307="", AF293=""), "", IF(COUNTIFS('Leave Request Form'!$T$8:$T$507, AF293, 'Leave Request Form'!$C$8:$C$507, $B307), "A2", IF(COUNTIFS('Leave Request Form'!$G$8:$G$507, AF293, 'Leave Request Form'!$C$8:$C$507, $B307), "R2", IF(COUNTIFS('Leave Request Form'!$P$8:$P$569, $B307, 'Leave Request Form'!$Q$8:$Q$569, "&lt;="&amp;AF293, 'Leave Request Form'!$R$8:$R$569, "&gt;="&amp;AF293)&gt;0, "A", IF(COUNTIFS('Leave Request Form'!$C$8:$C$507, $B307, 'Leave Request Form'!$D$8:$D$507, "&lt;="&amp;AF293, 'Leave Request Form'!$E$8:$E$507, "&gt;="&amp;AF293)&gt;0, "R", "")))))</f>
        <v/>
      </c>
      <c r="AG307" s="44" t="str">
        <f>IF(OR($B307="", AG293=""), "", IF(COUNTIFS('Leave Request Form'!$T$8:$T$507, AG293, 'Leave Request Form'!$C$8:$C$507, $B307), "A2", IF(COUNTIFS('Leave Request Form'!$G$8:$G$507, AG293, 'Leave Request Form'!$C$8:$C$507, $B307), "R2", IF(COUNTIFS('Leave Request Form'!$P$8:$P$569, $B307, 'Leave Request Form'!$Q$8:$Q$569, "&lt;="&amp;AG293, 'Leave Request Form'!$R$8:$R$569, "&gt;="&amp;AG293)&gt;0, "A", IF(COUNTIFS('Leave Request Form'!$C$8:$C$507, $B307, 'Leave Request Form'!$D$8:$D$507, "&lt;="&amp;AG293, 'Leave Request Form'!$E$8:$E$507, "&gt;="&amp;AG293)&gt;0, "R", "")))))</f>
        <v/>
      </c>
      <c r="AH307" s="75"/>
    </row>
    <row r="308" spans="1:34" x14ac:dyDescent="0.25">
      <c r="A308" s="75"/>
      <c r="B308" s="10" t="str">
        <f>IF('Intro &amp; Setup'!$BC$18="", "", 'Intro &amp; Setup'!$BC$18)</f>
        <v/>
      </c>
      <c r="C308" s="42" t="str">
        <f>IF(OR($B308="", C293=""), "", IF(COUNTIFS('Leave Request Form'!$T$8:$T$507, C293, 'Leave Request Form'!$C$8:$C$507, $B308), "A2", IF(COUNTIFS('Leave Request Form'!$G$8:$G$507, C293, 'Leave Request Form'!$C$8:$C$507, $B308), "R2", IF(COUNTIFS('Leave Request Form'!$P$8:$P$569, $B308, 'Leave Request Form'!$Q$8:$Q$569, "&lt;="&amp;C293, 'Leave Request Form'!$R$8:$R$569, "&gt;="&amp;C293)&gt;0, "A", IF(COUNTIFS('Leave Request Form'!$C$8:$C$507, $B308, 'Leave Request Form'!$D$8:$D$507, "&lt;="&amp;C293, 'Leave Request Form'!$E$8:$E$507, "&gt;="&amp;C293)&gt;0, "R", "")))))</f>
        <v/>
      </c>
      <c r="D308" s="43" t="str">
        <f>IF(OR($B308="", D293=""), "", IF(COUNTIFS('Leave Request Form'!$T$8:$T$507, D293, 'Leave Request Form'!$C$8:$C$507, $B308), "A2", IF(COUNTIFS('Leave Request Form'!$G$8:$G$507, D293, 'Leave Request Form'!$C$8:$C$507, $B308), "R2", IF(COUNTIFS('Leave Request Form'!$P$8:$P$569, $B308, 'Leave Request Form'!$Q$8:$Q$569, "&lt;="&amp;D293, 'Leave Request Form'!$R$8:$R$569, "&gt;="&amp;D293)&gt;0, "A", IF(COUNTIFS('Leave Request Form'!$C$8:$C$507, $B308, 'Leave Request Form'!$D$8:$D$507, "&lt;="&amp;D293, 'Leave Request Form'!$E$8:$E$507, "&gt;="&amp;D293)&gt;0, "R", "")))))</f>
        <v/>
      </c>
      <c r="E308" s="43" t="str">
        <f>IF(OR($B308="", E293=""), "", IF(COUNTIFS('Leave Request Form'!$T$8:$T$507, E293, 'Leave Request Form'!$C$8:$C$507, $B308), "A2", IF(COUNTIFS('Leave Request Form'!$G$8:$G$507, E293, 'Leave Request Form'!$C$8:$C$507, $B308), "R2", IF(COUNTIFS('Leave Request Form'!$P$8:$P$569, $B308, 'Leave Request Form'!$Q$8:$Q$569, "&lt;="&amp;E293, 'Leave Request Form'!$R$8:$R$569, "&gt;="&amp;E293)&gt;0, "A", IF(COUNTIFS('Leave Request Form'!$C$8:$C$507, $B308, 'Leave Request Form'!$D$8:$D$507, "&lt;="&amp;E293, 'Leave Request Form'!$E$8:$E$507, "&gt;="&amp;E293)&gt;0, "R", "")))))</f>
        <v/>
      </c>
      <c r="F308" s="43" t="str">
        <f>IF(OR($B308="", F293=""), "", IF(COUNTIFS('Leave Request Form'!$T$8:$T$507, F293, 'Leave Request Form'!$C$8:$C$507, $B308), "A2", IF(COUNTIFS('Leave Request Form'!$G$8:$G$507, F293, 'Leave Request Form'!$C$8:$C$507, $B308), "R2", IF(COUNTIFS('Leave Request Form'!$P$8:$P$569, $B308, 'Leave Request Form'!$Q$8:$Q$569, "&lt;="&amp;F293, 'Leave Request Form'!$R$8:$R$569, "&gt;="&amp;F293)&gt;0, "A", IF(COUNTIFS('Leave Request Form'!$C$8:$C$507, $B308, 'Leave Request Form'!$D$8:$D$507, "&lt;="&amp;F293, 'Leave Request Form'!$E$8:$E$507, "&gt;="&amp;F293)&gt;0, "R", "")))))</f>
        <v/>
      </c>
      <c r="G308" s="43" t="str">
        <f>IF(OR($B308="", G293=""), "", IF(COUNTIFS('Leave Request Form'!$T$8:$T$507, G293, 'Leave Request Form'!$C$8:$C$507, $B308), "A2", IF(COUNTIFS('Leave Request Form'!$G$8:$G$507, G293, 'Leave Request Form'!$C$8:$C$507, $B308), "R2", IF(COUNTIFS('Leave Request Form'!$P$8:$P$569, $B308, 'Leave Request Form'!$Q$8:$Q$569, "&lt;="&amp;G293, 'Leave Request Form'!$R$8:$R$569, "&gt;="&amp;G293)&gt;0, "A", IF(COUNTIFS('Leave Request Form'!$C$8:$C$507, $B308, 'Leave Request Form'!$D$8:$D$507, "&lt;="&amp;G293, 'Leave Request Form'!$E$8:$E$507, "&gt;="&amp;G293)&gt;0, "R", "")))))</f>
        <v/>
      </c>
      <c r="H308" s="43" t="str">
        <f>IF(OR($B308="", H293=""), "", IF(COUNTIFS('Leave Request Form'!$T$8:$T$507, H293, 'Leave Request Form'!$C$8:$C$507, $B308), "A2", IF(COUNTIFS('Leave Request Form'!$G$8:$G$507, H293, 'Leave Request Form'!$C$8:$C$507, $B308), "R2", IF(COUNTIFS('Leave Request Form'!$P$8:$P$569, $B308, 'Leave Request Form'!$Q$8:$Q$569, "&lt;="&amp;H293, 'Leave Request Form'!$R$8:$R$569, "&gt;="&amp;H293)&gt;0, "A", IF(COUNTIFS('Leave Request Form'!$C$8:$C$507, $B308, 'Leave Request Form'!$D$8:$D$507, "&lt;="&amp;H293, 'Leave Request Form'!$E$8:$E$507, "&gt;="&amp;H293)&gt;0, "R", "")))))</f>
        <v/>
      </c>
      <c r="I308" s="43" t="str">
        <f>IF(OR($B308="", I293=""), "", IF(COUNTIFS('Leave Request Form'!$T$8:$T$507, I293, 'Leave Request Form'!$C$8:$C$507, $B308), "A2", IF(COUNTIFS('Leave Request Form'!$G$8:$G$507, I293, 'Leave Request Form'!$C$8:$C$507, $B308), "R2", IF(COUNTIFS('Leave Request Form'!$P$8:$P$569, $B308, 'Leave Request Form'!$Q$8:$Q$569, "&lt;="&amp;I293, 'Leave Request Form'!$R$8:$R$569, "&gt;="&amp;I293)&gt;0, "A", IF(COUNTIFS('Leave Request Form'!$C$8:$C$507, $B308, 'Leave Request Form'!$D$8:$D$507, "&lt;="&amp;I293, 'Leave Request Form'!$E$8:$E$507, "&gt;="&amp;I293)&gt;0, "R", "")))))</f>
        <v/>
      </c>
      <c r="J308" s="43" t="str">
        <f>IF(OR($B308="", J293=""), "", IF(COUNTIFS('Leave Request Form'!$T$8:$T$507, J293, 'Leave Request Form'!$C$8:$C$507, $B308), "A2", IF(COUNTIFS('Leave Request Form'!$G$8:$G$507, J293, 'Leave Request Form'!$C$8:$C$507, $B308), "R2", IF(COUNTIFS('Leave Request Form'!$P$8:$P$569, $B308, 'Leave Request Form'!$Q$8:$Q$569, "&lt;="&amp;J293, 'Leave Request Form'!$R$8:$R$569, "&gt;="&amp;J293)&gt;0, "A", IF(COUNTIFS('Leave Request Form'!$C$8:$C$507, $B308, 'Leave Request Form'!$D$8:$D$507, "&lt;="&amp;J293, 'Leave Request Form'!$E$8:$E$507, "&gt;="&amp;J293)&gt;0, "R", "")))))</f>
        <v/>
      </c>
      <c r="K308" s="43" t="str">
        <f>IF(OR($B308="", K293=""), "", IF(COUNTIFS('Leave Request Form'!$T$8:$T$507, K293, 'Leave Request Form'!$C$8:$C$507, $B308), "A2", IF(COUNTIFS('Leave Request Form'!$G$8:$G$507, K293, 'Leave Request Form'!$C$8:$C$507, $B308), "R2", IF(COUNTIFS('Leave Request Form'!$P$8:$P$569, $B308, 'Leave Request Form'!$Q$8:$Q$569, "&lt;="&amp;K293, 'Leave Request Form'!$R$8:$R$569, "&gt;="&amp;K293)&gt;0, "A", IF(COUNTIFS('Leave Request Form'!$C$8:$C$507, $B308, 'Leave Request Form'!$D$8:$D$507, "&lt;="&amp;K293, 'Leave Request Form'!$E$8:$E$507, "&gt;="&amp;K293)&gt;0, "R", "")))))</f>
        <v/>
      </c>
      <c r="L308" s="43" t="str">
        <f>IF(OR($B308="", L293=""), "", IF(COUNTIFS('Leave Request Form'!$T$8:$T$507, L293, 'Leave Request Form'!$C$8:$C$507, $B308), "A2", IF(COUNTIFS('Leave Request Form'!$G$8:$G$507, L293, 'Leave Request Form'!$C$8:$C$507, $B308), "R2", IF(COUNTIFS('Leave Request Form'!$P$8:$P$569, $B308, 'Leave Request Form'!$Q$8:$Q$569, "&lt;="&amp;L293, 'Leave Request Form'!$R$8:$R$569, "&gt;="&amp;L293)&gt;0, "A", IF(COUNTIFS('Leave Request Form'!$C$8:$C$507, $B308, 'Leave Request Form'!$D$8:$D$507, "&lt;="&amp;L293, 'Leave Request Form'!$E$8:$E$507, "&gt;="&amp;L293)&gt;0, "R", "")))))</f>
        <v/>
      </c>
      <c r="M308" s="43" t="str">
        <f>IF(OR($B308="", M293=""), "", IF(COUNTIFS('Leave Request Form'!$T$8:$T$507, M293, 'Leave Request Form'!$C$8:$C$507, $B308), "A2", IF(COUNTIFS('Leave Request Form'!$G$8:$G$507, M293, 'Leave Request Form'!$C$8:$C$507, $B308), "R2", IF(COUNTIFS('Leave Request Form'!$P$8:$P$569, $B308, 'Leave Request Form'!$Q$8:$Q$569, "&lt;="&amp;M293, 'Leave Request Form'!$R$8:$R$569, "&gt;="&amp;M293)&gt;0, "A", IF(COUNTIFS('Leave Request Form'!$C$8:$C$507, $B308, 'Leave Request Form'!$D$8:$D$507, "&lt;="&amp;M293, 'Leave Request Form'!$E$8:$E$507, "&gt;="&amp;M293)&gt;0, "R", "")))))</f>
        <v/>
      </c>
      <c r="N308" s="43" t="str">
        <f>IF(OR($B308="", N293=""), "", IF(COUNTIFS('Leave Request Form'!$T$8:$T$507, N293, 'Leave Request Form'!$C$8:$C$507, $B308), "A2", IF(COUNTIFS('Leave Request Form'!$G$8:$G$507, N293, 'Leave Request Form'!$C$8:$C$507, $B308), "R2", IF(COUNTIFS('Leave Request Form'!$P$8:$P$569, $B308, 'Leave Request Form'!$Q$8:$Q$569, "&lt;="&amp;N293, 'Leave Request Form'!$R$8:$R$569, "&gt;="&amp;N293)&gt;0, "A", IF(COUNTIFS('Leave Request Form'!$C$8:$C$507, $B308, 'Leave Request Form'!$D$8:$D$507, "&lt;="&amp;N293, 'Leave Request Form'!$E$8:$E$507, "&gt;="&amp;N293)&gt;0, "R", "")))))</f>
        <v/>
      </c>
      <c r="O308" s="43" t="str">
        <f>IF(OR($B308="", O293=""), "", IF(COUNTIFS('Leave Request Form'!$T$8:$T$507, O293, 'Leave Request Form'!$C$8:$C$507, $B308), "A2", IF(COUNTIFS('Leave Request Form'!$G$8:$G$507, O293, 'Leave Request Form'!$C$8:$C$507, $B308), "R2", IF(COUNTIFS('Leave Request Form'!$P$8:$P$569, $B308, 'Leave Request Form'!$Q$8:$Q$569, "&lt;="&amp;O293, 'Leave Request Form'!$R$8:$R$569, "&gt;="&amp;O293)&gt;0, "A", IF(COUNTIFS('Leave Request Form'!$C$8:$C$507, $B308, 'Leave Request Form'!$D$8:$D$507, "&lt;="&amp;O293, 'Leave Request Form'!$E$8:$E$507, "&gt;="&amp;O293)&gt;0, "R", "")))))</f>
        <v/>
      </c>
      <c r="P308" s="43" t="str">
        <f>IF(OR($B308="", P293=""), "", IF(COUNTIFS('Leave Request Form'!$T$8:$T$507, P293, 'Leave Request Form'!$C$8:$C$507, $B308), "A2", IF(COUNTIFS('Leave Request Form'!$G$8:$G$507, P293, 'Leave Request Form'!$C$8:$C$507, $B308), "R2", IF(COUNTIFS('Leave Request Form'!$P$8:$P$569, $B308, 'Leave Request Form'!$Q$8:$Q$569, "&lt;="&amp;P293, 'Leave Request Form'!$R$8:$R$569, "&gt;="&amp;P293)&gt;0, "A", IF(COUNTIFS('Leave Request Form'!$C$8:$C$507, $B308, 'Leave Request Form'!$D$8:$D$507, "&lt;="&amp;P293, 'Leave Request Form'!$E$8:$E$507, "&gt;="&amp;P293)&gt;0, "R", "")))))</f>
        <v/>
      </c>
      <c r="Q308" s="43" t="str">
        <f>IF(OR($B308="", Q293=""), "", IF(COUNTIFS('Leave Request Form'!$T$8:$T$507, Q293, 'Leave Request Form'!$C$8:$C$507, $B308), "A2", IF(COUNTIFS('Leave Request Form'!$G$8:$G$507, Q293, 'Leave Request Form'!$C$8:$C$507, $B308), "R2", IF(COUNTIFS('Leave Request Form'!$P$8:$P$569, $B308, 'Leave Request Form'!$Q$8:$Q$569, "&lt;="&amp;Q293, 'Leave Request Form'!$R$8:$R$569, "&gt;="&amp;Q293)&gt;0, "A", IF(COUNTIFS('Leave Request Form'!$C$8:$C$507, $B308, 'Leave Request Form'!$D$8:$D$507, "&lt;="&amp;Q293, 'Leave Request Form'!$E$8:$E$507, "&gt;="&amp;Q293)&gt;0, "R", "")))))</f>
        <v/>
      </c>
      <c r="R308" s="43" t="str">
        <f>IF(OR($B308="", R293=""), "", IF(COUNTIFS('Leave Request Form'!$T$8:$T$507, R293, 'Leave Request Form'!$C$8:$C$507, $B308), "A2", IF(COUNTIFS('Leave Request Form'!$G$8:$G$507, R293, 'Leave Request Form'!$C$8:$C$507, $B308), "R2", IF(COUNTIFS('Leave Request Form'!$P$8:$P$569, $B308, 'Leave Request Form'!$Q$8:$Q$569, "&lt;="&amp;R293, 'Leave Request Form'!$R$8:$R$569, "&gt;="&amp;R293)&gt;0, "A", IF(COUNTIFS('Leave Request Form'!$C$8:$C$507, $B308, 'Leave Request Form'!$D$8:$D$507, "&lt;="&amp;R293, 'Leave Request Form'!$E$8:$E$507, "&gt;="&amp;R293)&gt;0, "R", "")))))</f>
        <v/>
      </c>
      <c r="S308" s="43" t="str">
        <f>IF(OR($B308="", S293=""), "", IF(COUNTIFS('Leave Request Form'!$T$8:$T$507, S293, 'Leave Request Form'!$C$8:$C$507, $B308), "A2", IF(COUNTIFS('Leave Request Form'!$G$8:$G$507, S293, 'Leave Request Form'!$C$8:$C$507, $B308), "R2", IF(COUNTIFS('Leave Request Form'!$P$8:$P$569, $B308, 'Leave Request Form'!$Q$8:$Q$569, "&lt;="&amp;S293, 'Leave Request Form'!$R$8:$R$569, "&gt;="&amp;S293)&gt;0, "A", IF(COUNTIFS('Leave Request Form'!$C$8:$C$507, $B308, 'Leave Request Form'!$D$8:$D$507, "&lt;="&amp;S293, 'Leave Request Form'!$E$8:$E$507, "&gt;="&amp;S293)&gt;0, "R", "")))))</f>
        <v/>
      </c>
      <c r="T308" s="43" t="str">
        <f>IF(OR($B308="", T293=""), "", IF(COUNTIFS('Leave Request Form'!$T$8:$T$507, T293, 'Leave Request Form'!$C$8:$C$507, $B308), "A2", IF(COUNTIFS('Leave Request Form'!$G$8:$G$507, T293, 'Leave Request Form'!$C$8:$C$507, $B308), "R2", IF(COUNTIFS('Leave Request Form'!$P$8:$P$569, $B308, 'Leave Request Form'!$Q$8:$Q$569, "&lt;="&amp;T293, 'Leave Request Form'!$R$8:$R$569, "&gt;="&amp;T293)&gt;0, "A", IF(COUNTIFS('Leave Request Form'!$C$8:$C$507, $B308, 'Leave Request Form'!$D$8:$D$507, "&lt;="&amp;T293, 'Leave Request Form'!$E$8:$E$507, "&gt;="&amp;T293)&gt;0, "R", "")))))</f>
        <v/>
      </c>
      <c r="U308" s="43" t="str">
        <f>IF(OR($B308="", U293=""), "", IF(COUNTIFS('Leave Request Form'!$T$8:$T$507, U293, 'Leave Request Form'!$C$8:$C$507, $B308), "A2", IF(COUNTIFS('Leave Request Form'!$G$8:$G$507, U293, 'Leave Request Form'!$C$8:$C$507, $B308), "R2", IF(COUNTIFS('Leave Request Form'!$P$8:$P$569, $B308, 'Leave Request Form'!$Q$8:$Q$569, "&lt;="&amp;U293, 'Leave Request Form'!$R$8:$R$569, "&gt;="&amp;U293)&gt;0, "A", IF(COUNTIFS('Leave Request Form'!$C$8:$C$507, $B308, 'Leave Request Form'!$D$8:$D$507, "&lt;="&amp;U293, 'Leave Request Form'!$E$8:$E$507, "&gt;="&amp;U293)&gt;0, "R", "")))))</f>
        <v/>
      </c>
      <c r="V308" s="43" t="str">
        <f>IF(OR($B308="", V293=""), "", IF(COUNTIFS('Leave Request Form'!$T$8:$T$507, V293, 'Leave Request Form'!$C$8:$C$507, $B308), "A2", IF(COUNTIFS('Leave Request Form'!$G$8:$G$507, V293, 'Leave Request Form'!$C$8:$C$507, $B308), "R2", IF(COUNTIFS('Leave Request Form'!$P$8:$P$569, $B308, 'Leave Request Form'!$Q$8:$Q$569, "&lt;="&amp;V293, 'Leave Request Form'!$R$8:$R$569, "&gt;="&amp;V293)&gt;0, "A", IF(COUNTIFS('Leave Request Form'!$C$8:$C$507, $B308, 'Leave Request Form'!$D$8:$D$507, "&lt;="&amp;V293, 'Leave Request Form'!$E$8:$E$507, "&gt;="&amp;V293)&gt;0, "R", "")))))</f>
        <v/>
      </c>
      <c r="W308" s="43" t="str">
        <f>IF(OR($B308="", W293=""), "", IF(COUNTIFS('Leave Request Form'!$T$8:$T$507, W293, 'Leave Request Form'!$C$8:$C$507, $B308), "A2", IF(COUNTIFS('Leave Request Form'!$G$8:$G$507, W293, 'Leave Request Form'!$C$8:$C$507, $B308), "R2", IF(COUNTIFS('Leave Request Form'!$P$8:$P$569, $B308, 'Leave Request Form'!$Q$8:$Q$569, "&lt;="&amp;W293, 'Leave Request Form'!$R$8:$R$569, "&gt;="&amp;W293)&gt;0, "A", IF(COUNTIFS('Leave Request Form'!$C$8:$C$507, $B308, 'Leave Request Form'!$D$8:$D$507, "&lt;="&amp;W293, 'Leave Request Form'!$E$8:$E$507, "&gt;="&amp;W293)&gt;0, "R", "")))))</f>
        <v/>
      </c>
      <c r="X308" s="43" t="str">
        <f>IF(OR($B308="", X293=""), "", IF(COUNTIFS('Leave Request Form'!$T$8:$T$507, X293, 'Leave Request Form'!$C$8:$C$507, $B308), "A2", IF(COUNTIFS('Leave Request Form'!$G$8:$G$507, X293, 'Leave Request Form'!$C$8:$C$507, $B308), "R2", IF(COUNTIFS('Leave Request Form'!$P$8:$P$569, $B308, 'Leave Request Form'!$Q$8:$Q$569, "&lt;="&amp;X293, 'Leave Request Form'!$R$8:$R$569, "&gt;="&amp;X293)&gt;0, "A", IF(COUNTIFS('Leave Request Form'!$C$8:$C$507, $B308, 'Leave Request Form'!$D$8:$D$507, "&lt;="&amp;X293, 'Leave Request Form'!$E$8:$E$507, "&gt;="&amp;X293)&gt;0, "R", "")))))</f>
        <v/>
      </c>
      <c r="Y308" s="43" t="str">
        <f>IF(OR($B308="", Y293=""), "", IF(COUNTIFS('Leave Request Form'!$T$8:$T$507, Y293, 'Leave Request Form'!$C$8:$C$507, $B308), "A2", IF(COUNTIFS('Leave Request Form'!$G$8:$G$507, Y293, 'Leave Request Form'!$C$8:$C$507, $B308), "R2", IF(COUNTIFS('Leave Request Form'!$P$8:$P$569, $B308, 'Leave Request Form'!$Q$8:$Q$569, "&lt;="&amp;Y293, 'Leave Request Form'!$R$8:$R$569, "&gt;="&amp;Y293)&gt;0, "A", IF(COUNTIFS('Leave Request Form'!$C$8:$C$507, $B308, 'Leave Request Form'!$D$8:$D$507, "&lt;="&amp;Y293, 'Leave Request Form'!$E$8:$E$507, "&gt;="&amp;Y293)&gt;0, "R", "")))))</f>
        <v/>
      </c>
      <c r="Z308" s="43" t="str">
        <f>IF(OR($B308="", Z293=""), "", IF(COUNTIFS('Leave Request Form'!$T$8:$T$507, Z293, 'Leave Request Form'!$C$8:$C$507, $B308), "A2", IF(COUNTIFS('Leave Request Form'!$G$8:$G$507, Z293, 'Leave Request Form'!$C$8:$C$507, $B308), "R2", IF(COUNTIFS('Leave Request Form'!$P$8:$P$569, $B308, 'Leave Request Form'!$Q$8:$Q$569, "&lt;="&amp;Z293, 'Leave Request Form'!$R$8:$R$569, "&gt;="&amp;Z293)&gt;0, "A", IF(COUNTIFS('Leave Request Form'!$C$8:$C$507, $B308, 'Leave Request Form'!$D$8:$D$507, "&lt;="&amp;Z293, 'Leave Request Form'!$E$8:$E$507, "&gt;="&amp;Z293)&gt;0, "R", "")))))</f>
        <v/>
      </c>
      <c r="AA308" s="43" t="str">
        <f>IF(OR($B308="", AA293=""), "", IF(COUNTIFS('Leave Request Form'!$T$8:$T$507, AA293, 'Leave Request Form'!$C$8:$C$507, $B308), "A2", IF(COUNTIFS('Leave Request Form'!$G$8:$G$507, AA293, 'Leave Request Form'!$C$8:$C$507, $B308), "R2", IF(COUNTIFS('Leave Request Form'!$P$8:$P$569, $B308, 'Leave Request Form'!$Q$8:$Q$569, "&lt;="&amp;AA293, 'Leave Request Form'!$R$8:$R$569, "&gt;="&amp;AA293)&gt;0, "A", IF(COUNTIFS('Leave Request Form'!$C$8:$C$507, $B308, 'Leave Request Form'!$D$8:$D$507, "&lt;="&amp;AA293, 'Leave Request Form'!$E$8:$E$507, "&gt;="&amp;AA293)&gt;0, "R", "")))))</f>
        <v/>
      </c>
      <c r="AB308" s="43" t="str">
        <f>IF(OR($B308="", AB293=""), "", IF(COUNTIFS('Leave Request Form'!$T$8:$T$507, AB293, 'Leave Request Form'!$C$8:$C$507, $B308), "A2", IF(COUNTIFS('Leave Request Form'!$G$8:$G$507, AB293, 'Leave Request Form'!$C$8:$C$507, $B308), "R2", IF(COUNTIFS('Leave Request Form'!$P$8:$P$569, $B308, 'Leave Request Form'!$Q$8:$Q$569, "&lt;="&amp;AB293, 'Leave Request Form'!$R$8:$R$569, "&gt;="&amp;AB293)&gt;0, "A", IF(COUNTIFS('Leave Request Form'!$C$8:$C$507, $B308, 'Leave Request Form'!$D$8:$D$507, "&lt;="&amp;AB293, 'Leave Request Form'!$E$8:$E$507, "&gt;="&amp;AB293)&gt;0, "R", "")))))</f>
        <v/>
      </c>
      <c r="AC308" s="43" t="str">
        <f>IF(OR($B308="", AC293=""), "", IF(COUNTIFS('Leave Request Form'!$T$8:$T$507, AC293, 'Leave Request Form'!$C$8:$C$507, $B308), "A2", IF(COUNTIFS('Leave Request Form'!$G$8:$G$507, AC293, 'Leave Request Form'!$C$8:$C$507, $B308), "R2", IF(COUNTIFS('Leave Request Form'!$P$8:$P$569, $B308, 'Leave Request Form'!$Q$8:$Q$569, "&lt;="&amp;AC293, 'Leave Request Form'!$R$8:$R$569, "&gt;="&amp;AC293)&gt;0, "A", IF(COUNTIFS('Leave Request Form'!$C$8:$C$507, $B308, 'Leave Request Form'!$D$8:$D$507, "&lt;="&amp;AC293, 'Leave Request Form'!$E$8:$E$507, "&gt;="&amp;AC293)&gt;0, "R", "")))))</f>
        <v/>
      </c>
      <c r="AD308" s="43" t="str">
        <f>IF(OR($B308="", AD293=""), "", IF(COUNTIFS('Leave Request Form'!$T$8:$T$507, AD293, 'Leave Request Form'!$C$8:$C$507, $B308), "A2", IF(COUNTIFS('Leave Request Form'!$G$8:$G$507, AD293, 'Leave Request Form'!$C$8:$C$507, $B308), "R2", IF(COUNTIFS('Leave Request Form'!$P$8:$P$569, $B308, 'Leave Request Form'!$Q$8:$Q$569, "&lt;="&amp;AD293, 'Leave Request Form'!$R$8:$R$569, "&gt;="&amp;AD293)&gt;0, "A", IF(COUNTIFS('Leave Request Form'!$C$8:$C$507, $B308, 'Leave Request Form'!$D$8:$D$507, "&lt;="&amp;AD293, 'Leave Request Form'!$E$8:$E$507, "&gt;="&amp;AD293)&gt;0, "R", "")))))</f>
        <v/>
      </c>
      <c r="AE308" s="43" t="str">
        <f>IF(OR($B308="", AE293=""), "", IF(COUNTIFS('Leave Request Form'!$T$8:$T$507, AE293, 'Leave Request Form'!$C$8:$C$507, $B308), "A2", IF(COUNTIFS('Leave Request Form'!$G$8:$G$507, AE293, 'Leave Request Form'!$C$8:$C$507, $B308), "R2", IF(COUNTIFS('Leave Request Form'!$P$8:$P$569, $B308, 'Leave Request Form'!$Q$8:$Q$569, "&lt;="&amp;AE293, 'Leave Request Form'!$R$8:$R$569, "&gt;="&amp;AE293)&gt;0, "A", IF(COUNTIFS('Leave Request Form'!$C$8:$C$507, $B308, 'Leave Request Form'!$D$8:$D$507, "&lt;="&amp;AE293, 'Leave Request Form'!$E$8:$E$507, "&gt;="&amp;AE293)&gt;0, "R", "")))))</f>
        <v/>
      </c>
      <c r="AF308" s="43" t="str">
        <f>IF(OR($B308="", AF293=""), "", IF(COUNTIFS('Leave Request Form'!$T$8:$T$507, AF293, 'Leave Request Form'!$C$8:$C$507, $B308), "A2", IF(COUNTIFS('Leave Request Form'!$G$8:$G$507, AF293, 'Leave Request Form'!$C$8:$C$507, $B308), "R2", IF(COUNTIFS('Leave Request Form'!$P$8:$P$569, $B308, 'Leave Request Form'!$Q$8:$Q$569, "&lt;="&amp;AF293, 'Leave Request Form'!$R$8:$R$569, "&gt;="&amp;AF293)&gt;0, "A", IF(COUNTIFS('Leave Request Form'!$C$8:$C$507, $B308, 'Leave Request Form'!$D$8:$D$507, "&lt;="&amp;AF293, 'Leave Request Form'!$E$8:$E$507, "&gt;="&amp;AF293)&gt;0, "R", "")))))</f>
        <v/>
      </c>
      <c r="AG308" s="44" t="str">
        <f>IF(OR($B308="", AG293=""), "", IF(COUNTIFS('Leave Request Form'!$T$8:$T$507, AG293, 'Leave Request Form'!$C$8:$C$507, $B308), "A2", IF(COUNTIFS('Leave Request Form'!$G$8:$G$507, AG293, 'Leave Request Form'!$C$8:$C$507, $B308), "R2", IF(COUNTIFS('Leave Request Form'!$P$8:$P$569, $B308, 'Leave Request Form'!$Q$8:$Q$569, "&lt;="&amp;AG293, 'Leave Request Form'!$R$8:$R$569, "&gt;="&amp;AG293)&gt;0, "A", IF(COUNTIFS('Leave Request Form'!$C$8:$C$507, $B308, 'Leave Request Form'!$D$8:$D$507, "&lt;="&amp;AG293, 'Leave Request Form'!$E$8:$E$507, "&gt;="&amp;AG293)&gt;0, "R", "")))))</f>
        <v/>
      </c>
      <c r="AH308" s="75"/>
    </row>
    <row r="309" spans="1:34" x14ac:dyDescent="0.25">
      <c r="A309" s="75"/>
      <c r="B309" s="10" t="str">
        <f>IF('Intro &amp; Setup'!$BC$19="", "", 'Intro &amp; Setup'!$BC$19)</f>
        <v/>
      </c>
      <c r="C309" s="42" t="str">
        <f>IF(OR($B309="", C293=""), "", IF(COUNTIFS('Leave Request Form'!$T$8:$T$507, C293, 'Leave Request Form'!$C$8:$C$507, $B309), "A2", IF(COUNTIFS('Leave Request Form'!$G$8:$G$507, C293, 'Leave Request Form'!$C$8:$C$507, $B309), "R2", IF(COUNTIFS('Leave Request Form'!$P$8:$P$569, $B309, 'Leave Request Form'!$Q$8:$Q$569, "&lt;="&amp;C293, 'Leave Request Form'!$R$8:$R$569, "&gt;="&amp;C293)&gt;0, "A", IF(COUNTIFS('Leave Request Form'!$C$8:$C$507, $B309, 'Leave Request Form'!$D$8:$D$507, "&lt;="&amp;C293, 'Leave Request Form'!$E$8:$E$507, "&gt;="&amp;C293)&gt;0, "R", "")))))</f>
        <v/>
      </c>
      <c r="D309" s="43" t="str">
        <f>IF(OR($B309="", D293=""), "", IF(COUNTIFS('Leave Request Form'!$T$8:$T$507, D293, 'Leave Request Form'!$C$8:$C$507, $B309), "A2", IF(COUNTIFS('Leave Request Form'!$G$8:$G$507, D293, 'Leave Request Form'!$C$8:$C$507, $B309), "R2", IF(COUNTIFS('Leave Request Form'!$P$8:$P$569, $B309, 'Leave Request Form'!$Q$8:$Q$569, "&lt;="&amp;D293, 'Leave Request Form'!$R$8:$R$569, "&gt;="&amp;D293)&gt;0, "A", IF(COUNTIFS('Leave Request Form'!$C$8:$C$507, $B309, 'Leave Request Form'!$D$8:$D$507, "&lt;="&amp;D293, 'Leave Request Form'!$E$8:$E$507, "&gt;="&amp;D293)&gt;0, "R", "")))))</f>
        <v/>
      </c>
      <c r="E309" s="43" t="str">
        <f>IF(OR($B309="", E293=""), "", IF(COUNTIFS('Leave Request Form'!$T$8:$T$507, E293, 'Leave Request Form'!$C$8:$C$507, $B309), "A2", IF(COUNTIFS('Leave Request Form'!$G$8:$G$507, E293, 'Leave Request Form'!$C$8:$C$507, $B309), "R2", IF(COUNTIFS('Leave Request Form'!$P$8:$P$569, $B309, 'Leave Request Form'!$Q$8:$Q$569, "&lt;="&amp;E293, 'Leave Request Form'!$R$8:$R$569, "&gt;="&amp;E293)&gt;0, "A", IF(COUNTIFS('Leave Request Form'!$C$8:$C$507, $B309, 'Leave Request Form'!$D$8:$D$507, "&lt;="&amp;E293, 'Leave Request Form'!$E$8:$E$507, "&gt;="&amp;E293)&gt;0, "R", "")))))</f>
        <v/>
      </c>
      <c r="F309" s="43" t="str">
        <f>IF(OR($B309="", F293=""), "", IF(COUNTIFS('Leave Request Form'!$T$8:$T$507, F293, 'Leave Request Form'!$C$8:$C$507, $B309), "A2", IF(COUNTIFS('Leave Request Form'!$G$8:$G$507, F293, 'Leave Request Form'!$C$8:$C$507, $B309), "R2", IF(COUNTIFS('Leave Request Form'!$P$8:$P$569, $B309, 'Leave Request Form'!$Q$8:$Q$569, "&lt;="&amp;F293, 'Leave Request Form'!$R$8:$R$569, "&gt;="&amp;F293)&gt;0, "A", IF(COUNTIFS('Leave Request Form'!$C$8:$C$507, $B309, 'Leave Request Form'!$D$8:$D$507, "&lt;="&amp;F293, 'Leave Request Form'!$E$8:$E$507, "&gt;="&amp;F293)&gt;0, "R", "")))))</f>
        <v/>
      </c>
      <c r="G309" s="43" t="str">
        <f>IF(OR($B309="", G293=""), "", IF(COUNTIFS('Leave Request Form'!$T$8:$T$507, G293, 'Leave Request Form'!$C$8:$C$507, $B309), "A2", IF(COUNTIFS('Leave Request Form'!$G$8:$G$507, G293, 'Leave Request Form'!$C$8:$C$507, $B309), "R2", IF(COUNTIFS('Leave Request Form'!$P$8:$P$569, $B309, 'Leave Request Form'!$Q$8:$Q$569, "&lt;="&amp;G293, 'Leave Request Form'!$R$8:$R$569, "&gt;="&amp;G293)&gt;0, "A", IF(COUNTIFS('Leave Request Form'!$C$8:$C$507, $B309, 'Leave Request Form'!$D$8:$D$507, "&lt;="&amp;G293, 'Leave Request Form'!$E$8:$E$507, "&gt;="&amp;G293)&gt;0, "R", "")))))</f>
        <v/>
      </c>
      <c r="H309" s="43" t="str">
        <f>IF(OR($B309="", H293=""), "", IF(COUNTIFS('Leave Request Form'!$T$8:$T$507, H293, 'Leave Request Form'!$C$8:$C$507, $B309), "A2", IF(COUNTIFS('Leave Request Form'!$G$8:$G$507, H293, 'Leave Request Form'!$C$8:$C$507, $B309), "R2", IF(COUNTIFS('Leave Request Form'!$P$8:$P$569, $B309, 'Leave Request Form'!$Q$8:$Q$569, "&lt;="&amp;H293, 'Leave Request Form'!$R$8:$R$569, "&gt;="&amp;H293)&gt;0, "A", IF(COUNTIFS('Leave Request Form'!$C$8:$C$507, $B309, 'Leave Request Form'!$D$8:$D$507, "&lt;="&amp;H293, 'Leave Request Form'!$E$8:$E$507, "&gt;="&amp;H293)&gt;0, "R", "")))))</f>
        <v/>
      </c>
      <c r="I309" s="43" t="str">
        <f>IF(OR($B309="", I293=""), "", IF(COUNTIFS('Leave Request Form'!$T$8:$T$507, I293, 'Leave Request Form'!$C$8:$C$507, $B309), "A2", IF(COUNTIFS('Leave Request Form'!$G$8:$G$507, I293, 'Leave Request Form'!$C$8:$C$507, $B309), "R2", IF(COUNTIFS('Leave Request Form'!$P$8:$P$569, $B309, 'Leave Request Form'!$Q$8:$Q$569, "&lt;="&amp;I293, 'Leave Request Form'!$R$8:$R$569, "&gt;="&amp;I293)&gt;0, "A", IF(COUNTIFS('Leave Request Form'!$C$8:$C$507, $B309, 'Leave Request Form'!$D$8:$D$507, "&lt;="&amp;I293, 'Leave Request Form'!$E$8:$E$507, "&gt;="&amp;I293)&gt;0, "R", "")))))</f>
        <v/>
      </c>
      <c r="J309" s="43" t="str">
        <f>IF(OR($B309="", J293=""), "", IF(COUNTIFS('Leave Request Form'!$T$8:$T$507, J293, 'Leave Request Form'!$C$8:$C$507, $B309), "A2", IF(COUNTIFS('Leave Request Form'!$G$8:$G$507, J293, 'Leave Request Form'!$C$8:$C$507, $B309), "R2", IF(COUNTIFS('Leave Request Form'!$P$8:$P$569, $B309, 'Leave Request Form'!$Q$8:$Q$569, "&lt;="&amp;J293, 'Leave Request Form'!$R$8:$R$569, "&gt;="&amp;J293)&gt;0, "A", IF(COUNTIFS('Leave Request Form'!$C$8:$C$507, $B309, 'Leave Request Form'!$D$8:$D$507, "&lt;="&amp;J293, 'Leave Request Form'!$E$8:$E$507, "&gt;="&amp;J293)&gt;0, "R", "")))))</f>
        <v/>
      </c>
      <c r="K309" s="43" t="str">
        <f>IF(OR($B309="", K293=""), "", IF(COUNTIFS('Leave Request Form'!$T$8:$T$507, K293, 'Leave Request Form'!$C$8:$C$507, $B309), "A2", IF(COUNTIFS('Leave Request Form'!$G$8:$G$507, K293, 'Leave Request Form'!$C$8:$C$507, $B309), "R2", IF(COUNTIFS('Leave Request Form'!$P$8:$P$569, $B309, 'Leave Request Form'!$Q$8:$Q$569, "&lt;="&amp;K293, 'Leave Request Form'!$R$8:$R$569, "&gt;="&amp;K293)&gt;0, "A", IF(COUNTIFS('Leave Request Form'!$C$8:$C$507, $B309, 'Leave Request Form'!$D$8:$D$507, "&lt;="&amp;K293, 'Leave Request Form'!$E$8:$E$507, "&gt;="&amp;K293)&gt;0, "R", "")))))</f>
        <v/>
      </c>
      <c r="L309" s="43" t="str">
        <f>IF(OR($B309="", L293=""), "", IF(COUNTIFS('Leave Request Form'!$T$8:$T$507, L293, 'Leave Request Form'!$C$8:$C$507, $B309), "A2", IF(COUNTIFS('Leave Request Form'!$G$8:$G$507, L293, 'Leave Request Form'!$C$8:$C$507, $B309), "R2", IF(COUNTIFS('Leave Request Form'!$P$8:$P$569, $B309, 'Leave Request Form'!$Q$8:$Q$569, "&lt;="&amp;L293, 'Leave Request Form'!$R$8:$R$569, "&gt;="&amp;L293)&gt;0, "A", IF(COUNTIFS('Leave Request Form'!$C$8:$C$507, $B309, 'Leave Request Form'!$D$8:$D$507, "&lt;="&amp;L293, 'Leave Request Form'!$E$8:$E$507, "&gt;="&amp;L293)&gt;0, "R", "")))))</f>
        <v/>
      </c>
      <c r="M309" s="43" t="str">
        <f>IF(OR($B309="", M293=""), "", IF(COUNTIFS('Leave Request Form'!$T$8:$T$507, M293, 'Leave Request Form'!$C$8:$C$507, $B309), "A2", IF(COUNTIFS('Leave Request Form'!$G$8:$G$507, M293, 'Leave Request Form'!$C$8:$C$507, $B309), "R2", IF(COUNTIFS('Leave Request Form'!$P$8:$P$569, $B309, 'Leave Request Form'!$Q$8:$Q$569, "&lt;="&amp;M293, 'Leave Request Form'!$R$8:$R$569, "&gt;="&amp;M293)&gt;0, "A", IF(COUNTIFS('Leave Request Form'!$C$8:$C$507, $B309, 'Leave Request Form'!$D$8:$D$507, "&lt;="&amp;M293, 'Leave Request Form'!$E$8:$E$507, "&gt;="&amp;M293)&gt;0, "R", "")))))</f>
        <v/>
      </c>
      <c r="N309" s="43" t="str">
        <f>IF(OR($B309="", N293=""), "", IF(COUNTIFS('Leave Request Form'!$T$8:$T$507, N293, 'Leave Request Form'!$C$8:$C$507, $B309), "A2", IF(COUNTIFS('Leave Request Form'!$G$8:$G$507, N293, 'Leave Request Form'!$C$8:$C$507, $B309), "R2", IF(COUNTIFS('Leave Request Form'!$P$8:$P$569, $B309, 'Leave Request Form'!$Q$8:$Q$569, "&lt;="&amp;N293, 'Leave Request Form'!$R$8:$R$569, "&gt;="&amp;N293)&gt;0, "A", IF(COUNTIFS('Leave Request Form'!$C$8:$C$507, $B309, 'Leave Request Form'!$D$8:$D$507, "&lt;="&amp;N293, 'Leave Request Form'!$E$8:$E$507, "&gt;="&amp;N293)&gt;0, "R", "")))))</f>
        <v/>
      </c>
      <c r="O309" s="43" t="str">
        <f>IF(OR($B309="", O293=""), "", IF(COUNTIFS('Leave Request Form'!$T$8:$T$507, O293, 'Leave Request Form'!$C$8:$C$507, $B309), "A2", IF(COUNTIFS('Leave Request Form'!$G$8:$G$507, O293, 'Leave Request Form'!$C$8:$C$507, $B309), "R2", IF(COUNTIFS('Leave Request Form'!$P$8:$P$569, $B309, 'Leave Request Form'!$Q$8:$Q$569, "&lt;="&amp;O293, 'Leave Request Form'!$R$8:$R$569, "&gt;="&amp;O293)&gt;0, "A", IF(COUNTIFS('Leave Request Form'!$C$8:$C$507, $B309, 'Leave Request Form'!$D$8:$D$507, "&lt;="&amp;O293, 'Leave Request Form'!$E$8:$E$507, "&gt;="&amp;O293)&gt;0, "R", "")))))</f>
        <v/>
      </c>
      <c r="P309" s="43" t="str">
        <f>IF(OR($B309="", P293=""), "", IF(COUNTIFS('Leave Request Form'!$T$8:$T$507, P293, 'Leave Request Form'!$C$8:$C$507, $B309), "A2", IF(COUNTIFS('Leave Request Form'!$G$8:$G$507, P293, 'Leave Request Form'!$C$8:$C$507, $B309), "R2", IF(COUNTIFS('Leave Request Form'!$P$8:$P$569, $B309, 'Leave Request Form'!$Q$8:$Q$569, "&lt;="&amp;P293, 'Leave Request Form'!$R$8:$R$569, "&gt;="&amp;P293)&gt;0, "A", IF(COUNTIFS('Leave Request Form'!$C$8:$C$507, $B309, 'Leave Request Form'!$D$8:$D$507, "&lt;="&amp;P293, 'Leave Request Form'!$E$8:$E$507, "&gt;="&amp;P293)&gt;0, "R", "")))))</f>
        <v/>
      </c>
      <c r="Q309" s="43" t="str">
        <f>IF(OR($B309="", Q293=""), "", IF(COUNTIFS('Leave Request Form'!$T$8:$T$507, Q293, 'Leave Request Form'!$C$8:$C$507, $B309), "A2", IF(COUNTIFS('Leave Request Form'!$G$8:$G$507, Q293, 'Leave Request Form'!$C$8:$C$507, $B309), "R2", IF(COUNTIFS('Leave Request Form'!$P$8:$P$569, $B309, 'Leave Request Form'!$Q$8:$Q$569, "&lt;="&amp;Q293, 'Leave Request Form'!$R$8:$R$569, "&gt;="&amp;Q293)&gt;0, "A", IF(COUNTIFS('Leave Request Form'!$C$8:$C$507, $B309, 'Leave Request Form'!$D$8:$D$507, "&lt;="&amp;Q293, 'Leave Request Form'!$E$8:$E$507, "&gt;="&amp;Q293)&gt;0, "R", "")))))</f>
        <v/>
      </c>
      <c r="R309" s="43" t="str">
        <f>IF(OR($B309="", R293=""), "", IF(COUNTIFS('Leave Request Form'!$T$8:$T$507, R293, 'Leave Request Form'!$C$8:$C$507, $B309), "A2", IF(COUNTIFS('Leave Request Form'!$G$8:$G$507, R293, 'Leave Request Form'!$C$8:$C$507, $B309), "R2", IF(COUNTIFS('Leave Request Form'!$P$8:$P$569, $B309, 'Leave Request Form'!$Q$8:$Q$569, "&lt;="&amp;R293, 'Leave Request Form'!$R$8:$R$569, "&gt;="&amp;R293)&gt;0, "A", IF(COUNTIFS('Leave Request Form'!$C$8:$C$507, $B309, 'Leave Request Form'!$D$8:$D$507, "&lt;="&amp;R293, 'Leave Request Form'!$E$8:$E$507, "&gt;="&amp;R293)&gt;0, "R", "")))))</f>
        <v/>
      </c>
      <c r="S309" s="43" t="str">
        <f>IF(OR($B309="", S293=""), "", IF(COUNTIFS('Leave Request Form'!$T$8:$T$507, S293, 'Leave Request Form'!$C$8:$C$507, $B309), "A2", IF(COUNTIFS('Leave Request Form'!$G$8:$G$507, S293, 'Leave Request Form'!$C$8:$C$507, $B309), "R2", IF(COUNTIFS('Leave Request Form'!$P$8:$P$569, $B309, 'Leave Request Form'!$Q$8:$Q$569, "&lt;="&amp;S293, 'Leave Request Form'!$R$8:$R$569, "&gt;="&amp;S293)&gt;0, "A", IF(COUNTIFS('Leave Request Form'!$C$8:$C$507, $B309, 'Leave Request Form'!$D$8:$D$507, "&lt;="&amp;S293, 'Leave Request Form'!$E$8:$E$507, "&gt;="&amp;S293)&gt;0, "R", "")))))</f>
        <v/>
      </c>
      <c r="T309" s="43" t="str">
        <f>IF(OR($B309="", T293=""), "", IF(COUNTIFS('Leave Request Form'!$T$8:$T$507, T293, 'Leave Request Form'!$C$8:$C$507, $B309), "A2", IF(COUNTIFS('Leave Request Form'!$G$8:$G$507, T293, 'Leave Request Form'!$C$8:$C$507, $B309), "R2", IF(COUNTIFS('Leave Request Form'!$P$8:$P$569, $B309, 'Leave Request Form'!$Q$8:$Q$569, "&lt;="&amp;T293, 'Leave Request Form'!$R$8:$R$569, "&gt;="&amp;T293)&gt;0, "A", IF(COUNTIFS('Leave Request Form'!$C$8:$C$507, $B309, 'Leave Request Form'!$D$8:$D$507, "&lt;="&amp;T293, 'Leave Request Form'!$E$8:$E$507, "&gt;="&amp;T293)&gt;0, "R", "")))))</f>
        <v/>
      </c>
      <c r="U309" s="43" t="str">
        <f>IF(OR($B309="", U293=""), "", IF(COUNTIFS('Leave Request Form'!$T$8:$T$507, U293, 'Leave Request Form'!$C$8:$C$507, $B309), "A2", IF(COUNTIFS('Leave Request Form'!$G$8:$G$507, U293, 'Leave Request Form'!$C$8:$C$507, $B309), "R2", IF(COUNTIFS('Leave Request Form'!$P$8:$P$569, $B309, 'Leave Request Form'!$Q$8:$Q$569, "&lt;="&amp;U293, 'Leave Request Form'!$R$8:$R$569, "&gt;="&amp;U293)&gt;0, "A", IF(COUNTIFS('Leave Request Form'!$C$8:$C$507, $B309, 'Leave Request Form'!$D$8:$D$507, "&lt;="&amp;U293, 'Leave Request Form'!$E$8:$E$507, "&gt;="&amp;U293)&gt;0, "R", "")))))</f>
        <v/>
      </c>
      <c r="V309" s="43" t="str">
        <f>IF(OR($B309="", V293=""), "", IF(COUNTIFS('Leave Request Form'!$T$8:$T$507, V293, 'Leave Request Form'!$C$8:$C$507, $B309), "A2", IF(COUNTIFS('Leave Request Form'!$G$8:$G$507, V293, 'Leave Request Form'!$C$8:$C$507, $B309), "R2", IF(COUNTIFS('Leave Request Form'!$P$8:$P$569, $B309, 'Leave Request Form'!$Q$8:$Q$569, "&lt;="&amp;V293, 'Leave Request Form'!$R$8:$R$569, "&gt;="&amp;V293)&gt;0, "A", IF(COUNTIFS('Leave Request Form'!$C$8:$C$507, $B309, 'Leave Request Form'!$D$8:$D$507, "&lt;="&amp;V293, 'Leave Request Form'!$E$8:$E$507, "&gt;="&amp;V293)&gt;0, "R", "")))))</f>
        <v/>
      </c>
      <c r="W309" s="43" t="str">
        <f>IF(OR($B309="", W293=""), "", IF(COUNTIFS('Leave Request Form'!$T$8:$T$507, W293, 'Leave Request Form'!$C$8:$C$507, $B309), "A2", IF(COUNTIFS('Leave Request Form'!$G$8:$G$507, W293, 'Leave Request Form'!$C$8:$C$507, $B309), "R2", IF(COUNTIFS('Leave Request Form'!$P$8:$P$569, $B309, 'Leave Request Form'!$Q$8:$Q$569, "&lt;="&amp;W293, 'Leave Request Form'!$R$8:$R$569, "&gt;="&amp;W293)&gt;0, "A", IF(COUNTIFS('Leave Request Form'!$C$8:$C$507, $B309, 'Leave Request Form'!$D$8:$D$507, "&lt;="&amp;W293, 'Leave Request Form'!$E$8:$E$507, "&gt;="&amp;W293)&gt;0, "R", "")))))</f>
        <v/>
      </c>
      <c r="X309" s="43" t="str">
        <f>IF(OR($B309="", X293=""), "", IF(COUNTIFS('Leave Request Form'!$T$8:$T$507, X293, 'Leave Request Form'!$C$8:$C$507, $B309), "A2", IF(COUNTIFS('Leave Request Form'!$G$8:$G$507, X293, 'Leave Request Form'!$C$8:$C$507, $B309), "R2", IF(COUNTIFS('Leave Request Form'!$P$8:$P$569, $B309, 'Leave Request Form'!$Q$8:$Q$569, "&lt;="&amp;X293, 'Leave Request Form'!$R$8:$R$569, "&gt;="&amp;X293)&gt;0, "A", IF(COUNTIFS('Leave Request Form'!$C$8:$C$507, $B309, 'Leave Request Form'!$D$8:$D$507, "&lt;="&amp;X293, 'Leave Request Form'!$E$8:$E$507, "&gt;="&amp;X293)&gt;0, "R", "")))))</f>
        <v/>
      </c>
      <c r="Y309" s="43" t="str">
        <f>IF(OR($B309="", Y293=""), "", IF(COUNTIFS('Leave Request Form'!$T$8:$T$507, Y293, 'Leave Request Form'!$C$8:$C$507, $B309), "A2", IF(COUNTIFS('Leave Request Form'!$G$8:$G$507, Y293, 'Leave Request Form'!$C$8:$C$507, $B309), "R2", IF(COUNTIFS('Leave Request Form'!$P$8:$P$569, $B309, 'Leave Request Form'!$Q$8:$Q$569, "&lt;="&amp;Y293, 'Leave Request Form'!$R$8:$R$569, "&gt;="&amp;Y293)&gt;0, "A", IF(COUNTIFS('Leave Request Form'!$C$8:$C$507, $B309, 'Leave Request Form'!$D$8:$D$507, "&lt;="&amp;Y293, 'Leave Request Form'!$E$8:$E$507, "&gt;="&amp;Y293)&gt;0, "R", "")))))</f>
        <v/>
      </c>
      <c r="Z309" s="43" t="str">
        <f>IF(OR($B309="", Z293=""), "", IF(COUNTIFS('Leave Request Form'!$T$8:$T$507, Z293, 'Leave Request Form'!$C$8:$C$507, $B309), "A2", IF(COUNTIFS('Leave Request Form'!$G$8:$G$507, Z293, 'Leave Request Form'!$C$8:$C$507, $B309), "R2", IF(COUNTIFS('Leave Request Form'!$P$8:$P$569, $B309, 'Leave Request Form'!$Q$8:$Q$569, "&lt;="&amp;Z293, 'Leave Request Form'!$R$8:$R$569, "&gt;="&amp;Z293)&gt;0, "A", IF(COUNTIFS('Leave Request Form'!$C$8:$C$507, $B309, 'Leave Request Form'!$D$8:$D$507, "&lt;="&amp;Z293, 'Leave Request Form'!$E$8:$E$507, "&gt;="&amp;Z293)&gt;0, "R", "")))))</f>
        <v/>
      </c>
      <c r="AA309" s="43" t="str">
        <f>IF(OR($B309="", AA293=""), "", IF(COUNTIFS('Leave Request Form'!$T$8:$T$507, AA293, 'Leave Request Form'!$C$8:$C$507, $B309), "A2", IF(COUNTIFS('Leave Request Form'!$G$8:$G$507, AA293, 'Leave Request Form'!$C$8:$C$507, $B309), "R2", IF(COUNTIFS('Leave Request Form'!$P$8:$P$569, $B309, 'Leave Request Form'!$Q$8:$Q$569, "&lt;="&amp;AA293, 'Leave Request Form'!$R$8:$R$569, "&gt;="&amp;AA293)&gt;0, "A", IF(COUNTIFS('Leave Request Form'!$C$8:$C$507, $B309, 'Leave Request Form'!$D$8:$D$507, "&lt;="&amp;AA293, 'Leave Request Form'!$E$8:$E$507, "&gt;="&amp;AA293)&gt;0, "R", "")))))</f>
        <v/>
      </c>
      <c r="AB309" s="43" t="str">
        <f>IF(OR($B309="", AB293=""), "", IF(COUNTIFS('Leave Request Form'!$T$8:$T$507, AB293, 'Leave Request Form'!$C$8:$C$507, $B309), "A2", IF(COUNTIFS('Leave Request Form'!$G$8:$G$507, AB293, 'Leave Request Form'!$C$8:$C$507, $B309), "R2", IF(COUNTIFS('Leave Request Form'!$P$8:$P$569, $B309, 'Leave Request Form'!$Q$8:$Q$569, "&lt;="&amp;AB293, 'Leave Request Form'!$R$8:$R$569, "&gt;="&amp;AB293)&gt;0, "A", IF(COUNTIFS('Leave Request Form'!$C$8:$C$507, $B309, 'Leave Request Form'!$D$8:$D$507, "&lt;="&amp;AB293, 'Leave Request Form'!$E$8:$E$507, "&gt;="&amp;AB293)&gt;0, "R", "")))))</f>
        <v/>
      </c>
      <c r="AC309" s="43" t="str">
        <f>IF(OR($B309="", AC293=""), "", IF(COUNTIFS('Leave Request Form'!$T$8:$T$507, AC293, 'Leave Request Form'!$C$8:$C$507, $B309), "A2", IF(COUNTIFS('Leave Request Form'!$G$8:$G$507, AC293, 'Leave Request Form'!$C$8:$C$507, $B309), "R2", IF(COUNTIFS('Leave Request Form'!$P$8:$P$569, $B309, 'Leave Request Form'!$Q$8:$Q$569, "&lt;="&amp;AC293, 'Leave Request Form'!$R$8:$R$569, "&gt;="&amp;AC293)&gt;0, "A", IF(COUNTIFS('Leave Request Form'!$C$8:$C$507, $B309, 'Leave Request Form'!$D$8:$D$507, "&lt;="&amp;AC293, 'Leave Request Form'!$E$8:$E$507, "&gt;="&amp;AC293)&gt;0, "R", "")))))</f>
        <v/>
      </c>
      <c r="AD309" s="43" t="str">
        <f>IF(OR($B309="", AD293=""), "", IF(COUNTIFS('Leave Request Form'!$T$8:$T$507, AD293, 'Leave Request Form'!$C$8:$C$507, $B309), "A2", IF(COUNTIFS('Leave Request Form'!$G$8:$G$507, AD293, 'Leave Request Form'!$C$8:$C$507, $B309), "R2", IF(COUNTIFS('Leave Request Form'!$P$8:$P$569, $B309, 'Leave Request Form'!$Q$8:$Q$569, "&lt;="&amp;AD293, 'Leave Request Form'!$R$8:$R$569, "&gt;="&amp;AD293)&gt;0, "A", IF(COUNTIFS('Leave Request Form'!$C$8:$C$507, $B309, 'Leave Request Form'!$D$8:$D$507, "&lt;="&amp;AD293, 'Leave Request Form'!$E$8:$E$507, "&gt;="&amp;AD293)&gt;0, "R", "")))))</f>
        <v/>
      </c>
      <c r="AE309" s="43" t="str">
        <f>IF(OR($B309="", AE293=""), "", IF(COUNTIFS('Leave Request Form'!$T$8:$T$507, AE293, 'Leave Request Form'!$C$8:$C$507, $B309), "A2", IF(COUNTIFS('Leave Request Form'!$G$8:$G$507, AE293, 'Leave Request Form'!$C$8:$C$507, $B309), "R2", IF(COUNTIFS('Leave Request Form'!$P$8:$P$569, $B309, 'Leave Request Form'!$Q$8:$Q$569, "&lt;="&amp;AE293, 'Leave Request Form'!$R$8:$R$569, "&gt;="&amp;AE293)&gt;0, "A", IF(COUNTIFS('Leave Request Form'!$C$8:$C$507, $B309, 'Leave Request Form'!$D$8:$D$507, "&lt;="&amp;AE293, 'Leave Request Form'!$E$8:$E$507, "&gt;="&amp;AE293)&gt;0, "R", "")))))</f>
        <v/>
      </c>
      <c r="AF309" s="43" t="str">
        <f>IF(OR($B309="", AF293=""), "", IF(COUNTIFS('Leave Request Form'!$T$8:$T$507, AF293, 'Leave Request Form'!$C$8:$C$507, $B309), "A2", IF(COUNTIFS('Leave Request Form'!$G$8:$G$507, AF293, 'Leave Request Form'!$C$8:$C$507, $B309), "R2", IF(COUNTIFS('Leave Request Form'!$P$8:$P$569, $B309, 'Leave Request Form'!$Q$8:$Q$569, "&lt;="&amp;AF293, 'Leave Request Form'!$R$8:$R$569, "&gt;="&amp;AF293)&gt;0, "A", IF(COUNTIFS('Leave Request Form'!$C$8:$C$507, $B309, 'Leave Request Form'!$D$8:$D$507, "&lt;="&amp;AF293, 'Leave Request Form'!$E$8:$E$507, "&gt;="&amp;AF293)&gt;0, "R", "")))))</f>
        <v/>
      </c>
      <c r="AG309" s="44" t="str">
        <f>IF(OR($B309="", AG293=""), "", IF(COUNTIFS('Leave Request Form'!$T$8:$T$507, AG293, 'Leave Request Form'!$C$8:$C$507, $B309), "A2", IF(COUNTIFS('Leave Request Form'!$G$8:$G$507, AG293, 'Leave Request Form'!$C$8:$C$507, $B309), "R2", IF(COUNTIFS('Leave Request Form'!$P$8:$P$569, $B309, 'Leave Request Form'!$Q$8:$Q$569, "&lt;="&amp;AG293, 'Leave Request Form'!$R$8:$R$569, "&gt;="&amp;AG293)&gt;0, "A", IF(COUNTIFS('Leave Request Form'!$C$8:$C$507, $B309, 'Leave Request Form'!$D$8:$D$507, "&lt;="&amp;AG293, 'Leave Request Form'!$E$8:$E$507, "&gt;="&amp;AG293)&gt;0, "R", "")))))</f>
        <v/>
      </c>
      <c r="AH309" s="75"/>
    </row>
    <row r="310" spans="1:34" x14ac:dyDescent="0.25">
      <c r="A310" s="75"/>
      <c r="B310" s="10" t="str">
        <f>IF('Intro &amp; Setup'!$BC$20="", "", 'Intro &amp; Setup'!$BC$20)</f>
        <v/>
      </c>
      <c r="C310" s="42" t="str">
        <f>IF(OR($B310="", C293=""), "", IF(COUNTIFS('Leave Request Form'!$T$8:$T$507, C293, 'Leave Request Form'!$C$8:$C$507, $B310), "A2", IF(COUNTIFS('Leave Request Form'!$G$8:$G$507, C293, 'Leave Request Form'!$C$8:$C$507, $B310), "R2", IF(COUNTIFS('Leave Request Form'!$P$8:$P$569, $B310, 'Leave Request Form'!$Q$8:$Q$569, "&lt;="&amp;C293, 'Leave Request Form'!$R$8:$R$569, "&gt;="&amp;C293)&gt;0, "A", IF(COUNTIFS('Leave Request Form'!$C$8:$C$507, $B310, 'Leave Request Form'!$D$8:$D$507, "&lt;="&amp;C293, 'Leave Request Form'!$E$8:$E$507, "&gt;="&amp;C293)&gt;0, "R", "")))))</f>
        <v/>
      </c>
      <c r="D310" s="43" t="str">
        <f>IF(OR($B310="", D293=""), "", IF(COUNTIFS('Leave Request Form'!$T$8:$T$507, D293, 'Leave Request Form'!$C$8:$C$507, $B310), "A2", IF(COUNTIFS('Leave Request Form'!$G$8:$G$507, D293, 'Leave Request Form'!$C$8:$C$507, $B310), "R2", IF(COUNTIFS('Leave Request Form'!$P$8:$P$569, $B310, 'Leave Request Form'!$Q$8:$Q$569, "&lt;="&amp;D293, 'Leave Request Form'!$R$8:$R$569, "&gt;="&amp;D293)&gt;0, "A", IF(COUNTIFS('Leave Request Form'!$C$8:$C$507, $B310, 'Leave Request Form'!$D$8:$D$507, "&lt;="&amp;D293, 'Leave Request Form'!$E$8:$E$507, "&gt;="&amp;D293)&gt;0, "R", "")))))</f>
        <v/>
      </c>
      <c r="E310" s="43" t="str">
        <f>IF(OR($B310="", E293=""), "", IF(COUNTIFS('Leave Request Form'!$T$8:$T$507, E293, 'Leave Request Form'!$C$8:$C$507, $B310), "A2", IF(COUNTIFS('Leave Request Form'!$G$8:$G$507, E293, 'Leave Request Form'!$C$8:$C$507, $B310), "R2", IF(COUNTIFS('Leave Request Form'!$P$8:$P$569, $B310, 'Leave Request Form'!$Q$8:$Q$569, "&lt;="&amp;E293, 'Leave Request Form'!$R$8:$R$569, "&gt;="&amp;E293)&gt;0, "A", IF(COUNTIFS('Leave Request Form'!$C$8:$C$507, $B310, 'Leave Request Form'!$D$8:$D$507, "&lt;="&amp;E293, 'Leave Request Form'!$E$8:$E$507, "&gt;="&amp;E293)&gt;0, "R", "")))))</f>
        <v/>
      </c>
      <c r="F310" s="43" t="str">
        <f>IF(OR($B310="", F293=""), "", IF(COUNTIFS('Leave Request Form'!$T$8:$T$507, F293, 'Leave Request Form'!$C$8:$C$507, $B310), "A2", IF(COUNTIFS('Leave Request Form'!$G$8:$G$507, F293, 'Leave Request Form'!$C$8:$C$507, $B310), "R2", IF(COUNTIFS('Leave Request Form'!$P$8:$P$569, $B310, 'Leave Request Form'!$Q$8:$Q$569, "&lt;="&amp;F293, 'Leave Request Form'!$R$8:$R$569, "&gt;="&amp;F293)&gt;0, "A", IF(COUNTIFS('Leave Request Form'!$C$8:$C$507, $B310, 'Leave Request Form'!$D$8:$D$507, "&lt;="&amp;F293, 'Leave Request Form'!$E$8:$E$507, "&gt;="&amp;F293)&gt;0, "R", "")))))</f>
        <v/>
      </c>
      <c r="G310" s="43" t="str">
        <f>IF(OR($B310="", G293=""), "", IF(COUNTIFS('Leave Request Form'!$T$8:$T$507, G293, 'Leave Request Form'!$C$8:$C$507, $B310), "A2", IF(COUNTIFS('Leave Request Form'!$G$8:$G$507, G293, 'Leave Request Form'!$C$8:$C$507, $B310), "R2", IF(COUNTIFS('Leave Request Form'!$P$8:$P$569, $B310, 'Leave Request Form'!$Q$8:$Q$569, "&lt;="&amp;G293, 'Leave Request Form'!$R$8:$R$569, "&gt;="&amp;G293)&gt;0, "A", IF(COUNTIFS('Leave Request Form'!$C$8:$C$507, $B310, 'Leave Request Form'!$D$8:$D$507, "&lt;="&amp;G293, 'Leave Request Form'!$E$8:$E$507, "&gt;="&amp;G293)&gt;0, "R", "")))))</f>
        <v/>
      </c>
      <c r="H310" s="43" t="str">
        <f>IF(OR($B310="", H293=""), "", IF(COUNTIFS('Leave Request Form'!$T$8:$T$507, H293, 'Leave Request Form'!$C$8:$C$507, $B310), "A2", IF(COUNTIFS('Leave Request Form'!$G$8:$G$507, H293, 'Leave Request Form'!$C$8:$C$507, $B310), "R2", IF(COUNTIFS('Leave Request Form'!$P$8:$P$569, $B310, 'Leave Request Form'!$Q$8:$Q$569, "&lt;="&amp;H293, 'Leave Request Form'!$R$8:$R$569, "&gt;="&amp;H293)&gt;0, "A", IF(COUNTIFS('Leave Request Form'!$C$8:$C$507, $B310, 'Leave Request Form'!$D$8:$D$507, "&lt;="&amp;H293, 'Leave Request Form'!$E$8:$E$507, "&gt;="&amp;H293)&gt;0, "R", "")))))</f>
        <v/>
      </c>
      <c r="I310" s="43" t="str">
        <f>IF(OR($B310="", I293=""), "", IF(COUNTIFS('Leave Request Form'!$T$8:$T$507, I293, 'Leave Request Form'!$C$8:$C$507, $B310), "A2", IF(COUNTIFS('Leave Request Form'!$G$8:$G$507, I293, 'Leave Request Form'!$C$8:$C$507, $B310), "R2", IF(COUNTIFS('Leave Request Form'!$P$8:$P$569, $B310, 'Leave Request Form'!$Q$8:$Q$569, "&lt;="&amp;I293, 'Leave Request Form'!$R$8:$R$569, "&gt;="&amp;I293)&gt;0, "A", IF(COUNTIFS('Leave Request Form'!$C$8:$C$507, $B310, 'Leave Request Form'!$D$8:$D$507, "&lt;="&amp;I293, 'Leave Request Form'!$E$8:$E$507, "&gt;="&amp;I293)&gt;0, "R", "")))))</f>
        <v/>
      </c>
      <c r="J310" s="43" t="str">
        <f>IF(OR($B310="", J293=""), "", IF(COUNTIFS('Leave Request Form'!$T$8:$T$507, J293, 'Leave Request Form'!$C$8:$C$507, $B310), "A2", IF(COUNTIFS('Leave Request Form'!$G$8:$G$507, J293, 'Leave Request Form'!$C$8:$C$507, $B310), "R2", IF(COUNTIFS('Leave Request Form'!$P$8:$P$569, $B310, 'Leave Request Form'!$Q$8:$Q$569, "&lt;="&amp;J293, 'Leave Request Form'!$R$8:$R$569, "&gt;="&amp;J293)&gt;0, "A", IF(COUNTIFS('Leave Request Form'!$C$8:$C$507, $B310, 'Leave Request Form'!$D$8:$D$507, "&lt;="&amp;J293, 'Leave Request Form'!$E$8:$E$507, "&gt;="&amp;J293)&gt;0, "R", "")))))</f>
        <v/>
      </c>
      <c r="K310" s="43" t="str">
        <f>IF(OR($B310="", K293=""), "", IF(COUNTIFS('Leave Request Form'!$T$8:$T$507, K293, 'Leave Request Form'!$C$8:$C$507, $B310), "A2", IF(COUNTIFS('Leave Request Form'!$G$8:$G$507, K293, 'Leave Request Form'!$C$8:$C$507, $B310), "R2", IF(COUNTIFS('Leave Request Form'!$P$8:$P$569, $B310, 'Leave Request Form'!$Q$8:$Q$569, "&lt;="&amp;K293, 'Leave Request Form'!$R$8:$R$569, "&gt;="&amp;K293)&gt;0, "A", IF(COUNTIFS('Leave Request Form'!$C$8:$C$507, $B310, 'Leave Request Form'!$D$8:$D$507, "&lt;="&amp;K293, 'Leave Request Form'!$E$8:$E$507, "&gt;="&amp;K293)&gt;0, "R", "")))))</f>
        <v/>
      </c>
      <c r="L310" s="43" t="str">
        <f>IF(OR($B310="", L293=""), "", IF(COUNTIFS('Leave Request Form'!$T$8:$T$507, L293, 'Leave Request Form'!$C$8:$C$507, $B310), "A2", IF(COUNTIFS('Leave Request Form'!$G$8:$G$507, L293, 'Leave Request Form'!$C$8:$C$507, $B310), "R2", IF(COUNTIFS('Leave Request Form'!$P$8:$P$569, $B310, 'Leave Request Form'!$Q$8:$Q$569, "&lt;="&amp;L293, 'Leave Request Form'!$R$8:$R$569, "&gt;="&amp;L293)&gt;0, "A", IF(COUNTIFS('Leave Request Form'!$C$8:$C$507, $B310, 'Leave Request Form'!$D$8:$D$507, "&lt;="&amp;L293, 'Leave Request Form'!$E$8:$E$507, "&gt;="&amp;L293)&gt;0, "R", "")))))</f>
        <v/>
      </c>
      <c r="M310" s="43" t="str">
        <f>IF(OR($B310="", M293=""), "", IF(COUNTIFS('Leave Request Form'!$T$8:$T$507, M293, 'Leave Request Form'!$C$8:$C$507, $B310), "A2", IF(COUNTIFS('Leave Request Form'!$G$8:$G$507, M293, 'Leave Request Form'!$C$8:$C$507, $B310), "R2", IF(COUNTIFS('Leave Request Form'!$P$8:$P$569, $B310, 'Leave Request Form'!$Q$8:$Q$569, "&lt;="&amp;M293, 'Leave Request Form'!$R$8:$R$569, "&gt;="&amp;M293)&gt;0, "A", IF(COUNTIFS('Leave Request Form'!$C$8:$C$507, $B310, 'Leave Request Form'!$D$8:$D$507, "&lt;="&amp;M293, 'Leave Request Form'!$E$8:$E$507, "&gt;="&amp;M293)&gt;0, "R", "")))))</f>
        <v/>
      </c>
      <c r="N310" s="43" t="str">
        <f>IF(OR($B310="", N293=""), "", IF(COUNTIFS('Leave Request Form'!$T$8:$T$507, N293, 'Leave Request Form'!$C$8:$C$507, $B310), "A2", IF(COUNTIFS('Leave Request Form'!$G$8:$G$507, N293, 'Leave Request Form'!$C$8:$C$507, $B310), "R2", IF(COUNTIFS('Leave Request Form'!$P$8:$P$569, $B310, 'Leave Request Form'!$Q$8:$Q$569, "&lt;="&amp;N293, 'Leave Request Form'!$R$8:$R$569, "&gt;="&amp;N293)&gt;0, "A", IF(COUNTIFS('Leave Request Form'!$C$8:$C$507, $B310, 'Leave Request Form'!$D$8:$D$507, "&lt;="&amp;N293, 'Leave Request Form'!$E$8:$E$507, "&gt;="&amp;N293)&gt;0, "R", "")))))</f>
        <v/>
      </c>
      <c r="O310" s="43" t="str">
        <f>IF(OR($B310="", O293=""), "", IF(COUNTIFS('Leave Request Form'!$T$8:$T$507, O293, 'Leave Request Form'!$C$8:$C$507, $B310), "A2", IF(COUNTIFS('Leave Request Form'!$G$8:$G$507, O293, 'Leave Request Form'!$C$8:$C$507, $B310), "R2", IF(COUNTIFS('Leave Request Form'!$P$8:$P$569, $B310, 'Leave Request Form'!$Q$8:$Q$569, "&lt;="&amp;O293, 'Leave Request Form'!$R$8:$R$569, "&gt;="&amp;O293)&gt;0, "A", IF(COUNTIFS('Leave Request Form'!$C$8:$C$507, $B310, 'Leave Request Form'!$D$8:$D$507, "&lt;="&amp;O293, 'Leave Request Form'!$E$8:$E$507, "&gt;="&amp;O293)&gt;0, "R", "")))))</f>
        <v/>
      </c>
      <c r="P310" s="43" t="str">
        <f>IF(OR($B310="", P293=""), "", IF(COUNTIFS('Leave Request Form'!$T$8:$T$507, P293, 'Leave Request Form'!$C$8:$C$507, $B310), "A2", IF(COUNTIFS('Leave Request Form'!$G$8:$G$507, P293, 'Leave Request Form'!$C$8:$C$507, $B310), "R2", IF(COUNTIFS('Leave Request Form'!$P$8:$P$569, $B310, 'Leave Request Form'!$Q$8:$Q$569, "&lt;="&amp;P293, 'Leave Request Form'!$R$8:$R$569, "&gt;="&amp;P293)&gt;0, "A", IF(COUNTIFS('Leave Request Form'!$C$8:$C$507, $B310, 'Leave Request Form'!$D$8:$D$507, "&lt;="&amp;P293, 'Leave Request Form'!$E$8:$E$507, "&gt;="&amp;P293)&gt;0, "R", "")))))</f>
        <v/>
      </c>
      <c r="Q310" s="43" t="str">
        <f>IF(OR($B310="", Q293=""), "", IF(COUNTIFS('Leave Request Form'!$T$8:$T$507, Q293, 'Leave Request Form'!$C$8:$C$507, $B310), "A2", IF(COUNTIFS('Leave Request Form'!$G$8:$G$507, Q293, 'Leave Request Form'!$C$8:$C$507, $B310), "R2", IF(COUNTIFS('Leave Request Form'!$P$8:$P$569, $B310, 'Leave Request Form'!$Q$8:$Q$569, "&lt;="&amp;Q293, 'Leave Request Form'!$R$8:$R$569, "&gt;="&amp;Q293)&gt;0, "A", IF(COUNTIFS('Leave Request Form'!$C$8:$C$507, $B310, 'Leave Request Form'!$D$8:$D$507, "&lt;="&amp;Q293, 'Leave Request Form'!$E$8:$E$507, "&gt;="&amp;Q293)&gt;0, "R", "")))))</f>
        <v/>
      </c>
      <c r="R310" s="43" t="str">
        <f>IF(OR($B310="", R293=""), "", IF(COUNTIFS('Leave Request Form'!$T$8:$T$507, R293, 'Leave Request Form'!$C$8:$C$507, $B310), "A2", IF(COUNTIFS('Leave Request Form'!$G$8:$G$507, R293, 'Leave Request Form'!$C$8:$C$507, $B310), "R2", IF(COUNTIFS('Leave Request Form'!$P$8:$P$569, $B310, 'Leave Request Form'!$Q$8:$Q$569, "&lt;="&amp;R293, 'Leave Request Form'!$R$8:$R$569, "&gt;="&amp;R293)&gt;0, "A", IF(COUNTIFS('Leave Request Form'!$C$8:$C$507, $B310, 'Leave Request Form'!$D$8:$D$507, "&lt;="&amp;R293, 'Leave Request Form'!$E$8:$E$507, "&gt;="&amp;R293)&gt;0, "R", "")))))</f>
        <v/>
      </c>
      <c r="S310" s="43" t="str">
        <f>IF(OR($B310="", S293=""), "", IF(COUNTIFS('Leave Request Form'!$T$8:$T$507, S293, 'Leave Request Form'!$C$8:$C$507, $B310), "A2", IF(COUNTIFS('Leave Request Form'!$G$8:$G$507, S293, 'Leave Request Form'!$C$8:$C$507, $B310), "R2", IF(COUNTIFS('Leave Request Form'!$P$8:$P$569, $B310, 'Leave Request Form'!$Q$8:$Q$569, "&lt;="&amp;S293, 'Leave Request Form'!$R$8:$R$569, "&gt;="&amp;S293)&gt;0, "A", IF(COUNTIFS('Leave Request Form'!$C$8:$C$507, $B310, 'Leave Request Form'!$D$8:$D$507, "&lt;="&amp;S293, 'Leave Request Form'!$E$8:$E$507, "&gt;="&amp;S293)&gt;0, "R", "")))))</f>
        <v/>
      </c>
      <c r="T310" s="43" t="str">
        <f>IF(OR($B310="", T293=""), "", IF(COUNTIFS('Leave Request Form'!$T$8:$T$507, T293, 'Leave Request Form'!$C$8:$C$507, $B310), "A2", IF(COUNTIFS('Leave Request Form'!$G$8:$G$507, T293, 'Leave Request Form'!$C$8:$C$507, $B310), "R2", IF(COUNTIFS('Leave Request Form'!$P$8:$P$569, $B310, 'Leave Request Form'!$Q$8:$Q$569, "&lt;="&amp;T293, 'Leave Request Form'!$R$8:$R$569, "&gt;="&amp;T293)&gt;0, "A", IF(COUNTIFS('Leave Request Form'!$C$8:$C$507, $B310, 'Leave Request Form'!$D$8:$D$507, "&lt;="&amp;T293, 'Leave Request Form'!$E$8:$E$507, "&gt;="&amp;T293)&gt;0, "R", "")))))</f>
        <v/>
      </c>
      <c r="U310" s="43" t="str">
        <f>IF(OR($B310="", U293=""), "", IF(COUNTIFS('Leave Request Form'!$T$8:$T$507, U293, 'Leave Request Form'!$C$8:$C$507, $B310), "A2", IF(COUNTIFS('Leave Request Form'!$G$8:$G$507, U293, 'Leave Request Form'!$C$8:$C$507, $B310), "R2", IF(COUNTIFS('Leave Request Form'!$P$8:$P$569, $B310, 'Leave Request Form'!$Q$8:$Q$569, "&lt;="&amp;U293, 'Leave Request Form'!$R$8:$R$569, "&gt;="&amp;U293)&gt;0, "A", IF(COUNTIFS('Leave Request Form'!$C$8:$C$507, $B310, 'Leave Request Form'!$D$8:$D$507, "&lt;="&amp;U293, 'Leave Request Form'!$E$8:$E$507, "&gt;="&amp;U293)&gt;0, "R", "")))))</f>
        <v/>
      </c>
      <c r="V310" s="43" t="str">
        <f>IF(OR($B310="", V293=""), "", IF(COUNTIFS('Leave Request Form'!$T$8:$T$507, V293, 'Leave Request Form'!$C$8:$C$507, $B310), "A2", IF(COUNTIFS('Leave Request Form'!$G$8:$G$507, V293, 'Leave Request Form'!$C$8:$C$507, $B310), "R2", IF(COUNTIFS('Leave Request Form'!$P$8:$P$569, $B310, 'Leave Request Form'!$Q$8:$Q$569, "&lt;="&amp;V293, 'Leave Request Form'!$R$8:$R$569, "&gt;="&amp;V293)&gt;0, "A", IF(COUNTIFS('Leave Request Form'!$C$8:$C$507, $B310, 'Leave Request Form'!$D$8:$D$507, "&lt;="&amp;V293, 'Leave Request Form'!$E$8:$E$507, "&gt;="&amp;V293)&gt;0, "R", "")))))</f>
        <v/>
      </c>
      <c r="W310" s="43" t="str">
        <f>IF(OR($B310="", W293=""), "", IF(COUNTIFS('Leave Request Form'!$T$8:$T$507, W293, 'Leave Request Form'!$C$8:$C$507, $B310), "A2", IF(COUNTIFS('Leave Request Form'!$G$8:$G$507, W293, 'Leave Request Form'!$C$8:$C$507, $B310), "R2", IF(COUNTIFS('Leave Request Form'!$P$8:$P$569, $B310, 'Leave Request Form'!$Q$8:$Q$569, "&lt;="&amp;W293, 'Leave Request Form'!$R$8:$R$569, "&gt;="&amp;W293)&gt;0, "A", IF(COUNTIFS('Leave Request Form'!$C$8:$C$507, $B310, 'Leave Request Form'!$D$8:$D$507, "&lt;="&amp;W293, 'Leave Request Form'!$E$8:$E$507, "&gt;="&amp;W293)&gt;0, "R", "")))))</f>
        <v/>
      </c>
      <c r="X310" s="43" t="str">
        <f>IF(OR($B310="", X293=""), "", IF(COUNTIFS('Leave Request Form'!$T$8:$T$507, X293, 'Leave Request Form'!$C$8:$C$507, $B310), "A2", IF(COUNTIFS('Leave Request Form'!$G$8:$G$507, X293, 'Leave Request Form'!$C$8:$C$507, $B310), "R2", IF(COUNTIFS('Leave Request Form'!$P$8:$P$569, $B310, 'Leave Request Form'!$Q$8:$Q$569, "&lt;="&amp;X293, 'Leave Request Form'!$R$8:$R$569, "&gt;="&amp;X293)&gt;0, "A", IF(COUNTIFS('Leave Request Form'!$C$8:$C$507, $B310, 'Leave Request Form'!$D$8:$D$507, "&lt;="&amp;X293, 'Leave Request Form'!$E$8:$E$507, "&gt;="&amp;X293)&gt;0, "R", "")))))</f>
        <v/>
      </c>
      <c r="Y310" s="43" t="str">
        <f>IF(OR($B310="", Y293=""), "", IF(COUNTIFS('Leave Request Form'!$T$8:$T$507, Y293, 'Leave Request Form'!$C$8:$C$507, $B310), "A2", IF(COUNTIFS('Leave Request Form'!$G$8:$G$507, Y293, 'Leave Request Form'!$C$8:$C$507, $B310), "R2", IF(COUNTIFS('Leave Request Form'!$P$8:$P$569, $B310, 'Leave Request Form'!$Q$8:$Q$569, "&lt;="&amp;Y293, 'Leave Request Form'!$R$8:$R$569, "&gt;="&amp;Y293)&gt;0, "A", IF(COUNTIFS('Leave Request Form'!$C$8:$C$507, $B310, 'Leave Request Form'!$D$8:$D$507, "&lt;="&amp;Y293, 'Leave Request Form'!$E$8:$E$507, "&gt;="&amp;Y293)&gt;0, "R", "")))))</f>
        <v/>
      </c>
      <c r="Z310" s="43" t="str">
        <f>IF(OR($B310="", Z293=""), "", IF(COUNTIFS('Leave Request Form'!$T$8:$T$507, Z293, 'Leave Request Form'!$C$8:$C$507, $B310), "A2", IF(COUNTIFS('Leave Request Form'!$G$8:$G$507, Z293, 'Leave Request Form'!$C$8:$C$507, $B310), "R2", IF(COUNTIFS('Leave Request Form'!$P$8:$P$569, $B310, 'Leave Request Form'!$Q$8:$Q$569, "&lt;="&amp;Z293, 'Leave Request Form'!$R$8:$R$569, "&gt;="&amp;Z293)&gt;0, "A", IF(COUNTIFS('Leave Request Form'!$C$8:$C$507, $B310, 'Leave Request Form'!$D$8:$D$507, "&lt;="&amp;Z293, 'Leave Request Form'!$E$8:$E$507, "&gt;="&amp;Z293)&gt;0, "R", "")))))</f>
        <v/>
      </c>
      <c r="AA310" s="43" t="str">
        <f>IF(OR($B310="", AA293=""), "", IF(COUNTIFS('Leave Request Form'!$T$8:$T$507, AA293, 'Leave Request Form'!$C$8:$C$507, $B310), "A2", IF(COUNTIFS('Leave Request Form'!$G$8:$G$507, AA293, 'Leave Request Form'!$C$8:$C$507, $B310), "R2", IF(COUNTIFS('Leave Request Form'!$P$8:$P$569, $B310, 'Leave Request Form'!$Q$8:$Q$569, "&lt;="&amp;AA293, 'Leave Request Form'!$R$8:$R$569, "&gt;="&amp;AA293)&gt;0, "A", IF(COUNTIFS('Leave Request Form'!$C$8:$C$507, $B310, 'Leave Request Form'!$D$8:$D$507, "&lt;="&amp;AA293, 'Leave Request Form'!$E$8:$E$507, "&gt;="&amp;AA293)&gt;0, "R", "")))))</f>
        <v/>
      </c>
      <c r="AB310" s="43" t="str">
        <f>IF(OR($B310="", AB293=""), "", IF(COUNTIFS('Leave Request Form'!$T$8:$T$507, AB293, 'Leave Request Form'!$C$8:$C$507, $B310), "A2", IF(COUNTIFS('Leave Request Form'!$G$8:$G$507, AB293, 'Leave Request Form'!$C$8:$C$507, $B310), "R2", IF(COUNTIFS('Leave Request Form'!$P$8:$P$569, $B310, 'Leave Request Form'!$Q$8:$Q$569, "&lt;="&amp;AB293, 'Leave Request Form'!$R$8:$R$569, "&gt;="&amp;AB293)&gt;0, "A", IF(COUNTIFS('Leave Request Form'!$C$8:$C$507, $B310, 'Leave Request Form'!$D$8:$D$507, "&lt;="&amp;AB293, 'Leave Request Form'!$E$8:$E$507, "&gt;="&amp;AB293)&gt;0, "R", "")))))</f>
        <v/>
      </c>
      <c r="AC310" s="43" t="str">
        <f>IF(OR($B310="", AC293=""), "", IF(COUNTIFS('Leave Request Form'!$T$8:$T$507, AC293, 'Leave Request Form'!$C$8:$C$507, $B310), "A2", IF(COUNTIFS('Leave Request Form'!$G$8:$G$507, AC293, 'Leave Request Form'!$C$8:$C$507, $B310), "R2", IF(COUNTIFS('Leave Request Form'!$P$8:$P$569, $B310, 'Leave Request Form'!$Q$8:$Q$569, "&lt;="&amp;AC293, 'Leave Request Form'!$R$8:$R$569, "&gt;="&amp;AC293)&gt;0, "A", IF(COUNTIFS('Leave Request Form'!$C$8:$C$507, $B310, 'Leave Request Form'!$D$8:$D$507, "&lt;="&amp;AC293, 'Leave Request Form'!$E$8:$E$507, "&gt;="&amp;AC293)&gt;0, "R", "")))))</f>
        <v/>
      </c>
      <c r="AD310" s="43" t="str">
        <f>IF(OR($B310="", AD293=""), "", IF(COUNTIFS('Leave Request Form'!$T$8:$T$507, AD293, 'Leave Request Form'!$C$8:$C$507, $B310), "A2", IF(COUNTIFS('Leave Request Form'!$G$8:$G$507, AD293, 'Leave Request Form'!$C$8:$C$507, $B310), "R2", IF(COUNTIFS('Leave Request Form'!$P$8:$P$569, $B310, 'Leave Request Form'!$Q$8:$Q$569, "&lt;="&amp;AD293, 'Leave Request Form'!$R$8:$R$569, "&gt;="&amp;AD293)&gt;0, "A", IF(COUNTIFS('Leave Request Form'!$C$8:$C$507, $B310, 'Leave Request Form'!$D$8:$D$507, "&lt;="&amp;AD293, 'Leave Request Form'!$E$8:$E$507, "&gt;="&amp;AD293)&gt;0, "R", "")))))</f>
        <v/>
      </c>
      <c r="AE310" s="43" t="str">
        <f>IF(OR($B310="", AE293=""), "", IF(COUNTIFS('Leave Request Form'!$T$8:$T$507, AE293, 'Leave Request Form'!$C$8:$C$507, $B310), "A2", IF(COUNTIFS('Leave Request Form'!$G$8:$G$507, AE293, 'Leave Request Form'!$C$8:$C$507, $B310), "R2", IF(COUNTIFS('Leave Request Form'!$P$8:$P$569, $B310, 'Leave Request Form'!$Q$8:$Q$569, "&lt;="&amp;AE293, 'Leave Request Form'!$R$8:$R$569, "&gt;="&amp;AE293)&gt;0, "A", IF(COUNTIFS('Leave Request Form'!$C$8:$C$507, $B310, 'Leave Request Form'!$D$8:$D$507, "&lt;="&amp;AE293, 'Leave Request Form'!$E$8:$E$507, "&gt;="&amp;AE293)&gt;0, "R", "")))))</f>
        <v/>
      </c>
      <c r="AF310" s="43" t="str">
        <f>IF(OR($B310="", AF293=""), "", IF(COUNTIFS('Leave Request Form'!$T$8:$T$507, AF293, 'Leave Request Form'!$C$8:$C$507, $B310), "A2", IF(COUNTIFS('Leave Request Form'!$G$8:$G$507, AF293, 'Leave Request Form'!$C$8:$C$507, $B310), "R2", IF(COUNTIFS('Leave Request Form'!$P$8:$P$569, $B310, 'Leave Request Form'!$Q$8:$Q$569, "&lt;="&amp;AF293, 'Leave Request Form'!$R$8:$R$569, "&gt;="&amp;AF293)&gt;0, "A", IF(COUNTIFS('Leave Request Form'!$C$8:$C$507, $B310, 'Leave Request Form'!$D$8:$D$507, "&lt;="&amp;AF293, 'Leave Request Form'!$E$8:$E$507, "&gt;="&amp;AF293)&gt;0, "R", "")))))</f>
        <v/>
      </c>
      <c r="AG310" s="44" t="str">
        <f>IF(OR($B310="", AG293=""), "", IF(COUNTIFS('Leave Request Form'!$T$8:$T$507, AG293, 'Leave Request Form'!$C$8:$C$507, $B310), "A2", IF(COUNTIFS('Leave Request Form'!$G$8:$G$507, AG293, 'Leave Request Form'!$C$8:$C$507, $B310), "R2", IF(COUNTIFS('Leave Request Form'!$P$8:$P$569, $B310, 'Leave Request Form'!$Q$8:$Q$569, "&lt;="&amp;AG293, 'Leave Request Form'!$R$8:$R$569, "&gt;="&amp;AG293)&gt;0, "A", IF(COUNTIFS('Leave Request Form'!$C$8:$C$507, $B310, 'Leave Request Form'!$D$8:$D$507, "&lt;="&amp;AG293, 'Leave Request Form'!$E$8:$E$507, "&gt;="&amp;AG293)&gt;0, "R", "")))))</f>
        <v/>
      </c>
      <c r="AH310" s="75"/>
    </row>
    <row r="311" spans="1:34" x14ac:dyDescent="0.25">
      <c r="A311" s="75"/>
      <c r="B311" s="10" t="str">
        <f>IF('Intro &amp; Setup'!$BC$21="", "", 'Intro &amp; Setup'!$BC$21)</f>
        <v/>
      </c>
      <c r="C311" s="42" t="str">
        <f>IF(OR($B311="", C293=""), "", IF(COUNTIFS('Leave Request Form'!$T$8:$T$507, C293, 'Leave Request Form'!$C$8:$C$507, $B311), "A2", IF(COUNTIFS('Leave Request Form'!$G$8:$G$507, C293, 'Leave Request Form'!$C$8:$C$507, $B311), "R2", IF(COUNTIFS('Leave Request Form'!$P$8:$P$569, $B311, 'Leave Request Form'!$Q$8:$Q$569, "&lt;="&amp;C293, 'Leave Request Form'!$R$8:$R$569, "&gt;="&amp;C293)&gt;0, "A", IF(COUNTIFS('Leave Request Form'!$C$8:$C$507, $B311, 'Leave Request Form'!$D$8:$D$507, "&lt;="&amp;C293, 'Leave Request Form'!$E$8:$E$507, "&gt;="&amp;C293)&gt;0, "R", "")))))</f>
        <v/>
      </c>
      <c r="D311" s="43" t="str">
        <f>IF(OR($B311="", D293=""), "", IF(COUNTIFS('Leave Request Form'!$T$8:$T$507, D293, 'Leave Request Form'!$C$8:$C$507, $B311), "A2", IF(COUNTIFS('Leave Request Form'!$G$8:$G$507, D293, 'Leave Request Form'!$C$8:$C$507, $B311), "R2", IF(COUNTIFS('Leave Request Form'!$P$8:$P$569, $B311, 'Leave Request Form'!$Q$8:$Q$569, "&lt;="&amp;D293, 'Leave Request Form'!$R$8:$R$569, "&gt;="&amp;D293)&gt;0, "A", IF(COUNTIFS('Leave Request Form'!$C$8:$C$507, $B311, 'Leave Request Form'!$D$8:$D$507, "&lt;="&amp;D293, 'Leave Request Form'!$E$8:$E$507, "&gt;="&amp;D293)&gt;0, "R", "")))))</f>
        <v/>
      </c>
      <c r="E311" s="43" t="str">
        <f>IF(OR($B311="", E293=""), "", IF(COUNTIFS('Leave Request Form'!$T$8:$T$507, E293, 'Leave Request Form'!$C$8:$C$507, $B311), "A2", IF(COUNTIFS('Leave Request Form'!$G$8:$G$507, E293, 'Leave Request Form'!$C$8:$C$507, $B311), "R2", IF(COUNTIFS('Leave Request Form'!$P$8:$P$569, $B311, 'Leave Request Form'!$Q$8:$Q$569, "&lt;="&amp;E293, 'Leave Request Form'!$R$8:$R$569, "&gt;="&amp;E293)&gt;0, "A", IF(COUNTIFS('Leave Request Form'!$C$8:$C$507, $B311, 'Leave Request Form'!$D$8:$D$507, "&lt;="&amp;E293, 'Leave Request Form'!$E$8:$E$507, "&gt;="&amp;E293)&gt;0, "R", "")))))</f>
        <v/>
      </c>
      <c r="F311" s="43" t="str">
        <f>IF(OR($B311="", F293=""), "", IF(COUNTIFS('Leave Request Form'!$T$8:$T$507, F293, 'Leave Request Form'!$C$8:$C$507, $B311), "A2", IF(COUNTIFS('Leave Request Form'!$G$8:$G$507, F293, 'Leave Request Form'!$C$8:$C$507, $B311), "R2", IF(COUNTIFS('Leave Request Form'!$P$8:$P$569, $B311, 'Leave Request Form'!$Q$8:$Q$569, "&lt;="&amp;F293, 'Leave Request Form'!$R$8:$R$569, "&gt;="&amp;F293)&gt;0, "A", IF(COUNTIFS('Leave Request Form'!$C$8:$C$507, $B311, 'Leave Request Form'!$D$8:$D$507, "&lt;="&amp;F293, 'Leave Request Form'!$E$8:$E$507, "&gt;="&amp;F293)&gt;0, "R", "")))))</f>
        <v/>
      </c>
      <c r="G311" s="43" t="str">
        <f>IF(OR($B311="", G293=""), "", IF(COUNTIFS('Leave Request Form'!$T$8:$T$507, G293, 'Leave Request Form'!$C$8:$C$507, $B311), "A2", IF(COUNTIFS('Leave Request Form'!$G$8:$G$507, G293, 'Leave Request Form'!$C$8:$C$507, $B311), "R2", IF(COUNTIFS('Leave Request Form'!$P$8:$P$569, $B311, 'Leave Request Form'!$Q$8:$Q$569, "&lt;="&amp;G293, 'Leave Request Form'!$R$8:$R$569, "&gt;="&amp;G293)&gt;0, "A", IF(COUNTIFS('Leave Request Form'!$C$8:$C$507, $B311, 'Leave Request Form'!$D$8:$D$507, "&lt;="&amp;G293, 'Leave Request Form'!$E$8:$E$507, "&gt;="&amp;G293)&gt;0, "R", "")))))</f>
        <v/>
      </c>
      <c r="H311" s="43" t="str">
        <f>IF(OR($B311="", H293=""), "", IF(COUNTIFS('Leave Request Form'!$T$8:$T$507, H293, 'Leave Request Form'!$C$8:$C$507, $B311), "A2", IF(COUNTIFS('Leave Request Form'!$G$8:$G$507, H293, 'Leave Request Form'!$C$8:$C$507, $B311), "R2", IF(COUNTIFS('Leave Request Form'!$P$8:$P$569, $B311, 'Leave Request Form'!$Q$8:$Q$569, "&lt;="&amp;H293, 'Leave Request Form'!$R$8:$R$569, "&gt;="&amp;H293)&gt;0, "A", IF(COUNTIFS('Leave Request Form'!$C$8:$C$507, $B311, 'Leave Request Form'!$D$8:$D$507, "&lt;="&amp;H293, 'Leave Request Form'!$E$8:$E$507, "&gt;="&amp;H293)&gt;0, "R", "")))))</f>
        <v/>
      </c>
      <c r="I311" s="43" t="str">
        <f>IF(OR($B311="", I293=""), "", IF(COUNTIFS('Leave Request Form'!$T$8:$T$507, I293, 'Leave Request Form'!$C$8:$C$507, $B311), "A2", IF(COUNTIFS('Leave Request Form'!$G$8:$G$507, I293, 'Leave Request Form'!$C$8:$C$507, $B311), "R2", IF(COUNTIFS('Leave Request Form'!$P$8:$P$569, $B311, 'Leave Request Form'!$Q$8:$Q$569, "&lt;="&amp;I293, 'Leave Request Form'!$R$8:$R$569, "&gt;="&amp;I293)&gt;0, "A", IF(COUNTIFS('Leave Request Form'!$C$8:$C$507, $B311, 'Leave Request Form'!$D$8:$D$507, "&lt;="&amp;I293, 'Leave Request Form'!$E$8:$E$507, "&gt;="&amp;I293)&gt;0, "R", "")))))</f>
        <v/>
      </c>
      <c r="J311" s="43" t="str">
        <f>IF(OR($B311="", J293=""), "", IF(COUNTIFS('Leave Request Form'!$T$8:$T$507, J293, 'Leave Request Form'!$C$8:$C$507, $B311), "A2", IF(COUNTIFS('Leave Request Form'!$G$8:$G$507, J293, 'Leave Request Form'!$C$8:$C$507, $B311), "R2", IF(COUNTIFS('Leave Request Form'!$P$8:$P$569, $B311, 'Leave Request Form'!$Q$8:$Q$569, "&lt;="&amp;J293, 'Leave Request Form'!$R$8:$R$569, "&gt;="&amp;J293)&gt;0, "A", IF(COUNTIFS('Leave Request Form'!$C$8:$C$507, $B311, 'Leave Request Form'!$D$8:$D$507, "&lt;="&amp;J293, 'Leave Request Form'!$E$8:$E$507, "&gt;="&amp;J293)&gt;0, "R", "")))))</f>
        <v/>
      </c>
      <c r="K311" s="43" t="str">
        <f>IF(OR($B311="", K293=""), "", IF(COUNTIFS('Leave Request Form'!$T$8:$T$507, K293, 'Leave Request Form'!$C$8:$C$507, $B311), "A2", IF(COUNTIFS('Leave Request Form'!$G$8:$G$507, K293, 'Leave Request Form'!$C$8:$C$507, $B311), "R2", IF(COUNTIFS('Leave Request Form'!$P$8:$P$569, $B311, 'Leave Request Form'!$Q$8:$Q$569, "&lt;="&amp;K293, 'Leave Request Form'!$R$8:$R$569, "&gt;="&amp;K293)&gt;0, "A", IF(COUNTIFS('Leave Request Form'!$C$8:$C$507, $B311, 'Leave Request Form'!$D$8:$D$507, "&lt;="&amp;K293, 'Leave Request Form'!$E$8:$E$507, "&gt;="&amp;K293)&gt;0, "R", "")))))</f>
        <v/>
      </c>
      <c r="L311" s="43" t="str">
        <f>IF(OR($B311="", L293=""), "", IF(COUNTIFS('Leave Request Form'!$T$8:$T$507, L293, 'Leave Request Form'!$C$8:$C$507, $B311), "A2", IF(COUNTIFS('Leave Request Form'!$G$8:$G$507, L293, 'Leave Request Form'!$C$8:$C$507, $B311), "R2", IF(COUNTIFS('Leave Request Form'!$P$8:$P$569, $B311, 'Leave Request Form'!$Q$8:$Q$569, "&lt;="&amp;L293, 'Leave Request Form'!$R$8:$R$569, "&gt;="&amp;L293)&gt;0, "A", IF(COUNTIFS('Leave Request Form'!$C$8:$C$507, $B311, 'Leave Request Form'!$D$8:$D$507, "&lt;="&amp;L293, 'Leave Request Form'!$E$8:$E$507, "&gt;="&amp;L293)&gt;0, "R", "")))))</f>
        <v/>
      </c>
      <c r="M311" s="43" t="str">
        <f>IF(OR($B311="", M293=""), "", IF(COUNTIFS('Leave Request Form'!$T$8:$T$507, M293, 'Leave Request Form'!$C$8:$C$507, $B311), "A2", IF(COUNTIFS('Leave Request Form'!$G$8:$G$507, M293, 'Leave Request Form'!$C$8:$C$507, $B311), "R2", IF(COUNTIFS('Leave Request Form'!$P$8:$P$569, $B311, 'Leave Request Form'!$Q$8:$Q$569, "&lt;="&amp;M293, 'Leave Request Form'!$R$8:$R$569, "&gt;="&amp;M293)&gt;0, "A", IF(COUNTIFS('Leave Request Form'!$C$8:$C$507, $B311, 'Leave Request Form'!$D$8:$D$507, "&lt;="&amp;M293, 'Leave Request Form'!$E$8:$E$507, "&gt;="&amp;M293)&gt;0, "R", "")))))</f>
        <v/>
      </c>
      <c r="N311" s="43" t="str">
        <f>IF(OR($B311="", N293=""), "", IF(COUNTIFS('Leave Request Form'!$T$8:$T$507, N293, 'Leave Request Form'!$C$8:$C$507, $B311), "A2", IF(COUNTIFS('Leave Request Form'!$G$8:$G$507, N293, 'Leave Request Form'!$C$8:$C$507, $B311), "R2", IF(COUNTIFS('Leave Request Form'!$P$8:$P$569, $B311, 'Leave Request Form'!$Q$8:$Q$569, "&lt;="&amp;N293, 'Leave Request Form'!$R$8:$R$569, "&gt;="&amp;N293)&gt;0, "A", IF(COUNTIFS('Leave Request Form'!$C$8:$C$507, $B311, 'Leave Request Form'!$D$8:$D$507, "&lt;="&amp;N293, 'Leave Request Form'!$E$8:$E$507, "&gt;="&amp;N293)&gt;0, "R", "")))))</f>
        <v/>
      </c>
      <c r="O311" s="43" t="str">
        <f>IF(OR($B311="", O293=""), "", IF(COUNTIFS('Leave Request Form'!$T$8:$T$507, O293, 'Leave Request Form'!$C$8:$C$507, $B311), "A2", IF(COUNTIFS('Leave Request Form'!$G$8:$G$507, O293, 'Leave Request Form'!$C$8:$C$507, $B311), "R2", IF(COUNTIFS('Leave Request Form'!$P$8:$P$569, $B311, 'Leave Request Form'!$Q$8:$Q$569, "&lt;="&amp;O293, 'Leave Request Form'!$R$8:$R$569, "&gt;="&amp;O293)&gt;0, "A", IF(COUNTIFS('Leave Request Form'!$C$8:$C$507, $B311, 'Leave Request Form'!$D$8:$D$507, "&lt;="&amp;O293, 'Leave Request Form'!$E$8:$E$507, "&gt;="&amp;O293)&gt;0, "R", "")))))</f>
        <v/>
      </c>
      <c r="P311" s="43" t="str">
        <f>IF(OR($B311="", P293=""), "", IF(COUNTIFS('Leave Request Form'!$T$8:$T$507, P293, 'Leave Request Form'!$C$8:$C$507, $B311), "A2", IF(COUNTIFS('Leave Request Form'!$G$8:$G$507, P293, 'Leave Request Form'!$C$8:$C$507, $B311), "R2", IF(COUNTIFS('Leave Request Form'!$P$8:$P$569, $B311, 'Leave Request Form'!$Q$8:$Q$569, "&lt;="&amp;P293, 'Leave Request Form'!$R$8:$R$569, "&gt;="&amp;P293)&gt;0, "A", IF(COUNTIFS('Leave Request Form'!$C$8:$C$507, $B311, 'Leave Request Form'!$D$8:$D$507, "&lt;="&amp;P293, 'Leave Request Form'!$E$8:$E$507, "&gt;="&amp;P293)&gt;0, "R", "")))))</f>
        <v/>
      </c>
      <c r="Q311" s="43" t="str">
        <f>IF(OR($B311="", Q293=""), "", IF(COUNTIFS('Leave Request Form'!$T$8:$T$507, Q293, 'Leave Request Form'!$C$8:$C$507, $B311), "A2", IF(COUNTIFS('Leave Request Form'!$G$8:$G$507, Q293, 'Leave Request Form'!$C$8:$C$507, $B311), "R2", IF(COUNTIFS('Leave Request Form'!$P$8:$P$569, $B311, 'Leave Request Form'!$Q$8:$Q$569, "&lt;="&amp;Q293, 'Leave Request Form'!$R$8:$R$569, "&gt;="&amp;Q293)&gt;0, "A", IF(COUNTIFS('Leave Request Form'!$C$8:$C$507, $B311, 'Leave Request Form'!$D$8:$D$507, "&lt;="&amp;Q293, 'Leave Request Form'!$E$8:$E$507, "&gt;="&amp;Q293)&gt;0, "R", "")))))</f>
        <v/>
      </c>
      <c r="R311" s="43" t="str">
        <f>IF(OR($B311="", R293=""), "", IF(COUNTIFS('Leave Request Form'!$T$8:$T$507, R293, 'Leave Request Form'!$C$8:$C$507, $B311), "A2", IF(COUNTIFS('Leave Request Form'!$G$8:$G$507, R293, 'Leave Request Form'!$C$8:$C$507, $B311), "R2", IF(COUNTIFS('Leave Request Form'!$P$8:$P$569, $B311, 'Leave Request Form'!$Q$8:$Q$569, "&lt;="&amp;R293, 'Leave Request Form'!$R$8:$R$569, "&gt;="&amp;R293)&gt;0, "A", IF(COUNTIFS('Leave Request Form'!$C$8:$C$507, $B311, 'Leave Request Form'!$D$8:$D$507, "&lt;="&amp;R293, 'Leave Request Form'!$E$8:$E$507, "&gt;="&amp;R293)&gt;0, "R", "")))))</f>
        <v/>
      </c>
      <c r="S311" s="43" t="str">
        <f>IF(OR($B311="", S293=""), "", IF(COUNTIFS('Leave Request Form'!$T$8:$T$507, S293, 'Leave Request Form'!$C$8:$C$507, $B311), "A2", IF(COUNTIFS('Leave Request Form'!$G$8:$G$507, S293, 'Leave Request Form'!$C$8:$C$507, $B311), "R2", IF(COUNTIFS('Leave Request Form'!$P$8:$P$569, $B311, 'Leave Request Form'!$Q$8:$Q$569, "&lt;="&amp;S293, 'Leave Request Form'!$R$8:$R$569, "&gt;="&amp;S293)&gt;0, "A", IF(COUNTIFS('Leave Request Form'!$C$8:$C$507, $B311, 'Leave Request Form'!$D$8:$D$507, "&lt;="&amp;S293, 'Leave Request Form'!$E$8:$E$507, "&gt;="&amp;S293)&gt;0, "R", "")))))</f>
        <v/>
      </c>
      <c r="T311" s="43" t="str">
        <f>IF(OR($B311="", T293=""), "", IF(COUNTIFS('Leave Request Form'!$T$8:$T$507, T293, 'Leave Request Form'!$C$8:$C$507, $B311), "A2", IF(COUNTIFS('Leave Request Form'!$G$8:$G$507, T293, 'Leave Request Form'!$C$8:$C$507, $B311), "R2", IF(COUNTIFS('Leave Request Form'!$P$8:$P$569, $B311, 'Leave Request Form'!$Q$8:$Q$569, "&lt;="&amp;T293, 'Leave Request Form'!$R$8:$R$569, "&gt;="&amp;T293)&gt;0, "A", IF(COUNTIFS('Leave Request Form'!$C$8:$C$507, $B311, 'Leave Request Form'!$D$8:$D$507, "&lt;="&amp;T293, 'Leave Request Form'!$E$8:$E$507, "&gt;="&amp;T293)&gt;0, "R", "")))))</f>
        <v/>
      </c>
      <c r="U311" s="43" t="str">
        <f>IF(OR($B311="", U293=""), "", IF(COUNTIFS('Leave Request Form'!$T$8:$T$507, U293, 'Leave Request Form'!$C$8:$C$507, $B311), "A2", IF(COUNTIFS('Leave Request Form'!$G$8:$G$507, U293, 'Leave Request Form'!$C$8:$C$507, $B311), "R2", IF(COUNTIFS('Leave Request Form'!$P$8:$P$569, $B311, 'Leave Request Form'!$Q$8:$Q$569, "&lt;="&amp;U293, 'Leave Request Form'!$R$8:$R$569, "&gt;="&amp;U293)&gt;0, "A", IF(COUNTIFS('Leave Request Form'!$C$8:$C$507, $B311, 'Leave Request Form'!$D$8:$D$507, "&lt;="&amp;U293, 'Leave Request Form'!$E$8:$E$507, "&gt;="&amp;U293)&gt;0, "R", "")))))</f>
        <v/>
      </c>
      <c r="V311" s="43" t="str">
        <f>IF(OR($B311="", V293=""), "", IF(COUNTIFS('Leave Request Form'!$T$8:$T$507, V293, 'Leave Request Form'!$C$8:$C$507, $B311), "A2", IF(COUNTIFS('Leave Request Form'!$G$8:$G$507, V293, 'Leave Request Form'!$C$8:$C$507, $B311), "R2", IF(COUNTIFS('Leave Request Form'!$P$8:$P$569, $B311, 'Leave Request Form'!$Q$8:$Q$569, "&lt;="&amp;V293, 'Leave Request Form'!$R$8:$R$569, "&gt;="&amp;V293)&gt;0, "A", IF(COUNTIFS('Leave Request Form'!$C$8:$C$507, $B311, 'Leave Request Form'!$D$8:$D$507, "&lt;="&amp;V293, 'Leave Request Form'!$E$8:$E$507, "&gt;="&amp;V293)&gt;0, "R", "")))))</f>
        <v/>
      </c>
      <c r="W311" s="43" t="str">
        <f>IF(OR($B311="", W293=""), "", IF(COUNTIFS('Leave Request Form'!$T$8:$T$507, W293, 'Leave Request Form'!$C$8:$C$507, $B311), "A2", IF(COUNTIFS('Leave Request Form'!$G$8:$G$507, W293, 'Leave Request Form'!$C$8:$C$507, $B311), "R2", IF(COUNTIFS('Leave Request Form'!$P$8:$P$569, $B311, 'Leave Request Form'!$Q$8:$Q$569, "&lt;="&amp;W293, 'Leave Request Form'!$R$8:$R$569, "&gt;="&amp;W293)&gt;0, "A", IF(COUNTIFS('Leave Request Form'!$C$8:$C$507, $B311, 'Leave Request Form'!$D$8:$D$507, "&lt;="&amp;W293, 'Leave Request Form'!$E$8:$E$507, "&gt;="&amp;W293)&gt;0, "R", "")))))</f>
        <v/>
      </c>
      <c r="X311" s="43" t="str">
        <f>IF(OR($B311="", X293=""), "", IF(COUNTIFS('Leave Request Form'!$T$8:$T$507, X293, 'Leave Request Form'!$C$8:$C$507, $B311), "A2", IF(COUNTIFS('Leave Request Form'!$G$8:$G$507, X293, 'Leave Request Form'!$C$8:$C$507, $B311), "R2", IF(COUNTIFS('Leave Request Form'!$P$8:$P$569, $B311, 'Leave Request Form'!$Q$8:$Q$569, "&lt;="&amp;X293, 'Leave Request Form'!$R$8:$R$569, "&gt;="&amp;X293)&gt;0, "A", IF(COUNTIFS('Leave Request Form'!$C$8:$C$507, $B311, 'Leave Request Form'!$D$8:$D$507, "&lt;="&amp;X293, 'Leave Request Form'!$E$8:$E$507, "&gt;="&amp;X293)&gt;0, "R", "")))))</f>
        <v/>
      </c>
      <c r="Y311" s="43" t="str">
        <f>IF(OR($B311="", Y293=""), "", IF(COUNTIFS('Leave Request Form'!$T$8:$T$507, Y293, 'Leave Request Form'!$C$8:$C$507, $B311), "A2", IF(COUNTIFS('Leave Request Form'!$G$8:$G$507, Y293, 'Leave Request Form'!$C$8:$C$507, $B311), "R2", IF(COUNTIFS('Leave Request Form'!$P$8:$P$569, $B311, 'Leave Request Form'!$Q$8:$Q$569, "&lt;="&amp;Y293, 'Leave Request Form'!$R$8:$R$569, "&gt;="&amp;Y293)&gt;0, "A", IF(COUNTIFS('Leave Request Form'!$C$8:$C$507, $B311, 'Leave Request Form'!$D$8:$D$507, "&lt;="&amp;Y293, 'Leave Request Form'!$E$8:$E$507, "&gt;="&amp;Y293)&gt;0, "R", "")))))</f>
        <v/>
      </c>
      <c r="Z311" s="43" t="str">
        <f>IF(OR($B311="", Z293=""), "", IF(COUNTIFS('Leave Request Form'!$T$8:$T$507, Z293, 'Leave Request Form'!$C$8:$C$507, $B311), "A2", IF(COUNTIFS('Leave Request Form'!$G$8:$G$507, Z293, 'Leave Request Form'!$C$8:$C$507, $B311), "R2", IF(COUNTIFS('Leave Request Form'!$P$8:$P$569, $B311, 'Leave Request Form'!$Q$8:$Q$569, "&lt;="&amp;Z293, 'Leave Request Form'!$R$8:$R$569, "&gt;="&amp;Z293)&gt;0, "A", IF(COUNTIFS('Leave Request Form'!$C$8:$C$507, $B311, 'Leave Request Form'!$D$8:$D$507, "&lt;="&amp;Z293, 'Leave Request Form'!$E$8:$E$507, "&gt;="&amp;Z293)&gt;0, "R", "")))))</f>
        <v/>
      </c>
      <c r="AA311" s="43" t="str">
        <f>IF(OR($B311="", AA293=""), "", IF(COUNTIFS('Leave Request Form'!$T$8:$T$507, AA293, 'Leave Request Form'!$C$8:$C$507, $B311), "A2", IF(COUNTIFS('Leave Request Form'!$G$8:$G$507, AA293, 'Leave Request Form'!$C$8:$C$507, $B311), "R2", IF(COUNTIFS('Leave Request Form'!$P$8:$P$569, $B311, 'Leave Request Form'!$Q$8:$Q$569, "&lt;="&amp;AA293, 'Leave Request Form'!$R$8:$R$569, "&gt;="&amp;AA293)&gt;0, "A", IF(COUNTIFS('Leave Request Form'!$C$8:$C$507, $B311, 'Leave Request Form'!$D$8:$D$507, "&lt;="&amp;AA293, 'Leave Request Form'!$E$8:$E$507, "&gt;="&amp;AA293)&gt;0, "R", "")))))</f>
        <v/>
      </c>
      <c r="AB311" s="43" t="str">
        <f>IF(OR($B311="", AB293=""), "", IF(COUNTIFS('Leave Request Form'!$T$8:$T$507, AB293, 'Leave Request Form'!$C$8:$C$507, $B311), "A2", IF(COUNTIFS('Leave Request Form'!$G$8:$G$507, AB293, 'Leave Request Form'!$C$8:$C$507, $B311), "R2", IF(COUNTIFS('Leave Request Form'!$P$8:$P$569, $B311, 'Leave Request Form'!$Q$8:$Q$569, "&lt;="&amp;AB293, 'Leave Request Form'!$R$8:$R$569, "&gt;="&amp;AB293)&gt;0, "A", IF(COUNTIFS('Leave Request Form'!$C$8:$C$507, $B311, 'Leave Request Form'!$D$8:$D$507, "&lt;="&amp;AB293, 'Leave Request Form'!$E$8:$E$507, "&gt;="&amp;AB293)&gt;0, "R", "")))))</f>
        <v/>
      </c>
      <c r="AC311" s="43" t="str">
        <f>IF(OR($B311="", AC293=""), "", IF(COUNTIFS('Leave Request Form'!$T$8:$T$507, AC293, 'Leave Request Form'!$C$8:$C$507, $B311), "A2", IF(COUNTIFS('Leave Request Form'!$G$8:$G$507, AC293, 'Leave Request Form'!$C$8:$C$507, $B311), "R2", IF(COUNTIFS('Leave Request Form'!$P$8:$P$569, $B311, 'Leave Request Form'!$Q$8:$Q$569, "&lt;="&amp;AC293, 'Leave Request Form'!$R$8:$R$569, "&gt;="&amp;AC293)&gt;0, "A", IF(COUNTIFS('Leave Request Form'!$C$8:$C$507, $B311, 'Leave Request Form'!$D$8:$D$507, "&lt;="&amp;AC293, 'Leave Request Form'!$E$8:$E$507, "&gt;="&amp;AC293)&gt;0, "R", "")))))</f>
        <v/>
      </c>
      <c r="AD311" s="43" t="str">
        <f>IF(OR($B311="", AD293=""), "", IF(COUNTIFS('Leave Request Form'!$T$8:$T$507, AD293, 'Leave Request Form'!$C$8:$C$507, $B311), "A2", IF(COUNTIFS('Leave Request Form'!$G$8:$G$507, AD293, 'Leave Request Form'!$C$8:$C$507, $B311), "R2", IF(COUNTIFS('Leave Request Form'!$P$8:$P$569, $B311, 'Leave Request Form'!$Q$8:$Q$569, "&lt;="&amp;AD293, 'Leave Request Form'!$R$8:$R$569, "&gt;="&amp;AD293)&gt;0, "A", IF(COUNTIFS('Leave Request Form'!$C$8:$C$507, $B311, 'Leave Request Form'!$D$8:$D$507, "&lt;="&amp;AD293, 'Leave Request Form'!$E$8:$E$507, "&gt;="&amp;AD293)&gt;0, "R", "")))))</f>
        <v/>
      </c>
      <c r="AE311" s="43" t="str">
        <f>IF(OR($B311="", AE293=""), "", IF(COUNTIFS('Leave Request Form'!$T$8:$T$507, AE293, 'Leave Request Form'!$C$8:$C$507, $B311), "A2", IF(COUNTIFS('Leave Request Form'!$G$8:$G$507, AE293, 'Leave Request Form'!$C$8:$C$507, $B311), "R2", IF(COUNTIFS('Leave Request Form'!$P$8:$P$569, $B311, 'Leave Request Form'!$Q$8:$Q$569, "&lt;="&amp;AE293, 'Leave Request Form'!$R$8:$R$569, "&gt;="&amp;AE293)&gt;0, "A", IF(COUNTIFS('Leave Request Form'!$C$8:$C$507, $B311, 'Leave Request Form'!$D$8:$D$507, "&lt;="&amp;AE293, 'Leave Request Form'!$E$8:$E$507, "&gt;="&amp;AE293)&gt;0, "R", "")))))</f>
        <v/>
      </c>
      <c r="AF311" s="43" t="str">
        <f>IF(OR($B311="", AF293=""), "", IF(COUNTIFS('Leave Request Form'!$T$8:$T$507, AF293, 'Leave Request Form'!$C$8:$C$507, $B311), "A2", IF(COUNTIFS('Leave Request Form'!$G$8:$G$507, AF293, 'Leave Request Form'!$C$8:$C$507, $B311), "R2", IF(COUNTIFS('Leave Request Form'!$P$8:$P$569, $B311, 'Leave Request Form'!$Q$8:$Q$569, "&lt;="&amp;AF293, 'Leave Request Form'!$R$8:$R$569, "&gt;="&amp;AF293)&gt;0, "A", IF(COUNTIFS('Leave Request Form'!$C$8:$C$507, $B311, 'Leave Request Form'!$D$8:$D$507, "&lt;="&amp;AF293, 'Leave Request Form'!$E$8:$E$507, "&gt;="&amp;AF293)&gt;0, "R", "")))))</f>
        <v/>
      </c>
      <c r="AG311" s="44" t="str">
        <f>IF(OR($B311="", AG293=""), "", IF(COUNTIFS('Leave Request Form'!$T$8:$T$507, AG293, 'Leave Request Form'!$C$8:$C$507, $B311), "A2", IF(COUNTIFS('Leave Request Form'!$G$8:$G$507, AG293, 'Leave Request Form'!$C$8:$C$507, $B311), "R2", IF(COUNTIFS('Leave Request Form'!$P$8:$P$569, $B311, 'Leave Request Form'!$Q$8:$Q$569, "&lt;="&amp;AG293, 'Leave Request Form'!$R$8:$R$569, "&gt;="&amp;AG293)&gt;0, "A", IF(COUNTIFS('Leave Request Form'!$C$8:$C$507, $B311, 'Leave Request Form'!$D$8:$D$507, "&lt;="&amp;AG293, 'Leave Request Form'!$E$8:$E$507, "&gt;="&amp;AG293)&gt;0, "R", "")))))</f>
        <v/>
      </c>
      <c r="AH311" s="75"/>
    </row>
    <row r="312" spans="1:34" x14ac:dyDescent="0.25">
      <c r="A312" s="75"/>
      <c r="B312" s="10" t="str">
        <f>IF('Intro &amp; Setup'!$BC$22="", "", 'Intro &amp; Setup'!$BC$22)</f>
        <v/>
      </c>
      <c r="C312" s="42" t="str">
        <f>IF(OR($B312="", C293=""), "", IF(COUNTIFS('Leave Request Form'!$T$8:$T$507, C293, 'Leave Request Form'!$C$8:$C$507, $B312), "A2", IF(COUNTIFS('Leave Request Form'!$G$8:$G$507, C293, 'Leave Request Form'!$C$8:$C$507, $B312), "R2", IF(COUNTIFS('Leave Request Form'!$P$8:$P$569, $B312, 'Leave Request Form'!$Q$8:$Q$569, "&lt;="&amp;C293, 'Leave Request Form'!$R$8:$R$569, "&gt;="&amp;C293)&gt;0, "A", IF(COUNTIFS('Leave Request Form'!$C$8:$C$507, $B312, 'Leave Request Form'!$D$8:$D$507, "&lt;="&amp;C293, 'Leave Request Form'!$E$8:$E$507, "&gt;="&amp;C293)&gt;0, "R", "")))))</f>
        <v/>
      </c>
      <c r="D312" s="43" t="str">
        <f>IF(OR($B312="", D293=""), "", IF(COUNTIFS('Leave Request Form'!$T$8:$T$507, D293, 'Leave Request Form'!$C$8:$C$507, $B312), "A2", IF(COUNTIFS('Leave Request Form'!$G$8:$G$507, D293, 'Leave Request Form'!$C$8:$C$507, $B312), "R2", IF(COUNTIFS('Leave Request Form'!$P$8:$P$569, $B312, 'Leave Request Form'!$Q$8:$Q$569, "&lt;="&amp;D293, 'Leave Request Form'!$R$8:$R$569, "&gt;="&amp;D293)&gt;0, "A", IF(COUNTIFS('Leave Request Form'!$C$8:$C$507, $B312, 'Leave Request Form'!$D$8:$D$507, "&lt;="&amp;D293, 'Leave Request Form'!$E$8:$E$507, "&gt;="&amp;D293)&gt;0, "R", "")))))</f>
        <v/>
      </c>
      <c r="E312" s="43" t="str">
        <f>IF(OR($B312="", E293=""), "", IF(COUNTIFS('Leave Request Form'!$T$8:$T$507, E293, 'Leave Request Form'!$C$8:$C$507, $B312), "A2", IF(COUNTIFS('Leave Request Form'!$G$8:$G$507, E293, 'Leave Request Form'!$C$8:$C$507, $B312), "R2", IF(COUNTIFS('Leave Request Form'!$P$8:$P$569, $B312, 'Leave Request Form'!$Q$8:$Q$569, "&lt;="&amp;E293, 'Leave Request Form'!$R$8:$R$569, "&gt;="&amp;E293)&gt;0, "A", IF(COUNTIFS('Leave Request Form'!$C$8:$C$507, $B312, 'Leave Request Form'!$D$8:$D$507, "&lt;="&amp;E293, 'Leave Request Form'!$E$8:$E$507, "&gt;="&amp;E293)&gt;0, "R", "")))))</f>
        <v/>
      </c>
      <c r="F312" s="43" t="str">
        <f>IF(OR($B312="", F293=""), "", IF(COUNTIFS('Leave Request Form'!$T$8:$T$507, F293, 'Leave Request Form'!$C$8:$C$507, $B312), "A2", IF(COUNTIFS('Leave Request Form'!$G$8:$G$507, F293, 'Leave Request Form'!$C$8:$C$507, $B312), "R2", IF(COUNTIFS('Leave Request Form'!$P$8:$P$569, $B312, 'Leave Request Form'!$Q$8:$Q$569, "&lt;="&amp;F293, 'Leave Request Form'!$R$8:$R$569, "&gt;="&amp;F293)&gt;0, "A", IF(COUNTIFS('Leave Request Form'!$C$8:$C$507, $B312, 'Leave Request Form'!$D$8:$D$507, "&lt;="&amp;F293, 'Leave Request Form'!$E$8:$E$507, "&gt;="&amp;F293)&gt;0, "R", "")))))</f>
        <v/>
      </c>
      <c r="G312" s="43" t="str">
        <f>IF(OR($B312="", G293=""), "", IF(COUNTIFS('Leave Request Form'!$T$8:$T$507, G293, 'Leave Request Form'!$C$8:$C$507, $B312), "A2", IF(COUNTIFS('Leave Request Form'!$G$8:$G$507, G293, 'Leave Request Form'!$C$8:$C$507, $B312), "R2", IF(COUNTIFS('Leave Request Form'!$P$8:$P$569, $B312, 'Leave Request Form'!$Q$8:$Q$569, "&lt;="&amp;G293, 'Leave Request Form'!$R$8:$R$569, "&gt;="&amp;G293)&gt;0, "A", IF(COUNTIFS('Leave Request Form'!$C$8:$C$507, $B312, 'Leave Request Form'!$D$8:$D$507, "&lt;="&amp;G293, 'Leave Request Form'!$E$8:$E$507, "&gt;="&amp;G293)&gt;0, "R", "")))))</f>
        <v/>
      </c>
      <c r="H312" s="43" t="str">
        <f>IF(OR($B312="", H293=""), "", IF(COUNTIFS('Leave Request Form'!$T$8:$T$507, H293, 'Leave Request Form'!$C$8:$C$507, $B312), "A2", IF(COUNTIFS('Leave Request Form'!$G$8:$G$507, H293, 'Leave Request Form'!$C$8:$C$507, $B312), "R2", IF(COUNTIFS('Leave Request Form'!$P$8:$P$569, $B312, 'Leave Request Form'!$Q$8:$Q$569, "&lt;="&amp;H293, 'Leave Request Form'!$R$8:$R$569, "&gt;="&amp;H293)&gt;0, "A", IF(COUNTIFS('Leave Request Form'!$C$8:$C$507, $B312, 'Leave Request Form'!$D$8:$D$507, "&lt;="&amp;H293, 'Leave Request Form'!$E$8:$E$507, "&gt;="&amp;H293)&gt;0, "R", "")))))</f>
        <v/>
      </c>
      <c r="I312" s="43" t="str">
        <f>IF(OR($B312="", I293=""), "", IF(COUNTIFS('Leave Request Form'!$T$8:$T$507, I293, 'Leave Request Form'!$C$8:$C$507, $B312), "A2", IF(COUNTIFS('Leave Request Form'!$G$8:$G$507, I293, 'Leave Request Form'!$C$8:$C$507, $B312), "R2", IF(COUNTIFS('Leave Request Form'!$P$8:$P$569, $B312, 'Leave Request Form'!$Q$8:$Q$569, "&lt;="&amp;I293, 'Leave Request Form'!$R$8:$R$569, "&gt;="&amp;I293)&gt;0, "A", IF(COUNTIFS('Leave Request Form'!$C$8:$C$507, $B312, 'Leave Request Form'!$D$8:$D$507, "&lt;="&amp;I293, 'Leave Request Form'!$E$8:$E$507, "&gt;="&amp;I293)&gt;0, "R", "")))))</f>
        <v/>
      </c>
      <c r="J312" s="43" t="str">
        <f>IF(OR($B312="", J293=""), "", IF(COUNTIFS('Leave Request Form'!$T$8:$T$507, J293, 'Leave Request Form'!$C$8:$C$507, $B312), "A2", IF(COUNTIFS('Leave Request Form'!$G$8:$G$507, J293, 'Leave Request Form'!$C$8:$C$507, $B312), "R2", IF(COUNTIFS('Leave Request Form'!$P$8:$P$569, $B312, 'Leave Request Form'!$Q$8:$Q$569, "&lt;="&amp;J293, 'Leave Request Form'!$R$8:$R$569, "&gt;="&amp;J293)&gt;0, "A", IF(COUNTIFS('Leave Request Form'!$C$8:$C$507, $B312, 'Leave Request Form'!$D$8:$D$507, "&lt;="&amp;J293, 'Leave Request Form'!$E$8:$E$507, "&gt;="&amp;J293)&gt;0, "R", "")))))</f>
        <v/>
      </c>
      <c r="K312" s="43" t="str">
        <f>IF(OR($B312="", K293=""), "", IF(COUNTIFS('Leave Request Form'!$T$8:$T$507, K293, 'Leave Request Form'!$C$8:$C$507, $B312), "A2", IF(COUNTIFS('Leave Request Form'!$G$8:$G$507, K293, 'Leave Request Form'!$C$8:$C$507, $B312), "R2", IF(COUNTIFS('Leave Request Form'!$P$8:$P$569, $B312, 'Leave Request Form'!$Q$8:$Q$569, "&lt;="&amp;K293, 'Leave Request Form'!$R$8:$R$569, "&gt;="&amp;K293)&gt;0, "A", IF(COUNTIFS('Leave Request Form'!$C$8:$C$507, $B312, 'Leave Request Form'!$D$8:$D$507, "&lt;="&amp;K293, 'Leave Request Form'!$E$8:$E$507, "&gt;="&amp;K293)&gt;0, "R", "")))))</f>
        <v/>
      </c>
      <c r="L312" s="43" t="str">
        <f>IF(OR($B312="", L293=""), "", IF(COUNTIFS('Leave Request Form'!$T$8:$T$507, L293, 'Leave Request Form'!$C$8:$C$507, $B312), "A2", IF(COUNTIFS('Leave Request Form'!$G$8:$G$507, L293, 'Leave Request Form'!$C$8:$C$507, $B312), "R2", IF(COUNTIFS('Leave Request Form'!$P$8:$P$569, $B312, 'Leave Request Form'!$Q$8:$Q$569, "&lt;="&amp;L293, 'Leave Request Form'!$R$8:$R$569, "&gt;="&amp;L293)&gt;0, "A", IF(COUNTIFS('Leave Request Form'!$C$8:$C$507, $B312, 'Leave Request Form'!$D$8:$D$507, "&lt;="&amp;L293, 'Leave Request Form'!$E$8:$E$507, "&gt;="&amp;L293)&gt;0, "R", "")))))</f>
        <v/>
      </c>
      <c r="M312" s="43" t="str">
        <f>IF(OR($B312="", M293=""), "", IF(COUNTIFS('Leave Request Form'!$T$8:$T$507, M293, 'Leave Request Form'!$C$8:$C$507, $B312), "A2", IF(COUNTIFS('Leave Request Form'!$G$8:$G$507, M293, 'Leave Request Form'!$C$8:$C$507, $B312), "R2", IF(COUNTIFS('Leave Request Form'!$P$8:$P$569, $B312, 'Leave Request Form'!$Q$8:$Q$569, "&lt;="&amp;M293, 'Leave Request Form'!$R$8:$R$569, "&gt;="&amp;M293)&gt;0, "A", IF(COUNTIFS('Leave Request Form'!$C$8:$C$507, $B312, 'Leave Request Form'!$D$8:$D$507, "&lt;="&amp;M293, 'Leave Request Form'!$E$8:$E$507, "&gt;="&amp;M293)&gt;0, "R", "")))))</f>
        <v/>
      </c>
      <c r="N312" s="43" t="str">
        <f>IF(OR($B312="", N293=""), "", IF(COUNTIFS('Leave Request Form'!$T$8:$T$507, N293, 'Leave Request Form'!$C$8:$C$507, $B312), "A2", IF(COUNTIFS('Leave Request Form'!$G$8:$G$507, N293, 'Leave Request Form'!$C$8:$C$507, $B312), "R2", IF(COUNTIFS('Leave Request Form'!$P$8:$P$569, $B312, 'Leave Request Form'!$Q$8:$Q$569, "&lt;="&amp;N293, 'Leave Request Form'!$R$8:$R$569, "&gt;="&amp;N293)&gt;0, "A", IF(COUNTIFS('Leave Request Form'!$C$8:$C$507, $B312, 'Leave Request Form'!$D$8:$D$507, "&lt;="&amp;N293, 'Leave Request Form'!$E$8:$E$507, "&gt;="&amp;N293)&gt;0, "R", "")))))</f>
        <v/>
      </c>
      <c r="O312" s="43" t="str">
        <f>IF(OR($B312="", O293=""), "", IF(COUNTIFS('Leave Request Form'!$T$8:$T$507, O293, 'Leave Request Form'!$C$8:$C$507, $B312), "A2", IF(COUNTIFS('Leave Request Form'!$G$8:$G$507, O293, 'Leave Request Form'!$C$8:$C$507, $B312), "R2", IF(COUNTIFS('Leave Request Form'!$P$8:$P$569, $B312, 'Leave Request Form'!$Q$8:$Q$569, "&lt;="&amp;O293, 'Leave Request Form'!$R$8:$R$569, "&gt;="&amp;O293)&gt;0, "A", IF(COUNTIFS('Leave Request Form'!$C$8:$C$507, $B312, 'Leave Request Form'!$D$8:$D$507, "&lt;="&amp;O293, 'Leave Request Form'!$E$8:$E$507, "&gt;="&amp;O293)&gt;0, "R", "")))))</f>
        <v/>
      </c>
      <c r="P312" s="43" t="str">
        <f>IF(OR($B312="", P293=""), "", IF(COUNTIFS('Leave Request Form'!$T$8:$T$507, P293, 'Leave Request Form'!$C$8:$C$507, $B312), "A2", IF(COUNTIFS('Leave Request Form'!$G$8:$G$507, P293, 'Leave Request Form'!$C$8:$C$507, $B312), "R2", IF(COUNTIFS('Leave Request Form'!$P$8:$P$569, $B312, 'Leave Request Form'!$Q$8:$Q$569, "&lt;="&amp;P293, 'Leave Request Form'!$R$8:$R$569, "&gt;="&amp;P293)&gt;0, "A", IF(COUNTIFS('Leave Request Form'!$C$8:$C$507, $B312, 'Leave Request Form'!$D$8:$D$507, "&lt;="&amp;P293, 'Leave Request Form'!$E$8:$E$507, "&gt;="&amp;P293)&gt;0, "R", "")))))</f>
        <v/>
      </c>
      <c r="Q312" s="43" t="str">
        <f>IF(OR($B312="", Q293=""), "", IF(COUNTIFS('Leave Request Form'!$T$8:$T$507, Q293, 'Leave Request Form'!$C$8:$C$507, $B312), "A2", IF(COUNTIFS('Leave Request Form'!$G$8:$G$507, Q293, 'Leave Request Form'!$C$8:$C$507, $B312), "R2", IF(COUNTIFS('Leave Request Form'!$P$8:$P$569, $B312, 'Leave Request Form'!$Q$8:$Q$569, "&lt;="&amp;Q293, 'Leave Request Form'!$R$8:$R$569, "&gt;="&amp;Q293)&gt;0, "A", IF(COUNTIFS('Leave Request Form'!$C$8:$C$507, $B312, 'Leave Request Form'!$D$8:$D$507, "&lt;="&amp;Q293, 'Leave Request Form'!$E$8:$E$507, "&gt;="&amp;Q293)&gt;0, "R", "")))))</f>
        <v/>
      </c>
      <c r="R312" s="43" t="str">
        <f>IF(OR($B312="", R293=""), "", IF(COUNTIFS('Leave Request Form'!$T$8:$T$507, R293, 'Leave Request Form'!$C$8:$C$507, $B312), "A2", IF(COUNTIFS('Leave Request Form'!$G$8:$G$507, R293, 'Leave Request Form'!$C$8:$C$507, $B312), "R2", IF(COUNTIFS('Leave Request Form'!$P$8:$P$569, $B312, 'Leave Request Form'!$Q$8:$Q$569, "&lt;="&amp;R293, 'Leave Request Form'!$R$8:$R$569, "&gt;="&amp;R293)&gt;0, "A", IF(COUNTIFS('Leave Request Form'!$C$8:$C$507, $B312, 'Leave Request Form'!$D$8:$D$507, "&lt;="&amp;R293, 'Leave Request Form'!$E$8:$E$507, "&gt;="&amp;R293)&gt;0, "R", "")))))</f>
        <v/>
      </c>
      <c r="S312" s="43" t="str">
        <f>IF(OR($B312="", S293=""), "", IF(COUNTIFS('Leave Request Form'!$T$8:$T$507, S293, 'Leave Request Form'!$C$8:$C$507, $B312), "A2", IF(COUNTIFS('Leave Request Form'!$G$8:$G$507, S293, 'Leave Request Form'!$C$8:$C$507, $B312), "R2", IF(COUNTIFS('Leave Request Form'!$P$8:$P$569, $B312, 'Leave Request Form'!$Q$8:$Q$569, "&lt;="&amp;S293, 'Leave Request Form'!$R$8:$R$569, "&gt;="&amp;S293)&gt;0, "A", IF(COUNTIFS('Leave Request Form'!$C$8:$C$507, $B312, 'Leave Request Form'!$D$8:$D$507, "&lt;="&amp;S293, 'Leave Request Form'!$E$8:$E$507, "&gt;="&amp;S293)&gt;0, "R", "")))))</f>
        <v/>
      </c>
      <c r="T312" s="43" t="str">
        <f>IF(OR($B312="", T293=""), "", IF(COUNTIFS('Leave Request Form'!$T$8:$T$507, T293, 'Leave Request Form'!$C$8:$C$507, $B312), "A2", IF(COUNTIFS('Leave Request Form'!$G$8:$G$507, T293, 'Leave Request Form'!$C$8:$C$507, $B312), "R2", IF(COUNTIFS('Leave Request Form'!$P$8:$P$569, $B312, 'Leave Request Form'!$Q$8:$Q$569, "&lt;="&amp;T293, 'Leave Request Form'!$R$8:$R$569, "&gt;="&amp;T293)&gt;0, "A", IF(COUNTIFS('Leave Request Form'!$C$8:$C$507, $B312, 'Leave Request Form'!$D$8:$D$507, "&lt;="&amp;T293, 'Leave Request Form'!$E$8:$E$507, "&gt;="&amp;T293)&gt;0, "R", "")))))</f>
        <v/>
      </c>
      <c r="U312" s="43" t="str">
        <f>IF(OR($B312="", U293=""), "", IF(COUNTIFS('Leave Request Form'!$T$8:$T$507, U293, 'Leave Request Form'!$C$8:$C$507, $B312), "A2", IF(COUNTIFS('Leave Request Form'!$G$8:$G$507, U293, 'Leave Request Form'!$C$8:$C$507, $B312), "R2", IF(COUNTIFS('Leave Request Form'!$P$8:$P$569, $B312, 'Leave Request Form'!$Q$8:$Q$569, "&lt;="&amp;U293, 'Leave Request Form'!$R$8:$R$569, "&gt;="&amp;U293)&gt;0, "A", IF(COUNTIFS('Leave Request Form'!$C$8:$C$507, $B312, 'Leave Request Form'!$D$8:$D$507, "&lt;="&amp;U293, 'Leave Request Form'!$E$8:$E$507, "&gt;="&amp;U293)&gt;0, "R", "")))))</f>
        <v/>
      </c>
      <c r="V312" s="43" t="str">
        <f>IF(OR($B312="", V293=""), "", IF(COUNTIFS('Leave Request Form'!$T$8:$T$507, V293, 'Leave Request Form'!$C$8:$C$507, $B312), "A2", IF(COUNTIFS('Leave Request Form'!$G$8:$G$507, V293, 'Leave Request Form'!$C$8:$C$507, $B312), "R2", IF(COUNTIFS('Leave Request Form'!$P$8:$P$569, $B312, 'Leave Request Form'!$Q$8:$Q$569, "&lt;="&amp;V293, 'Leave Request Form'!$R$8:$R$569, "&gt;="&amp;V293)&gt;0, "A", IF(COUNTIFS('Leave Request Form'!$C$8:$C$507, $B312, 'Leave Request Form'!$D$8:$D$507, "&lt;="&amp;V293, 'Leave Request Form'!$E$8:$E$507, "&gt;="&amp;V293)&gt;0, "R", "")))))</f>
        <v/>
      </c>
      <c r="W312" s="43" t="str">
        <f>IF(OR($B312="", W293=""), "", IF(COUNTIFS('Leave Request Form'!$T$8:$T$507, W293, 'Leave Request Form'!$C$8:$C$507, $B312), "A2", IF(COUNTIFS('Leave Request Form'!$G$8:$G$507, W293, 'Leave Request Form'!$C$8:$C$507, $B312), "R2", IF(COUNTIFS('Leave Request Form'!$P$8:$P$569, $B312, 'Leave Request Form'!$Q$8:$Q$569, "&lt;="&amp;W293, 'Leave Request Form'!$R$8:$R$569, "&gt;="&amp;W293)&gt;0, "A", IF(COUNTIFS('Leave Request Form'!$C$8:$C$507, $B312, 'Leave Request Form'!$D$8:$D$507, "&lt;="&amp;W293, 'Leave Request Form'!$E$8:$E$507, "&gt;="&amp;W293)&gt;0, "R", "")))))</f>
        <v/>
      </c>
      <c r="X312" s="43" t="str">
        <f>IF(OR($B312="", X293=""), "", IF(COUNTIFS('Leave Request Form'!$T$8:$T$507, X293, 'Leave Request Form'!$C$8:$C$507, $B312), "A2", IF(COUNTIFS('Leave Request Form'!$G$8:$G$507, X293, 'Leave Request Form'!$C$8:$C$507, $B312), "R2", IF(COUNTIFS('Leave Request Form'!$P$8:$P$569, $B312, 'Leave Request Form'!$Q$8:$Q$569, "&lt;="&amp;X293, 'Leave Request Form'!$R$8:$R$569, "&gt;="&amp;X293)&gt;0, "A", IF(COUNTIFS('Leave Request Form'!$C$8:$C$507, $B312, 'Leave Request Form'!$D$8:$D$507, "&lt;="&amp;X293, 'Leave Request Form'!$E$8:$E$507, "&gt;="&amp;X293)&gt;0, "R", "")))))</f>
        <v/>
      </c>
      <c r="Y312" s="43" t="str">
        <f>IF(OR($B312="", Y293=""), "", IF(COUNTIFS('Leave Request Form'!$T$8:$T$507, Y293, 'Leave Request Form'!$C$8:$C$507, $B312), "A2", IF(COUNTIFS('Leave Request Form'!$G$8:$G$507, Y293, 'Leave Request Form'!$C$8:$C$507, $B312), "R2", IF(COUNTIFS('Leave Request Form'!$P$8:$P$569, $B312, 'Leave Request Form'!$Q$8:$Q$569, "&lt;="&amp;Y293, 'Leave Request Form'!$R$8:$R$569, "&gt;="&amp;Y293)&gt;0, "A", IF(COUNTIFS('Leave Request Form'!$C$8:$C$507, $B312, 'Leave Request Form'!$D$8:$D$507, "&lt;="&amp;Y293, 'Leave Request Form'!$E$8:$E$507, "&gt;="&amp;Y293)&gt;0, "R", "")))))</f>
        <v/>
      </c>
      <c r="Z312" s="43" t="str">
        <f>IF(OR($B312="", Z293=""), "", IF(COUNTIFS('Leave Request Form'!$T$8:$T$507, Z293, 'Leave Request Form'!$C$8:$C$507, $B312), "A2", IF(COUNTIFS('Leave Request Form'!$G$8:$G$507, Z293, 'Leave Request Form'!$C$8:$C$507, $B312), "R2", IF(COUNTIFS('Leave Request Form'!$P$8:$P$569, $B312, 'Leave Request Form'!$Q$8:$Q$569, "&lt;="&amp;Z293, 'Leave Request Form'!$R$8:$R$569, "&gt;="&amp;Z293)&gt;0, "A", IF(COUNTIFS('Leave Request Form'!$C$8:$C$507, $B312, 'Leave Request Form'!$D$8:$D$507, "&lt;="&amp;Z293, 'Leave Request Form'!$E$8:$E$507, "&gt;="&amp;Z293)&gt;0, "R", "")))))</f>
        <v/>
      </c>
      <c r="AA312" s="43" t="str">
        <f>IF(OR($B312="", AA293=""), "", IF(COUNTIFS('Leave Request Form'!$T$8:$T$507, AA293, 'Leave Request Form'!$C$8:$C$507, $B312), "A2", IF(COUNTIFS('Leave Request Form'!$G$8:$G$507, AA293, 'Leave Request Form'!$C$8:$C$507, $B312), "R2", IF(COUNTIFS('Leave Request Form'!$P$8:$P$569, $B312, 'Leave Request Form'!$Q$8:$Q$569, "&lt;="&amp;AA293, 'Leave Request Form'!$R$8:$R$569, "&gt;="&amp;AA293)&gt;0, "A", IF(COUNTIFS('Leave Request Form'!$C$8:$C$507, $B312, 'Leave Request Form'!$D$8:$D$507, "&lt;="&amp;AA293, 'Leave Request Form'!$E$8:$E$507, "&gt;="&amp;AA293)&gt;0, "R", "")))))</f>
        <v/>
      </c>
      <c r="AB312" s="43" t="str">
        <f>IF(OR($B312="", AB293=""), "", IF(COUNTIFS('Leave Request Form'!$T$8:$T$507, AB293, 'Leave Request Form'!$C$8:$C$507, $B312), "A2", IF(COUNTIFS('Leave Request Form'!$G$8:$G$507, AB293, 'Leave Request Form'!$C$8:$C$507, $B312), "R2", IF(COUNTIFS('Leave Request Form'!$P$8:$P$569, $B312, 'Leave Request Form'!$Q$8:$Q$569, "&lt;="&amp;AB293, 'Leave Request Form'!$R$8:$R$569, "&gt;="&amp;AB293)&gt;0, "A", IF(COUNTIFS('Leave Request Form'!$C$8:$C$507, $B312, 'Leave Request Form'!$D$8:$D$507, "&lt;="&amp;AB293, 'Leave Request Form'!$E$8:$E$507, "&gt;="&amp;AB293)&gt;0, "R", "")))))</f>
        <v/>
      </c>
      <c r="AC312" s="43" t="str">
        <f>IF(OR($B312="", AC293=""), "", IF(COUNTIFS('Leave Request Form'!$T$8:$T$507, AC293, 'Leave Request Form'!$C$8:$C$507, $B312), "A2", IF(COUNTIFS('Leave Request Form'!$G$8:$G$507, AC293, 'Leave Request Form'!$C$8:$C$507, $B312), "R2", IF(COUNTIFS('Leave Request Form'!$P$8:$P$569, $B312, 'Leave Request Form'!$Q$8:$Q$569, "&lt;="&amp;AC293, 'Leave Request Form'!$R$8:$R$569, "&gt;="&amp;AC293)&gt;0, "A", IF(COUNTIFS('Leave Request Form'!$C$8:$C$507, $B312, 'Leave Request Form'!$D$8:$D$507, "&lt;="&amp;AC293, 'Leave Request Form'!$E$8:$E$507, "&gt;="&amp;AC293)&gt;0, "R", "")))))</f>
        <v/>
      </c>
      <c r="AD312" s="43" t="str">
        <f>IF(OR($B312="", AD293=""), "", IF(COUNTIFS('Leave Request Form'!$T$8:$T$507, AD293, 'Leave Request Form'!$C$8:$C$507, $B312), "A2", IF(COUNTIFS('Leave Request Form'!$G$8:$G$507, AD293, 'Leave Request Form'!$C$8:$C$507, $B312), "R2", IF(COUNTIFS('Leave Request Form'!$P$8:$P$569, $B312, 'Leave Request Form'!$Q$8:$Q$569, "&lt;="&amp;AD293, 'Leave Request Form'!$R$8:$R$569, "&gt;="&amp;AD293)&gt;0, "A", IF(COUNTIFS('Leave Request Form'!$C$8:$C$507, $B312, 'Leave Request Form'!$D$8:$D$507, "&lt;="&amp;AD293, 'Leave Request Form'!$E$8:$E$507, "&gt;="&amp;AD293)&gt;0, "R", "")))))</f>
        <v/>
      </c>
      <c r="AE312" s="43" t="str">
        <f>IF(OR($B312="", AE293=""), "", IF(COUNTIFS('Leave Request Form'!$T$8:$T$507, AE293, 'Leave Request Form'!$C$8:$C$507, $B312), "A2", IF(COUNTIFS('Leave Request Form'!$G$8:$G$507, AE293, 'Leave Request Form'!$C$8:$C$507, $B312), "R2", IF(COUNTIFS('Leave Request Form'!$P$8:$P$569, $B312, 'Leave Request Form'!$Q$8:$Q$569, "&lt;="&amp;AE293, 'Leave Request Form'!$R$8:$R$569, "&gt;="&amp;AE293)&gt;0, "A", IF(COUNTIFS('Leave Request Form'!$C$8:$C$507, $B312, 'Leave Request Form'!$D$8:$D$507, "&lt;="&amp;AE293, 'Leave Request Form'!$E$8:$E$507, "&gt;="&amp;AE293)&gt;0, "R", "")))))</f>
        <v/>
      </c>
      <c r="AF312" s="43" t="str">
        <f>IF(OR($B312="", AF293=""), "", IF(COUNTIFS('Leave Request Form'!$T$8:$T$507, AF293, 'Leave Request Form'!$C$8:$C$507, $B312), "A2", IF(COUNTIFS('Leave Request Form'!$G$8:$G$507, AF293, 'Leave Request Form'!$C$8:$C$507, $B312), "R2", IF(COUNTIFS('Leave Request Form'!$P$8:$P$569, $B312, 'Leave Request Form'!$Q$8:$Q$569, "&lt;="&amp;AF293, 'Leave Request Form'!$R$8:$R$569, "&gt;="&amp;AF293)&gt;0, "A", IF(COUNTIFS('Leave Request Form'!$C$8:$C$507, $B312, 'Leave Request Form'!$D$8:$D$507, "&lt;="&amp;AF293, 'Leave Request Form'!$E$8:$E$507, "&gt;="&amp;AF293)&gt;0, "R", "")))))</f>
        <v/>
      </c>
      <c r="AG312" s="44" t="str">
        <f>IF(OR($B312="", AG293=""), "", IF(COUNTIFS('Leave Request Form'!$T$8:$T$507, AG293, 'Leave Request Form'!$C$8:$C$507, $B312), "A2", IF(COUNTIFS('Leave Request Form'!$G$8:$G$507, AG293, 'Leave Request Form'!$C$8:$C$507, $B312), "R2", IF(COUNTIFS('Leave Request Form'!$P$8:$P$569, $B312, 'Leave Request Form'!$Q$8:$Q$569, "&lt;="&amp;AG293, 'Leave Request Form'!$R$8:$R$569, "&gt;="&amp;AG293)&gt;0, "A", IF(COUNTIFS('Leave Request Form'!$C$8:$C$507, $B312, 'Leave Request Form'!$D$8:$D$507, "&lt;="&amp;AG293, 'Leave Request Form'!$E$8:$E$507, "&gt;="&amp;AG293)&gt;0, "R", "")))))</f>
        <v/>
      </c>
      <c r="AH312" s="75"/>
    </row>
    <row r="313" spans="1:34" x14ac:dyDescent="0.25">
      <c r="A313" s="75"/>
      <c r="B313" s="6" t="str">
        <f>IF('Intro &amp; Setup'!$BC$23="", "", 'Intro &amp; Setup'!$BC$23)</f>
        <v/>
      </c>
      <c r="C313" s="27" t="str">
        <f>IF(OR($B313="", C293=""), "", IF(COUNTIFS('Leave Request Form'!$T$8:$T$507, C293, 'Leave Request Form'!$C$8:$C$507, $B313), "A2", IF(COUNTIFS('Leave Request Form'!$G$8:$G$507, C293, 'Leave Request Form'!$C$8:$C$507, $B313), "R2", IF(COUNTIFS('Leave Request Form'!$P$8:$P$569, $B313, 'Leave Request Form'!$Q$8:$Q$569, "&lt;="&amp;C293, 'Leave Request Form'!$R$8:$R$569, "&gt;="&amp;C293)&gt;0, "A", IF(COUNTIFS('Leave Request Form'!$C$8:$C$507, $B313, 'Leave Request Form'!$D$8:$D$507, "&lt;="&amp;C293, 'Leave Request Form'!$E$8:$E$507, "&gt;="&amp;C293)&gt;0, "R", "")))))</f>
        <v/>
      </c>
      <c r="D313" s="34" t="str">
        <f>IF(OR($B313="", D293=""), "", IF(COUNTIFS('Leave Request Form'!$T$8:$T$507, D293, 'Leave Request Form'!$C$8:$C$507, $B313), "A2", IF(COUNTIFS('Leave Request Form'!$G$8:$G$507, D293, 'Leave Request Form'!$C$8:$C$507, $B313), "R2", IF(COUNTIFS('Leave Request Form'!$P$8:$P$569, $B313, 'Leave Request Form'!$Q$8:$Q$569, "&lt;="&amp;D293, 'Leave Request Form'!$R$8:$R$569, "&gt;="&amp;D293)&gt;0, "A", IF(COUNTIFS('Leave Request Form'!$C$8:$C$507, $B313, 'Leave Request Form'!$D$8:$D$507, "&lt;="&amp;D293, 'Leave Request Form'!$E$8:$E$507, "&gt;="&amp;D293)&gt;0, "R", "")))))</f>
        <v/>
      </c>
      <c r="E313" s="34" t="str">
        <f>IF(OR($B313="", E293=""), "", IF(COUNTIFS('Leave Request Form'!$T$8:$T$507, E293, 'Leave Request Form'!$C$8:$C$507, $B313), "A2", IF(COUNTIFS('Leave Request Form'!$G$8:$G$507, E293, 'Leave Request Form'!$C$8:$C$507, $B313), "R2", IF(COUNTIFS('Leave Request Form'!$P$8:$P$569, $B313, 'Leave Request Form'!$Q$8:$Q$569, "&lt;="&amp;E293, 'Leave Request Form'!$R$8:$R$569, "&gt;="&amp;E293)&gt;0, "A", IF(COUNTIFS('Leave Request Form'!$C$8:$C$507, $B313, 'Leave Request Form'!$D$8:$D$507, "&lt;="&amp;E293, 'Leave Request Form'!$E$8:$E$507, "&gt;="&amp;E293)&gt;0, "R", "")))))</f>
        <v/>
      </c>
      <c r="F313" s="34" t="str">
        <f>IF(OR($B313="", F293=""), "", IF(COUNTIFS('Leave Request Form'!$T$8:$T$507, F293, 'Leave Request Form'!$C$8:$C$507, $B313), "A2", IF(COUNTIFS('Leave Request Form'!$G$8:$G$507, F293, 'Leave Request Form'!$C$8:$C$507, $B313), "R2", IF(COUNTIFS('Leave Request Form'!$P$8:$P$569, $B313, 'Leave Request Form'!$Q$8:$Q$569, "&lt;="&amp;F293, 'Leave Request Form'!$R$8:$R$569, "&gt;="&amp;F293)&gt;0, "A", IF(COUNTIFS('Leave Request Form'!$C$8:$C$507, $B313, 'Leave Request Form'!$D$8:$D$507, "&lt;="&amp;F293, 'Leave Request Form'!$E$8:$E$507, "&gt;="&amp;F293)&gt;0, "R", "")))))</f>
        <v/>
      </c>
      <c r="G313" s="34" t="str">
        <f>IF(OR($B313="", G293=""), "", IF(COUNTIFS('Leave Request Form'!$T$8:$T$507, G293, 'Leave Request Form'!$C$8:$C$507, $B313), "A2", IF(COUNTIFS('Leave Request Form'!$G$8:$G$507, G293, 'Leave Request Form'!$C$8:$C$507, $B313), "R2", IF(COUNTIFS('Leave Request Form'!$P$8:$P$569, $B313, 'Leave Request Form'!$Q$8:$Q$569, "&lt;="&amp;G293, 'Leave Request Form'!$R$8:$R$569, "&gt;="&amp;G293)&gt;0, "A", IF(COUNTIFS('Leave Request Form'!$C$8:$C$507, $B313, 'Leave Request Form'!$D$8:$D$507, "&lt;="&amp;G293, 'Leave Request Form'!$E$8:$E$507, "&gt;="&amp;G293)&gt;0, "R", "")))))</f>
        <v/>
      </c>
      <c r="H313" s="34" t="str">
        <f>IF(OR($B313="", H293=""), "", IF(COUNTIFS('Leave Request Form'!$T$8:$T$507, H293, 'Leave Request Form'!$C$8:$C$507, $B313), "A2", IF(COUNTIFS('Leave Request Form'!$G$8:$G$507, H293, 'Leave Request Form'!$C$8:$C$507, $B313), "R2", IF(COUNTIFS('Leave Request Form'!$P$8:$P$569, $B313, 'Leave Request Form'!$Q$8:$Q$569, "&lt;="&amp;H293, 'Leave Request Form'!$R$8:$R$569, "&gt;="&amp;H293)&gt;0, "A", IF(COUNTIFS('Leave Request Form'!$C$8:$C$507, $B313, 'Leave Request Form'!$D$8:$D$507, "&lt;="&amp;H293, 'Leave Request Form'!$E$8:$E$507, "&gt;="&amp;H293)&gt;0, "R", "")))))</f>
        <v/>
      </c>
      <c r="I313" s="34" t="str">
        <f>IF(OR($B313="", I293=""), "", IF(COUNTIFS('Leave Request Form'!$T$8:$T$507, I293, 'Leave Request Form'!$C$8:$C$507, $B313), "A2", IF(COUNTIFS('Leave Request Form'!$G$8:$G$507, I293, 'Leave Request Form'!$C$8:$C$507, $B313), "R2", IF(COUNTIFS('Leave Request Form'!$P$8:$P$569, $B313, 'Leave Request Form'!$Q$8:$Q$569, "&lt;="&amp;I293, 'Leave Request Form'!$R$8:$R$569, "&gt;="&amp;I293)&gt;0, "A", IF(COUNTIFS('Leave Request Form'!$C$8:$C$507, $B313, 'Leave Request Form'!$D$8:$D$507, "&lt;="&amp;I293, 'Leave Request Form'!$E$8:$E$507, "&gt;="&amp;I293)&gt;0, "R", "")))))</f>
        <v/>
      </c>
      <c r="J313" s="34" t="str">
        <f>IF(OR($B313="", J293=""), "", IF(COUNTIFS('Leave Request Form'!$T$8:$T$507, J293, 'Leave Request Form'!$C$8:$C$507, $B313), "A2", IF(COUNTIFS('Leave Request Form'!$G$8:$G$507, J293, 'Leave Request Form'!$C$8:$C$507, $B313), "R2", IF(COUNTIFS('Leave Request Form'!$P$8:$P$569, $B313, 'Leave Request Form'!$Q$8:$Q$569, "&lt;="&amp;J293, 'Leave Request Form'!$R$8:$R$569, "&gt;="&amp;J293)&gt;0, "A", IF(COUNTIFS('Leave Request Form'!$C$8:$C$507, $B313, 'Leave Request Form'!$D$8:$D$507, "&lt;="&amp;J293, 'Leave Request Form'!$E$8:$E$507, "&gt;="&amp;J293)&gt;0, "R", "")))))</f>
        <v/>
      </c>
      <c r="K313" s="34" t="str">
        <f>IF(OR($B313="", K293=""), "", IF(COUNTIFS('Leave Request Form'!$T$8:$T$507, K293, 'Leave Request Form'!$C$8:$C$507, $B313), "A2", IF(COUNTIFS('Leave Request Form'!$G$8:$G$507, K293, 'Leave Request Form'!$C$8:$C$507, $B313), "R2", IF(COUNTIFS('Leave Request Form'!$P$8:$P$569, $B313, 'Leave Request Form'!$Q$8:$Q$569, "&lt;="&amp;K293, 'Leave Request Form'!$R$8:$R$569, "&gt;="&amp;K293)&gt;0, "A", IF(COUNTIFS('Leave Request Form'!$C$8:$C$507, $B313, 'Leave Request Form'!$D$8:$D$507, "&lt;="&amp;K293, 'Leave Request Form'!$E$8:$E$507, "&gt;="&amp;K293)&gt;0, "R", "")))))</f>
        <v/>
      </c>
      <c r="L313" s="34" t="str">
        <f>IF(OR($B313="", L293=""), "", IF(COUNTIFS('Leave Request Form'!$T$8:$T$507, L293, 'Leave Request Form'!$C$8:$C$507, $B313), "A2", IF(COUNTIFS('Leave Request Form'!$G$8:$G$507, L293, 'Leave Request Form'!$C$8:$C$507, $B313), "R2", IF(COUNTIFS('Leave Request Form'!$P$8:$P$569, $B313, 'Leave Request Form'!$Q$8:$Q$569, "&lt;="&amp;L293, 'Leave Request Form'!$R$8:$R$569, "&gt;="&amp;L293)&gt;0, "A", IF(COUNTIFS('Leave Request Form'!$C$8:$C$507, $B313, 'Leave Request Form'!$D$8:$D$507, "&lt;="&amp;L293, 'Leave Request Form'!$E$8:$E$507, "&gt;="&amp;L293)&gt;0, "R", "")))))</f>
        <v/>
      </c>
      <c r="M313" s="34" t="str">
        <f>IF(OR($B313="", M293=""), "", IF(COUNTIFS('Leave Request Form'!$T$8:$T$507, M293, 'Leave Request Form'!$C$8:$C$507, $B313), "A2", IF(COUNTIFS('Leave Request Form'!$G$8:$G$507, M293, 'Leave Request Form'!$C$8:$C$507, $B313), "R2", IF(COUNTIFS('Leave Request Form'!$P$8:$P$569, $B313, 'Leave Request Form'!$Q$8:$Q$569, "&lt;="&amp;M293, 'Leave Request Form'!$R$8:$R$569, "&gt;="&amp;M293)&gt;0, "A", IF(COUNTIFS('Leave Request Form'!$C$8:$C$507, $B313, 'Leave Request Form'!$D$8:$D$507, "&lt;="&amp;M293, 'Leave Request Form'!$E$8:$E$507, "&gt;="&amp;M293)&gt;0, "R", "")))))</f>
        <v/>
      </c>
      <c r="N313" s="34" t="str">
        <f>IF(OR($B313="", N293=""), "", IF(COUNTIFS('Leave Request Form'!$T$8:$T$507, N293, 'Leave Request Form'!$C$8:$C$507, $B313), "A2", IF(COUNTIFS('Leave Request Form'!$G$8:$G$507, N293, 'Leave Request Form'!$C$8:$C$507, $B313), "R2", IF(COUNTIFS('Leave Request Form'!$P$8:$P$569, $B313, 'Leave Request Form'!$Q$8:$Q$569, "&lt;="&amp;N293, 'Leave Request Form'!$R$8:$R$569, "&gt;="&amp;N293)&gt;0, "A", IF(COUNTIFS('Leave Request Form'!$C$8:$C$507, $B313, 'Leave Request Form'!$D$8:$D$507, "&lt;="&amp;N293, 'Leave Request Form'!$E$8:$E$507, "&gt;="&amp;N293)&gt;0, "R", "")))))</f>
        <v/>
      </c>
      <c r="O313" s="34" t="str">
        <f>IF(OR($B313="", O293=""), "", IF(COUNTIFS('Leave Request Form'!$T$8:$T$507, O293, 'Leave Request Form'!$C$8:$C$507, $B313), "A2", IF(COUNTIFS('Leave Request Form'!$G$8:$G$507, O293, 'Leave Request Form'!$C$8:$C$507, $B313), "R2", IF(COUNTIFS('Leave Request Form'!$P$8:$P$569, $B313, 'Leave Request Form'!$Q$8:$Q$569, "&lt;="&amp;O293, 'Leave Request Form'!$R$8:$R$569, "&gt;="&amp;O293)&gt;0, "A", IF(COUNTIFS('Leave Request Form'!$C$8:$C$507, $B313, 'Leave Request Form'!$D$8:$D$507, "&lt;="&amp;O293, 'Leave Request Form'!$E$8:$E$507, "&gt;="&amp;O293)&gt;0, "R", "")))))</f>
        <v/>
      </c>
      <c r="P313" s="34" t="str">
        <f>IF(OR($B313="", P293=""), "", IF(COUNTIFS('Leave Request Form'!$T$8:$T$507, P293, 'Leave Request Form'!$C$8:$C$507, $B313), "A2", IF(COUNTIFS('Leave Request Form'!$G$8:$G$507, P293, 'Leave Request Form'!$C$8:$C$507, $B313), "R2", IF(COUNTIFS('Leave Request Form'!$P$8:$P$569, $B313, 'Leave Request Form'!$Q$8:$Q$569, "&lt;="&amp;P293, 'Leave Request Form'!$R$8:$R$569, "&gt;="&amp;P293)&gt;0, "A", IF(COUNTIFS('Leave Request Form'!$C$8:$C$507, $B313, 'Leave Request Form'!$D$8:$D$507, "&lt;="&amp;P293, 'Leave Request Form'!$E$8:$E$507, "&gt;="&amp;P293)&gt;0, "R", "")))))</f>
        <v/>
      </c>
      <c r="Q313" s="34" t="str">
        <f>IF(OR($B313="", Q293=""), "", IF(COUNTIFS('Leave Request Form'!$T$8:$T$507, Q293, 'Leave Request Form'!$C$8:$C$507, $B313), "A2", IF(COUNTIFS('Leave Request Form'!$G$8:$G$507, Q293, 'Leave Request Form'!$C$8:$C$507, $B313), "R2", IF(COUNTIFS('Leave Request Form'!$P$8:$P$569, $B313, 'Leave Request Form'!$Q$8:$Q$569, "&lt;="&amp;Q293, 'Leave Request Form'!$R$8:$R$569, "&gt;="&amp;Q293)&gt;0, "A", IF(COUNTIFS('Leave Request Form'!$C$8:$C$507, $B313, 'Leave Request Form'!$D$8:$D$507, "&lt;="&amp;Q293, 'Leave Request Form'!$E$8:$E$507, "&gt;="&amp;Q293)&gt;0, "R", "")))))</f>
        <v/>
      </c>
      <c r="R313" s="34" t="str">
        <f>IF(OR($B313="", R293=""), "", IF(COUNTIFS('Leave Request Form'!$T$8:$T$507, R293, 'Leave Request Form'!$C$8:$C$507, $B313), "A2", IF(COUNTIFS('Leave Request Form'!$G$8:$G$507, R293, 'Leave Request Form'!$C$8:$C$507, $B313), "R2", IF(COUNTIFS('Leave Request Form'!$P$8:$P$569, $B313, 'Leave Request Form'!$Q$8:$Q$569, "&lt;="&amp;R293, 'Leave Request Form'!$R$8:$R$569, "&gt;="&amp;R293)&gt;0, "A", IF(COUNTIFS('Leave Request Form'!$C$8:$C$507, $B313, 'Leave Request Form'!$D$8:$D$507, "&lt;="&amp;R293, 'Leave Request Form'!$E$8:$E$507, "&gt;="&amp;R293)&gt;0, "R", "")))))</f>
        <v/>
      </c>
      <c r="S313" s="34" t="str">
        <f>IF(OR($B313="", S293=""), "", IF(COUNTIFS('Leave Request Form'!$T$8:$T$507, S293, 'Leave Request Form'!$C$8:$C$507, $B313), "A2", IF(COUNTIFS('Leave Request Form'!$G$8:$G$507, S293, 'Leave Request Form'!$C$8:$C$507, $B313), "R2", IF(COUNTIFS('Leave Request Form'!$P$8:$P$569, $B313, 'Leave Request Form'!$Q$8:$Q$569, "&lt;="&amp;S293, 'Leave Request Form'!$R$8:$R$569, "&gt;="&amp;S293)&gt;0, "A", IF(COUNTIFS('Leave Request Form'!$C$8:$C$507, $B313, 'Leave Request Form'!$D$8:$D$507, "&lt;="&amp;S293, 'Leave Request Form'!$E$8:$E$507, "&gt;="&amp;S293)&gt;0, "R", "")))))</f>
        <v/>
      </c>
      <c r="T313" s="34" t="str">
        <f>IF(OR($B313="", T293=""), "", IF(COUNTIFS('Leave Request Form'!$T$8:$T$507, T293, 'Leave Request Form'!$C$8:$C$507, $B313), "A2", IF(COUNTIFS('Leave Request Form'!$G$8:$G$507, T293, 'Leave Request Form'!$C$8:$C$507, $B313), "R2", IF(COUNTIFS('Leave Request Form'!$P$8:$P$569, $B313, 'Leave Request Form'!$Q$8:$Q$569, "&lt;="&amp;T293, 'Leave Request Form'!$R$8:$R$569, "&gt;="&amp;T293)&gt;0, "A", IF(COUNTIFS('Leave Request Form'!$C$8:$C$507, $B313, 'Leave Request Form'!$D$8:$D$507, "&lt;="&amp;T293, 'Leave Request Form'!$E$8:$E$507, "&gt;="&amp;T293)&gt;0, "R", "")))))</f>
        <v/>
      </c>
      <c r="U313" s="34" t="str">
        <f>IF(OR($B313="", U293=""), "", IF(COUNTIFS('Leave Request Form'!$T$8:$T$507, U293, 'Leave Request Form'!$C$8:$C$507, $B313), "A2", IF(COUNTIFS('Leave Request Form'!$G$8:$G$507, U293, 'Leave Request Form'!$C$8:$C$507, $B313), "R2", IF(COUNTIFS('Leave Request Form'!$P$8:$P$569, $B313, 'Leave Request Form'!$Q$8:$Q$569, "&lt;="&amp;U293, 'Leave Request Form'!$R$8:$R$569, "&gt;="&amp;U293)&gt;0, "A", IF(COUNTIFS('Leave Request Form'!$C$8:$C$507, $B313, 'Leave Request Form'!$D$8:$D$507, "&lt;="&amp;U293, 'Leave Request Form'!$E$8:$E$507, "&gt;="&amp;U293)&gt;0, "R", "")))))</f>
        <v/>
      </c>
      <c r="V313" s="34" t="str">
        <f>IF(OR($B313="", V293=""), "", IF(COUNTIFS('Leave Request Form'!$T$8:$T$507, V293, 'Leave Request Form'!$C$8:$C$507, $B313), "A2", IF(COUNTIFS('Leave Request Form'!$G$8:$G$507, V293, 'Leave Request Form'!$C$8:$C$507, $B313), "R2", IF(COUNTIFS('Leave Request Form'!$P$8:$P$569, $B313, 'Leave Request Form'!$Q$8:$Q$569, "&lt;="&amp;V293, 'Leave Request Form'!$R$8:$R$569, "&gt;="&amp;V293)&gt;0, "A", IF(COUNTIFS('Leave Request Form'!$C$8:$C$507, $B313, 'Leave Request Form'!$D$8:$D$507, "&lt;="&amp;V293, 'Leave Request Form'!$E$8:$E$507, "&gt;="&amp;V293)&gt;0, "R", "")))))</f>
        <v/>
      </c>
      <c r="W313" s="34" t="str">
        <f>IF(OR($B313="", W293=""), "", IF(COUNTIFS('Leave Request Form'!$T$8:$T$507, W293, 'Leave Request Form'!$C$8:$C$507, $B313), "A2", IF(COUNTIFS('Leave Request Form'!$G$8:$G$507, W293, 'Leave Request Form'!$C$8:$C$507, $B313), "R2", IF(COUNTIFS('Leave Request Form'!$P$8:$P$569, $B313, 'Leave Request Form'!$Q$8:$Q$569, "&lt;="&amp;W293, 'Leave Request Form'!$R$8:$R$569, "&gt;="&amp;W293)&gt;0, "A", IF(COUNTIFS('Leave Request Form'!$C$8:$C$507, $B313, 'Leave Request Form'!$D$8:$D$507, "&lt;="&amp;W293, 'Leave Request Form'!$E$8:$E$507, "&gt;="&amp;W293)&gt;0, "R", "")))))</f>
        <v/>
      </c>
      <c r="X313" s="34" t="str">
        <f>IF(OR($B313="", X293=""), "", IF(COUNTIFS('Leave Request Form'!$T$8:$T$507, X293, 'Leave Request Form'!$C$8:$C$507, $B313), "A2", IF(COUNTIFS('Leave Request Form'!$G$8:$G$507, X293, 'Leave Request Form'!$C$8:$C$507, $B313), "R2", IF(COUNTIFS('Leave Request Form'!$P$8:$P$569, $B313, 'Leave Request Form'!$Q$8:$Q$569, "&lt;="&amp;X293, 'Leave Request Form'!$R$8:$R$569, "&gt;="&amp;X293)&gt;0, "A", IF(COUNTIFS('Leave Request Form'!$C$8:$C$507, $B313, 'Leave Request Form'!$D$8:$D$507, "&lt;="&amp;X293, 'Leave Request Form'!$E$8:$E$507, "&gt;="&amp;X293)&gt;0, "R", "")))))</f>
        <v/>
      </c>
      <c r="Y313" s="34" t="str">
        <f>IF(OR($B313="", Y293=""), "", IF(COUNTIFS('Leave Request Form'!$T$8:$T$507, Y293, 'Leave Request Form'!$C$8:$C$507, $B313), "A2", IF(COUNTIFS('Leave Request Form'!$G$8:$G$507, Y293, 'Leave Request Form'!$C$8:$C$507, $B313), "R2", IF(COUNTIFS('Leave Request Form'!$P$8:$P$569, $B313, 'Leave Request Form'!$Q$8:$Q$569, "&lt;="&amp;Y293, 'Leave Request Form'!$R$8:$R$569, "&gt;="&amp;Y293)&gt;0, "A", IF(COUNTIFS('Leave Request Form'!$C$8:$C$507, $B313, 'Leave Request Form'!$D$8:$D$507, "&lt;="&amp;Y293, 'Leave Request Form'!$E$8:$E$507, "&gt;="&amp;Y293)&gt;0, "R", "")))))</f>
        <v/>
      </c>
      <c r="Z313" s="34" t="str">
        <f>IF(OR($B313="", Z293=""), "", IF(COUNTIFS('Leave Request Form'!$T$8:$T$507, Z293, 'Leave Request Form'!$C$8:$C$507, $B313), "A2", IF(COUNTIFS('Leave Request Form'!$G$8:$G$507, Z293, 'Leave Request Form'!$C$8:$C$507, $B313), "R2", IF(COUNTIFS('Leave Request Form'!$P$8:$P$569, $B313, 'Leave Request Form'!$Q$8:$Q$569, "&lt;="&amp;Z293, 'Leave Request Form'!$R$8:$R$569, "&gt;="&amp;Z293)&gt;0, "A", IF(COUNTIFS('Leave Request Form'!$C$8:$C$507, $B313, 'Leave Request Form'!$D$8:$D$507, "&lt;="&amp;Z293, 'Leave Request Form'!$E$8:$E$507, "&gt;="&amp;Z293)&gt;0, "R", "")))))</f>
        <v/>
      </c>
      <c r="AA313" s="34" t="str">
        <f>IF(OR($B313="", AA293=""), "", IF(COUNTIFS('Leave Request Form'!$T$8:$T$507, AA293, 'Leave Request Form'!$C$8:$C$507, $B313), "A2", IF(COUNTIFS('Leave Request Form'!$G$8:$G$507, AA293, 'Leave Request Form'!$C$8:$C$507, $B313), "R2", IF(COUNTIFS('Leave Request Form'!$P$8:$P$569, $B313, 'Leave Request Form'!$Q$8:$Q$569, "&lt;="&amp;AA293, 'Leave Request Form'!$R$8:$R$569, "&gt;="&amp;AA293)&gt;0, "A", IF(COUNTIFS('Leave Request Form'!$C$8:$C$507, $B313, 'Leave Request Form'!$D$8:$D$507, "&lt;="&amp;AA293, 'Leave Request Form'!$E$8:$E$507, "&gt;="&amp;AA293)&gt;0, "R", "")))))</f>
        <v/>
      </c>
      <c r="AB313" s="34" t="str">
        <f>IF(OR($B313="", AB293=""), "", IF(COUNTIFS('Leave Request Form'!$T$8:$T$507, AB293, 'Leave Request Form'!$C$8:$C$507, $B313), "A2", IF(COUNTIFS('Leave Request Form'!$G$8:$G$507, AB293, 'Leave Request Form'!$C$8:$C$507, $B313), "R2", IF(COUNTIFS('Leave Request Form'!$P$8:$P$569, $B313, 'Leave Request Form'!$Q$8:$Q$569, "&lt;="&amp;AB293, 'Leave Request Form'!$R$8:$R$569, "&gt;="&amp;AB293)&gt;0, "A", IF(COUNTIFS('Leave Request Form'!$C$8:$C$507, $B313, 'Leave Request Form'!$D$8:$D$507, "&lt;="&amp;AB293, 'Leave Request Form'!$E$8:$E$507, "&gt;="&amp;AB293)&gt;0, "R", "")))))</f>
        <v/>
      </c>
      <c r="AC313" s="34" t="str">
        <f>IF(OR($B313="", AC293=""), "", IF(COUNTIFS('Leave Request Form'!$T$8:$T$507, AC293, 'Leave Request Form'!$C$8:$C$507, $B313), "A2", IF(COUNTIFS('Leave Request Form'!$G$8:$G$507, AC293, 'Leave Request Form'!$C$8:$C$507, $B313), "R2", IF(COUNTIFS('Leave Request Form'!$P$8:$P$569, $B313, 'Leave Request Form'!$Q$8:$Q$569, "&lt;="&amp;AC293, 'Leave Request Form'!$R$8:$R$569, "&gt;="&amp;AC293)&gt;0, "A", IF(COUNTIFS('Leave Request Form'!$C$8:$C$507, $B313, 'Leave Request Form'!$D$8:$D$507, "&lt;="&amp;AC293, 'Leave Request Form'!$E$8:$E$507, "&gt;="&amp;AC293)&gt;0, "R", "")))))</f>
        <v/>
      </c>
      <c r="AD313" s="34" t="str">
        <f>IF(OR($B313="", AD293=""), "", IF(COUNTIFS('Leave Request Form'!$T$8:$T$507, AD293, 'Leave Request Form'!$C$8:$C$507, $B313), "A2", IF(COUNTIFS('Leave Request Form'!$G$8:$G$507, AD293, 'Leave Request Form'!$C$8:$C$507, $B313), "R2", IF(COUNTIFS('Leave Request Form'!$P$8:$P$569, $B313, 'Leave Request Form'!$Q$8:$Q$569, "&lt;="&amp;AD293, 'Leave Request Form'!$R$8:$R$569, "&gt;="&amp;AD293)&gt;0, "A", IF(COUNTIFS('Leave Request Form'!$C$8:$C$507, $B313, 'Leave Request Form'!$D$8:$D$507, "&lt;="&amp;AD293, 'Leave Request Form'!$E$8:$E$507, "&gt;="&amp;AD293)&gt;0, "R", "")))))</f>
        <v/>
      </c>
      <c r="AE313" s="34" t="str">
        <f>IF(OR($B313="", AE293=""), "", IF(COUNTIFS('Leave Request Form'!$T$8:$T$507, AE293, 'Leave Request Form'!$C$8:$C$507, $B313), "A2", IF(COUNTIFS('Leave Request Form'!$G$8:$G$507, AE293, 'Leave Request Form'!$C$8:$C$507, $B313), "R2", IF(COUNTIFS('Leave Request Form'!$P$8:$P$569, $B313, 'Leave Request Form'!$Q$8:$Q$569, "&lt;="&amp;AE293, 'Leave Request Form'!$R$8:$R$569, "&gt;="&amp;AE293)&gt;0, "A", IF(COUNTIFS('Leave Request Form'!$C$8:$C$507, $B313, 'Leave Request Form'!$D$8:$D$507, "&lt;="&amp;AE293, 'Leave Request Form'!$E$8:$E$507, "&gt;="&amp;AE293)&gt;0, "R", "")))))</f>
        <v/>
      </c>
      <c r="AF313" s="34" t="str">
        <f>IF(OR($B313="", AF293=""), "", IF(COUNTIFS('Leave Request Form'!$T$8:$T$507, AF293, 'Leave Request Form'!$C$8:$C$507, $B313), "A2", IF(COUNTIFS('Leave Request Form'!$G$8:$G$507, AF293, 'Leave Request Form'!$C$8:$C$507, $B313), "R2", IF(COUNTIFS('Leave Request Form'!$P$8:$P$569, $B313, 'Leave Request Form'!$Q$8:$Q$569, "&lt;="&amp;AF293, 'Leave Request Form'!$R$8:$R$569, "&gt;="&amp;AF293)&gt;0, "A", IF(COUNTIFS('Leave Request Form'!$C$8:$C$507, $B313, 'Leave Request Form'!$D$8:$D$507, "&lt;="&amp;AF293, 'Leave Request Form'!$E$8:$E$507, "&gt;="&amp;AF293)&gt;0, "R", "")))))</f>
        <v/>
      </c>
      <c r="AG313" s="28" t="str">
        <f>IF(OR($B313="", AG293=""), "", IF(COUNTIFS('Leave Request Form'!$T$8:$T$507, AG293, 'Leave Request Form'!$C$8:$C$507, $B313), "A2", IF(COUNTIFS('Leave Request Form'!$G$8:$G$507, AG293, 'Leave Request Form'!$C$8:$C$507, $B313), "R2", IF(COUNTIFS('Leave Request Form'!$P$8:$P$569, $B313, 'Leave Request Form'!$Q$8:$Q$569, "&lt;="&amp;AG293, 'Leave Request Form'!$R$8:$R$569, "&gt;="&amp;AG293)&gt;0, "A", IF(COUNTIFS('Leave Request Form'!$C$8:$C$507, $B313, 'Leave Request Form'!$D$8:$D$507, "&lt;="&amp;AG293, 'Leave Request Form'!$E$8:$E$507, "&gt;="&amp;AG293)&gt;0, "R", "")))))</f>
        <v/>
      </c>
      <c r="AH313" s="75"/>
    </row>
    <row r="314" spans="1:34" x14ac:dyDescent="0.25">
      <c r="A314" s="75"/>
      <c r="B314" s="75"/>
      <c r="C314" s="75"/>
      <c r="D314" s="75"/>
      <c r="E314" s="75"/>
      <c r="F314" s="75"/>
      <c r="G314" s="75"/>
      <c r="H314" s="75"/>
      <c r="I314" s="75"/>
      <c r="J314" s="75"/>
      <c r="K314" s="75"/>
      <c r="L314" s="75"/>
      <c r="M314" s="75"/>
      <c r="N314" s="75"/>
      <c r="O314" s="75"/>
      <c r="P314" s="75"/>
      <c r="Q314" s="75"/>
      <c r="R314" s="75"/>
      <c r="S314" s="75"/>
      <c r="T314" s="75"/>
      <c r="U314" s="75"/>
      <c r="V314" s="75"/>
      <c r="W314" s="75"/>
      <c r="X314" s="75"/>
      <c r="Y314" s="75"/>
      <c r="Z314" s="75"/>
      <c r="AA314" s="75"/>
      <c r="AB314" s="75"/>
      <c r="AC314" s="75"/>
      <c r="AD314" s="75"/>
      <c r="AE314" s="75"/>
      <c r="AF314" s="75"/>
      <c r="AG314" s="75"/>
      <c r="AH314" s="75"/>
    </row>
  </sheetData>
  <sheetProtection algorithmName="SHA-512" hashValue="6hjPOfwz9YzFGoVf6Idu33vaX6AeKcVC5wj2U8tCcApGnsW8Ou1/eJV6ssVrUvvEg5+iXZWqSVEoRpQ8wO1l/Q==" saltValue="0EcBTt/zO0FhoKDuOFbhLA==" spinCount="100000" sheet="1" objects="1" scenarios="1"/>
  <mergeCells count="19">
    <mergeCell ref="B82:B83"/>
    <mergeCell ref="R2:U2"/>
    <mergeCell ref="W2:Z2"/>
    <mergeCell ref="AB2:AE2"/>
    <mergeCell ref="B4:B5"/>
    <mergeCell ref="B30:B31"/>
    <mergeCell ref="B56:B57"/>
    <mergeCell ref="D2:G2"/>
    <mergeCell ref="H2:I2"/>
    <mergeCell ref="K2:N2"/>
    <mergeCell ref="O2:P2"/>
    <mergeCell ref="B264:B265"/>
    <mergeCell ref="B290:B291"/>
    <mergeCell ref="B108:B109"/>
    <mergeCell ref="B134:B135"/>
    <mergeCell ref="B160:B161"/>
    <mergeCell ref="B186:B187"/>
    <mergeCell ref="B212:B213"/>
    <mergeCell ref="B238:B239"/>
  </mergeCells>
  <conditionalFormatting sqref="C8:AG27 C34:AG53 C60:AG79 C86:AG105 C112:AG131 C138:AG157 C164:AG183 C190:AG209 C216:AG235 C242:AG261 C268:AG287 C294:AG313">
    <cfRule type="expression" dxfId="14" priority="1">
      <formula>C8="A2"</formula>
    </cfRule>
    <cfRule type="expression" dxfId="13" priority="2">
      <formula>C8="R2"</formula>
    </cfRule>
    <cfRule type="expression" dxfId="12" priority="11">
      <formula>C8="A"</formula>
    </cfRule>
    <cfRule type="expression" dxfId="11" priority="12">
      <formula>C8="R"</formula>
    </cfRule>
  </conditionalFormatting>
  <conditionalFormatting sqref="C4:AG7 C30:AG33 C56:AG59 C82:AG85 C108:AG111 C134:AG137 C160:AG163 C186:AG189 C212:AG215 C238:AG241 C264:AG267 C290:AG293">
    <cfRule type="expression" dxfId="10" priority="9">
      <formula>OR(TEXT(C4, "ddd")="Sat", TEXT(C4, "ddd")="Sun")</formula>
    </cfRule>
  </conditionalFormatting>
  <conditionalFormatting sqref="C4:AG4 C30:AG30 C56:AG56 C82:AG82 C108:AG108 C134:AG134 C160:AG160 C186:AG186 C212:AG212 C238:AG238 C264:AG264 C290:AG290">
    <cfRule type="expression" dxfId="9" priority="8">
      <formula>NOT(C3="")</formula>
    </cfRule>
  </conditionalFormatting>
  <conditionalFormatting sqref="D5:AG5 C31:AG31 C57:AG57 C83:AG83 C109:AG109 C135:AG135 C161:AG161 C213:AG213 C239:AG239 C265:AG265 C291:AG291">
    <cfRule type="expression" dxfId="8" priority="7">
      <formula>NOT(C3="")</formula>
    </cfRule>
  </conditionalFormatting>
  <conditionalFormatting sqref="D6:AG6 C32:AG32 C58:AG58 C84:AG84 C110:AG110 C136:AG136 C162:AG162 C188:AG188 C214:AG214 C240:AG240 C266:AG266 C292:AG292">
    <cfRule type="expression" dxfId="7" priority="6">
      <formula>NOT(C3="")</formula>
    </cfRule>
  </conditionalFormatting>
  <conditionalFormatting sqref="D7:AG7 C33:AG33 C59:AG59 C85:AG85 C111:AG111 C137:AG137 C163:AG163 C189:AG189 C215:AG215 C241:AG241 C267:AG267 C293:AG293">
    <cfRule type="expression" dxfId="6" priority="5">
      <formula>NOT(C3="")</formula>
    </cfRule>
  </conditionalFormatting>
  <pageMargins left="0.7" right="0.7" top="0.75" bottom="0.75" header="0.3" footer="0.3"/>
  <pageSetup paperSize="9" orientation="landscape" verticalDpi="300" r:id="rId1"/>
  <rowBreaks count="11" manualBreakCount="11">
    <brk id="28" max="33" man="1"/>
    <brk id="54" max="33" man="1"/>
    <brk id="80" max="33" man="1"/>
    <brk id="106" max="33" man="1"/>
    <brk id="132" max="33" man="1"/>
    <brk id="158" max="33" man="1"/>
    <brk id="184" max="33" man="1"/>
    <brk id="210" max="33" man="1"/>
    <brk id="236" max="33" man="1"/>
    <brk id="262" max="33" man="1"/>
    <brk id="288" max="33" man="1"/>
  </rowBreaks>
  <extLst>
    <ext xmlns:x14="http://schemas.microsoft.com/office/spreadsheetml/2009/9/main" uri="{78C0D931-6437-407d-A8EE-F0AAD7539E65}">
      <x14:conditionalFormattings>
        <x14:conditionalFormatting xmlns:xm="http://schemas.microsoft.com/office/excel/2006/main">
          <x14:cfRule type="expression" priority="3" id="{D91918CA-F174-40A6-AD44-9815FFB75528}">
            <xm:f>OR(AND(C4&gt;='Intro &amp; Setup'!$BA$12, C4&lt;='Intro &amp; Setup'!$BA$13), AND(C4&gt;='Intro &amp; Setup'!$BA$16, C4&lt;='Intro &amp; Setup'!$BA$17), AND(C4&gt;='Intro &amp; Setup'!$BA$20, C4&lt;='Intro &amp; Setup'!$BA$21))</xm:f>
            <x14:dxf>
              <font>
                <b/>
                <i val="0"/>
                <color theme="1"/>
              </font>
              <fill>
                <patternFill>
                  <bgColor rgb="FFFFC000"/>
                </patternFill>
              </fill>
            </x14:dxf>
          </x14:cfRule>
          <xm:sqref>C4:AG7 C30:AG33 C56:AG59 C82:AG85 C108:AG111 C134:AG137 C160:AG163 C186:AG189 C212:AG215 C238:AG241 C264:AG267 C290:AG293</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2060"/>
  </sheetPr>
  <dimension ref="A1:X511"/>
  <sheetViews>
    <sheetView zoomScaleNormal="100" workbookViewId="0">
      <pane xSplit="8" ySplit="6" topLeftCell="I7" activePane="bottomRight" state="frozen"/>
      <selection pane="topRight" activeCell="I1" sqref="I1"/>
      <selection pane="bottomLeft" activeCell="A7" sqref="A7"/>
      <selection pane="bottomRight"/>
    </sheetView>
  </sheetViews>
  <sheetFormatPr defaultColWidth="0" defaultRowHeight="15" zeroHeight="1" x14ac:dyDescent="0.25"/>
  <cols>
    <col min="1" max="1" width="2.85546875" style="1" customWidth="1"/>
    <col min="2" max="2" width="14.28515625" style="1" customWidth="1"/>
    <col min="3" max="3" width="17.140625" style="1" customWidth="1"/>
    <col min="4" max="5" width="15.7109375" style="1" customWidth="1"/>
    <col min="6" max="6" width="4.28515625" style="1" customWidth="1"/>
    <col min="7" max="7" width="14.28515625" style="1" customWidth="1"/>
    <col min="8" max="8" width="4.28515625" style="1" customWidth="1"/>
    <col min="9" max="9" width="2.85546875" style="1" customWidth="1"/>
    <col min="10" max="10" width="14.28515625" style="1" customWidth="1"/>
    <col min="11" max="11" width="2.85546875" style="1" customWidth="1"/>
    <col min="12" max="12" width="5.7109375" style="1" customWidth="1"/>
    <col min="13" max="13" width="17.140625" style="1" customWidth="1"/>
    <col min="14" max="15" width="15.7109375" style="1" customWidth="1"/>
    <col min="16" max="16" width="4.28515625" style="1" customWidth="1"/>
    <col min="17" max="17" width="14.28515625" style="1" customWidth="1"/>
    <col min="18" max="18" width="4.28515625" style="1" customWidth="1"/>
    <col min="19" max="19" width="2.85546875" style="1" customWidth="1"/>
    <col min="20" max="20" width="7.140625" style="1" customWidth="1"/>
    <col min="21" max="21" width="2.85546875" style="1" customWidth="1"/>
    <col min="22" max="22" width="14.28515625" style="1" customWidth="1"/>
    <col min="23" max="23" width="3" style="1" customWidth="1"/>
    <col min="24" max="24" width="3" style="1" hidden="1" customWidth="1"/>
    <col min="25" max="16384" width="9.140625" style="1" hidden="1"/>
  </cols>
  <sheetData>
    <row r="1" spans="1:23" x14ac:dyDescent="0.25">
      <c r="A1" s="75"/>
      <c r="B1" s="75"/>
      <c r="C1" s="75"/>
      <c r="D1" s="75"/>
      <c r="E1" s="75"/>
      <c r="F1" s="75"/>
      <c r="G1" s="75"/>
      <c r="H1" s="75"/>
      <c r="I1" s="75"/>
      <c r="J1" s="75"/>
      <c r="K1" s="75"/>
      <c r="L1" s="75"/>
      <c r="M1" s="75"/>
      <c r="N1" s="75"/>
      <c r="O1" s="75"/>
      <c r="P1" s="75"/>
      <c r="Q1" s="75"/>
      <c r="R1" s="75"/>
      <c r="S1" s="75"/>
      <c r="T1" s="75"/>
      <c r="U1" s="75"/>
      <c r="V1" s="75"/>
      <c r="W1" s="75"/>
    </row>
    <row r="2" spans="1:23" x14ac:dyDescent="0.25">
      <c r="A2" s="75"/>
      <c r="B2" s="390" t="s">
        <v>75</v>
      </c>
      <c r="C2" s="391"/>
      <c r="D2" s="391"/>
      <c r="E2" s="392"/>
      <c r="F2" s="121"/>
      <c r="G2" s="121"/>
      <c r="H2" s="121"/>
      <c r="I2" s="75"/>
      <c r="J2" s="75"/>
      <c r="K2" s="75"/>
      <c r="L2" s="65" t="s">
        <v>43</v>
      </c>
      <c r="M2" s="60" t="s">
        <v>10</v>
      </c>
      <c r="N2" s="75"/>
      <c r="O2" s="70" t="s">
        <v>73</v>
      </c>
      <c r="P2" s="128"/>
      <c r="Q2" s="128"/>
      <c r="R2" s="128"/>
      <c r="S2" s="75"/>
      <c r="T2" s="75"/>
      <c r="U2" s="75"/>
      <c r="V2" s="75"/>
      <c r="W2" s="75"/>
    </row>
    <row r="3" spans="1:23" x14ac:dyDescent="0.25">
      <c r="A3" s="75"/>
      <c r="B3" s="393"/>
      <c r="C3" s="394"/>
      <c r="D3" s="394"/>
      <c r="E3" s="395"/>
      <c r="F3" s="121"/>
      <c r="G3" s="121"/>
      <c r="H3" s="121"/>
      <c r="I3" s="75"/>
      <c r="J3" s="75"/>
      <c r="K3" s="75"/>
      <c r="L3" s="64" t="s">
        <v>44</v>
      </c>
      <c r="M3" s="62" t="s">
        <v>40</v>
      </c>
      <c r="N3" s="75"/>
      <c r="O3" s="102">
        <f>COUNTIFS($L$7:$L$506, "", $C$7:$C$506, "&gt;""")</f>
        <v>1</v>
      </c>
      <c r="P3" s="129"/>
      <c r="Q3" s="129"/>
      <c r="R3" s="129"/>
      <c r="S3" s="75"/>
      <c r="T3" s="75"/>
      <c r="U3" s="75"/>
      <c r="V3" s="75"/>
      <c r="W3" s="75"/>
    </row>
    <row r="4" spans="1:23" x14ac:dyDescent="0.25">
      <c r="A4" s="75"/>
      <c r="B4" s="396" t="str">
        <f>IF('Intro &amp; Setup'!$P$51="", "", 'Intro &amp; Setup'!$P$51)</f>
        <v>Your Company</v>
      </c>
      <c r="C4" s="396"/>
      <c r="D4" s="396"/>
      <c r="E4" s="396"/>
      <c r="F4" s="129"/>
      <c r="G4" s="129"/>
      <c r="H4" s="129"/>
      <c r="I4" s="75"/>
      <c r="J4" s="75"/>
      <c r="K4" s="75"/>
      <c r="L4" s="75"/>
      <c r="M4" s="75"/>
      <c r="N4" s="75"/>
      <c r="O4" s="75"/>
      <c r="P4" s="75"/>
      <c r="Q4" s="75"/>
      <c r="R4" s="75"/>
      <c r="S4" s="75"/>
      <c r="T4" s="75"/>
      <c r="U4" s="75"/>
      <c r="V4" s="75"/>
      <c r="W4" s="75"/>
    </row>
    <row r="5" spans="1:23" x14ac:dyDescent="0.25">
      <c r="A5" s="75"/>
      <c r="B5" s="387" t="s">
        <v>35</v>
      </c>
      <c r="C5" s="388"/>
      <c r="D5" s="387" t="s">
        <v>28</v>
      </c>
      <c r="E5" s="389"/>
      <c r="F5" s="137" t="s">
        <v>97</v>
      </c>
      <c r="G5" s="137" t="s">
        <v>98</v>
      </c>
      <c r="H5" s="137" t="s">
        <v>100</v>
      </c>
      <c r="I5" s="76"/>
      <c r="J5" s="32" t="s">
        <v>52</v>
      </c>
      <c r="K5" s="76"/>
      <c r="L5" s="87" t="s">
        <v>38</v>
      </c>
      <c r="M5" s="362" t="s">
        <v>34</v>
      </c>
      <c r="N5" s="363"/>
      <c r="O5" s="363"/>
      <c r="P5" s="87" t="s">
        <v>97</v>
      </c>
      <c r="Q5" s="87" t="s">
        <v>98</v>
      </c>
      <c r="R5" s="87" t="s">
        <v>100</v>
      </c>
      <c r="S5" s="76"/>
      <c r="T5" s="32" t="s">
        <v>30</v>
      </c>
      <c r="U5" s="76"/>
      <c r="V5" s="32" t="s">
        <v>32</v>
      </c>
      <c r="W5" s="75"/>
    </row>
    <row r="6" spans="1:23" x14ac:dyDescent="0.25">
      <c r="A6" s="75"/>
      <c r="B6" s="30" t="s">
        <v>26</v>
      </c>
      <c r="C6" s="31" t="s">
        <v>27</v>
      </c>
      <c r="D6" s="30" t="s">
        <v>20</v>
      </c>
      <c r="E6" s="130" t="s">
        <v>21</v>
      </c>
      <c r="F6" s="138" t="s">
        <v>53</v>
      </c>
      <c r="G6" s="138" t="s">
        <v>99</v>
      </c>
      <c r="H6" s="138" t="s">
        <v>101</v>
      </c>
      <c r="I6" s="76"/>
      <c r="J6" s="33" t="s">
        <v>14</v>
      </c>
      <c r="K6" s="76"/>
      <c r="L6" s="88" t="s">
        <v>39</v>
      </c>
      <c r="M6" s="39" t="s">
        <v>27</v>
      </c>
      <c r="N6" s="89" t="s">
        <v>20</v>
      </c>
      <c r="O6" s="89" t="s">
        <v>21</v>
      </c>
      <c r="P6" s="88" t="s">
        <v>53</v>
      </c>
      <c r="Q6" s="88" t="s">
        <v>99</v>
      </c>
      <c r="R6" s="88" t="s">
        <v>101</v>
      </c>
      <c r="S6" s="76"/>
      <c r="T6" s="33" t="s">
        <v>31</v>
      </c>
      <c r="U6" s="76"/>
      <c r="V6" s="33" t="s">
        <v>33</v>
      </c>
      <c r="W6" s="75"/>
    </row>
    <row r="7" spans="1:23" x14ac:dyDescent="0.25">
      <c r="A7" s="75"/>
      <c r="B7" s="45">
        <f>IF('Leave Request Form'!B8="", "", 'Leave Request Form'!B8)</f>
        <v>42671</v>
      </c>
      <c r="C7" s="26" t="str">
        <f>IF('Leave Request Form'!C8="", "", 'Leave Request Form'!C8)</f>
        <v>Richard</v>
      </c>
      <c r="D7" s="47">
        <f>IF('Leave Request Form'!D8="", "", 'Leave Request Form'!D8)</f>
        <v>43836</v>
      </c>
      <c r="E7" s="48">
        <f>IF('Leave Request Form'!E8="", "", 'Leave Request Form'!E8)</f>
        <v>43842</v>
      </c>
      <c r="F7" s="133" t="str">
        <f>IF('Leave Request Form'!F8="", "", 'Leave Request Form'!F8)</f>
        <v>✓</v>
      </c>
      <c r="G7" s="109">
        <f>IF('Leave Request Form'!G8="", "", 'Leave Request Form'!G8)</f>
        <v>43836</v>
      </c>
      <c r="H7" s="126" t="str">
        <f>IF('Leave Request Form'!H8="", "", 'Leave Request Form'!H8)</f>
        <v>AM</v>
      </c>
      <c r="I7" s="75"/>
      <c r="J7" s="14" t="str">
        <f>IF('Leave Request Form'!AL8="", "", 'Leave Request Form'!AL8)</f>
        <v>UK</v>
      </c>
      <c r="K7" s="75"/>
      <c r="L7" s="83" t="s">
        <v>43</v>
      </c>
      <c r="M7" s="84" t="s">
        <v>111</v>
      </c>
      <c r="N7" s="53">
        <v>43836</v>
      </c>
      <c r="O7" s="54">
        <v>43842</v>
      </c>
      <c r="P7" s="122" t="s">
        <v>43</v>
      </c>
      <c r="Q7" s="122">
        <v>43836</v>
      </c>
      <c r="R7" s="122" t="s">
        <v>100</v>
      </c>
      <c r="S7" s="75"/>
      <c r="T7" s="5">
        <f>IF('Leave Request Form'!W8="", 'Leave Request Form'!K8, 'Leave Request Form'!W8)</f>
        <v>4.5</v>
      </c>
      <c r="U7" s="75"/>
      <c r="V7" s="5">
        <f>IF('Leave Request Form'!Y8="", 'Leave Request Form'!M8, 'Leave Request Form'!Y8)</f>
        <v>6.5</v>
      </c>
      <c r="W7" s="75"/>
    </row>
    <row r="8" spans="1:23" x14ac:dyDescent="0.25">
      <c r="A8" s="75"/>
      <c r="B8" s="46">
        <f>IF('Leave Request Form'!B9="", "", 'Leave Request Form'!B9)</f>
        <v>42695</v>
      </c>
      <c r="C8" s="44" t="str">
        <f>IF('Leave Request Form'!C9="", "", 'Leave Request Form'!C9)</f>
        <v>Mary</v>
      </c>
      <c r="D8" s="49">
        <f>IF('Leave Request Form'!D9="", "", 'Leave Request Form'!D9)</f>
        <v>43836</v>
      </c>
      <c r="E8" s="50">
        <f>IF('Leave Request Form'!E9="", "", 'Leave Request Form'!E9)</f>
        <v>43849</v>
      </c>
      <c r="F8" s="134" t="str">
        <f>IF('Leave Request Form'!F9="", "", 'Leave Request Form'!F9)</f>
        <v/>
      </c>
      <c r="G8" s="110" t="str">
        <f>IF('Leave Request Form'!G9="", "", 'Leave Request Form'!G9)</f>
        <v/>
      </c>
      <c r="H8" s="127" t="str">
        <f>IF('Leave Request Form'!H9="", "", 'Leave Request Form'!H9)</f>
        <v/>
      </c>
      <c r="I8" s="75"/>
      <c r="J8" s="18" t="str">
        <f>IF('Leave Request Form'!AL9="", "", 'Leave Request Form'!AL9)</f>
        <v>UK</v>
      </c>
      <c r="K8" s="75"/>
      <c r="L8" s="85" t="s">
        <v>43</v>
      </c>
      <c r="M8" s="86" t="s">
        <v>112</v>
      </c>
      <c r="N8" s="57">
        <v>43836</v>
      </c>
      <c r="O8" s="58">
        <v>43849</v>
      </c>
      <c r="P8" s="123" t="s">
        <v>122</v>
      </c>
      <c r="Q8" s="123" t="s">
        <v>122</v>
      </c>
      <c r="R8" s="123" t="s">
        <v>122</v>
      </c>
      <c r="S8" s="75"/>
      <c r="T8" s="10">
        <f>IF('Leave Request Form'!W9="", 'Leave Request Form'!K9, 'Leave Request Form'!W9)</f>
        <v>10</v>
      </c>
      <c r="U8" s="75"/>
      <c r="V8" s="10">
        <f>IF('Leave Request Form'!Y9="", 'Leave Request Form'!M9, 'Leave Request Form'!Y9)</f>
        <v>1</v>
      </c>
      <c r="W8" s="75"/>
    </row>
    <row r="9" spans="1:23" x14ac:dyDescent="0.25">
      <c r="A9" s="75"/>
      <c r="B9" s="46">
        <f>IF('Leave Request Form'!B10="", "", 'Leave Request Form'!B10)</f>
        <v>42745</v>
      </c>
      <c r="C9" s="44" t="str">
        <f>IF('Leave Request Form'!C10="", "", 'Leave Request Form'!C10)</f>
        <v>Sean</v>
      </c>
      <c r="D9" s="49">
        <f>IF('Leave Request Form'!D10="", "", 'Leave Request Form'!D10)</f>
        <v>43850</v>
      </c>
      <c r="E9" s="50">
        <f>IF('Leave Request Form'!E10="", "", 'Leave Request Form'!E10)</f>
        <v>43856</v>
      </c>
      <c r="F9" s="134" t="str">
        <f>IF('Leave Request Form'!F10="", "", 'Leave Request Form'!F10)</f>
        <v/>
      </c>
      <c r="G9" s="110" t="str">
        <f>IF('Leave Request Form'!G10="", "", 'Leave Request Form'!G10)</f>
        <v/>
      </c>
      <c r="H9" s="127" t="str">
        <f>IF('Leave Request Form'!H10="", "", 'Leave Request Form'!H10)</f>
        <v/>
      </c>
      <c r="I9" s="75"/>
      <c r="J9" s="18" t="str">
        <f>IF('Leave Request Form'!AL10="", "", 'Leave Request Form'!AL10)</f>
        <v>UK</v>
      </c>
      <c r="K9" s="75"/>
      <c r="L9" s="85" t="s">
        <v>43</v>
      </c>
      <c r="M9" s="86" t="s">
        <v>113</v>
      </c>
      <c r="N9" s="57">
        <v>43850</v>
      </c>
      <c r="O9" s="58">
        <v>43856</v>
      </c>
      <c r="P9" s="123" t="s">
        <v>122</v>
      </c>
      <c r="Q9" s="123" t="s">
        <v>122</v>
      </c>
      <c r="R9" s="123" t="s">
        <v>122</v>
      </c>
      <c r="S9" s="75"/>
      <c r="T9" s="10">
        <f>IF('Leave Request Form'!W10="", 'Leave Request Form'!K10, 'Leave Request Form'!W10)</f>
        <v>5</v>
      </c>
      <c r="U9" s="75"/>
      <c r="V9" s="10">
        <f>IF('Leave Request Form'!Y10="", 'Leave Request Form'!M10, 'Leave Request Form'!Y10)</f>
        <v>5</v>
      </c>
      <c r="W9" s="75"/>
    </row>
    <row r="10" spans="1:23" x14ac:dyDescent="0.25">
      <c r="A10" s="75"/>
      <c r="B10" s="46">
        <f>IF('Leave Request Form'!B11="", "", 'Leave Request Form'!B11)</f>
        <v>42745</v>
      </c>
      <c r="C10" s="44" t="str">
        <f>IF('Leave Request Form'!C11="", "", 'Leave Request Form'!C11)</f>
        <v>Sarah</v>
      </c>
      <c r="D10" s="49">
        <f>IF('Leave Request Form'!D11="", "", 'Leave Request Form'!D11)</f>
        <v>43850</v>
      </c>
      <c r="E10" s="50">
        <f>IF('Leave Request Form'!E11="", "", 'Leave Request Form'!E11)</f>
        <v>43856</v>
      </c>
      <c r="F10" s="134" t="str">
        <f>IF('Leave Request Form'!F11="", "", 'Leave Request Form'!F11)</f>
        <v/>
      </c>
      <c r="G10" s="110" t="str">
        <f>IF('Leave Request Form'!G11="", "", 'Leave Request Form'!G11)</f>
        <v/>
      </c>
      <c r="H10" s="127" t="str">
        <f>IF('Leave Request Form'!H11="", "", 'Leave Request Form'!H11)</f>
        <v/>
      </c>
      <c r="I10" s="75"/>
      <c r="J10" s="18" t="str">
        <f>IF('Leave Request Form'!AL11="", "", 'Leave Request Form'!AL11)</f>
        <v>UK</v>
      </c>
      <c r="K10" s="75"/>
      <c r="L10" s="85" t="s">
        <v>43</v>
      </c>
      <c r="M10" s="86" t="s">
        <v>115</v>
      </c>
      <c r="N10" s="57">
        <v>43850</v>
      </c>
      <c r="O10" s="58">
        <v>43856</v>
      </c>
      <c r="P10" s="123" t="s">
        <v>122</v>
      </c>
      <c r="Q10" s="123" t="s">
        <v>122</v>
      </c>
      <c r="R10" s="123" t="s">
        <v>122</v>
      </c>
      <c r="S10" s="75"/>
      <c r="T10" s="10">
        <f>IF('Leave Request Form'!W11="", 'Leave Request Form'!K11, 'Leave Request Form'!W11)</f>
        <v>5</v>
      </c>
      <c r="U10" s="75"/>
      <c r="V10" s="10">
        <f>IF('Leave Request Form'!Y11="", 'Leave Request Form'!M11, 'Leave Request Form'!Y11)</f>
        <v>6</v>
      </c>
      <c r="W10" s="75"/>
    </row>
    <row r="11" spans="1:23" x14ac:dyDescent="0.25">
      <c r="A11" s="75"/>
      <c r="B11" s="46">
        <f>IF('Leave Request Form'!B12="", "", 'Leave Request Form'!B12)</f>
        <v>42755</v>
      </c>
      <c r="C11" s="44" t="str">
        <f>IF('Leave Request Form'!C12="", "", 'Leave Request Form'!C12)</f>
        <v>Chris</v>
      </c>
      <c r="D11" s="49">
        <f>IF('Leave Request Form'!D12="", "", 'Leave Request Form'!D12)</f>
        <v>43853</v>
      </c>
      <c r="E11" s="50">
        <f>IF('Leave Request Form'!E12="", "", 'Leave Request Form'!E12)</f>
        <v>43853</v>
      </c>
      <c r="F11" s="134" t="str">
        <f>IF('Leave Request Form'!F12="", "", 'Leave Request Form'!F12)</f>
        <v>✓</v>
      </c>
      <c r="G11" s="110">
        <f>IF('Leave Request Form'!G12="", "", 'Leave Request Form'!G12)</f>
        <v>43853</v>
      </c>
      <c r="H11" s="127" t="str">
        <f>IF('Leave Request Form'!H12="", "", 'Leave Request Form'!H12)</f>
        <v>PM</v>
      </c>
      <c r="I11" s="75"/>
      <c r="J11" s="18" t="str">
        <f>IF('Leave Request Form'!AL12="", "", 'Leave Request Form'!AL12)</f>
        <v>UK</v>
      </c>
      <c r="K11" s="75"/>
      <c r="L11" s="85" t="s">
        <v>43</v>
      </c>
      <c r="M11" s="86" t="s">
        <v>116</v>
      </c>
      <c r="N11" s="57">
        <v>43853</v>
      </c>
      <c r="O11" s="58">
        <v>43853</v>
      </c>
      <c r="P11" s="123" t="s">
        <v>43</v>
      </c>
      <c r="Q11" s="123">
        <v>43853</v>
      </c>
      <c r="R11" s="123" t="s">
        <v>101</v>
      </c>
      <c r="S11" s="75"/>
      <c r="T11" s="10">
        <f>IF('Leave Request Form'!W12="", 'Leave Request Form'!K12, 'Leave Request Form'!W12)</f>
        <v>0.5</v>
      </c>
      <c r="U11" s="75"/>
      <c r="V11" s="10">
        <f>IF('Leave Request Form'!Y12="", 'Leave Request Form'!M12, 'Leave Request Form'!Y12)</f>
        <v>13.5</v>
      </c>
      <c r="W11" s="75"/>
    </row>
    <row r="12" spans="1:23" x14ac:dyDescent="0.25">
      <c r="A12" s="75"/>
      <c r="B12" s="46">
        <f>IF('Leave Request Form'!B13="", "", 'Leave Request Form'!B13)</f>
        <v>42757</v>
      </c>
      <c r="C12" s="44" t="str">
        <f>IF('Leave Request Form'!C13="", "", 'Leave Request Form'!C13)</f>
        <v>Richard</v>
      </c>
      <c r="D12" s="49">
        <f>IF('Leave Request Form'!D13="", "", 'Leave Request Form'!D13)</f>
        <v>43857</v>
      </c>
      <c r="E12" s="50">
        <f>IF('Leave Request Form'!E13="", "", 'Leave Request Form'!E13)</f>
        <v>43863</v>
      </c>
      <c r="F12" s="134" t="str">
        <f>IF('Leave Request Form'!F13="", "", 'Leave Request Form'!F13)</f>
        <v/>
      </c>
      <c r="G12" s="110" t="str">
        <f>IF('Leave Request Form'!G13="", "", 'Leave Request Form'!G13)</f>
        <v/>
      </c>
      <c r="H12" s="127" t="str">
        <f>IF('Leave Request Form'!H13="", "", 'Leave Request Form'!H13)</f>
        <v/>
      </c>
      <c r="I12" s="75"/>
      <c r="J12" s="18" t="str">
        <f>IF('Leave Request Form'!AL13="", "", 'Leave Request Form'!AL13)</f>
        <v>UK</v>
      </c>
      <c r="K12" s="75"/>
      <c r="L12" s="85"/>
      <c r="M12" s="86"/>
      <c r="N12" s="57"/>
      <c r="O12" s="58"/>
      <c r="P12" s="123"/>
      <c r="Q12" s="123"/>
      <c r="R12" s="123"/>
      <c r="S12" s="75"/>
      <c r="T12" s="10">
        <f>IF('Leave Request Form'!W13="", 'Leave Request Form'!K13, 'Leave Request Form'!W13)</f>
        <v>5</v>
      </c>
      <c r="U12" s="75"/>
      <c r="V12" s="10">
        <f>IF('Leave Request Form'!Y13="", 'Leave Request Form'!M13, 'Leave Request Form'!Y13)</f>
        <v>1.5</v>
      </c>
      <c r="W12" s="75"/>
    </row>
    <row r="13" spans="1:23" x14ac:dyDescent="0.25">
      <c r="A13" s="75"/>
      <c r="B13" s="46" t="str">
        <f>IF('Leave Request Form'!B14="", "", 'Leave Request Form'!B14)</f>
        <v/>
      </c>
      <c r="C13" s="44" t="str">
        <f>IF('Leave Request Form'!C14="", "", 'Leave Request Form'!C14)</f>
        <v/>
      </c>
      <c r="D13" s="49" t="str">
        <f>IF('Leave Request Form'!D14="", "", 'Leave Request Form'!D14)</f>
        <v/>
      </c>
      <c r="E13" s="50" t="str">
        <f>IF('Leave Request Form'!E14="", "", 'Leave Request Form'!E14)</f>
        <v/>
      </c>
      <c r="F13" s="134" t="str">
        <f>IF('Leave Request Form'!F14="", "", 'Leave Request Form'!F14)</f>
        <v/>
      </c>
      <c r="G13" s="110" t="str">
        <f>IF('Leave Request Form'!G14="", "", 'Leave Request Form'!G14)</f>
        <v/>
      </c>
      <c r="H13" s="127" t="str">
        <f>IF('Leave Request Form'!H14="", "", 'Leave Request Form'!H14)</f>
        <v/>
      </c>
      <c r="I13" s="75"/>
      <c r="J13" s="18" t="str">
        <f>IF('Leave Request Form'!AL14="", "", 'Leave Request Form'!AL14)</f>
        <v/>
      </c>
      <c r="K13" s="75"/>
      <c r="L13" s="85"/>
      <c r="M13" s="86"/>
      <c r="N13" s="57"/>
      <c r="O13" s="58"/>
      <c r="P13" s="123"/>
      <c r="Q13" s="123"/>
      <c r="R13" s="123"/>
      <c r="S13" s="75"/>
      <c r="T13" s="10" t="str">
        <f>IF('Leave Request Form'!W14="", 'Leave Request Form'!K14, 'Leave Request Form'!W14)</f>
        <v/>
      </c>
      <c r="U13" s="75"/>
      <c r="V13" s="10" t="str">
        <f>IF('Leave Request Form'!Y14="", 'Leave Request Form'!M14, 'Leave Request Form'!Y14)</f>
        <v/>
      </c>
      <c r="W13" s="75"/>
    </row>
    <row r="14" spans="1:23" x14ac:dyDescent="0.25">
      <c r="A14" s="75"/>
      <c r="B14" s="46" t="str">
        <f>IF('Leave Request Form'!B15="", "", 'Leave Request Form'!B15)</f>
        <v/>
      </c>
      <c r="C14" s="44" t="str">
        <f>IF('Leave Request Form'!C15="", "", 'Leave Request Form'!C15)</f>
        <v/>
      </c>
      <c r="D14" s="49" t="str">
        <f>IF('Leave Request Form'!D15="", "", 'Leave Request Form'!D15)</f>
        <v/>
      </c>
      <c r="E14" s="50" t="str">
        <f>IF('Leave Request Form'!E15="", "", 'Leave Request Form'!E15)</f>
        <v/>
      </c>
      <c r="F14" s="134" t="str">
        <f>IF('Leave Request Form'!F15="", "", 'Leave Request Form'!F15)</f>
        <v/>
      </c>
      <c r="G14" s="110" t="str">
        <f>IF('Leave Request Form'!G15="", "", 'Leave Request Form'!G15)</f>
        <v/>
      </c>
      <c r="H14" s="127" t="str">
        <f>IF('Leave Request Form'!H15="", "", 'Leave Request Form'!H15)</f>
        <v/>
      </c>
      <c r="I14" s="75"/>
      <c r="J14" s="18" t="str">
        <f>IF('Leave Request Form'!AL15="", "", 'Leave Request Form'!AL15)</f>
        <v/>
      </c>
      <c r="K14" s="75"/>
      <c r="L14" s="85"/>
      <c r="M14" s="86"/>
      <c r="N14" s="57"/>
      <c r="O14" s="58"/>
      <c r="P14" s="123"/>
      <c r="Q14" s="123"/>
      <c r="R14" s="123"/>
      <c r="S14" s="75"/>
      <c r="T14" s="10" t="str">
        <f>IF('Leave Request Form'!W15="", 'Leave Request Form'!K15, 'Leave Request Form'!W15)</f>
        <v/>
      </c>
      <c r="U14" s="75"/>
      <c r="V14" s="10" t="str">
        <f>IF('Leave Request Form'!Y15="", 'Leave Request Form'!M15, 'Leave Request Form'!Y15)</f>
        <v/>
      </c>
      <c r="W14" s="75"/>
    </row>
    <row r="15" spans="1:23" x14ac:dyDescent="0.25">
      <c r="A15" s="75"/>
      <c r="B15" s="46" t="str">
        <f>IF('Leave Request Form'!B16="", "", 'Leave Request Form'!B16)</f>
        <v/>
      </c>
      <c r="C15" s="44" t="str">
        <f>IF('Leave Request Form'!C16="", "", 'Leave Request Form'!C16)</f>
        <v/>
      </c>
      <c r="D15" s="49" t="str">
        <f>IF('Leave Request Form'!D16="", "", 'Leave Request Form'!D16)</f>
        <v/>
      </c>
      <c r="E15" s="50" t="str">
        <f>IF('Leave Request Form'!E16="", "", 'Leave Request Form'!E16)</f>
        <v/>
      </c>
      <c r="F15" s="134" t="str">
        <f>IF('Leave Request Form'!F16="", "", 'Leave Request Form'!F16)</f>
        <v/>
      </c>
      <c r="G15" s="110" t="str">
        <f>IF('Leave Request Form'!G16="", "", 'Leave Request Form'!G16)</f>
        <v/>
      </c>
      <c r="H15" s="127" t="str">
        <f>IF('Leave Request Form'!H16="", "", 'Leave Request Form'!H16)</f>
        <v/>
      </c>
      <c r="I15" s="75"/>
      <c r="J15" s="18" t="str">
        <f>IF('Leave Request Form'!AL16="", "", 'Leave Request Form'!AL16)</f>
        <v/>
      </c>
      <c r="K15" s="75"/>
      <c r="L15" s="85"/>
      <c r="M15" s="86"/>
      <c r="N15" s="57"/>
      <c r="O15" s="58"/>
      <c r="P15" s="123"/>
      <c r="Q15" s="123"/>
      <c r="R15" s="123"/>
      <c r="S15" s="75"/>
      <c r="T15" s="10" t="str">
        <f>IF('Leave Request Form'!W16="", 'Leave Request Form'!K16, 'Leave Request Form'!W16)</f>
        <v/>
      </c>
      <c r="U15" s="75"/>
      <c r="V15" s="10" t="str">
        <f>IF('Leave Request Form'!Y16="", 'Leave Request Form'!M16, 'Leave Request Form'!Y16)</f>
        <v/>
      </c>
      <c r="W15" s="75"/>
    </row>
    <row r="16" spans="1:23" x14ac:dyDescent="0.25">
      <c r="A16" s="75"/>
      <c r="B16" s="46" t="str">
        <f>IF('Leave Request Form'!B17="", "", 'Leave Request Form'!B17)</f>
        <v/>
      </c>
      <c r="C16" s="44" t="str">
        <f>IF('Leave Request Form'!C17="", "", 'Leave Request Form'!C17)</f>
        <v/>
      </c>
      <c r="D16" s="49" t="str">
        <f>IF('Leave Request Form'!D17="", "", 'Leave Request Form'!D17)</f>
        <v/>
      </c>
      <c r="E16" s="50" t="str">
        <f>IF('Leave Request Form'!E17="", "", 'Leave Request Form'!E17)</f>
        <v/>
      </c>
      <c r="F16" s="134" t="str">
        <f>IF('Leave Request Form'!F17="", "", 'Leave Request Form'!F17)</f>
        <v/>
      </c>
      <c r="G16" s="110" t="str">
        <f>IF('Leave Request Form'!G17="", "", 'Leave Request Form'!G17)</f>
        <v/>
      </c>
      <c r="H16" s="127" t="str">
        <f>IF('Leave Request Form'!H17="", "", 'Leave Request Form'!H17)</f>
        <v/>
      </c>
      <c r="I16" s="75"/>
      <c r="J16" s="18" t="str">
        <f>IF('Leave Request Form'!AL17="", "", 'Leave Request Form'!AL17)</f>
        <v/>
      </c>
      <c r="K16" s="75"/>
      <c r="L16" s="85"/>
      <c r="M16" s="86"/>
      <c r="N16" s="57"/>
      <c r="O16" s="58"/>
      <c r="P16" s="123"/>
      <c r="Q16" s="123"/>
      <c r="R16" s="123"/>
      <c r="S16" s="75"/>
      <c r="T16" s="10" t="str">
        <f>IF('Leave Request Form'!W17="", 'Leave Request Form'!K17, 'Leave Request Form'!W17)</f>
        <v/>
      </c>
      <c r="U16" s="75"/>
      <c r="V16" s="10" t="str">
        <f>IF('Leave Request Form'!Y17="", 'Leave Request Form'!M17, 'Leave Request Form'!Y17)</f>
        <v/>
      </c>
      <c r="W16" s="75"/>
    </row>
    <row r="17" spans="1:23" x14ac:dyDescent="0.25">
      <c r="A17" s="75"/>
      <c r="B17" s="46" t="str">
        <f>IF('Leave Request Form'!B18="", "", 'Leave Request Form'!B18)</f>
        <v/>
      </c>
      <c r="C17" s="44" t="str">
        <f>IF('Leave Request Form'!C18="", "", 'Leave Request Form'!C18)</f>
        <v/>
      </c>
      <c r="D17" s="49" t="str">
        <f>IF('Leave Request Form'!D18="", "", 'Leave Request Form'!D18)</f>
        <v/>
      </c>
      <c r="E17" s="50" t="str">
        <f>IF('Leave Request Form'!E18="", "", 'Leave Request Form'!E18)</f>
        <v/>
      </c>
      <c r="F17" s="134" t="str">
        <f>IF('Leave Request Form'!F18="", "", 'Leave Request Form'!F18)</f>
        <v/>
      </c>
      <c r="G17" s="110" t="str">
        <f>IF('Leave Request Form'!G18="", "", 'Leave Request Form'!G18)</f>
        <v/>
      </c>
      <c r="H17" s="127" t="str">
        <f>IF('Leave Request Form'!H18="", "", 'Leave Request Form'!H18)</f>
        <v/>
      </c>
      <c r="I17" s="75"/>
      <c r="J17" s="18" t="str">
        <f>IF('Leave Request Form'!AL18="", "", 'Leave Request Form'!AL18)</f>
        <v/>
      </c>
      <c r="K17" s="75"/>
      <c r="L17" s="85"/>
      <c r="M17" s="86"/>
      <c r="N17" s="57"/>
      <c r="O17" s="58"/>
      <c r="P17" s="123"/>
      <c r="Q17" s="123"/>
      <c r="R17" s="123"/>
      <c r="S17" s="75"/>
      <c r="T17" s="10" t="str">
        <f>IF('Leave Request Form'!W18="", 'Leave Request Form'!K18, 'Leave Request Form'!W18)</f>
        <v/>
      </c>
      <c r="U17" s="75"/>
      <c r="V17" s="10" t="str">
        <f>IF('Leave Request Form'!Y18="", 'Leave Request Form'!M18, 'Leave Request Form'!Y18)</f>
        <v/>
      </c>
      <c r="W17" s="75"/>
    </row>
    <row r="18" spans="1:23" x14ac:dyDescent="0.25">
      <c r="A18" s="75"/>
      <c r="B18" s="174" t="str">
        <f>IF('Leave Request Form'!B19="", "", 'Leave Request Form'!B19)</f>
        <v/>
      </c>
      <c r="C18" s="149" t="str">
        <f>IF('Leave Request Form'!C19="", "", 'Leave Request Form'!C19)</f>
        <v/>
      </c>
      <c r="D18" s="151" t="str">
        <f>IF('Leave Request Form'!D19="", "", 'Leave Request Form'!D19)</f>
        <v/>
      </c>
      <c r="E18" s="152" t="str">
        <f>IF('Leave Request Form'!E19="", "", 'Leave Request Form'!E19)</f>
        <v/>
      </c>
      <c r="F18" s="180" t="str">
        <f>IF('Leave Request Form'!F19="", "", 'Leave Request Form'!F19)</f>
        <v/>
      </c>
      <c r="G18" s="154" t="str">
        <f>IF('Leave Request Form'!G19="", "", 'Leave Request Form'!G19)</f>
        <v/>
      </c>
      <c r="H18" s="155" t="str">
        <f>IF('Leave Request Form'!H19="", "", 'Leave Request Form'!H19)</f>
        <v/>
      </c>
      <c r="I18" s="147"/>
      <c r="J18" s="148" t="str">
        <f>IF('Leave Request Form'!AL19="", "", 'Leave Request Form'!AL19)</f>
        <v/>
      </c>
      <c r="K18" s="147"/>
      <c r="L18" s="148"/>
      <c r="M18" s="150"/>
      <c r="N18" s="151"/>
      <c r="O18" s="152"/>
      <c r="P18" s="154"/>
      <c r="Q18" s="154"/>
      <c r="R18" s="154"/>
      <c r="S18" s="147"/>
      <c r="T18" s="148" t="str">
        <f>IF('Leave Request Form'!W19="", 'Leave Request Form'!K19, 'Leave Request Form'!W19)</f>
        <v/>
      </c>
      <c r="U18" s="147"/>
      <c r="V18" s="148" t="str">
        <f>IF('Leave Request Form'!Y19="", 'Leave Request Form'!M19, 'Leave Request Form'!Y19)</f>
        <v/>
      </c>
      <c r="W18" s="75"/>
    </row>
    <row r="19" spans="1:23" x14ac:dyDescent="0.25">
      <c r="A19" s="75"/>
      <c r="B19" s="176" t="str">
        <f>IF('Leave Request Form'!B20="", "", 'Leave Request Form'!B20)</f>
        <v/>
      </c>
      <c r="C19" s="158" t="str">
        <f>IF('Leave Request Form'!C20="", "", 'Leave Request Form'!C20)</f>
        <v/>
      </c>
      <c r="D19" s="160" t="str">
        <f>IF('Leave Request Form'!D20="", "", 'Leave Request Form'!D20)</f>
        <v/>
      </c>
      <c r="E19" s="161" t="str">
        <f>IF('Leave Request Form'!E20="", "", 'Leave Request Form'!E20)</f>
        <v/>
      </c>
      <c r="F19" s="181" t="str">
        <f>IF('Leave Request Form'!F20="", "", 'Leave Request Form'!F20)</f>
        <v/>
      </c>
      <c r="G19" s="163" t="str">
        <f>IF('Leave Request Form'!G20="", "", 'Leave Request Form'!G20)</f>
        <v/>
      </c>
      <c r="H19" s="164" t="str">
        <f>IF('Leave Request Form'!H20="", "", 'Leave Request Form'!H20)</f>
        <v/>
      </c>
      <c r="I19" s="156"/>
      <c r="J19" s="157" t="str">
        <f>IF('Leave Request Form'!AL20="", "", 'Leave Request Form'!AL20)</f>
        <v/>
      </c>
      <c r="K19" s="156"/>
      <c r="L19" s="157"/>
      <c r="M19" s="159"/>
      <c r="N19" s="160"/>
      <c r="O19" s="161"/>
      <c r="P19" s="163"/>
      <c r="Q19" s="163"/>
      <c r="R19" s="163"/>
      <c r="S19" s="156"/>
      <c r="T19" s="157" t="str">
        <f>IF('Leave Request Form'!W20="", 'Leave Request Form'!K20, 'Leave Request Form'!W20)</f>
        <v/>
      </c>
      <c r="U19" s="156"/>
      <c r="V19" s="157" t="str">
        <f>IF('Leave Request Form'!Y20="", 'Leave Request Form'!M20, 'Leave Request Form'!Y20)</f>
        <v/>
      </c>
      <c r="W19" s="75"/>
    </row>
    <row r="20" spans="1:23" x14ac:dyDescent="0.25">
      <c r="A20" s="75"/>
      <c r="B20" s="176" t="str">
        <f>IF('Leave Request Form'!B21="", "", 'Leave Request Form'!B21)</f>
        <v/>
      </c>
      <c r="C20" s="158" t="str">
        <f>IF('Leave Request Form'!C21="", "", 'Leave Request Form'!C21)</f>
        <v/>
      </c>
      <c r="D20" s="160" t="str">
        <f>IF('Leave Request Form'!D21="", "", 'Leave Request Form'!D21)</f>
        <v/>
      </c>
      <c r="E20" s="161" t="str">
        <f>IF('Leave Request Form'!E21="", "", 'Leave Request Form'!E21)</f>
        <v/>
      </c>
      <c r="F20" s="181" t="str">
        <f>IF('Leave Request Form'!F21="", "", 'Leave Request Form'!F21)</f>
        <v/>
      </c>
      <c r="G20" s="163" t="str">
        <f>IF('Leave Request Form'!G21="", "", 'Leave Request Form'!G21)</f>
        <v/>
      </c>
      <c r="H20" s="164" t="str">
        <f>IF('Leave Request Form'!H21="", "", 'Leave Request Form'!H21)</f>
        <v/>
      </c>
      <c r="I20" s="156"/>
      <c r="J20" s="157" t="str">
        <f>IF('Leave Request Form'!AL21="", "", 'Leave Request Form'!AL21)</f>
        <v/>
      </c>
      <c r="K20" s="156"/>
      <c r="L20" s="157"/>
      <c r="M20" s="159"/>
      <c r="N20" s="160"/>
      <c r="O20" s="161"/>
      <c r="P20" s="163"/>
      <c r="Q20" s="163"/>
      <c r="R20" s="163"/>
      <c r="S20" s="156"/>
      <c r="T20" s="157" t="str">
        <f>IF('Leave Request Form'!W21="", 'Leave Request Form'!K21, 'Leave Request Form'!W21)</f>
        <v/>
      </c>
      <c r="U20" s="156"/>
      <c r="V20" s="157" t="str">
        <f>IF('Leave Request Form'!Y21="", 'Leave Request Form'!M21, 'Leave Request Form'!Y21)</f>
        <v/>
      </c>
      <c r="W20" s="75"/>
    </row>
    <row r="21" spans="1:23" x14ac:dyDescent="0.25">
      <c r="A21" s="75"/>
      <c r="B21" s="176" t="str">
        <f>IF('Leave Request Form'!B22="", "", 'Leave Request Form'!B22)</f>
        <v/>
      </c>
      <c r="C21" s="158" t="str">
        <f>IF('Leave Request Form'!C22="", "", 'Leave Request Form'!C22)</f>
        <v/>
      </c>
      <c r="D21" s="160" t="str">
        <f>IF('Leave Request Form'!D22="", "", 'Leave Request Form'!D22)</f>
        <v/>
      </c>
      <c r="E21" s="161" t="str">
        <f>IF('Leave Request Form'!E22="", "", 'Leave Request Form'!E22)</f>
        <v/>
      </c>
      <c r="F21" s="181" t="str">
        <f>IF('Leave Request Form'!F22="", "", 'Leave Request Form'!F22)</f>
        <v/>
      </c>
      <c r="G21" s="163" t="str">
        <f>IF('Leave Request Form'!G22="", "", 'Leave Request Form'!G22)</f>
        <v/>
      </c>
      <c r="H21" s="164" t="str">
        <f>IF('Leave Request Form'!H22="", "", 'Leave Request Form'!H22)</f>
        <v/>
      </c>
      <c r="I21" s="156"/>
      <c r="J21" s="157" t="str">
        <f>IF('Leave Request Form'!AL22="", "", 'Leave Request Form'!AL22)</f>
        <v/>
      </c>
      <c r="K21" s="156"/>
      <c r="L21" s="157"/>
      <c r="M21" s="159"/>
      <c r="N21" s="160"/>
      <c r="O21" s="161"/>
      <c r="P21" s="163"/>
      <c r="Q21" s="163"/>
      <c r="R21" s="163"/>
      <c r="S21" s="156"/>
      <c r="T21" s="157" t="str">
        <f>IF('Leave Request Form'!W22="", 'Leave Request Form'!K22, 'Leave Request Form'!W22)</f>
        <v/>
      </c>
      <c r="U21" s="156"/>
      <c r="V21" s="157" t="str">
        <f>IF('Leave Request Form'!Y22="", 'Leave Request Form'!M22, 'Leave Request Form'!Y22)</f>
        <v/>
      </c>
      <c r="W21" s="75"/>
    </row>
    <row r="22" spans="1:23" x14ac:dyDescent="0.25">
      <c r="A22" s="75"/>
      <c r="B22" s="176" t="str">
        <f>IF('Leave Request Form'!B23="", "", 'Leave Request Form'!B23)</f>
        <v/>
      </c>
      <c r="C22" s="158" t="str">
        <f>IF('Leave Request Form'!C23="", "", 'Leave Request Form'!C23)</f>
        <v/>
      </c>
      <c r="D22" s="160" t="str">
        <f>IF('Leave Request Form'!D23="", "", 'Leave Request Form'!D23)</f>
        <v/>
      </c>
      <c r="E22" s="161" t="str">
        <f>IF('Leave Request Form'!E23="", "", 'Leave Request Form'!E23)</f>
        <v/>
      </c>
      <c r="F22" s="181" t="str">
        <f>IF('Leave Request Form'!F23="", "", 'Leave Request Form'!F23)</f>
        <v/>
      </c>
      <c r="G22" s="163" t="str">
        <f>IF('Leave Request Form'!G23="", "", 'Leave Request Form'!G23)</f>
        <v/>
      </c>
      <c r="H22" s="164" t="str">
        <f>IF('Leave Request Form'!H23="", "", 'Leave Request Form'!H23)</f>
        <v/>
      </c>
      <c r="I22" s="156"/>
      <c r="J22" s="157" t="str">
        <f>IF('Leave Request Form'!AL23="", "", 'Leave Request Form'!AL23)</f>
        <v/>
      </c>
      <c r="K22" s="156"/>
      <c r="L22" s="157"/>
      <c r="M22" s="159"/>
      <c r="N22" s="160"/>
      <c r="O22" s="161"/>
      <c r="P22" s="163"/>
      <c r="Q22" s="163"/>
      <c r="R22" s="163"/>
      <c r="S22" s="156"/>
      <c r="T22" s="157" t="str">
        <f>IF('Leave Request Form'!W23="", 'Leave Request Form'!K23, 'Leave Request Form'!W23)</f>
        <v/>
      </c>
      <c r="U22" s="156"/>
      <c r="V22" s="157" t="str">
        <f>IF('Leave Request Form'!Y23="", 'Leave Request Form'!M23, 'Leave Request Form'!Y23)</f>
        <v/>
      </c>
      <c r="W22" s="75"/>
    </row>
    <row r="23" spans="1:23" x14ac:dyDescent="0.25">
      <c r="A23" s="75"/>
      <c r="B23" s="176" t="str">
        <f>IF('Leave Request Form'!B24="", "", 'Leave Request Form'!B24)</f>
        <v/>
      </c>
      <c r="C23" s="158" t="str">
        <f>IF('Leave Request Form'!C24="", "", 'Leave Request Form'!C24)</f>
        <v/>
      </c>
      <c r="D23" s="160" t="str">
        <f>IF('Leave Request Form'!D24="", "", 'Leave Request Form'!D24)</f>
        <v/>
      </c>
      <c r="E23" s="161" t="str">
        <f>IF('Leave Request Form'!E24="", "", 'Leave Request Form'!E24)</f>
        <v/>
      </c>
      <c r="F23" s="181" t="str">
        <f>IF('Leave Request Form'!F24="", "", 'Leave Request Form'!F24)</f>
        <v/>
      </c>
      <c r="G23" s="163" t="str">
        <f>IF('Leave Request Form'!G24="", "", 'Leave Request Form'!G24)</f>
        <v/>
      </c>
      <c r="H23" s="164" t="str">
        <f>IF('Leave Request Form'!H24="", "", 'Leave Request Form'!H24)</f>
        <v/>
      </c>
      <c r="I23" s="156"/>
      <c r="J23" s="157" t="str">
        <f>IF('Leave Request Form'!AL24="", "", 'Leave Request Form'!AL24)</f>
        <v/>
      </c>
      <c r="K23" s="156"/>
      <c r="L23" s="157"/>
      <c r="M23" s="159"/>
      <c r="N23" s="160"/>
      <c r="O23" s="161"/>
      <c r="P23" s="163"/>
      <c r="Q23" s="163"/>
      <c r="R23" s="163"/>
      <c r="S23" s="156"/>
      <c r="T23" s="157" t="str">
        <f>IF('Leave Request Form'!W24="", 'Leave Request Form'!K24, 'Leave Request Form'!W24)</f>
        <v/>
      </c>
      <c r="U23" s="156"/>
      <c r="V23" s="157" t="str">
        <f>IF('Leave Request Form'!Y24="", 'Leave Request Form'!M24, 'Leave Request Form'!Y24)</f>
        <v/>
      </c>
      <c r="W23" s="75"/>
    </row>
    <row r="24" spans="1:23" x14ac:dyDescent="0.25">
      <c r="A24" s="75"/>
      <c r="B24" s="176" t="str">
        <f>IF('Leave Request Form'!B25="", "", 'Leave Request Form'!B25)</f>
        <v/>
      </c>
      <c r="C24" s="158" t="str">
        <f>IF('Leave Request Form'!C25="", "", 'Leave Request Form'!C25)</f>
        <v/>
      </c>
      <c r="D24" s="160" t="str">
        <f>IF('Leave Request Form'!D25="", "", 'Leave Request Form'!D25)</f>
        <v/>
      </c>
      <c r="E24" s="161" t="str">
        <f>IF('Leave Request Form'!E25="", "", 'Leave Request Form'!E25)</f>
        <v/>
      </c>
      <c r="F24" s="181" t="str">
        <f>IF('Leave Request Form'!F25="", "", 'Leave Request Form'!F25)</f>
        <v/>
      </c>
      <c r="G24" s="163" t="str">
        <f>IF('Leave Request Form'!G25="", "", 'Leave Request Form'!G25)</f>
        <v/>
      </c>
      <c r="H24" s="164" t="str">
        <f>IF('Leave Request Form'!H25="", "", 'Leave Request Form'!H25)</f>
        <v/>
      </c>
      <c r="I24" s="156"/>
      <c r="J24" s="157" t="str">
        <f>IF('Leave Request Form'!AL25="", "", 'Leave Request Form'!AL25)</f>
        <v/>
      </c>
      <c r="K24" s="156"/>
      <c r="L24" s="157"/>
      <c r="M24" s="159"/>
      <c r="N24" s="160"/>
      <c r="O24" s="161"/>
      <c r="P24" s="163"/>
      <c r="Q24" s="163"/>
      <c r="R24" s="163"/>
      <c r="S24" s="156"/>
      <c r="T24" s="157" t="str">
        <f>IF('Leave Request Form'!W25="", 'Leave Request Form'!K25, 'Leave Request Form'!W25)</f>
        <v/>
      </c>
      <c r="U24" s="156"/>
      <c r="V24" s="157" t="str">
        <f>IF('Leave Request Form'!Y25="", 'Leave Request Form'!M25, 'Leave Request Form'!Y25)</f>
        <v/>
      </c>
      <c r="W24" s="75"/>
    </row>
    <row r="25" spans="1:23" x14ac:dyDescent="0.25">
      <c r="A25" s="75"/>
      <c r="B25" s="176" t="str">
        <f>IF('Leave Request Form'!B26="", "", 'Leave Request Form'!B26)</f>
        <v/>
      </c>
      <c r="C25" s="158" t="str">
        <f>IF('Leave Request Form'!C26="", "", 'Leave Request Form'!C26)</f>
        <v/>
      </c>
      <c r="D25" s="160" t="str">
        <f>IF('Leave Request Form'!D26="", "", 'Leave Request Form'!D26)</f>
        <v/>
      </c>
      <c r="E25" s="161" t="str">
        <f>IF('Leave Request Form'!E26="", "", 'Leave Request Form'!E26)</f>
        <v/>
      </c>
      <c r="F25" s="181" t="str">
        <f>IF('Leave Request Form'!F26="", "", 'Leave Request Form'!F26)</f>
        <v/>
      </c>
      <c r="G25" s="163" t="str">
        <f>IF('Leave Request Form'!G26="", "", 'Leave Request Form'!G26)</f>
        <v/>
      </c>
      <c r="H25" s="164" t="str">
        <f>IF('Leave Request Form'!H26="", "", 'Leave Request Form'!H26)</f>
        <v/>
      </c>
      <c r="I25" s="156"/>
      <c r="J25" s="157" t="str">
        <f>IF('Leave Request Form'!AL26="", "", 'Leave Request Form'!AL26)</f>
        <v/>
      </c>
      <c r="K25" s="156"/>
      <c r="L25" s="157"/>
      <c r="M25" s="159"/>
      <c r="N25" s="160"/>
      <c r="O25" s="161"/>
      <c r="P25" s="163"/>
      <c r="Q25" s="163"/>
      <c r="R25" s="163"/>
      <c r="S25" s="156"/>
      <c r="T25" s="157" t="str">
        <f>IF('Leave Request Form'!W26="", 'Leave Request Form'!K26, 'Leave Request Form'!W26)</f>
        <v/>
      </c>
      <c r="U25" s="156"/>
      <c r="V25" s="157" t="str">
        <f>IF('Leave Request Form'!Y26="", 'Leave Request Form'!M26, 'Leave Request Form'!Y26)</f>
        <v/>
      </c>
      <c r="W25" s="75"/>
    </row>
    <row r="26" spans="1:23" x14ac:dyDescent="0.25">
      <c r="A26" s="75"/>
      <c r="B26" s="176" t="str">
        <f>IF('Leave Request Form'!B27="", "", 'Leave Request Form'!B27)</f>
        <v/>
      </c>
      <c r="C26" s="158" t="str">
        <f>IF('Leave Request Form'!C27="", "", 'Leave Request Form'!C27)</f>
        <v/>
      </c>
      <c r="D26" s="160" t="str">
        <f>IF('Leave Request Form'!D27="", "", 'Leave Request Form'!D27)</f>
        <v/>
      </c>
      <c r="E26" s="161" t="str">
        <f>IF('Leave Request Form'!E27="", "", 'Leave Request Form'!E27)</f>
        <v/>
      </c>
      <c r="F26" s="181" t="str">
        <f>IF('Leave Request Form'!F27="", "", 'Leave Request Form'!F27)</f>
        <v/>
      </c>
      <c r="G26" s="163" t="str">
        <f>IF('Leave Request Form'!G27="", "", 'Leave Request Form'!G27)</f>
        <v/>
      </c>
      <c r="H26" s="164" t="str">
        <f>IF('Leave Request Form'!H27="", "", 'Leave Request Form'!H27)</f>
        <v/>
      </c>
      <c r="I26" s="156"/>
      <c r="J26" s="157" t="str">
        <f>IF('Leave Request Form'!AL27="", "", 'Leave Request Form'!AL27)</f>
        <v/>
      </c>
      <c r="K26" s="156"/>
      <c r="L26" s="157"/>
      <c r="M26" s="159"/>
      <c r="N26" s="160"/>
      <c r="O26" s="161"/>
      <c r="P26" s="163"/>
      <c r="Q26" s="163"/>
      <c r="R26" s="163"/>
      <c r="S26" s="156"/>
      <c r="T26" s="157" t="str">
        <f>IF('Leave Request Form'!W27="", 'Leave Request Form'!K27, 'Leave Request Form'!W27)</f>
        <v/>
      </c>
      <c r="U26" s="156"/>
      <c r="V26" s="157" t="str">
        <f>IF('Leave Request Form'!Y27="", 'Leave Request Form'!M27, 'Leave Request Form'!Y27)</f>
        <v/>
      </c>
      <c r="W26" s="75"/>
    </row>
    <row r="27" spans="1:23" x14ac:dyDescent="0.25">
      <c r="A27" s="75"/>
      <c r="B27" s="176" t="str">
        <f>IF('Leave Request Form'!B28="", "", 'Leave Request Form'!B28)</f>
        <v/>
      </c>
      <c r="C27" s="158" t="str">
        <f>IF('Leave Request Form'!C28="", "", 'Leave Request Form'!C28)</f>
        <v/>
      </c>
      <c r="D27" s="160" t="str">
        <f>IF('Leave Request Form'!D28="", "", 'Leave Request Form'!D28)</f>
        <v/>
      </c>
      <c r="E27" s="161" t="str">
        <f>IF('Leave Request Form'!E28="", "", 'Leave Request Form'!E28)</f>
        <v/>
      </c>
      <c r="F27" s="181" t="str">
        <f>IF('Leave Request Form'!F28="", "", 'Leave Request Form'!F28)</f>
        <v/>
      </c>
      <c r="G27" s="163" t="str">
        <f>IF('Leave Request Form'!G28="", "", 'Leave Request Form'!G28)</f>
        <v/>
      </c>
      <c r="H27" s="164" t="str">
        <f>IF('Leave Request Form'!H28="", "", 'Leave Request Form'!H28)</f>
        <v/>
      </c>
      <c r="I27" s="156"/>
      <c r="J27" s="157" t="str">
        <f>IF('Leave Request Form'!AL28="", "", 'Leave Request Form'!AL28)</f>
        <v/>
      </c>
      <c r="K27" s="156"/>
      <c r="L27" s="157"/>
      <c r="M27" s="159"/>
      <c r="N27" s="160"/>
      <c r="O27" s="161"/>
      <c r="P27" s="163"/>
      <c r="Q27" s="163"/>
      <c r="R27" s="163"/>
      <c r="S27" s="156"/>
      <c r="T27" s="157" t="str">
        <f>IF('Leave Request Form'!W28="", 'Leave Request Form'!K28, 'Leave Request Form'!W28)</f>
        <v/>
      </c>
      <c r="U27" s="156"/>
      <c r="V27" s="157" t="str">
        <f>IF('Leave Request Form'!Y28="", 'Leave Request Form'!M28, 'Leave Request Form'!Y28)</f>
        <v/>
      </c>
      <c r="W27" s="75"/>
    </row>
    <row r="28" spans="1:23" x14ac:dyDescent="0.25">
      <c r="A28" s="75"/>
      <c r="B28" s="176" t="str">
        <f>IF('Leave Request Form'!B29="", "", 'Leave Request Form'!B29)</f>
        <v/>
      </c>
      <c r="C28" s="158" t="str">
        <f>IF('Leave Request Form'!C29="", "", 'Leave Request Form'!C29)</f>
        <v/>
      </c>
      <c r="D28" s="160" t="str">
        <f>IF('Leave Request Form'!D29="", "", 'Leave Request Form'!D29)</f>
        <v/>
      </c>
      <c r="E28" s="161" t="str">
        <f>IF('Leave Request Form'!E29="", "", 'Leave Request Form'!E29)</f>
        <v/>
      </c>
      <c r="F28" s="181" t="str">
        <f>IF('Leave Request Form'!F29="", "", 'Leave Request Form'!F29)</f>
        <v/>
      </c>
      <c r="G28" s="163" t="str">
        <f>IF('Leave Request Form'!G29="", "", 'Leave Request Form'!G29)</f>
        <v/>
      </c>
      <c r="H28" s="164" t="str">
        <f>IF('Leave Request Form'!H29="", "", 'Leave Request Form'!H29)</f>
        <v/>
      </c>
      <c r="I28" s="156"/>
      <c r="J28" s="157" t="str">
        <f>IF('Leave Request Form'!AL29="", "", 'Leave Request Form'!AL29)</f>
        <v/>
      </c>
      <c r="K28" s="156"/>
      <c r="L28" s="157"/>
      <c r="M28" s="159"/>
      <c r="N28" s="160"/>
      <c r="O28" s="161"/>
      <c r="P28" s="163"/>
      <c r="Q28" s="163"/>
      <c r="R28" s="163"/>
      <c r="S28" s="156"/>
      <c r="T28" s="157" t="str">
        <f>IF('Leave Request Form'!W29="", 'Leave Request Form'!K29, 'Leave Request Form'!W29)</f>
        <v/>
      </c>
      <c r="U28" s="156"/>
      <c r="V28" s="157" t="str">
        <f>IF('Leave Request Form'!Y29="", 'Leave Request Form'!M29, 'Leave Request Form'!Y29)</f>
        <v/>
      </c>
      <c r="W28" s="75"/>
    </row>
    <row r="29" spans="1:23" x14ac:dyDescent="0.25">
      <c r="A29" s="75"/>
      <c r="B29" s="176" t="str">
        <f>IF('Leave Request Form'!B30="", "", 'Leave Request Form'!B30)</f>
        <v/>
      </c>
      <c r="C29" s="158" t="str">
        <f>IF('Leave Request Form'!C30="", "", 'Leave Request Form'!C30)</f>
        <v/>
      </c>
      <c r="D29" s="160" t="str">
        <f>IF('Leave Request Form'!D30="", "", 'Leave Request Form'!D30)</f>
        <v/>
      </c>
      <c r="E29" s="161" t="str">
        <f>IF('Leave Request Form'!E30="", "", 'Leave Request Form'!E30)</f>
        <v/>
      </c>
      <c r="F29" s="181" t="str">
        <f>IF('Leave Request Form'!F30="", "", 'Leave Request Form'!F30)</f>
        <v/>
      </c>
      <c r="G29" s="163" t="str">
        <f>IF('Leave Request Form'!G30="", "", 'Leave Request Form'!G30)</f>
        <v/>
      </c>
      <c r="H29" s="164" t="str">
        <f>IF('Leave Request Form'!H30="", "", 'Leave Request Form'!H30)</f>
        <v/>
      </c>
      <c r="I29" s="156"/>
      <c r="J29" s="157" t="str">
        <f>IF('Leave Request Form'!AL30="", "", 'Leave Request Form'!AL30)</f>
        <v/>
      </c>
      <c r="K29" s="156"/>
      <c r="L29" s="157"/>
      <c r="M29" s="159"/>
      <c r="N29" s="160"/>
      <c r="O29" s="161"/>
      <c r="P29" s="163"/>
      <c r="Q29" s="163"/>
      <c r="R29" s="163"/>
      <c r="S29" s="156"/>
      <c r="T29" s="157" t="str">
        <f>IF('Leave Request Form'!W30="", 'Leave Request Form'!K30, 'Leave Request Form'!W30)</f>
        <v/>
      </c>
      <c r="U29" s="156"/>
      <c r="V29" s="157" t="str">
        <f>IF('Leave Request Form'!Y30="", 'Leave Request Form'!M30, 'Leave Request Form'!Y30)</f>
        <v/>
      </c>
      <c r="W29" s="75"/>
    </row>
    <row r="30" spans="1:23" x14ac:dyDescent="0.25">
      <c r="A30" s="75"/>
      <c r="B30" s="176" t="str">
        <f>IF('Leave Request Form'!B31="", "", 'Leave Request Form'!B31)</f>
        <v/>
      </c>
      <c r="C30" s="158" t="str">
        <f>IF('Leave Request Form'!C31="", "", 'Leave Request Form'!C31)</f>
        <v/>
      </c>
      <c r="D30" s="160" t="str">
        <f>IF('Leave Request Form'!D31="", "", 'Leave Request Form'!D31)</f>
        <v/>
      </c>
      <c r="E30" s="161" t="str">
        <f>IF('Leave Request Form'!E31="", "", 'Leave Request Form'!E31)</f>
        <v/>
      </c>
      <c r="F30" s="181" t="str">
        <f>IF('Leave Request Form'!F31="", "", 'Leave Request Form'!F31)</f>
        <v/>
      </c>
      <c r="G30" s="163" t="str">
        <f>IF('Leave Request Form'!G31="", "", 'Leave Request Form'!G31)</f>
        <v/>
      </c>
      <c r="H30" s="164" t="str">
        <f>IF('Leave Request Form'!H31="", "", 'Leave Request Form'!H31)</f>
        <v/>
      </c>
      <c r="I30" s="156"/>
      <c r="J30" s="157" t="str">
        <f>IF('Leave Request Form'!AL31="", "", 'Leave Request Form'!AL31)</f>
        <v/>
      </c>
      <c r="K30" s="156"/>
      <c r="L30" s="157"/>
      <c r="M30" s="159"/>
      <c r="N30" s="160"/>
      <c r="O30" s="161"/>
      <c r="P30" s="163"/>
      <c r="Q30" s="163"/>
      <c r="R30" s="163"/>
      <c r="S30" s="156"/>
      <c r="T30" s="157" t="str">
        <f>IF('Leave Request Form'!W31="", 'Leave Request Form'!K31, 'Leave Request Form'!W31)</f>
        <v/>
      </c>
      <c r="U30" s="156"/>
      <c r="V30" s="157" t="str">
        <f>IF('Leave Request Form'!Y31="", 'Leave Request Form'!M31, 'Leave Request Form'!Y31)</f>
        <v/>
      </c>
      <c r="W30" s="75"/>
    </row>
    <row r="31" spans="1:23" x14ac:dyDescent="0.25">
      <c r="A31" s="75"/>
      <c r="B31" s="176" t="str">
        <f>IF('Leave Request Form'!B32="", "", 'Leave Request Form'!B32)</f>
        <v/>
      </c>
      <c r="C31" s="158" t="str">
        <f>IF('Leave Request Form'!C32="", "", 'Leave Request Form'!C32)</f>
        <v/>
      </c>
      <c r="D31" s="160" t="str">
        <f>IF('Leave Request Form'!D32="", "", 'Leave Request Form'!D32)</f>
        <v/>
      </c>
      <c r="E31" s="161" t="str">
        <f>IF('Leave Request Form'!E32="", "", 'Leave Request Form'!E32)</f>
        <v/>
      </c>
      <c r="F31" s="181" t="str">
        <f>IF('Leave Request Form'!F32="", "", 'Leave Request Form'!F32)</f>
        <v/>
      </c>
      <c r="G31" s="163" t="str">
        <f>IF('Leave Request Form'!G32="", "", 'Leave Request Form'!G32)</f>
        <v/>
      </c>
      <c r="H31" s="164" t="str">
        <f>IF('Leave Request Form'!H32="", "", 'Leave Request Form'!H32)</f>
        <v/>
      </c>
      <c r="I31" s="156"/>
      <c r="J31" s="157" t="str">
        <f>IF('Leave Request Form'!AL32="", "", 'Leave Request Form'!AL32)</f>
        <v/>
      </c>
      <c r="K31" s="156"/>
      <c r="L31" s="157"/>
      <c r="M31" s="159"/>
      <c r="N31" s="160"/>
      <c r="O31" s="161"/>
      <c r="P31" s="163"/>
      <c r="Q31" s="163"/>
      <c r="R31" s="163"/>
      <c r="S31" s="156"/>
      <c r="T31" s="157" t="str">
        <f>IF('Leave Request Form'!W32="", 'Leave Request Form'!K32, 'Leave Request Form'!W32)</f>
        <v/>
      </c>
      <c r="U31" s="156"/>
      <c r="V31" s="157" t="str">
        <f>IF('Leave Request Form'!Y32="", 'Leave Request Form'!M32, 'Leave Request Form'!Y32)</f>
        <v/>
      </c>
      <c r="W31" s="75"/>
    </row>
    <row r="32" spans="1:23" x14ac:dyDescent="0.25">
      <c r="A32" s="75"/>
      <c r="B32" s="176" t="str">
        <f>IF('Leave Request Form'!B33="", "", 'Leave Request Form'!B33)</f>
        <v/>
      </c>
      <c r="C32" s="158" t="str">
        <f>IF('Leave Request Form'!C33="", "", 'Leave Request Form'!C33)</f>
        <v/>
      </c>
      <c r="D32" s="160" t="str">
        <f>IF('Leave Request Form'!D33="", "", 'Leave Request Form'!D33)</f>
        <v/>
      </c>
      <c r="E32" s="161" t="str">
        <f>IF('Leave Request Form'!E33="", "", 'Leave Request Form'!E33)</f>
        <v/>
      </c>
      <c r="F32" s="181" t="str">
        <f>IF('Leave Request Form'!F33="", "", 'Leave Request Form'!F33)</f>
        <v/>
      </c>
      <c r="G32" s="163" t="str">
        <f>IF('Leave Request Form'!G33="", "", 'Leave Request Form'!G33)</f>
        <v/>
      </c>
      <c r="H32" s="164" t="str">
        <f>IF('Leave Request Form'!H33="", "", 'Leave Request Form'!H33)</f>
        <v/>
      </c>
      <c r="I32" s="156"/>
      <c r="J32" s="157" t="str">
        <f>IF('Leave Request Form'!AL33="", "", 'Leave Request Form'!AL33)</f>
        <v/>
      </c>
      <c r="K32" s="156"/>
      <c r="L32" s="157"/>
      <c r="M32" s="159"/>
      <c r="N32" s="160"/>
      <c r="O32" s="161"/>
      <c r="P32" s="163"/>
      <c r="Q32" s="163"/>
      <c r="R32" s="163"/>
      <c r="S32" s="156"/>
      <c r="T32" s="157" t="str">
        <f>IF('Leave Request Form'!W33="", 'Leave Request Form'!K33, 'Leave Request Form'!W33)</f>
        <v/>
      </c>
      <c r="U32" s="156"/>
      <c r="V32" s="157" t="str">
        <f>IF('Leave Request Form'!Y33="", 'Leave Request Form'!M33, 'Leave Request Form'!Y33)</f>
        <v/>
      </c>
      <c r="W32" s="75"/>
    </row>
    <row r="33" spans="1:23" x14ac:dyDescent="0.25">
      <c r="A33" s="75"/>
      <c r="B33" s="176" t="str">
        <f>IF('Leave Request Form'!B34="", "", 'Leave Request Form'!B34)</f>
        <v/>
      </c>
      <c r="C33" s="158" t="str">
        <f>IF('Leave Request Form'!C34="", "", 'Leave Request Form'!C34)</f>
        <v/>
      </c>
      <c r="D33" s="160" t="str">
        <f>IF('Leave Request Form'!D34="", "", 'Leave Request Form'!D34)</f>
        <v/>
      </c>
      <c r="E33" s="161" t="str">
        <f>IF('Leave Request Form'!E34="", "", 'Leave Request Form'!E34)</f>
        <v/>
      </c>
      <c r="F33" s="181" t="str">
        <f>IF('Leave Request Form'!F34="", "", 'Leave Request Form'!F34)</f>
        <v/>
      </c>
      <c r="G33" s="163" t="str">
        <f>IF('Leave Request Form'!G34="", "", 'Leave Request Form'!G34)</f>
        <v/>
      </c>
      <c r="H33" s="164" t="str">
        <f>IF('Leave Request Form'!H34="", "", 'Leave Request Form'!H34)</f>
        <v/>
      </c>
      <c r="I33" s="156"/>
      <c r="J33" s="157" t="str">
        <f>IF('Leave Request Form'!AL34="", "", 'Leave Request Form'!AL34)</f>
        <v/>
      </c>
      <c r="K33" s="156"/>
      <c r="L33" s="157"/>
      <c r="M33" s="159"/>
      <c r="N33" s="160"/>
      <c r="O33" s="161"/>
      <c r="P33" s="163"/>
      <c r="Q33" s="163"/>
      <c r="R33" s="163"/>
      <c r="S33" s="156"/>
      <c r="T33" s="157" t="str">
        <f>IF('Leave Request Form'!W34="", 'Leave Request Form'!K34, 'Leave Request Form'!W34)</f>
        <v/>
      </c>
      <c r="U33" s="156"/>
      <c r="V33" s="157" t="str">
        <f>IF('Leave Request Form'!Y34="", 'Leave Request Form'!M34, 'Leave Request Form'!Y34)</f>
        <v/>
      </c>
      <c r="W33" s="75"/>
    </row>
    <row r="34" spans="1:23" x14ac:dyDescent="0.25">
      <c r="A34" s="75"/>
      <c r="B34" s="176" t="str">
        <f>IF('Leave Request Form'!B35="", "", 'Leave Request Form'!B35)</f>
        <v/>
      </c>
      <c r="C34" s="158" t="str">
        <f>IF('Leave Request Form'!C35="", "", 'Leave Request Form'!C35)</f>
        <v/>
      </c>
      <c r="D34" s="160" t="str">
        <f>IF('Leave Request Form'!D35="", "", 'Leave Request Form'!D35)</f>
        <v/>
      </c>
      <c r="E34" s="161" t="str">
        <f>IF('Leave Request Form'!E35="", "", 'Leave Request Form'!E35)</f>
        <v/>
      </c>
      <c r="F34" s="181" t="str">
        <f>IF('Leave Request Form'!F35="", "", 'Leave Request Form'!F35)</f>
        <v/>
      </c>
      <c r="G34" s="163" t="str">
        <f>IF('Leave Request Form'!G35="", "", 'Leave Request Form'!G35)</f>
        <v/>
      </c>
      <c r="H34" s="164" t="str">
        <f>IF('Leave Request Form'!H35="", "", 'Leave Request Form'!H35)</f>
        <v/>
      </c>
      <c r="I34" s="156"/>
      <c r="J34" s="157" t="str">
        <f>IF('Leave Request Form'!AL35="", "", 'Leave Request Form'!AL35)</f>
        <v/>
      </c>
      <c r="K34" s="156"/>
      <c r="L34" s="157"/>
      <c r="M34" s="159"/>
      <c r="N34" s="160"/>
      <c r="O34" s="161"/>
      <c r="P34" s="163"/>
      <c r="Q34" s="163"/>
      <c r="R34" s="163"/>
      <c r="S34" s="156"/>
      <c r="T34" s="157" t="str">
        <f>IF('Leave Request Form'!W35="", 'Leave Request Form'!K35, 'Leave Request Form'!W35)</f>
        <v/>
      </c>
      <c r="U34" s="156"/>
      <c r="V34" s="157" t="str">
        <f>IF('Leave Request Form'!Y35="", 'Leave Request Form'!M35, 'Leave Request Form'!Y35)</f>
        <v/>
      </c>
      <c r="W34" s="75"/>
    </row>
    <row r="35" spans="1:23" x14ac:dyDescent="0.25">
      <c r="A35" s="75"/>
      <c r="B35" s="176" t="str">
        <f>IF('Leave Request Form'!B36="", "", 'Leave Request Form'!B36)</f>
        <v/>
      </c>
      <c r="C35" s="158" t="str">
        <f>IF('Leave Request Form'!C36="", "", 'Leave Request Form'!C36)</f>
        <v/>
      </c>
      <c r="D35" s="160" t="str">
        <f>IF('Leave Request Form'!D36="", "", 'Leave Request Form'!D36)</f>
        <v/>
      </c>
      <c r="E35" s="161" t="str">
        <f>IF('Leave Request Form'!E36="", "", 'Leave Request Form'!E36)</f>
        <v/>
      </c>
      <c r="F35" s="181" t="str">
        <f>IF('Leave Request Form'!F36="", "", 'Leave Request Form'!F36)</f>
        <v/>
      </c>
      <c r="G35" s="163" t="str">
        <f>IF('Leave Request Form'!G36="", "", 'Leave Request Form'!G36)</f>
        <v/>
      </c>
      <c r="H35" s="164" t="str">
        <f>IF('Leave Request Form'!H36="", "", 'Leave Request Form'!H36)</f>
        <v/>
      </c>
      <c r="I35" s="156"/>
      <c r="J35" s="157" t="str">
        <f>IF('Leave Request Form'!AL36="", "", 'Leave Request Form'!AL36)</f>
        <v/>
      </c>
      <c r="K35" s="156"/>
      <c r="L35" s="157"/>
      <c r="M35" s="159"/>
      <c r="N35" s="160"/>
      <c r="O35" s="161"/>
      <c r="P35" s="163"/>
      <c r="Q35" s="163"/>
      <c r="R35" s="163"/>
      <c r="S35" s="156"/>
      <c r="T35" s="157" t="str">
        <f>IF('Leave Request Form'!W36="", 'Leave Request Form'!K36, 'Leave Request Form'!W36)</f>
        <v/>
      </c>
      <c r="U35" s="156"/>
      <c r="V35" s="157" t="str">
        <f>IF('Leave Request Form'!Y36="", 'Leave Request Form'!M36, 'Leave Request Form'!Y36)</f>
        <v/>
      </c>
      <c r="W35" s="75"/>
    </row>
    <row r="36" spans="1:23" x14ac:dyDescent="0.25">
      <c r="A36" s="75"/>
      <c r="B36" s="176" t="str">
        <f>IF('Leave Request Form'!B37="", "", 'Leave Request Form'!B37)</f>
        <v/>
      </c>
      <c r="C36" s="158" t="str">
        <f>IF('Leave Request Form'!C37="", "", 'Leave Request Form'!C37)</f>
        <v/>
      </c>
      <c r="D36" s="160" t="str">
        <f>IF('Leave Request Form'!D37="", "", 'Leave Request Form'!D37)</f>
        <v/>
      </c>
      <c r="E36" s="161" t="str">
        <f>IF('Leave Request Form'!E37="", "", 'Leave Request Form'!E37)</f>
        <v/>
      </c>
      <c r="F36" s="181" t="str">
        <f>IF('Leave Request Form'!F37="", "", 'Leave Request Form'!F37)</f>
        <v/>
      </c>
      <c r="G36" s="163" t="str">
        <f>IF('Leave Request Form'!G37="", "", 'Leave Request Form'!G37)</f>
        <v/>
      </c>
      <c r="H36" s="164" t="str">
        <f>IF('Leave Request Form'!H37="", "", 'Leave Request Form'!H37)</f>
        <v/>
      </c>
      <c r="I36" s="156"/>
      <c r="J36" s="157" t="str">
        <f>IF('Leave Request Form'!AL37="", "", 'Leave Request Form'!AL37)</f>
        <v/>
      </c>
      <c r="K36" s="156"/>
      <c r="L36" s="157"/>
      <c r="M36" s="159"/>
      <c r="N36" s="160"/>
      <c r="O36" s="161"/>
      <c r="P36" s="163"/>
      <c r="Q36" s="163"/>
      <c r="R36" s="163"/>
      <c r="S36" s="156"/>
      <c r="T36" s="157" t="str">
        <f>IF('Leave Request Form'!W37="", 'Leave Request Form'!K37, 'Leave Request Form'!W37)</f>
        <v/>
      </c>
      <c r="U36" s="156"/>
      <c r="V36" s="157" t="str">
        <f>IF('Leave Request Form'!Y37="", 'Leave Request Form'!M37, 'Leave Request Form'!Y37)</f>
        <v/>
      </c>
      <c r="W36" s="75"/>
    </row>
    <row r="37" spans="1:23" x14ac:dyDescent="0.25">
      <c r="A37" s="75"/>
      <c r="B37" s="176" t="str">
        <f>IF('Leave Request Form'!B38="", "", 'Leave Request Form'!B38)</f>
        <v/>
      </c>
      <c r="C37" s="158" t="str">
        <f>IF('Leave Request Form'!C38="", "", 'Leave Request Form'!C38)</f>
        <v/>
      </c>
      <c r="D37" s="160" t="str">
        <f>IF('Leave Request Form'!D38="", "", 'Leave Request Form'!D38)</f>
        <v/>
      </c>
      <c r="E37" s="161" t="str">
        <f>IF('Leave Request Form'!E38="", "", 'Leave Request Form'!E38)</f>
        <v/>
      </c>
      <c r="F37" s="181" t="str">
        <f>IF('Leave Request Form'!F38="", "", 'Leave Request Form'!F38)</f>
        <v/>
      </c>
      <c r="G37" s="163" t="str">
        <f>IF('Leave Request Form'!G38="", "", 'Leave Request Form'!G38)</f>
        <v/>
      </c>
      <c r="H37" s="164" t="str">
        <f>IF('Leave Request Form'!H38="", "", 'Leave Request Form'!H38)</f>
        <v/>
      </c>
      <c r="I37" s="156"/>
      <c r="J37" s="157" t="str">
        <f>IF('Leave Request Form'!AL38="", "", 'Leave Request Form'!AL38)</f>
        <v/>
      </c>
      <c r="K37" s="156"/>
      <c r="L37" s="157"/>
      <c r="M37" s="159"/>
      <c r="N37" s="160"/>
      <c r="O37" s="161"/>
      <c r="P37" s="163"/>
      <c r="Q37" s="163"/>
      <c r="R37" s="163"/>
      <c r="S37" s="156"/>
      <c r="T37" s="157" t="str">
        <f>IF('Leave Request Form'!W38="", 'Leave Request Form'!K38, 'Leave Request Form'!W38)</f>
        <v/>
      </c>
      <c r="U37" s="156"/>
      <c r="V37" s="157" t="str">
        <f>IF('Leave Request Form'!Y38="", 'Leave Request Form'!M38, 'Leave Request Form'!Y38)</f>
        <v/>
      </c>
      <c r="W37" s="75"/>
    </row>
    <row r="38" spans="1:23" x14ac:dyDescent="0.25">
      <c r="A38" s="75"/>
      <c r="B38" s="176" t="str">
        <f>IF('Leave Request Form'!B39="", "", 'Leave Request Form'!B39)</f>
        <v/>
      </c>
      <c r="C38" s="158" t="str">
        <f>IF('Leave Request Form'!C39="", "", 'Leave Request Form'!C39)</f>
        <v/>
      </c>
      <c r="D38" s="160" t="str">
        <f>IF('Leave Request Form'!D39="", "", 'Leave Request Form'!D39)</f>
        <v/>
      </c>
      <c r="E38" s="161" t="str">
        <f>IF('Leave Request Form'!E39="", "", 'Leave Request Form'!E39)</f>
        <v/>
      </c>
      <c r="F38" s="181" t="str">
        <f>IF('Leave Request Form'!F39="", "", 'Leave Request Form'!F39)</f>
        <v/>
      </c>
      <c r="G38" s="163" t="str">
        <f>IF('Leave Request Form'!G39="", "", 'Leave Request Form'!G39)</f>
        <v/>
      </c>
      <c r="H38" s="164" t="str">
        <f>IF('Leave Request Form'!H39="", "", 'Leave Request Form'!H39)</f>
        <v/>
      </c>
      <c r="I38" s="156"/>
      <c r="J38" s="157" t="str">
        <f>IF('Leave Request Form'!AL39="", "", 'Leave Request Form'!AL39)</f>
        <v/>
      </c>
      <c r="K38" s="156"/>
      <c r="L38" s="157"/>
      <c r="M38" s="159"/>
      <c r="N38" s="160"/>
      <c r="O38" s="161"/>
      <c r="P38" s="163"/>
      <c r="Q38" s="163"/>
      <c r="R38" s="163"/>
      <c r="S38" s="156"/>
      <c r="T38" s="157" t="str">
        <f>IF('Leave Request Form'!W39="", 'Leave Request Form'!K39, 'Leave Request Form'!W39)</f>
        <v/>
      </c>
      <c r="U38" s="156"/>
      <c r="V38" s="157" t="str">
        <f>IF('Leave Request Form'!Y39="", 'Leave Request Form'!M39, 'Leave Request Form'!Y39)</f>
        <v/>
      </c>
      <c r="W38" s="75"/>
    </row>
    <row r="39" spans="1:23" x14ac:dyDescent="0.25">
      <c r="A39" s="75"/>
      <c r="B39" s="176" t="str">
        <f>IF('Leave Request Form'!B40="", "", 'Leave Request Form'!B40)</f>
        <v/>
      </c>
      <c r="C39" s="158" t="str">
        <f>IF('Leave Request Form'!C40="", "", 'Leave Request Form'!C40)</f>
        <v/>
      </c>
      <c r="D39" s="160" t="str">
        <f>IF('Leave Request Form'!D40="", "", 'Leave Request Form'!D40)</f>
        <v/>
      </c>
      <c r="E39" s="161" t="str">
        <f>IF('Leave Request Form'!E40="", "", 'Leave Request Form'!E40)</f>
        <v/>
      </c>
      <c r="F39" s="181" t="str">
        <f>IF('Leave Request Form'!F40="", "", 'Leave Request Form'!F40)</f>
        <v/>
      </c>
      <c r="G39" s="163" t="str">
        <f>IF('Leave Request Form'!G40="", "", 'Leave Request Form'!G40)</f>
        <v/>
      </c>
      <c r="H39" s="164" t="str">
        <f>IF('Leave Request Form'!H40="", "", 'Leave Request Form'!H40)</f>
        <v/>
      </c>
      <c r="I39" s="156"/>
      <c r="J39" s="157" t="str">
        <f>IF('Leave Request Form'!AL40="", "", 'Leave Request Form'!AL40)</f>
        <v/>
      </c>
      <c r="K39" s="156"/>
      <c r="L39" s="157"/>
      <c r="M39" s="159"/>
      <c r="N39" s="160"/>
      <c r="O39" s="161"/>
      <c r="P39" s="163"/>
      <c r="Q39" s="163"/>
      <c r="R39" s="163"/>
      <c r="S39" s="156"/>
      <c r="T39" s="157" t="str">
        <f>IF('Leave Request Form'!W40="", 'Leave Request Form'!K40, 'Leave Request Form'!W40)</f>
        <v/>
      </c>
      <c r="U39" s="156"/>
      <c r="V39" s="157" t="str">
        <f>IF('Leave Request Form'!Y40="", 'Leave Request Form'!M40, 'Leave Request Form'!Y40)</f>
        <v/>
      </c>
      <c r="W39" s="75"/>
    </row>
    <row r="40" spans="1:23" x14ac:dyDescent="0.25">
      <c r="A40" s="75"/>
      <c r="B40" s="176" t="str">
        <f>IF('Leave Request Form'!B41="", "", 'Leave Request Form'!B41)</f>
        <v/>
      </c>
      <c r="C40" s="158" t="str">
        <f>IF('Leave Request Form'!C41="", "", 'Leave Request Form'!C41)</f>
        <v/>
      </c>
      <c r="D40" s="160" t="str">
        <f>IF('Leave Request Form'!D41="", "", 'Leave Request Form'!D41)</f>
        <v/>
      </c>
      <c r="E40" s="161" t="str">
        <f>IF('Leave Request Form'!E41="", "", 'Leave Request Form'!E41)</f>
        <v/>
      </c>
      <c r="F40" s="181" t="str">
        <f>IF('Leave Request Form'!F41="", "", 'Leave Request Form'!F41)</f>
        <v/>
      </c>
      <c r="G40" s="163" t="str">
        <f>IF('Leave Request Form'!G41="", "", 'Leave Request Form'!G41)</f>
        <v/>
      </c>
      <c r="H40" s="164" t="str">
        <f>IF('Leave Request Form'!H41="", "", 'Leave Request Form'!H41)</f>
        <v/>
      </c>
      <c r="I40" s="156"/>
      <c r="J40" s="157" t="str">
        <f>IF('Leave Request Form'!AL41="", "", 'Leave Request Form'!AL41)</f>
        <v/>
      </c>
      <c r="K40" s="156"/>
      <c r="L40" s="157"/>
      <c r="M40" s="159"/>
      <c r="N40" s="160"/>
      <c r="O40" s="161"/>
      <c r="P40" s="163"/>
      <c r="Q40" s="163"/>
      <c r="R40" s="163"/>
      <c r="S40" s="156"/>
      <c r="T40" s="157" t="str">
        <f>IF('Leave Request Form'!W41="", 'Leave Request Form'!K41, 'Leave Request Form'!W41)</f>
        <v/>
      </c>
      <c r="U40" s="156"/>
      <c r="V40" s="157" t="str">
        <f>IF('Leave Request Form'!Y41="", 'Leave Request Form'!M41, 'Leave Request Form'!Y41)</f>
        <v/>
      </c>
      <c r="W40" s="75"/>
    </row>
    <row r="41" spans="1:23" x14ac:dyDescent="0.25">
      <c r="A41" s="75"/>
      <c r="B41" s="176" t="str">
        <f>IF('Leave Request Form'!B42="", "", 'Leave Request Form'!B42)</f>
        <v/>
      </c>
      <c r="C41" s="158" t="str">
        <f>IF('Leave Request Form'!C42="", "", 'Leave Request Form'!C42)</f>
        <v/>
      </c>
      <c r="D41" s="160" t="str">
        <f>IF('Leave Request Form'!D42="", "", 'Leave Request Form'!D42)</f>
        <v/>
      </c>
      <c r="E41" s="161" t="str">
        <f>IF('Leave Request Form'!E42="", "", 'Leave Request Form'!E42)</f>
        <v/>
      </c>
      <c r="F41" s="181" t="str">
        <f>IF('Leave Request Form'!F42="", "", 'Leave Request Form'!F42)</f>
        <v/>
      </c>
      <c r="G41" s="163" t="str">
        <f>IF('Leave Request Form'!G42="", "", 'Leave Request Form'!G42)</f>
        <v/>
      </c>
      <c r="H41" s="164" t="str">
        <f>IF('Leave Request Form'!H42="", "", 'Leave Request Form'!H42)</f>
        <v/>
      </c>
      <c r="I41" s="156"/>
      <c r="J41" s="157" t="str">
        <f>IF('Leave Request Form'!AL42="", "", 'Leave Request Form'!AL42)</f>
        <v/>
      </c>
      <c r="K41" s="156"/>
      <c r="L41" s="157"/>
      <c r="M41" s="159"/>
      <c r="N41" s="160"/>
      <c r="O41" s="161"/>
      <c r="P41" s="163"/>
      <c r="Q41" s="163"/>
      <c r="R41" s="163"/>
      <c r="S41" s="156"/>
      <c r="T41" s="157" t="str">
        <f>IF('Leave Request Form'!W42="", 'Leave Request Form'!K42, 'Leave Request Form'!W42)</f>
        <v/>
      </c>
      <c r="U41" s="156"/>
      <c r="V41" s="157" t="str">
        <f>IF('Leave Request Form'!Y42="", 'Leave Request Form'!M42, 'Leave Request Form'!Y42)</f>
        <v/>
      </c>
      <c r="W41" s="75"/>
    </row>
    <row r="42" spans="1:23" x14ac:dyDescent="0.25">
      <c r="A42" s="75"/>
      <c r="B42" s="176" t="str">
        <f>IF('Leave Request Form'!B43="", "", 'Leave Request Form'!B43)</f>
        <v/>
      </c>
      <c r="C42" s="158" t="str">
        <f>IF('Leave Request Form'!C43="", "", 'Leave Request Form'!C43)</f>
        <v/>
      </c>
      <c r="D42" s="160" t="str">
        <f>IF('Leave Request Form'!D43="", "", 'Leave Request Form'!D43)</f>
        <v/>
      </c>
      <c r="E42" s="161" t="str">
        <f>IF('Leave Request Form'!E43="", "", 'Leave Request Form'!E43)</f>
        <v/>
      </c>
      <c r="F42" s="181" t="str">
        <f>IF('Leave Request Form'!F43="", "", 'Leave Request Form'!F43)</f>
        <v/>
      </c>
      <c r="G42" s="163" t="str">
        <f>IF('Leave Request Form'!G43="", "", 'Leave Request Form'!G43)</f>
        <v/>
      </c>
      <c r="H42" s="164" t="str">
        <f>IF('Leave Request Form'!H43="", "", 'Leave Request Form'!H43)</f>
        <v/>
      </c>
      <c r="I42" s="156"/>
      <c r="J42" s="157" t="str">
        <f>IF('Leave Request Form'!AL43="", "", 'Leave Request Form'!AL43)</f>
        <v/>
      </c>
      <c r="K42" s="156"/>
      <c r="L42" s="157"/>
      <c r="M42" s="159"/>
      <c r="N42" s="160"/>
      <c r="O42" s="161"/>
      <c r="P42" s="163"/>
      <c r="Q42" s="163"/>
      <c r="R42" s="163"/>
      <c r="S42" s="156"/>
      <c r="T42" s="157" t="str">
        <f>IF('Leave Request Form'!W43="", 'Leave Request Form'!K43, 'Leave Request Form'!W43)</f>
        <v/>
      </c>
      <c r="U42" s="156"/>
      <c r="V42" s="157" t="str">
        <f>IF('Leave Request Form'!Y43="", 'Leave Request Form'!M43, 'Leave Request Form'!Y43)</f>
        <v/>
      </c>
      <c r="W42" s="75"/>
    </row>
    <row r="43" spans="1:23" x14ac:dyDescent="0.25">
      <c r="A43" s="75"/>
      <c r="B43" s="176" t="str">
        <f>IF('Leave Request Form'!B44="", "", 'Leave Request Form'!B44)</f>
        <v/>
      </c>
      <c r="C43" s="158" t="str">
        <f>IF('Leave Request Form'!C44="", "", 'Leave Request Form'!C44)</f>
        <v/>
      </c>
      <c r="D43" s="160" t="str">
        <f>IF('Leave Request Form'!D44="", "", 'Leave Request Form'!D44)</f>
        <v/>
      </c>
      <c r="E43" s="161" t="str">
        <f>IF('Leave Request Form'!E44="", "", 'Leave Request Form'!E44)</f>
        <v/>
      </c>
      <c r="F43" s="181" t="str">
        <f>IF('Leave Request Form'!F44="", "", 'Leave Request Form'!F44)</f>
        <v/>
      </c>
      <c r="G43" s="163" t="str">
        <f>IF('Leave Request Form'!G44="", "", 'Leave Request Form'!G44)</f>
        <v/>
      </c>
      <c r="H43" s="164" t="str">
        <f>IF('Leave Request Form'!H44="", "", 'Leave Request Form'!H44)</f>
        <v/>
      </c>
      <c r="I43" s="156"/>
      <c r="J43" s="157" t="str">
        <f>IF('Leave Request Form'!AL44="", "", 'Leave Request Form'!AL44)</f>
        <v/>
      </c>
      <c r="K43" s="156"/>
      <c r="L43" s="157"/>
      <c r="M43" s="159"/>
      <c r="N43" s="160"/>
      <c r="O43" s="161"/>
      <c r="P43" s="163"/>
      <c r="Q43" s="163"/>
      <c r="R43" s="163"/>
      <c r="S43" s="156"/>
      <c r="T43" s="157" t="str">
        <f>IF('Leave Request Form'!W44="", 'Leave Request Form'!K44, 'Leave Request Form'!W44)</f>
        <v/>
      </c>
      <c r="U43" s="156"/>
      <c r="V43" s="157" t="str">
        <f>IF('Leave Request Form'!Y44="", 'Leave Request Form'!M44, 'Leave Request Form'!Y44)</f>
        <v/>
      </c>
      <c r="W43" s="75"/>
    </row>
    <row r="44" spans="1:23" x14ac:dyDescent="0.25">
      <c r="A44" s="75"/>
      <c r="B44" s="176" t="str">
        <f>IF('Leave Request Form'!B45="", "", 'Leave Request Form'!B45)</f>
        <v/>
      </c>
      <c r="C44" s="158" t="str">
        <f>IF('Leave Request Form'!C45="", "", 'Leave Request Form'!C45)</f>
        <v/>
      </c>
      <c r="D44" s="160" t="str">
        <f>IF('Leave Request Form'!D45="", "", 'Leave Request Form'!D45)</f>
        <v/>
      </c>
      <c r="E44" s="161" t="str">
        <f>IF('Leave Request Form'!E45="", "", 'Leave Request Form'!E45)</f>
        <v/>
      </c>
      <c r="F44" s="181" t="str">
        <f>IF('Leave Request Form'!F45="", "", 'Leave Request Form'!F45)</f>
        <v/>
      </c>
      <c r="G44" s="163" t="str">
        <f>IF('Leave Request Form'!G45="", "", 'Leave Request Form'!G45)</f>
        <v/>
      </c>
      <c r="H44" s="164" t="str">
        <f>IF('Leave Request Form'!H45="", "", 'Leave Request Form'!H45)</f>
        <v/>
      </c>
      <c r="I44" s="156"/>
      <c r="J44" s="157" t="str">
        <f>IF('Leave Request Form'!AL45="", "", 'Leave Request Form'!AL45)</f>
        <v/>
      </c>
      <c r="K44" s="156"/>
      <c r="L44" s="157"/>
      <c r="M44" s="159"/>
      <c r="N44" s="160"/>
      <c r="O44" s="161"/>
      <c r="P44" s="163"/>
      <c r="Q44" s="163"/>
      <c r="R44" s="163"/>
      <c r="S44" s="156"/>
      <c r="T44" s="157" t="str">
        <f>IF('Leave Request Form'!W45="", 'Leave Request Form'!K45, 'Leave Request Form'!W45)</f>
        <v/>
      </c>
      <c r="U44" s="156"/>
      <c r="V44" s="157" t="str">
        <f>IF('Leave Request Form'!Y45="", 'Leave Request Form'!M45, 'Leave Request Form'!Y45)</f>
        <v/>
      </c>
      <c r="W44" s="75"/>
    </row>
    <row r="45" spans="1:23" x14ac:dyDescent="0.25">
      <c r="A45" s="75"/>
      <c r="B45" s="176" t="str">
        <f>IF('Leave Request Form'!B46="", "", 'Leave Request Form'!B46)</f>
        <v/>
      </c>
      <c r="C45" s="158" t="str">
        <f>IF('Leave Request Form'!C46="", "", 'Leave Request Form'!C46)</f>
        <v/>
      </c>
      <c r="D45" s="160" t="str">
        <f>IF('Leave Request Form'!D46="", "", 'Leave Request Form'!D46)</f>
        <v/>
      </c>
      <c r="E45" s="161" t="str">
        <f>IF('Leave Request Form'!E46="", "", 'Leave Request Form'!E46)</f>
        <v/>
      </c>
      <c r="F45" s="181" t="str">
        <f>IF('Leave Request Form'!F46="", "", 'Leave Request Form'!F46)</f>
        <v/>
      </c>
      <c r="G45" s="163" t="str">
        <f>IF('Leave Request Form'!G46="", "", 'Leave Request Form'!G46)</f>
        <v/>
      </c>
      <c r="H45" s="164" t="str">
        <f>IF('Leave Request Form'!H46="", "", 'Leave Request Form'!H46)</f>
        <v/>
      </c>
      <c r="I45" s="156"/>
      <c r="J45" s="157" t="str">
        <f>IF('Leave Request Form'!AL46="", "", 'Leave Request Form'!AL46)</f>
        <v/>
      </c>
      <c r="K45" s="156"/>
      <c r="L45" s="157"/>
      <c r="M45" s="159"/>
      <c r="N45" s="160"/>
      <c r="O45" s="161"/>
      <c r="P45" s="163"/>
      <c r="Q45" s="163"/>
      <c r="R45" s="163"/>
      <c r="S45" s="156"/>
      <c r="T45" s="157" t="str">
        <f>IF('Leave Request Form'!W46="", 'Leave Request Form'!K46, 'Leave Request Form'!W46)</f>
        <v/>
      </c>
      <c r="U45" s="156"/>
      <c r="V45" s="157" t="str">
        <f>IF('Leave Request Form'!Y46="", 'Leave Request Form'!M46, 'Leave Request Form'!Y46)</f>
        <v/>
      </c>
      <c r="W45" s="75"/>
    </row>
    <row r="46" spans="1:23" x14ac:dyDescent="0.25">
      <c r="A46" s="75"/>
      <c r="B46" s="176" t="str">
        <f>IF('Leave Request Form'!B47="", "", 'Leave Request Form'!B47)</f>
        <v/>
      </c>
      <c r="C46" s="158" t="str">
        <f>IF('Leave Request Form'!C47="", "", 'Leave Request Form'!C47)</f>
        <v/>
      </c>
      <c r="D46" s="160" t="str">
        <f>IF('Leave Request Form'!D47="", "", 'Leave Request Form'!D47)</f>
        <v/>
      </c>
      <c r="E46" s="161" t="str">
        <f>IF('Leave Request Form'!E47="", "", 'Leave Request Form'!E47)</f>
        <v/>
      </c>
      <c r="F46" s="181" t="str">
        <f>IF('Leave Request Form'!F47="", "", 'Leave Request Form'!F47)</f>
        <v/>
      </c>
      <c r="G46" s="163" t="str">
        <f>IF('Leave Request Form'!G47="", "", 'Leave Request Form'!G47)</f>
        <v/>
      </c>
      <c r="H46" s="164" t="str">
        <f>IF('Leave Request Form'!H47="", "", 'Leave Request Form'!H47)</f>
        <v/>
      </c>
      <c r="I46" s="156"/>
      <c r="J46" s="157" t="str">
        <f>IF('Leave Request Form'!AL47="", "", 'Leave Request Form'!AL47)</f>
        <v/>
      </c>
      <c r="K46" s="156"/>
      <c r="L46" s="157"/>
      <c r="M46" s="159"/>
      <c r="N46" s="160"/>
      <c r="O46" s="161"/>
      <c r="P46" s="163"/>
      <c r="Q46" s="163"/>
      <c r="R46" s="163"/>
      <c r="S46" s="156"/>
      <c r="T46" s="157" t="str">
        <f>IF('Leave Request Form'!W47="", 'Leave Request Form'!K47, 'Leave Request Form'!W47)</f>
        <v/>
      </c>
      <c r="U46" s="156"/>
      <c r="V46" s="157" t="str">
        <f>IF('Leave Request Form'!Y47="", 'Leave Request Form'!M47, 'Leave Request Form'!Y47)</f>
        <v/>
      </c>
      <c r="W46" s="75"/>
    </row>
    <row r="47" spans="1:23" x14ac:dyDescent="0.25">
      <c r="A47" s="75"/>
      <c r="B47" s="176" t="str">
        <f>IF('Leave Request Form'!B48="", "", 'Leave Request Form'!B48)</f>
        <v/>
      </c>
      <c r="C47" s="158" t="str">
        <f>IF('Leave Request Form'!C48="", "", 'Leave Request Form'!C48)</f>
        <v/>
      </c>
      <c r="D47" s="160" t="str">
        <f>IF('Leave Request Form'!D48="", "", 'Leave Request Form'!D48)</f>
        <v/>
      </c>
      <c r="E47" s="161" t="str">
        <f>IF('Leave Request Form'!E48="", "", 'Leave Request Form'!E48)</f>
        <v/>
      </c>
      <c r="F47" s="181" t="str">
        <f>IF('Leave Request Form'!F48="", "", 'Leave Request Form'!F48)</f>
        <v/>
      </c>
      <c r="G47" s="163" t="str">
        <f>IF('Leave Request Form'!G48="", "", 'Leave Request Form'!G48)</f>
        <v/>
      </c>
      <c r="H47" s="164" t="str">
        <f>IF('Leave Request Form'!H48="", "", 'Leave Request Form'!H48)</f>
        <v/>
      </c>
      <c r="I47" s="156"/>
      <c r="J47" s="157" t="str">
        <f>IF('Leave Request Form'!AL48="", "", 'Leave Request Form'!AL48)</f>
        <v/>
      </c>
      <c r="K47" s="156"/>
      <c r="L47" s="157"/>
      <c r="M47" s="159"/>
      <c r="N47" s="160"/>
      <c r="O47" s="161"/>
      <c r="P47" s="163"/>
      <c r="Q47" s="163"/>
      <c r="R47" s="163"/>
      <c r="S47" s="156"/>
      <c r="T47" s="157" t="str">
        <f>IF('Leave Request Form'!W48="", 'Leave Request Form'!K48, 'Leave Request Form'!W48)</f>
        <v/>
      </c>
      <c r="U47" s="156"/>
      <c r="V47" s="157" t="str">
        <f>IF('Leave Request Form'!Y48="", 'Leave Request Form'!M48, 'Leave Request Form'!Y48)</f>
        <v/>
      </c>
      <c r="W47" s="75"/>
    </row>
    <row r="48" spans="1:23" x14ac:dyDescent="0.25">
      <c r="A48" s="75"/>
      <c r="B48" s="176" t="str">
        <f>IF('Leave Request Form'!B49="", "", 'Leave Request Form'!B49)</f>
        <v/>
      </c>
      <c r="C48" s="158" t="str">
        <f>IF('Leave Request Form'!C49="", "", 'Leave Request Form'!C49)</f>
        <v/>
      </c>
      <c r="D48" s="160" t="str">
        <f>IF('Leave Request Form'!D49="", "", 'Leave Request Form'!D49)</f>
        <v/>
      </c>
      <c r="E48" s="161" t="str">
        <f>IF('Leave Request Form'!E49="", "", 'Leave Request Form'!E49)</f>
        <v/>
      </c>
      <c r="F48" s="181" t="str">
        <f>IF('Leave Request Form'!F49="", "", 'Leave Request Form'!F49)</f>
        <v/>
      </c>
      <c r="G48" s="163" t="str">
        <f>IF('Leave Request Form'!G49="", "", 'Leave Request Form'!G49)</f>
        <v/>
      </c>
      <c r="H48" s="164" t="str">
        <f>IF('Leave Request Form'!H49="", "", 'Leave Request Form'!H49)</f>
        <v/>
      </c>
      <c r="I48" s="156"/>
      <c r="J48" s="157" t="str">
        <f>IF('Leave Request Form'!AL49="", "", 'Leave Request Form'!AL49)</f>
        <v/>
      </c>
      <c r="K48" s="156"/>
      <c r="L48" s="157"/>
      <c r="M48" s="159"/>
      <c r="N48" s="160"/>
      <c r="O48" s="161"/>
      <c r="P48" s="163"/>
      <c r="Q48" s="163"/>
      <c r="R48" s="163"/>
      <c r="S48" s="156"/>
      <c r="T48" s="157" t="str">
        <f>IF('Leave Request Form'!W49="", 'Leave Request Form'!K49, 'Leave Request Form'!W49)</f>
        <v/>
      </c>
      <c r="U48" s="156"/>
      <c r="V48" s="157" t="str">
        <f>IF('Leave Request Form'!Y49="", 'Leave Request Form'!M49, 'Leave Request Form'!Y49)</f>
        <v/>
      </c>
      <c r="W48" s="75"/>
    </row>
    <row r="49" spans="1:23" x14ac:dyDescent="0.25">
      <c r="A49" s="75"/>
      <c r="B49" s="176" t="str">
        <f>IF('Leave Request Form'!B50="", "", 'Leave Request Form'!B50)</f>
        <v/>
      </c>
      <c r="C49" s="158" t="str">
        <f>IF('Leave Request Form'!C50="", "", 'Leave Request Form'!C50)</f>
        <v/>
      </c>
      <c r="D49" s="160" t="str">
        <f>IF('Leave Request Form'!D50="", "", 'Leave Request Form'!D50)</f>
        <v/>
      </c>
      <c r="E49" s="161" t="str">
        <f>IF('Leave Request Form'!E50="", "", 'Leave Request Form'!E50)</f>
        <v/>
      </c>
      <c r="F49" s="181" t="str">
        <f>IF('Leave Request Form'!F50="", "", 'Leave Request Form'!F50)</f>
        <v/>
      </c>
      <c r="G49" s="163" t="str">
        <f>IF('Leave Request Form'!G50="", "", 'Leave Request Form'!G50)</f>
        <v/>
      </c>
      <c r="H49" s="164" t="str">
        <f>IF('Leave Request Form'!H50="", "", 'Leave Request Form'!H50)</f>
        <v/>
      </c>
      <c r="I49" s="156"/>
      <c r="J49" s="157" t="str">
        <f>IF('Leave Request Form'!AL50="", "", 'Leave Request Form'!AL50)</f>
        <v/>
      </c>
      <c r="K49" s="156"/>
      <c r="L49" s="157"/>
      <c r="M49" s="159"/>
      <c r="N49" s="160"/>
      <c r="O49" s="161"/>
      <c r="P49" s="163"/>
      <c r="Q49" s="163"/>
      <c r="R49" s="163"/>
      <c r="S49" s="156"/>
      <c r="T49" s="157" t="str">
        <f>IF('Leave Request Form'!W50="", 'Leave Request Form'!K50, 'Leave Request Form'!W50)</f>
        <v/>
      </c>
      <c r="U49" s="156"/>
      <c r="V49" s="157" t="str">
        <f>IF('Leave Request Form'!Y50="", 'Leave Request Form'!M50, 'Leave Request Form'!Y50)</f>
        <v/>
      </c>
      <c r="W49" s="75"/>
    </row>
    <row r="50" spans="1:23" x14ac:dyDescent="0.25">
      <c r="A50" s="75"/>
      <c r="B50" s="176" t="str">
        <f>IF('Leave Request Form'!B51="", "", 'Leave Request Form'!B51)</f>
        <v/>
      </c>
      <c r="C50" s="158" t="str">
        <f>IF('Leave Request Form'!C51="", "", 'Leave Request Form'!C51)</f>
        <v/>
      </c>
      <c r="D50" s="160" t="str">
        <f>IF('Leave Request Form'!D51="", "", 'Leave Request Form'!D51)</f>
        <v/>
      </c>
      <c r="E50" s="161" t="str">
        <f>IF('Leave Request Form'!E51="", "", 'Leave Request Form'!E51)</f>
        <v/>
      </c>
      <c r="F50" s="181" t="str">
        <f>IF('Leave Request Form'!F51="", "", 'Leave Request Form'!F51)</f>
        <v/>
      </c>
      <c r="G50" s="163" t="str">
        <f>IF('Leave Request Form'!G51="", "", 'Leave Request Form'!G51)</f>
        <v/>
      </c>
      <c r="H50" s="164" t="str">
        <f>IF('Leave Request Form'!H51="", "", 'Leave Request Form'!H51)</f>
        <v/>
      </c>
      <c r="I50" s="156"/>
      <c r="J50" s="157" t="str">
        <f>IF('Leave Request Form'!AL51="", "", 'Leave Request Form'!AL51)</f>
        <v/>
      </c>
      <c r="K50" s="156"/>
      <c r="L50" s="157"/>
      <c r="M50" s="159"/>
      <c r="N50" s="160"/>
      <c r="O50" s="161"/>
      <c r="P50" s="163"/>
      <c r="Q50" s="163"/>
      <c r="R50" s="163"/>
      <c r="S50" s="156"/>
      <c r="T50" s="157" t="str">
        <f>IF('Leave Request Form'!W51="", 'Leave Request Form'!K51, 'Leave Request Form'!W51)</f>
        <v/>
      </c>
      <c r="U50" s="156"/>
      <c r="V50" s="157" t="str">
        <f>IF('Leave Request Form'!Y51="", 'Leave Request Form'!M51, 'Leave Request Form'!Y51)</f>
        <v/>
      </c>
      <c r="W50" s="75"/>
    </row>
    <row r="51" spans="1:23" x14ac:dyDescent="0.25">
      <c r="A51" s="75"/>
      <c r="B51" s="176" t="str">
        <f>IF('Leave Request Form'!B52="", "", 'Leave Request Form'!B52)</f>
        <v/>
      </c>
      <c r="C51" s="158" t="str">
        <f>IF('Leave Request Form'!C52="", "", 'Leave Request Form'!C52)</f>
        <v/>
      </c>
      <c r="D51" s="160" t="str">
        <f>IF('Leave Request Form'!D52="", "", 'Leave Request Form'!D52)</f>
        <v/>
      </c>
      <c r="E51" s="161" t="str">
        <f>IF('Leave Request Form'!E52="", "", 'Leave Request Form'!E52)</f>
        <v/>
      </c>
      <c r="F51" s="181" t="str">
        <f>IF('Leave Request Form'!F52="", "", 'Leave Request Form'!F52)</f>
        <v/>
      </c>
      <c r="G51" s="163" t="str">
        <f>IF('Leave Request Form'!G52="", "", 'Leave Request Form'!G52)</f>
        <v/>
      </c>
      <c r="H51" s="164" t="str">
        <f>IF('Leave Request Form'!H52="", "", 'Leave Request Form'!H52)</f>
        <v/>
      </c>
      <c r="I51" s="156"/>
      <c r="J51" s="157" t="str">
        <f>IF('Leave Request Form'!AL52="", "", 'Leave Request Form'!AL52)</f>
        <v/>
      </c>
      <c r="K51" s="156"/>
      <c r="L51" s="157"/>
      <c r="M51" s="159"/>
      <c r="N51" s="160"/>
      <c r="O51" s="161"/>
      <c r="P51" s="163"/>
      <c r="Q51" s="163"/>
      <c r="R51" s="163"/>
      <c r="S51" s="156"/>
      <c r="T51" s="157" t="str">
        <f>IF('Leave Request Form'!W52="", 'Leave Request Form'!K52, 'Leave Request Form'!W52)</f>
        <v/>
      </c>
      <c r="U51" s="156"/>
      <c r="V51" s="157" t="str">
        <f>IF('Leave Request Form'!Y52="", 'Leave Request Form'!M52, 'Leave Request Form'!Y52)</f>
        <v/>
      </c>
      <c r="W51" s="75"/>
    </row>
    <row r="52" spans="1:23" x14ac:dyDescent="0.25">
      <c r="A52" s="75"/>
      <c r="B52" s="176" t="str">
        <f>IF('Leave Request Form'!B53="", "", 'Leave Request Form'!B53)</f>
        <v/>
      </c>
      <c r="C52" s="158" t="str">
        <f>IF('Leave Request Form'!C53="", "", 'Leave Request Form'!C53)</f>
        <v/>
      </c>
      <c r="D52" s="160" t="str">
        <f>IF('Leave Request Form'!D53="", "", 'Leave Request Form'!D53)</f>
        <v/>
      </c>
      <c r="E52" s="161" t="str">
        <f>IF('Leave Request Form'!E53="", "", 'Leave Request Form'!E53)</f>
        <v/>
      </c>
      <c r="F52" s="181" t="str">
        <f>IF('Leave Request Form'!F53="", "", 'Leave Request Form'!F53)</f>
        <v/>
      </c>
      <c r="G52" s="163" t="str">
        <f>IF('Leave Request Form'!G53="", "", 'Leave Request Form'!G53)</f>
        <v/>
      </c>
      <c r="H52" s="164" t="str">
        <f>IF('Leave Request Form'!H53="", "", 'Leave Request Form'!H53)</f>
        <v/>
      </c>
      <c r="I52" s="156"/>
      <c r="J52" s="157" t="str">
        <f>IF('Leave Request Form'!AL53="", "", 'Leave Request Form'!AL53)</f>
        <v/>
      </c>
      <c r="K52" s="156"/>
      <c r="L52" s="157"/>
      <c r="M52" s="159"/>
      <c r="N52" s="160"/>
      <c r="O52" s="161"/>
      <c r="P52" s="163"/>
      <c r="Q52" s="163"/>
      <c r="R52" s="163"/>
      <c r="S52" s="156"/>
      <c r="T52" s="157" t="str">
        <f>IF('Leave Request Form'!W53="", 'Leave Request Form'!K53, 'Leave Request Form'!W53)</f>
        <v/>
      </c>
      <c r="U52" s="156"/>
      <c r="V52" s="157" t="str">
        <f>IF('Leave Request Form'!Y53="", 'Leave Request Form'!M53, 'Leave Request Form'!Y53)</f>
        <v/>
      </c>
      <c r="W52" s="75"/>
    </row>
    <row r="53" spans="1:23" x14ac:dyDescent="0.25">
      <c r="A53" s="75"/>
      <c r="B53" s="176" t="str">
        <f>IF('Leave Request Form'!B54="", "", 'Leave Request Form'!B54)</f>
        <v/>
      </c>
      <c r="C53" s="158" t="str">
        <f>IF('Leave Request Form'!C54="", "", 'Leave Request Form'!C54)</f>
        <v/>
      </c>
      <c r="D53" s="160" t="str">
        <f>IF('Leave Request Form'!D54="", "", 'Leave Request Form'!D54)</f>
        <v/>
      </c>
      <c r="E53" s="161" t="str">
        <f>IF('Leave Request Form'!E54="", "", 'Leave Request Form'!E54)</f>
        <v/>
      </c>
      <c r="F53" s="181" t="str">
        <f>IF('Leave Request Form'!F54="", "", 'Leave Request Form'!F54)</f>
        <v/>
      </c>
      <c r="G53" s="163" t="str">
        <f>IF('Leave Request Form'!G54="", "", 'Leave Request Form'!G54)</f>
        <v/>
      </c>
      <c r="H53" s="164" t="str">
        <f>IF('Leave Request Form'!H54="", "", 'Leave Request Form'!H54)</f>
        <v/>
      </c>
      <c r="I53" s="156"/>
      <c r="J53" s="157" t="str">
        <f>IF('Leave Request Form'!AL54="", "", 'Leave Request Form'!AL54)</f>
        <v/>
      </c>
      <c r="K53" s="156"/>
      <c r="L53" s="157"/>
      <c r="M53" s="159"/>
      <c r="N53" s="160"/>
      <c r="O53" s="161"/>
      <c r="P53" s="163"/>
      <c r="Q53" s="163"/>
      <c r="R53" s="163"/>
      <c r="S53" s="156"/>
      <c r="T53" s="157" t="str">
        <f>IF('Leave Request Form'!W54="", 'Leave Request Form'!K54, 'Leave Request Form'!W54)</f>
        <v/>
      </c>
      <c r="U53" s="156"/>
      <c r="V53" s="157" t="str">
        <f>IF('Leave Request Form'!Y54="", 'Leave Request Form'!M54, 'Leave Request Form'!Y54)</f>
        <v/>
      </c>
      <c r="W53" s="75"/>
    </row>
    <row r="54" spans="1:23" x14ac:dyDescent="0.25">
      <c r="A54" s="75"/>
      <c r="B54" s="176" t="str">
        <f>IF('Leave Request Form'!B55="", "", 'Leave Request Form'!B55)</f>
        <v/>
      </c>
      <c r="C54" s="158" t="str">
        <f>IF('Leave Request Form'!C55="", "", 'Leave Request Form'!C55)</f>
        <v/>
      </c>
      <c r="D54" s="160" t="str">
        <f>IF('Leave Request Form'!D55="", "", 'Leave Request Form'!D55)</f>
        <v/>
      </c>
      <c r="E54" s="161" t="str">
        <f>IF('Leave Request Form'!E55="", "", 'Leave Request Form'!E55)</f>
        <v/>
      </c>
      <c r="F54" s="181" t="str">
        <f>IF('Leave Request Form'!F55="", "", 'Leave Request Form'!F55)</f>
        <v/>
      </c>
      <c r="G54" s="163" t="str">
        <f>IF('Leave Request Form'!G55="", "", 'Leave Request Form'!G55)</f>
        <v/>
      </c>
      <c r="H54" s="164" t="str">
        <f>IF('Leave Request Form'!H55="", "", 'Leave Request Form'!H55)</f>
        <v/>
      </c>
      <c r="I54" s="156"/>
      <c r="J54" s="157" t="str">
        <f>IF('Leave Request Form'!AL55="", "", 'Leave Request Form'!AL55)</f>
        <v/>
      </c>
      <c r="K54" s="156"/>
      <c r="L54" s="157"/>
      <c r="M54" s="159"/>
      <c r="N54" s="160"/>
      <c r="O54" s="161"/>
      <c r="P54" s="163"/>
      <c r="Q54" s="163"/>
      <c r="R54" s="163"/>
      <c r="S54" s="156"/>
      <c r="T54" s="157" t="str">
        <f>IF('Leave Request Form'!W55="", 'Leave Request Form'!K55, 'Leave Request Form'!W55)</f>
        <v/>
      </c>
      <c r="U54" s="156"/>
      <c r="V54" s="157" t="str">
        <f>IF('Leave Request Form'!Y55="", 'Leave Request Form'!M55, 'Leave Request Form'!Y55)</f>
        <v/>
      </c>
      <c r="W54" s="75"/>
    </row>
    <row r="55" spans="1:23" x14ac:dyDescent="0.25">
      <c r="A55" s="75"/>
      <c r="B55" s="176" t="str">
        <f>IF('Leave Request Form'!B56="", "", 'Leave Request Form'!B56)</f>
        <v/>
      </c>
      <c r="C55" s="158" t="str">
        <f>IF('Leave Request Form'!C56="", "", 'Leave Request Form'!C56)</f>
        <v/>
      </c>
      <c r="D55" s="160" t="str">
        <f>IF('Leave Request Form'!D56="", "", 'Leave Request Form'!D56)</f>
        <v/>
      </c>
      <c r="E55" s="161" t="str">
        <f>IF('Leave Request Form'!E56="", "", 'Leave Request Form'!E56)</f>
        <v/>
      </c>
      <c r="F55" s="181" t="str">
        <f>IF('Leave Request Form'!F56="", "", 'Leave Request Form'!F56)</f>
        <v/>
      </c>
      <c r="G55" s="163" t="str">
        <f>IF('Leave Request Form'!G56="", "", 'Leave Request Form'!G56)</f>
        <v/>
      </c>
      <c r="H55" s="164" t="str">
        <f>IF('Leave Request Form'!H56="", "", 'Leave Request Form'!H56)</f>
        <v/>
      </c>
      <c r="I55" s="156"/>
      <c r="J55" s="157" t="str">
        <f>IF('Leave Request Form'!AL56="", "", 'Leave Request Form'!AL56)</f>
        <v/>
      </c>
      <c r="K55" s="156"/>
      <c r="L55" s="157"/>
      <c r="M55" s="159"/>
      <c r="N55" s="160"/>
      <c r="O55" s="161"/>
      <c r="P55" s="163"/>
      <c r="Q55" s="163"/>
      <c r="R55" s="163"/>
      <c r="S55" s="156"/>
      <c r="T55" s="157" t="str">
        <f>IF('Leave Request Form'!W56="", 'Leave Request Form'!K56, 'Leave Request Form'!W56)</f>
        <v/>
      </c>
      <c r="U55" s="156"/>
      <c r="V55" s="157" t="str">
        <f>IF('Leave Request Form'!Y56="", 'Leave Request Form'!M56, 'Leave Request Form'!Y56)</f>
        <v/>
      </c>
      <c r="W55" s="75"/>
    </row>
    <row r="56" spans="1:23" x14ac:dyDescent="0.25">
      <c r="A56" s="75"/>
      <c r="B56" s="176" t="str">
        <f>IF('Leave Request Form'!B57="", "", 'Leave Request Form'!B57)</f>
        <v/>
      </c>
      <c r="C56" s="158" t="str">
        <f>IF('Leave Request Form'!C57="", "", 'Leave Request Form'!C57)</f>
        <v/>
      </c>
      <c r="D56" s="160" t="str">
        <f>IF('Leave Request Form'!D57="", "", 'Leave Request Form'!D57)</f>
        <v/>
      </c>
      <c r="E56" s="161" t="str">
        <f>IF('Leave Request Form'!E57="", "", 'Leave Request Form'!E57)</f>
        <v/>
      </c>
      <c r="F56" s="181" t="str">
        <f>IF('Leave Request Form'!F57="", "", 'Leave Request Form'!F57)</f>
        <v/>
      </c>
      <c r="G56" s="163" t="str">
        <f>IF('Leave Request Form'!G57="", "", 'Leave Request Form'!G57)</f>
        <v/>
      </c>
      <c r="H56" s="164" t="str">
        <f>IF('Leave Request Form'!H57="", "", 'Leave Request Form'!H57)</f>
        <v/>
      </c>
      <c r="I56" s="156"/>
      <c r="J56" s="157" t="str">
        <f>IF('Leave Request Form'!AL57="", "", 'Leave Request Form'!AL57)</f>
        <v/>
      </c>
      <c r="K56" s="156"/>
      <c r="L56" s="157"/>
      <c r="M56" s="159"/>
      <c r="N56" s="160"/>
      <c r="O56" s="161"/>
      <c r="P56" s="163"/>
      <c r="Q56" s="163"/>
      <c r="R56" s="163"/>
      <c r="S56" s="156"/>
      <c r="T56" s="157" t="str">
        <f>IF('Leave Request Form'!W57="", 'Leave Request Form'!K57, 'Leave Request Form'!W57)</f>
        <v/>
      </c>
      <c r="U56" s="156"/>
      <c r="V56" s="157" t="str">
        <f>IF('Leave Request Form'!Y57="", 'Leave Request Form'!M57, 'Leave Request Form'!Y57)</f>
        <v/>
      </c>
      <c r="W56" s="75"/>
    </row>
    <row r="57" spans="1:23" x14ac:dyDescent="0.25">
      <c r="A57" s="75"/>
      <c r="B57" s="176" t="str">
        <f>IF('Leave Request Form'!B58="", "", 'Leave Request Form'!B58)</f>
        <v/>
      </c>
      <c r="C57" s="158" t="str">
        <f>IF('Leave Request Form'!C58="", "", 'Leave Request Form'!C58)</f>
        <v/>
      </c>
      <c r="D57" s="160" t="str">
        <f>IF('Leave Request Form'!D58="", "", 'Leave Request Form'!D58)</f>
        <v/>
      </c>
      <c r="E57" s="161" t="str">
        <f>IF('Leave Request Form'!E58="", "", 'Leave Request Form'!E58)</f>
        <v/>
      </c>
      <c r="F57" s="181" t="str">
        <f>IF('Leave Request Form'!F58="", "", 'Leave Request Form'!F58)</f>
        <v/>
      </c>
      <c r="G57" s="163" t="str">
        <f>IF('Leave Request Form'!G58="", "", 'Leave Request Form'!G58)</f>
        <v/>
      </c>
      <c r="H57" s="164" t="str">
        <f>IF('Leave Request Form'!H58="", "", 'Leave Request Form'!H58)</f>
        <v/>
      </c>
      <c r="I57" s="156"/>
      <c r="J57" s="157" t="str">
        <f>IF('Leave Request Form'!AL58="", "", 'Leave Request Form'!AL58)</f>
        <v/>
      </c>
      <c r="K57" s="156"/>
      <c r="L57" s="157"/>
      <c r="M57" s="159"/>
      <c r="N57" s="160"/>
      <c r="O57" s="161"/>
      <c r="P57" s="163"/>
      <c r="Q57" s="163"/>
      <c r="R57" s="163"/>
      <c r="S57" s="156"/>
      <c r="T57" s="157" t="str">
        <f>IF('Leave Request Form'!W58="", 'Leave Request Form'!K58, 'Leave Request Form'!W58)</f>
        <v/>
      </c>
      <c r="U57" s="156"/>
      <c r="V57" s="157" t="str">
        <f>IF('Leave Request Form'!Y58="", 'Leave Request Form'!M58, 'Leave Request Form'!Y58)</f>
        <v/>
      </c>
      <c r="W57" s="75"/>
    </row>
    <row r="58" spans="1:23" x14ac:dyDescent="0.25">
      <c r="A58" s="75"/>
      <c r="B58" s="176" t="str">
        <f>IF('Leave Request Form'!B59="", "", 'Leave Request Form'!B59)</f>
        <v/>
      </c>
      <c r="C58" s="158" t="str">
        <f>IF('Leave Request Form'!C59="", "", 'Leave Request Form'!C59)</f>
        <v/>
      </c>
      <c r="D58" s="160" t="str">
        <f>IF('Leave Request Form'!D59="", "", 'Leave Request Form'!D59)</f>
        <v/>
      </c>
      <c r="E58" s="161" t="str">
        <f>IF('Leave Request Form'!E59="", "", 'Leave Request Form'!E59)</f>
        <v/>
      </c>
      <c r="F58" s="181" t="str">
        <f>IF('Leave Request Form'!F59="", "", 'Leave Request Form'!F59)</f>
        <v/>
      </c>
      <c r="G58" s="163" t="str">
        <f>IF('Leave Request Form'!G59="", "", 'Leave Request Form'!G59)</f>
        <v/>
      </c>
      <c r="H58" s="164" t="str">
        <f>IF('Leave Request Form'!H59="", "", 'Leave Request Form'!H59)</f>
        <v/>
      </c>
      <c r="I58" s="156"/>
      <c r="J58" s="157" t="str">
        <f>IF('Leave Request Form'!AL59="", "", 'Leave Request Form'!AL59)</f>
        <v/>
      </c>
      <c r="K58" s="156"/>
      <c r="L58" s="157"/>
      <c r="M58" s="159"/>
      <c r="N58" s="160"/>
      <c r="O58" s="161"/>
      <c r="P58" s="163"/>
      <c r="Q58" s="163"/>
      <c r="R58" s="163"/>
      <c r="S58" s="156"/>
      <c r="T58" s="157" t="str">
        <f>IF('Leave Request Form'!W59="", 'Leave Request Form'!K59, 'Leave Request Form'!W59)</f>
        <v/>
      </c>
      <c r="U58" s="156"/>
      <c r="V58" s="157" t="str">
        <f>IF('Leave Request Form'!Y59="", 'Leave Request Form'!M59, 'Leave Request Form'!Y59)</f>
        <v/>
      </c>
      <c r="W58" s="75"/>
    </row>
    <row r="59" spans="1:23" x14ac:dyDescent="0.25">
      <c r="A59" s="75"/>
      <c r="B59" s="176" t="str">
        <f>IF('Leave Request Form'!B60="", "", 'Leave Request Form'!B60)</f>
        <v/>
      </c>
      <c r="C59" s="158" t="str">
        <f>IF('Leave Request Form'!C60="", "", 'Leave Request Form'!C60)</f>
        <v/>
      </c>
      <c r="D59" s="160" t="str">
        <f>IF('Leave Request Form'!D60="", "", 'Leave Request Form'!D60)</f>
        <v/>
      </c>
      <c r="E59" s="161" t="str">
        <f>IF('Leave Request Form'!E60="", "", 'Leave Request Form'!E60)</f>
        <v/>
      </c>
      <c r="F59" s="181" t="str">
        <f>IF('Leave Request Form'!F60="", "", 'Leave Request Form'!F60)</f>
        <v/>
      </c>
      <c r="G59" s="163" t="str">
        <f>IF('Leave Request Form'!G60="", "", 'Leave Request Form'!G60)</f>
        <v/>
      </c>
      <c r="H59" s="164" t="str">
        <f>IF('Leave Request Form'!H60="", "", 'Leave Request Form'!H60)</f>
        <v/>
      </c>
      <c r="I59" s="156"/>
      <c r="J59" s="157" t="str">
        <f>IF('Leave Request Form'!AL60="", "", 'Leave Request Form'!AL60)</f>
        <v/>
      </c>
      <c r="K59" s="156"/>
      <c r="L59" s="157"/>
      <c r="M59" s="159"/>
      <c r="N59" s="160"/>
      <c r="O59" s="161"/>
      <c r="P59" s="163"/>
      <c r="Q59" s="163"/>
      <c r="R59" s="163"/>
      <c r="S59" s="156"/>
      <c r="T59" s="157" t="str">
        <f>IF('Leave Request Form'!W60="", 'Leave Request Form'!K60, 'Leave Request Form'!W60)</f>
        <v/>
      </c>
      <c r="U59" s="156"/>
      <c r="V59" s="157" t="str">
        <f>IF('Leave Request Form'!Y60="", 'Leave Request Form'!M60, 'Leave Request Form'!Y60)</f>
        <v/>
      </c>
      <c r="W59" s="75"/>
    </row>
    <row r="60" spans="1:23" x14ac:dyDescent="0.25">
      <c r="A60" s="75"/>
      <c r="B60" s="176" t="str">
        <f>IF('Leave Request Form'!B61="", "", 'Leave Request Form'!B61)</f>
        <v/>
      </c>
      <c r="C60" s="158" t="str">
        <f>IF('Leave Request Form'!C61="", "", 'Leave Request Form'!C61)</f>
        <v/>
      </c>
      <c r="D60" s="160" t="str">
        <f>IF('Leave Request Form'!D61="", "", 'Leave Request Form'!D61)</f>
        <v/>
      </c>
      <c r="E60" s="161" t="str">
        <f>IF('Leave Request Form'!E61="", "", 'Leave Request Form'!E61)</f>
        <v/>
      </c>
      <c r="F60" s="181" t="str">
        <f>IF('Leave Request Form'!F61="", "", 'Leave Request Form'!F61)</f>
        <v/>
      </c>
      <c r="G60" s="163" t="str">
        <f>IF('Leave Request Form'!G61="", "", 'Leave Request Form'!G61)</f>
        <v/>
      </c>
      <c r="H60" s="164" t="str">
        <f>IF('Leave Request Form'!H61="", "", 'Leave Request Form'!H61)</f>
        <v/>
      </c>
      <c r="I60" s="156"/>
      <c r="J60" s="157" t="str">
        <f>IF('Leave Request Form'!AL61="", "", 'Leave Request Form'!AL61)</f>
        <v/>
      </c>
      <c r="K60" s="156"/>
      <c r="L60" s="157"/>
      <c r="M60" s="159"/>
      <c r="N60" s="160"/>
      <c r="O60" s="161"/>
      <c r="P60" s="163"/>
      <c r="Q60" s="163"/>
      <c r="R60" s="163"/>
      <c r="S60" s="156"/>
      <c r="T60" s="157" t="str">
        <f>IF('Leave Request Form'!W61="", 'Leave Request Form'!K61, 'Leave Request Form'!W61)</f>
        <v/>
      </c>
      <c r="U60" s="156"/>
      <c r="V60" s="157" t="str">
        <f>IF('Leave Request Form'!Y61="", 'Leave Request Form'!M61, 'Leave Request Form'!Y61)</f>
        <v/>
      </c>
      <c r="W60" s="75"/>
    </row>
    <row r="61" spans="1:23" x14ac:dyDescent="0.25">
      <c r="A61" s="75"/>
      <c r="B61" s="176" t="str">
        <f>IF('Leave Request Form'!B62="", "", 'Leave Request Form'!B62)</f>
        <v/>
      </c>
      <c r="C61" s="158" t="str">
        <f>IF('Leave Request Form'!C62="", "", 'Leave Request Form'!C62)</f>
        <v/>
      </c>
      <c r="D61" s="160" t="str">
        <f>IF('Leave Request Form'!D62="", "", 'Leave Request Form'!D62)</f>
        <v/>
      </c>
      <c r="E61" s="161" t="str">
        <f>IF('Leave Request Form'!E62="", "", 'Leave Request Form'!E62)</f>
        <v/>
      </c>
      <c r="F61" s="181" t="str">
        <f>IF('Leave Request Form'!F62="", "", 'Leave Request Form'!F62)</f>
        <v/>
      </c>
      <c r="G61" s="163" t="str">
        <f>IF('Leave Request Form'!G62="", "", 'Leave Request Form'!G62)</f>
        <v/>
      </c>
      <c r="H61" s="164" t="str">
        <f>IF('Leave Request Form'!H62="", "", 'Leave Request Form'!H62)</f>
        <v/>
      </c>
      <c r="I61" s="156"/>
      <c r="J61" s="157" t="str">
        <f>IF('Leave Request Form'!AL62="", "", 'Leave Request Form'!AL62)</f>
        <v/>
      </c>
      <c r="K61" s="156"/>
      <c r="L61" s="157"/>
      <c r="M61" s="159"/>
      <c r="N61" s="160"/>
      <c r="O61" s="161"/>
      <c r="P61" s="163"/>
      <c r="Q61" s="163"/>
      <c r="R61" s="163"/>
      <c r="S61" s="156"/>
      <c r="T61" s="157" t="str">
        <f>IF('Leave Request Form'!W62="", 'Leave Request Form'!K62, 'Leave Request Form'!W62)</f>
        <v/>
      </c>
      <c r="U61" s="156"/>
      <c r="V61" s="157" t="str">
        <f>IF('Leave Request Form'!Y62="", 'Leave Request Form'!M62, 'Leave Request Form'!Y62)</f>
        <v/>
      </c>
      <c r="W61" s="75"/>
    </row>
    <row r="62" spans="1:23" x14ac:dyDescent="0.25">
      <c r="A62" s="75"/>
      <c r="B62" s="176" t="str">
        <f>IF('Leave Request Form'!B63="", "", 'Leave Request Form'!B63)</f>
        <v/>
      </c>
      <c r="C62" s="158" t="str">
        <f>IF('Leave Request Form'!C63="", "", 'Leave Request Form'!C63)</f>
        <v/>
      </c>
      <c r="D62" s="160" t="str">
        <f>IF('Leave Request Form'!D63="", "", 'Leave Request Form'!D63)</f>
        <v/>
      </c>
      <c r="E62" s="161" t="str">
        <f>IF('Leave Request Form'!E63="", "", 'Leave Request Form'!E63)</f>
        <v/>
      </c>
      <c r="F62" s="181" t="str">
        <f>IF('Leave Request Form'!F63="", "", 'Leave Request Form'!F63)</f>
        <v/>
      </c>
      <c r="G62" s="163" t="str">
        <f>IF('Leave Request Form'!G63="", "", 'Leave Request Form'!G63)</f>
        <v/>
      </c>
      <c r="H62" s="164" t="str">
        <f>IF('Leave Request Form'!H63="", "", 'Leave Request Form'!H63)</f>
        <v/>
      </c>
      <c r="I62" s="156"/>
      <c r="J62" s="157" t="str">
        <f>IF('Leave Request Form'!AL63="", "", 'Leave Request Form'!AL63)</f>
        <v/>
      </c>
      <c r="K62" s="156"/>
      <c r="L62" s="157"/>
      <c r="M62" s="159"/>
      <c r="N62" s="160"/>
      <c r="O62" s="161"/>
      <c r="P62" s="163"/>
      <c r="Q62" s="163"/>
      <c r="R62" s="163"/>
      <c r="S62" s="156"/>
      <c r="T62" s="157" t="str">
        <f>IF('Leave Request Form'!W63="", 'Leave Request Form'!K63, 'Leave Request Form'!W63)</f>
        <v/>
      </c>
      <c r="U62" s="156"/>
      <c r="V62" s="157" t="str">
        <f>IF('Leave Request Form'!Y63="", 'Leave Request Form'!M63, 'Leave Request Form'!Y63)</f>
        <v/>
      </c>
      <c r="W62" s="75"/>
    </row>
    <row r="63" spans="1:23" x14ac:dyDescent="0.25">
      <c r="A63" s="75"/>
      <c r="B63" s="176" t="str">
        <f>IF('Leave Request Form'!B64="", "", 'Leave Request Form'!B64)</f>
        <v/>
      </c>
      <c r="C63" s="158" t="str">
        <f>IF('Leave Request Form'!C64="", "", 'Leave Request Form'!C64)</f>
        <v/>
      </c>
      <c r="D63" s="160" t="str">
        <f>IF('Leave Request Form'!D64="", "", 'Leave Request Form'!D64)</f>
        <v/>
      </c>
      <c r="E63" s="161" t="str">
        <f>IF('Leave Request Form'!E64="", "", 'Leave Request Form'!E64)</f>
        <v/>
      </c>
      <c r="F63" s="181" t="str">
        <f>IF('Leave Request Form'!F64="", "", 'Leave Request Form'!F64)</f>
        <v/>
      </c>
      <c r="G63" s="163" t="str">
        <f>IF('Leave Request Form'!G64="", "", 'Leave Request Form'!G64)</f>
        <v/>
      </c>
      <c r="H63" s="164" t="str">
        <f>IF('Leave Request Form'!H64="", "", 'Leave Request Form'!H64)</f>
        <v/>
      </c>
      <c r="I63" s="156"/>
      <c r="J63" s="157" t="str">
        <f>IF('Leave Request Form'!AL64="", "", 'Leave Request Form'!AL64)</f>
        <v/>
      </c>
      <c r="K63" s="156"/>
      <c r="L63" s="157"/>
      <c r="M63" s="159"/>
      <c r="N63" s="160"/>
      <c r="O63" s="161"/>
      <c r="P63" s="163"/>
      <c r="Q63" s="163"/>
      <c r="R63" s="163"/>
      <c r="S63" s="156"/>
      <c r="T63" s="157" t="str">
        <f>IF('Leave Request Form'!W64="", 'Leave Request Form'!K64, 'Leave Request Form'!W64)</f>
        <v/>
      </c>
      <c r="U63" s="156"/>
      <c r="V63" s="157" t="str">
        <f>IF('Leave Request Form'!Y64="", 'Leave Request Form'!M64, 'Leave Request Form'!Y64)</f>
        <v/>
      </c>
      <c r="W63" s="75"/>
    </row>
    <row r="64" spans="1:23" x14ac:dyDescent="0.25">
      <c r="A64" s="75"/>
      <c r="B64" s="176" t="str">
        <f>IF('Leave Request Form'!B65="", "", 'Leave Request Form'!B65)</f>
        <v/>
      </c>
      <c r="C64" s="158" t="str">
        <f>IF('Leave Request Form'!C65="", "", 'Leave Request Form'!C65)</f>
        <v/>
      </c>
      <c r="D64" s="160" t="str">
        <f>IF('Leave Request Form'!D65="", "", 'Leave Request Form'!D65)</f>
        <v/>
      </c>
      <c r="E64" s="161" t="str">
        <f>IF('Leave Request Form'!E65="", "", 'Leave Request Form'!E65)</f>
        <v/>
      </c>
      <c r="F64" s="181" t="str">
        <f>IF('Leave Request Form'!F65="", "", 'Leave Request Form'!F65)</f>
        <v/>
      </c>
      <c r="G64" s="163" t="str">
        <f>IF('Leave Request Form'!G65="", "", 'Leave Request Form'!G65)</f>
        <v/>
      </c>
      <c r="H64" s="164" t="str">
        <f>IF('Leave Request Form'!H65="", "", 'Leave Request Form'!H65)</f>
        <v/>
      </c>
      <c r="I64" s="156"/>
      <c r="J64" s="157" t="str">
        <f>IF('Leave Request Form'!AL65="", "", 'Leave Request Form'!AL65)</f>
        <v/>
      </c>
      <c r="K64" s="156"/>
      <c r="L64" s="157"/>
      <c r="M64" s="159"/>
      <c r="N64" s="160"/>
      <c r="O64" s="161"/>
      <c r="P64" s="163"/>
      <c r="Q64" s="163"/>
      <c r="R64" s="163"/>
      <c r="S64" s="156"/>
      <c r="T64" s="157" t="str">
        <f>IF('Leave Request Form'!W65="", 'Leave Request Form'!K65, 'Leave Request Form'!W65)</f>
        <v/>
      </c>
      <c r="U64" s="156"/>
      <c r="V64" s="157" t="str">
        <f>IF('Leave Request Form'!Y65="", 'Leave Request Form'!M65, 'Leave Request Form'!Y65)</f>
        <v/>
      </c>
      <c r="W64" s="75"/>
    </row>
    <row r="65" spans="1:23" x14ac:dyDescent="0.25">
      <c r="A65" s="75"/>
      <c r="B65" s="176" t="str">
        <f>IF('Leave Request Form'!B66="", "", 'Leave Request Form'!B66)</f>
        <v/>
      </c>
      <c r="C65" s="158" t="str">
        <f>IF('Leave Request Form'!C66="", "", 'Leave Request Form'!C66)</f>
        <v/>
      </c>
      <c r="D65" s="160" t="str">
        <f>IF('Leave Request Form'!D66="", "", 'Leave Request Form'!D66)</f>
        <v/>
      </c>
      <c r="E65" s="161" t="str">
        <f>IF('Leave Request Form'!E66="", "", 'Leave Request Form'!E66)</f>
        <v/>
      </c>
      <c r="F65" s="181" t="str">
        <f>IF('Leave Request Form'!F66="", "", 'Leave Request Form'!F66)</f>
        <v/>
      </c>
      <c r="G65" s="163" t="str">
        <f>IF('Leave Request Form'!G66="", "", 'Leave Request Form'!G66)</f>
        <v/>
      </c>
      <c r="H65" s="164" t="str">
        <f>IF('Leave Request Form'!H66="", "", 'Leave Request Form'!H66)</f>
        <v/>
      </c>
      <c r="I65" s="156"/>
      <c r="J65" s="157" t="str">
        <f>IF('Leave Request Form'!AL66="", "", 'Leave Request Form'!AL66)</f>
        <v/>
      </c>
      <c r="K65" s="156"/>
      <c r="L65" s="157"/>
      <c r="M65" s="159"/>
      <c r="N65" s="160"/>
      <c r="O65" s="161"/>
      <c r="P65" s="163"/>
      <c r="Q65" s="163"/>
      <c r="R65" s="163"/>
      <c r="S65" s="156"/>
      <c r="T65" s="157" t="str">
        <f>IF('Leave Request Form'!W66="", 'Leave Request Form'!K66, 'Leave Request Form'!W66)</f>
        <v/>
      </c>
      <c r="U65" s="156"/>
      <c r="V65" s="157" t="str">
        <f>IF('Leave Request Form'!Y66="", 'Leave Request Form'!M66, 'Leave Request Form'!Y66)</f>
        <v/>
      </c>
      <c r="W65" s="75"/>
    </row>
    <row r="66" spans="1:23" x14ac:dyDescent="0.25">
      <c r="A66" s="75"/>
      <c r="B66" s="176" t="str">
        <f>IF('Leave Request Form'!B67="", "", 'Leave Request Form'!B67)</f>
        <v/>
      </c>
      <c r="C66" s="158" t="str">
        <f>IF('Leave Request Form'!C67="", "", 'Leave Request Form'!C67)</f>
        <v/>
      </c>
      <c r="D66" s="160" t="str">
        <f>IF('Leave Request Form'!D67="", "", 'Leave Request Form'!D67)</f>
        <v/>
      </c>
      <c r="E66" s="161" t="str">
        <f>IF('Leave Request Form'!E67="", "", 'Leave Request Form'!E67)</f>
        <v/>
      </c>
      <c r="F66" s="181" t="str">
        <f>IF('Leave Request Form'!F67="", "", 'Leave Request Form'!F67)</f>
        <v/>
      </c>
      <c r="G66" s="163" t="str">
        <f>IF('Leave Request Form'!G67="", "", 'Leave Request Form'!G67)</f>
        <v/>
      </c>
      <c r="H66" s="164" t="str">
        <f>IF('Leave Request Form'!H67="", "", 'Leave Request Form'!H67)</f>
        <v/>
      </c>
      <c r="I66" s="156"/>
      <c r="J66" s="157" t="str">
        <f>IF('Leave Request Form'!AL67="", "", 'Leave Request Form'!AL67)</f>
        <v/>
      </c>
      <c r="K66" s="156"/>
      <c r="L66" s="157"/>
      <c r="M66" s="159"/>
      <c r="N66" s="160"/>
      <c r="O66" s="161"/>
      <c r="P66" s="163"/>
      <c r="Q66" s="163"/>
      <c r="R66" s="163"/>
      <c r="S66" s="156"/>
      <c r="T66" s="157" t="str">
        <f>IF('Leave Request Form'!W67="", 'Leave Request Form'!K67, 'Leave Request Form'!W67)</f>
        <v/>
      </c>
      <c r="U66" s="156"/>
      <c r="V66" s="157" t="str">
        <f>IF('Leave Request Form'!Y67="", 'Leave Request Form'!M67, 'Leave Request Form'!Y67)</f>
        <v/>
      </c>
      <c r="W66" s="75"/>
    </row>
    <row r="67" spans="1:23" x14ac:dyDescent="0.25">
      <c r="A67" s="75"/>
      <c r="B67" s="176" t="str">
        <f>IF('Leave Request Form'!B68="", "", 'Leave Request Form'!B68)</f>
        <v/>
      </c>
      <c r="C67" s="158" t="str">
        <f>IF('Leave Request Form'!C68="", "", 'Leave Request Form'!C68)</f>
        <v/>
      </c>
      <c r="D67" s="160" t="str">
        <f>IF('Leave Request Form'!D68="", "", 'Leave Request Form'!D68)</f>
        <v/>
      </c>
      <c r="E67" s="161" t="str">
        <f>IF('Leave Request Form'!E68="", "", 'Leave Request Form'!E68)</f>
        <v/>
      </c>
      <c r="F67" s="181" t="str">
        <f>IF('Leave Request Form'!F68="", "", 'Leave Request Form'!F68)</f>
        <v/>
      </c>
      <c r="G67" s="163" t="str">
        <f>IF('Leave Request Form'!G68="", "", 'Leave Request Form'!G68)</f>
        <v/>
      </c>
      <c r="H67" s="164" t="str">
        <f>IF('Leave Request Form'!H68="", "", 'Leave Request Form'!H68)</f>
        <v/>
      </c>
      <c r="I67" s="156"/>
      <c r="J67" s="157" t="str">
        <f>IF('Leave Request Form'!AL68="", "", 'Leave Request Form'!AL68)</f>
        <v/>
      </c>
      <c r="K67" s="156"/>
      <c r="L67" s="157"/>
      <c r="M67" s="159"/>
      <c r="N67" s="160"/>
      <c r="O67" s="161"/>
      <c r="P67" s="163"/>
      <c r="Q67" s="163"/>
      <c r="R67" s="163"/>
      <c r="S67" s="156"/>
      <c r="T67" s="157" t="str">
        <f>IF('Leave Request Form'!W68="", 'Leave Request Form'!K68, 'Leave Request Form'!W68)</f>
        <v/>
      </c>
      <c r="U67" s="156"/>
      <c r="V67" s="157" t="str">
        <f>IF('Leave Request Form'!Y68="", 'Leave Request Form'!M68, 'Leave Request Form'!Y68)</f>
        <v/>
      </c>
      <c r="W67" s="75"/>
    </row>
    <row r="68" spans="1:23" x14ac:dyDescent="0.25">
      <c r="A68" s="75"/>
      <c r="B68" s="176" t="str">
        <f>IF('Leave Request Form'!B69="", "", 'Leave Request Form'!B69)</f>
        <v/>
      </c>
      <c r="C68" s="158" t="str">
        <f>IF('Leave Request Form'!C69="", "", 'Leave Request Form'!C69)</f>
        <v/>
      </c>
      <c r="D68" s="160" t="str">
        <f>IF('Leave Request Form'!D69="", "", 'Leave Request Form'!D69)</f>
        <v/>
      </c>
      <c r="E68" s="161" t="str">
        <f>IF('Leave Request Form'!E69="", "", 'Leave Request Form'!E69)</f>
        <v/>
      </c>
      <c r="F68" s="181" t="str">
        <f>IF('Leave Request Form'!F69="", "", 'Leave Request Form'!F69)</f>
        <v/>
      </c>
      <c r="G68" s="163" t="str">
        <f>IF('Leave Request Form'!G69="", "", 'Leave Request Form'!G69)</f>
        <v/>
      </c>
      <c r="H68" s="164" t="str">
        <f>IF('Leave Request Form'!H69="", "", 'Leave Request Form'!H69)</f>
        <v/>
      </c>
      <c r="I68" s="156"/>
      <c r="J68" s="157" t="str">
        <f>IF('Leave Request Form'!AL69="", "", 'Leave Request Form'!AL69)</f>
        <v/>
      </c>
      <c r="K68" s="156"/>
      <c r="L68" s="157"/>
      <c r="M68" s="159"/>
      <c r="N68" s="160"/>
      <c r="O68" s="161"/>
      <c r="P68" s="163"/>
      <c r="Q68" s="163"/>
      <c r="R68" s="163"/>
      <c r="S68" s="156"/>
      <c r="T68" s="157" t="str">
        <f>IF('Leave Request Form'!W69="", 'Leave Request Form'!K69, 'Leave Request Form'!W69)</f>
        <v/>
      </c>
      <c r="U68" s="156"/>
      <c r="V68" s="157" t="str">
        <f>IF('Leave Request Form'!Y69="", 'Leave Request Form'!M69, 'Leave Request Form'!Y69)</f>
        <v/>
      </c>
      <c r="W68" s="75"/>
    </row>
    <row r="69" spans="1:23" x14ac:dyDescent="0.25">
      <c r="A69" s="75"/>
      <c r="B69" s="176" t="str">
        <f>IF('Leave Request Form'!B70="", "", 'Leave Request Form'!B70)</f>
        <v/>
      </c>
      <c r="C69" s="158" t="str">
        <f>IF('Leave Request Form'!C70="", "", 'Leave Request Form'!C70)</f>
        <v/>
      </c>
      <c r="D69" s="160" t="str">
        <f>IF('Leave Request Form'!D70="", "", 'Leave Request Form'!D70)</f>
        <v/>
      </c>
      <c r="E69" s="161" t="str">
        <f>IF('Leave Request Form'!E70="", "", 'Leave Request Form'!E70)</f>
        <v/>
      </c>
      <c r="F69" s="181" t="str">
        <f>IF('Leave Request Form'!F70="", "", 'Leave Request Form'!F70)</f>
        <v/>
      </c>
      <c r="G69" s="163" t="str">
        <f>IF('Leave Request Form'!G70="", "", 'Leave Request Form'!G70)</f>
        <v/>
      </c>
      <c r="H69" s="164" t="str">
        <f>IF('Leave Request Form'!H70="", "", 'Leave Request Form'!H70)</f>
        <v/>
      </c>
      <c r="I69" s="156"/>
      <c r="J69" s="157" t="str">
        <f>IF('Leave Request Form'!AL70="", "", 'Leave Request Form'!AL70)</f>
        <v/>
      </c>
      <c r="K69" s="156"/>
      <c r="L69" s="157"/>
      <c r="M69" s="159"/>
      <c r="N69" s="160"/>
      <c r="O69" s="161"/>
      <c r="P69" s="163"/>
      <c r="Q69" s="163"/>
      <c r="R69" s="163"/>
      <c r="S69" s="156"/>
      <c r="T69" s="157" t="str">
        <f>IF('Leave Request Form'!W70="", 'Leave Request Form'!K70, 'Leave Request Form'!W70)</f>
        <v/>
      </c>
      <c r="U69" s="156"/>
      <c r="V69" s="157" t="str">
        <f>IF('Leave Request Form'!Y70="", 'Leave Request Form'!M70, 'Leave Request Form'!Y70)</f>
        <v/>
      </c>
      <c r="W69" s="75"/>
    </row>
    <row r="70" spans="1:23" x14ac:dyDescent="0.25">
      <c r="A70" s="75"/>
      <c r="B70" s="176" t="str">
        <f>IF('Leave Request Form'!B71="", "", 'Leave Request Form'!B71)</f>
        <v/>
      </c>
      <c r="C70" s="158" t="str">
        <f>IF('Leave Request Form'!C71="", "", 'Leave Request Form'!C71)</f>
        <v/>
      </c>
      <c r="D70" s="160" t="str">
        <f>IF('Leave Request Form'!D71="", "", 'Leave Request Form'!D71)</f>
        <v/>
      </c>
      <c r="E70" s="161" t="str">
        <f>IF('Leave Request Form'!E71="", "", 'Leave Request Form'!E71)</f>
        <v/>
      </c>
      <c r="F70" s="181" t="str">
        <f>IF('Leave Request Form'!F71="", "", 'Leave Request Form'!F71)</f>
        <v/>
      </c>
      <c r="G70" s="163" t="str">
        <f>IF('Leave Request Form'!G71="", "", 'Leave Request Form'!G71)</f>
        <v/>
      </c>
      <c r="H70" s="164" t="str">
        <f>IF('Leave Request Form'!H71="", "", 'Leave Request Form'!H71)</f>
        <v/>
      </c>
      <c r="I70" s="156"/>
      <c r="J70" s="157" t="str">
        <f>IF('Leave Request Form'!AL71="", "", 'Leave Request Form'!AL71)</f>
        <v/>
      </c>
      <c r="K70" s="156"/>
      <c r="L70" s="157"/>
      <c r="M70" s="159"/>
      <c r="N70" s="160"/>
      <c r="O70" s="161"/>
      <c r="P70" s="163"/>
      <c r="Q70" s="163"/>
      <c r="R70" s="163"/>
      <c r="S70" s="156"/>
      <c r="T70" s="157" t="str">
        <f>IF('Leave Request Form'!W71="", 'Leave Request Form'!K71, 'Leave Request Form'!W71)</f>
        <v/>
      </c>
      <c r="U70" s="156"/>
      <c r="V70" s="157" t="str">
        <f>IF('Leave Request Form'!Y71="", 'Leave Request Form'!M71, 'Leave Request Form'!Y71)</f>
        <v/>
      </c>
      <c r="W70" s="75"/>
    </row>
    <row r="71" spans="1:23" x14ac:dyDescent="0.25">
      <c r="A71" s="75"/>
      <c r="B71" s="176" t="str">
        <f>IF('Leave Request Form'!B72="", "", 'Leave Request Form'!B72)</f>
        <v/>
      </c>
      <c r="C71" s="158" t="str">
        <f>IF('Leave Request Form'!C72="", "", 'Leave Request Form'!C72)</f>
        <v/>
      </c>
      <c r="D71" s="160" t="str">
        <f>IF('Leave Request Form'!D72="", "", 'Leave Request Form'!D72)</f>
        <v/>
      </c>
      <c r="E71" s="161" t="str">
        <f>IF('Leave Request Form'!E72="", "", 'Leave Request Form'!E72)</f>
        <v/>
      </c>
      <c r="F71" s="181" t="str">
        <f>IF('Leave Request Form'!F72="", "", 'Leave Request Form'!F72)</f>
        <v/>
      </c>
      <c r="G71" s="163" t="str">
        <f>IF('Leave Request Form'!G72="", "", 'Leave Request Form'!G72)</f>
        <v/>
      </c>
      <c r="H71" s="164" t="str">
        <f>IF('Leave Request Form'!H72="", "", 'Leave Request Form'!H72)</f>
        <v/>
      </c>
      <c r="I71" s="156"/>
      <c r="J71" s="157" t="str">
        <f>IF('Leave Request Form'!AL72="", "", 'Leave Request Form'!AL72)</f>
        <v/>
      </c>
      <c r="K71" s="156"/>
      <c r="L71" s="157"/>
      <c r="M71" s="159"/>
      <c r="N71" s="160"/>
      <c r="O71" s="161"/>
      <c r="P71" s="163"/>
      <c r="Q71" s="163"/>
      <c r="R71" s="163"/>
      <c r="S71" s="156"/>
      <c r="T71" s="157" t="str">
        <f>IF('Leave Request Form'!W72="", 'Leave Request Form'!K72, 'Leave Request Form'!W72)</f>
        <v/>
      </c>
      <c r="U71" s="156"/>
      <c r="V71" s="157" t="str">
        <f>IF('Leave Request Form'!Y72="", 'Leave Request Form'!M72, 'Leave Request Form'!Y72)</f>
        <v/>
      </c>
      <c r="W71" s="75"/>
    </row>
    <row r="72" spans="1:23" x14ac:dyDescent="0.25">
      <c r="A72" s="75"/>
      <c r="B72" s="176" t="str">
        <f>IF('Leave Request Form'!B73="", "", 'Leave Request Form'!B73)</f>
        <v/>
      </c>
      <c r="C72" s="158" t="str">
        <f>IF('Leave Request Form'!C73="", "", 'Leave Request Form'!C73)</f>
        <v/>
      </c>
      <c r="D72" s="160" t="str">
        <f>IF('Leave Request Form'!D73="", "", 'Leave Request Form'!D73)</f>
        <v/>
      </c>
      <c r="E72" s="161" t="str">
        <f>IF('Leave Request Form'!E73="", "", 'Leave Request Form'!E73)</f>
        <v/>
      </c>
      <c r="F72" s="181" t="str">
        <f>IF('Leave Request Form'!F73="", "", 'Leave Request Form'!F73)</f>
        <v/>
      </c>
      <c r="G72" s="163" t="str">
        <f>IF('Leave Request Form'!G73="", "", 'Leave Request Form'!G73)</f>
        <v/>
      </c>
      <c r="H72" s="164" t="str">
        <f>IF('Leave Request Form'!H73="", "", 'Leave Request Form'!H73)</f>
        <v/>
      </c>
      <c r="I72" s="156"/>
      <c r="J72" s="157" t="str">
        <f>IF('Leave Request Form'!AL73="", "", 'Leave Request Form'!AL73)</f>
        <v/>
      </c>
      <c r="K72" s="156"/>
      <c r="L72" s="157"/>
      <c r="M72" s="159"/>
      <c r="N72" s="160"/>
      <c r="O72" s="161"/>
      <c r="P72" s="163"/>
      <c r="Q72" s="163"/>
      <c r="R72" s="163"/>
      <c r="S72" s="156"/>
      <c r="T72" s="157" t="str">
        <f>IF('Leave Request Form'!W73="", 'Leave Request Form'!K73, 'Leave Request Form'!W73)</f>
        <v/>
      </c>
      <c r="U72" s="156"/>
      <c r="V72" s="157" t="str">
        <f>IF('Leave Request Form'!Y73="", 'Leave Request Form'!M73, 'Leave Request Form'!Y73)</f>
        <v/>
      </c>
      <c r="W72" s="75"/>
    </row>
    <row r="73" spans="1:23" x14ac:dyDescent="0.25">
      <c r="A73" s="75"/>
      <c r="B73" s="176" t="str">
        <f>IF('Leave Request Form'!B74="", "", 'Leave Request Form'!B74)</f>
        <v/>
      </c>
      <c r="C73" s="158" t="str">
        <f>IF('Leave Request Form'!C74="", "", 'Leave Request Form'!C74)</f>
        <v/>
      </c>
      <c r="D73" s="160" t="str">
        <f>IF('Leave Request Form'!D74="", "", 'Leave Request Form'!D74)</f>
        <v/>
      </c>
      <c r="E73" s="161" t="str">
        <f>IF('Leave Request Form'!E74="", "", 'Leave Request Form'!E74)</f>
        <v/>
      </c>
      <c r="F73" s="181" t="str">
        <f>IF('Leave Request Form'!F74="", "", 'Leave Request Form'!F74)</f>
        <v/>
      </c>
      <c r="G73" s="163" t="str">
        <f>IF('Leave Request Form'!G74="", "", 'Leave Request Form'!G74)</f>
        <v/>
      </c>
      <c r="H73" s="164" t="str">
        <f>IF('Leave Request Form'!H74="", "", 'Leave Request Form'!H74)</f>
        <v/>
      </c>
      <c r="I73" s="156"/>
      <c r="J73" s="157" t="str">
        <f>IF('Leave Request Form'!AL74="", "", 'Leave Request Form'!AL74)</f>
        <v/>
      </c>
      <c r="K73" s="156"/>
      <c r="L73" s="157"/>
      <c r="M73" s="159"/>
      <c r="N73" s="160"/>
      <c r="O73" s="161"/>
      <c r="P73" s="163"/>
      <c r="Q73" s="163"/>
      <c r="R73" s="163"/>
      <c r="S73" s="156"/>
      <c r="T73" s="157" t="str">
        <f>IF('Leave Request Form'!W74="", 'Leave Request Form'!K74, 'Leave Request Form'!W74)</f>
        <v/>
      </c>
      <c r="U73" s="156"/>
      <c r="V73" s="157" t="str">
        <f>IF('Leave Request Form'!Y74="", 'Leave Request Form'!M74, 'Leave Request Form'!Y74)</f>
        <v/>
      </c>
      <c r="W73" s="75"/>
    </row>
    <row r="74" spans="1:23" x14ac:dyDescent="0.25">
      <c r="A74" s="75"/>
      <c r="B74" s="176" t="str">
        <f>IF('Leave Request Form'!B75="", "", 'Leave Request Form'!B75)</f>
        <v/>
      </c>
      <c r="C74" s="158" t="str">
        <f>IF('Leave Request Form'!C75="", "", 'Leave Request Form'!C75)</f>
        <v/>
      </c>
      <c r="D74" s="160" t="str">
        <f>IF('Leave Request Form'!D75="", "", 'Leave Request Form'!D75)</f>
        <v/>
      </c>
      <c r="E74" s="161" t="str">
        <f>IF('Leave Request Form'!E75="", "", 'Leave Request Form'!E75)</f>
        <v/>
      </c>
      <c r="F74" s="181" t="str">
        <f>IF('Leave Request Form'!F75="", "", 'Leave Request Form'!F75)</f>
        <v/>
      </c>
      <c r="G74" s="163" t="str">
        <f>IF('Leave Request Form'!G75="", "", 'Leave Request Form'!G75)</f>
        <v/>
      </c>
      <c r="H74" s="164" t="str">
        <f>IF('Leave Request Form'!H75="", "", 'Leave Request Form'!H75)</f>
        <v/>
      </c>
      <c r="I74" s="156"/>
      <c r="J74" s="157" t="str">
        <f>IF('Leave Request Form'!AL75="", "", 'Leave Request Form'!AL75)</f>
        <v/>
      </c>
      <c r="K74" s="156"/>
      <c r="L74" s="157"/>
      <c r="M74" s="159"/>
      <c r="N74" s="160"/>
      <c r="O74" s="161"/>
      <c r="P74" s="163"/>
      <c r="Q74" s="163"/>
      <c r="R74" s="163"/>
      <c r="S74" s="156"/>
      <c r="T74" s="157" t="str">
        <f>IF('Leave Request Form'!W75="", 'Leave Request Form'!K75, 'Leave Request Form'!W75)</f>
        <v/>
      </c>
      <c r="U74" s="156"/>
      <c r="V74" s="157" t="str">
        <f>IF('Leave Request Form'!Y75="", 'Leave Request Form'!M75, 'Leave Request Form'!Y75)</f>
        <v/>
      </c>
      <c r="W74" s="75"/>
    </row>
    <row r="75" spans="1:23" x14ac:dyDescent="0.25">
      <c r="A75" s="75"/>
      <c r="B75" s="176" t="str">
        <f>IF('Leave Request Form'!B76="", "", 'Leave Request Form'!B76)</f>
        <v/>
      </c>
      <c r="C75" s="158" t="str">
        <f>IF('Leave Request Form'!C76="", "", 'Leave Request Form'!C76)</f>
        <v/>
      </c>
      <c r="D75" s="160" t="str">
        <f>IF('Leave Request Form'!D76="", "", 'Leave Request Form'!D76)</f>
        <v/>
      </c>
      <c r="E75" s="161" t="str">
        <f>IF('Leave Request Form'!E76="", "", 'Leave Request Form'!E76)</f>
        <v/>
      </c>
      <c r="F75" s="181" t="str">
        <f>IF('Leave Request Form'!F76="", "", 'Leave Request Form'!F76)</f>
        <v/>
      </c>
      <c r="G75" s="163" t="str">
        <f>IF('Leave Request Form'!G76="", "", 'Leave Request Form'!G76)</f>
        <v/>
      </c>
      <c r="H75" s="164" t="str">
        <f>IF('Leave Request Form'!H76="", "", 'Leave Request Form'!H76)</f>
        <v/>
      </c>
      <c r="I75" s="156"/>
      <c r="J75" s="157" t="str">
        <f>IF('Leave Request Form'!AL76="", "", 'Leave Request Form'!AL76)</f>
        <v/>
      </c>
      <c r="K75" s="156"/>
      <c r="L75" s="157"/>
      <c r="M75" s="159"/>
      <c r="N75" s="160"/>
      <c r="O75" s="161"/>
      <c r="P75" s="163"/>
      <c r="Q75" s="163"/>
      <c r="R75" s="163"/>
      <c r="S75" s="156"/>
      <c r="T75" s="157" t="str">
        <f>IF('Leave Request Form'!W76="", 'Leave Request Form'!K76, 'Leave Request Form'!W76)</f>
        <v/>
      </c>
      <c r="U75" s="156"/>
      <c r="V75" s="157" t="str">
        <f>IF('Leave Request Form'!Y76="", 'Leave Request Form'!M76, 'Leave Request Form'!Y76)</f>
        <v/>
      </c>
      <c r="W75" s="75"/>
    </row>
    <row r="76" spans="1:23" x14ac:dyDescent="0.25">
      <c r="A76" s="75"/>
      <c r="B76" s="176" t="str">
        <f>IF('Leave Request Form'!B77="", "", 'Leave Request Form'!B77)</f>
        <v/>
      </c>
      <c r="C76" s="158" t="str">
        <f>IF('Leave Request Form'!C77="", "", 'Leave Request Form'!C77)</f>
        <v/>
      </c>
      <c r="D76" s="160" t="str">
        <f>IF('Leave Request Form'!D77="", "", 'Leave Request Form'!D77)</f>
        <v/>
      </c>
      <c r="E76" s="161" t="str">
        <f>IF('Leave Request Form'!E77="", "", 'Leave Request Form'!E77)</f>
        <v/>
      </c>
      <c r="F76" s="181" t="str">
        <f>IF('Leave Request Form'!F77="", "", 'Leave Request Form'!F77)</f>
        <v/>
      </c>
      <c r="G76" s="163" t="str">
        <f>IF('Leave Request Form'!G77="", "", 'Leave Request Form'!G77)</f>
        <v/>
      </c>
      <c r="H76" s="164" t="str">
        <f>IF('Leave Request Form'!H77="", "", 'Leave Request Form'!H77)</f>
        <v/>
      </c>
      <c r="I76" s="156"/>
      <c r="J76" s="157" t="str">
        <f>IF('Leave Request Form'!AL77="", "", 'Leave Request Form'!AL77)</f>
        <v/>
      </c>
      <c r="K76" s="156"/>
      <c r="L76" s="157"/>
      <c r="M76" s="159"/>
      <c r="N76" s="160"/>
      <c r="O76" s="161"/>
      <c r="P76" s="163"/>
      <c r="Q76" s="163"/>
      <c r="R76" s="163"/>
      <c r="S76" s="156"/>
      <c r="T76" s="157" t="str">
        <f>IF('Leave Request Form'!W77="", 'Leave Request Form'!K77, 'Leave Request Form'!W77)</f>
        <v/>
      </c>
      <c r="U76" s="156"/>
      <c r="V76" s="157" t="str">
        <f>IF('Leave Request Form'!Y77="", 'Leave Request Form'!M77, 'Leave Request Form'!Y77)</f>
        <v/>
      </c>
      <c r="W76" s="75"/>
    </row>
    <row r="77" spans="1:23" x14ac:dyDescent="0.25">
      <c r="A77" s="75"/>
      <c r="B77" s="176" t="str">
        <f>IF('Leave Request Form'!B78="", "", 'Leave Request Form'!B78)</f>
        <v/>
      </c>
      <c r="C77" s="158" t="str">
        <f>IF('Leave Request Form'!C78="", "", 'Leave Request Form'!C78)</f>
        <v/>
      </c>
      <c r="D77" s="160" t="str">
        <f>IF('Leave Request Form'!D78="", "", 'Leave Request Form'!D78)</f>
        <v/>
      </c>
      <c r="E77" s="161" t="str">
        <f>IF('Leave Request Form'!E78="", "", 'Leave Request Form'!E78)</f>
        <v/>
      </c>
      <c r="F77" s="181" t="str">
        <f>IF('Leave Request Form'!F78="", "", 'Leave Request Form'!F78)</f>
        <v/>
      </c>
      <c r="G77" s="163" t="str">
        <f>IF('Leave Request Form'!G78="", "", 'Leave Request Form'!G78)</f>
        <v/>
      </c>
      <c r="H77" s="164" t="str">
        <f>IF('Leave Request Form'!H78="", "", 'Leave Request Form'!H78)</f>
        <v/>
      </c>
      <c r="I77" s="156"/>
      <c r="J77" s="157" t="str">
        <f>IF('Leave Request Form'!AL78="", "", 'Leave Request Form'!AL78)</f>
        <v/>
      </c>
      <c r="K77" s="156"/>
      <c r="L77" s="157"/>
      <c r="M77" s="159"/>
      <c r="N77" s="160"/>
      <c r="O77" s="161"/>
      <c r="P77" s="163"/>
      <c r="Q77" s="163"/>
      <c r="R77" s="163"/>
      <c r="S77" s="156"/>
      <c r="T77" s="157" t="str">
        <f>IF('Leave Request Form'!W78="", 'Leave Request Form'!K78, 'Leave Request Form'!W78)</f>
        <v/>
      </c>
      <c r="U77" s="156"/>
      <c r="V77" s="157" t="str">
        <f>IF('Leave Request Form'!Y78="", 'Leave Request Form'!M78, 'Leave Request Form'!Y78)</f>
        <v/>
      </c>
      <c r="W77" s="75"/>
    </row>
    <row r="78" spans="1:23" x14ac:dyDescent="0.25">
      <c r="A78" s="75"/>
      <c r="B78" s="176" t="str">
        <f>IF('Leave Request Form'!B79="", "", 'Leave Request Form'!B79)</f>
        <v/>
      </c>
      <c r="C78" s="158" t="str">
        <f>IF('Leave Request Form'!C79="", "", 'Leave Request Form'!C79)</f>
        <v/>
      </c>
      <c r="D78" s="160" t="str">
        <f>IF('Leave Request Form'!D79="", "", 'Leave Request Form'!D79)</f>
        <v/>
      </c>
      <c r="E78" s="161" t="str">
        <f>IF('Leave Request Form'!E79="", "", 'Leave Request Form'!E79)</f>
        <v/>
      </c>
      <c r="F78" s="181" t="str">
        <f>IF('Leave Request Form'!F79="", "", 'Leave Request Form'!F79)</f>
        <v/>
      </c>
      <c r="G78" s="163" t="str">
        <f>IF('Leave Request Form'!G79="", "", 'Leave Request Form'!G79)</f>
        <v/>
      </c>
      <c r="H78" s="164" t="str">
        <f>IF('Leave Request Form'!H79="", "", 'Leave Request Form'!H79)</f>
        <v/>
      </c>
      <c r="I78" s="156"/>
      <c r="J78" s="157" t="str">
        <f>IF('Leave Request Form'!AL79="", "", 'Leave Request Form'!AL79)</f>
        <v/>
      </c>
      <c r="K78" s="156"/>
      <c r="L78" s="157"/>
      <c r="M78" s="159"/>
      <c r="N78" s="160"/>
      <c r="O78" s="161"/>
      <c r="P78" s="163"/>
      <c r="Q78" s="163"/>
      <c r="R78" s="163"/>
      <c r="S78" s="156"/>
      <c r="T78" s="157" t="str">
        <f>IF('Leave Request Form'!W79="", 'Leave Request Form'!K79, 'Leave Request Form'!W79)</f>
        <v/>
      </c>
      <c r="U78" s="156"/>
      <c r="V78" s="157" t="str">
        <f>IF('Leave Request Form'!Y79="", 'Leave Request Form'!M79, 'Leave Request Form'!Y79)</f>
        <v/>
      </c>
      <c r="W78" s="75"/>
    </row>
    <row r="79" spans="1:23" x14ac:dyDescent="0.25">
      <c r="A79" s="75"/>
      <c r="B79" s="176" t="str">
        <f>IF('Leave Request Form'!B80="", "", 'Leave Request Form'!B80)</f>
        <v/>
      </c>
      <c r="C79" s="158" t="str">
        <f>IF('Leave Request Form'!C80="", "", 'Leave Request Form'!C80)</f>
        <v/>
      </c>
      <c r="D79" s="160" t="str">
        <f>IF('Leave Request Form'!D80="", "", 'Leave Request Form'!D80)</f>
        <v/>
      </c>
      <c r="E79" s="161" t="str">
        <f>IF('Leave Request Form'!E80="", "", 'Leave Request Form'!E80)</f>
        <v/>
      </c>
      <c r="F79" s="181" t="str">
        <f>IF('Leave Request Form'!F80="", "", 'Leave Request Form'!F80)</f>
        <v/>
      </c>
      <c r="G79" s="163" t="str">
        <f>IF('Leave Request Form'!G80="", "", 'Leave Request Form'!G80)</f>
        <v/>
      </c>
      <c r="H79" s="164" t="str">
        <f>IF('Leave Request Form'!H80="", "", 'Leave Request Form'!H80)</f>
        <v/>
      </c>
      <c r="I79" s="156"/>
      <c r="J79" s="157" t="str">
        <f>IF('Leave Request Form'!AL80="", "", 'Leave Request Form'!AL80)</f>
        <v/>
      </c>
      <c r="K79" s="156"/>
      <c r="L79" s="157"/>
      <c r="M79" s="159"/>
      <c r="N79" s="160"/>
      <c r="O79" s="161"/>
      <c r="P79" s="163"/>
      <c r="Q79" s="163"/>
      <c r="R79" s="163"/>
      <c r="S79" s="156"/>
      <c r="T79" s="157" t="str">
        <f>IF('Leave Request Form'!W80="", 'Leave Request Form'!K80, 'Leave Request Form'!W80)</f>
        <v/>
      </c>
      <c r="U79" s="156"/>
      <c r="V79" s="157" t="str">
        <f>IF('Leave Request Form'!Y80="", 'Leave Request Form'!M80, 'Leave Request Form'!Y80)</f>
        <v/>
      </c>
      <c r="W79" s="75"/>
    </row>
    <row r="80" spans="1:23" x14ac:dyDescent="0.25">
      <c r="A80" s="75"/>
      <c r="B80" s="176" t="str">
        <f>IF('Leave Request Form'!B81="", "", 'Leave Request Form'!B81)</f>
        <v/>
      </c>
      <c r="C80" s="158" t="str">
        <f>IF('Leave Request Form'!C81="", "", 'Leave Request Form'!C81)</f>
        <v/>
      </c>
      <c r="D80" s="160" t="str">
        <f>IF('Leave Request Form'!D81="", "", 'Leave Request Form'!D81)</f>
        <v/>
      </c>
      <c r="E80" s="161" t="str">
        <f>IF('Leave Request Form'!E81="", "", 'Leave Request Form'!E81)</f>
        <v/>
      </c>
      <c r="F80" s="181" t="str">
        <f>IF('Leave Request Form'!F81="", "", 'Leave Request Form'!F81)</f>
        <v/>
      </c>
      <c r="G80" s="163" t="str">
        <f>IF('Leave Request Form'!G81="", "", 'Leave Request Form'!G81)</f>
        <v/>
      </c>
      <c r="H80" s="164" t="str">
        <f>IF('Leave Request Form'!H81="", "", 'Leave Request Form'!H81)</f>
        <v/>
      </c>
      <c r="I80" s="156"/>
      <c r="J80" s="157" t="str">
        <f>IF('Leave Request Form'!AL81="", "", 'Leave Request Form'!AL81)</f>
        <v/>
      </c>
      <c r="K80" s="156"/>
      <c r="L80" s="157"/>
      <c r="M80" s="159"/>
      <c r="N80" s="160"/>
      <c r="O80" s="161"/>
      <c r="P80" s="163"/>
      <c r="Q80" s="163"/>
      <c r="R80" s="163"/>
      <c r="S80" s="156"/>
      <c r="T80" s="157" t="str">
        <f>IF('Leave Request Form'!W81="", 'Leave Request Form'!K81, 'Leave Request Form'!W81)</f>
        <v/>
      </c>
      <c r="U80" s="156"/>
      <c r="V80" s="157" t="str">
        <f>IF('Leave Request Form'!Y81="", 'Leave Request Form'!M81, 'Leave Request Form'!Y81)</f>
        <v/>
      </c>
      <c r="W80" s="75"/>
    </row>
    <row r="81" spans="1:23" x14ac:dyDescent="0.25">
      <c r="A81" s="75"/>
      <c r="B81" s="176" t="str">
        <f>IF('Leave Request Form'!B82="", "", 'Leave Request Form'!B82)</f>
        <v/>
      </c>
      <c r="C81" s="158" t="str">
        <f>IF('Leave Request Form'!C82="", "", 'Leave Request Form'!C82)</f>
        <v/>
      </c>
      <c r="D81" s="160" t="str">
        <f>IF('Leave Request Form'!D82="", "", 'Leave Request Form'!D82)</f>
        <v/>
      </c>
      <c r="E81" s="161" t="str">
        <f>IF('Leave Request Form'!E82="", "", 'Leave Request Form'!E82)</f>
        <v/>
      </c>
      <c r="F81" s="181" t="str">
        <f>IF('Leave Request Form'!F82="", "", 'Leave Request Form'!F82)</f>
        <v/>
      </c>
      <c r="G81" s="163" t="str">
        <f>IF('Leave Request Form'!G82="", "", 'Leave Request Form'!G82)</f>
        <v/>
      </c>
      <c r="H81" s="164" t="str">
        <f>IF('Leave Request Form'!H82="", "", 'Leave Request Form'!H82)</f>
        <v/>
      </c>
      <c r="I81" s="156"/>
      <c r="J81" s="157" t="str">
        <f>IF('Leave Request Form'!AL82="", "", 'Leave Request Form'!AL82)</f>
        <v/>
      </c>
      <c r="K81" s="156"/>
      <c r="L81" s="157"/>
      <c r="M81" s="159"/>
      <c r="N81" s="160"/>
      <c r="O81" s="161"/>
      <c r="P81" s="163"/>
      <c r="Q81" s="163"/>
      <c r="R81" s="163"/>
      <c r="S81" s="156"/>
      <c r="T81" s="157" t="str">
        <f>IF('Leave Request Form'!W82="", 'Leave Request Form'!K82, 'Leave Request Form'!W82)</f>
        <v/>
      </c>
      <c r="U81" s="156"/>
      <c r="V81" s="157" t="str">
        <f>IF('Leave Request Form'!Y82="", 'Leave Request Form'!M82, 'Leave Request Form'!Y82)</f>
        <v/>
      </c>
      <c r="W81" s="75"/>
    </row>
    <row r="82" spans="1:23" x14ac:dyDescent="0.25">
      <c r="A82" s="75"/>
      <c r="B82" s="176" t="str">
        <f>IF('Leave Request Form'!B83="", "", 'Leave Request Form'!B83)</f>
        <v/>
      </c>
      <c r="C82" s="158" t="str">
        <f>IF('Leave Request Form'!C83="", "", 'Leave Request Form'!C83)</f>
        <v/>
      </c>
      <c r="D82" s="160" t="str">
        <f>IF('Leave Request Form'!D83="", "", 'Leave Request Form'!D83)</f>
        <v/>
      </c>
      <c r="E82" s="161" t="str">
        <f>IF('Leave Request Form'!E83="", "", 'Leave Request Form'!E83)</f>
        <v/>
      </c>
      <c r="F82" s="181" t="str">
        <f>IF('Leave Request Form'!F83="", "", 'Leave Request Form'!F83)</f>
        <v/>
      </c>
      <c r="G82" s="163" t="str">
        <f>IF('Leave Request Form'!G83="", "", 'Leave Request Form'!G83)</f>
        <v/>
      </c>
      <c r="H82" s="164" t="str">
        <f>IF('Leave Request Form'!H83="", "", 'Leave Request Form'!H83)</f>
        <v/>
      </c>
      <c r="I82" s="156"/>
      <c r="J82" s="157" t="str">
        <f>IF('Leave Request Form'!AL83="", "", 'Leave Request Form'!AL83)</f>
        <v/>
      </c>
      <c r="K82" s="156"/>
      <c r="L82" s="157"/>
      <c r="M82" s="159"/>
      <c r="N82" s="160"/>
      <c r="O82" s="161"/>
      <c r="P82" s="163"/>
      <c r="Q82" s="163"/>
      <c r="R82" s="163"/>
      <c r="S82" s="156"/>
      <c r="T82" s="157" t="str">
        <f>IF('Leave Request Form'!W83="", 'Leave Request Form'!K83, 'Leave Request Form'!W83)</f>
        <v/>
      </c>
      <c r="U82" s="156"/>
      <c r="V82" s="157" t="str">
        <f>IF('Leave Request Form'!Y83="", 'Leave Request Form'!M83, 'Leave Request Form'!Y83)</f>
        <v/>
      </c>
      <c r="W82" s="75"/>
    </row>
    <row r="83" spans="1:23" x14ac:dyDescent="0.25">
      <c r="A83" s="75"/>
      <c r="B83" s="176" t="str">
        <f>IF('Leave Request Form'!B84="", "", 'Leave Request Form'!B84)</f>
        <v/>
      </c>
      <c r="C83" s="158" t="str">
        <f>IF('Leave Request Form'!C84="", "", 'Leave Request Form'!C84)</f>
        <v/>
      </c>
      <c r="D83" s="160" t="str">
        <f>IF('Leave Request Form'!D84="", "", 'Leave Request Form'!D84)</f>
        <v/>
      </c>
      <c r="E83" s="161" t="str">
        <f>IF('Leave Request Form'!E84="", "", 'Leave Request Form'!E84)</f>
        <v/>
      </c>
      <c r="F83" s="181" t="str">
        <f>IF('Leave Request Form'!F84="", "", 'Leave Request Form'!F84)</f>
        <v/>
      </c>
      <c r="G83" s="163" t="str">
        <f>IF('Leave Request Form'!G84="", "", 'Leave Request Form'!G84)</f>
        <v/>
      </c>
      <c r="H83" s="164" t="str">
        <f>IF('Leave Request Form'!H84="", "", 'Leave Request Form'!H84)</f>
        <v/>
      </c>
      <c r="I83" s="156"/>
      <c r="J83" s="157" t="str">
        <f>IF('Leave Request Form'!AL84="", "", 'Leave Request Form'!AL84)</f>
        <v/>
      </c>
      <c r="K83" s="156"/>
      <c r="L83" s="157"/>
      <c r="M83" s="159"/>
      <c r="N83" s="160"/>
      <c r="O83" s="161"/>
      <c r="P83" s="163"/>
      <c r="Q83" s="163"/>
      <c r="R83" s="163"/>
      <c r="S83" s="156"/>
      <c r="T83" s="157" t="str">
        <f>IF('Leave Request Form'!W84="", 'Leave Request Form'!K84, 'Leave Request Form'!W84)</f>
        <v/>
      </c>
      <c r="U83" s="156"/>
      <c r="V83" s="157" t="str">
        <f>IF('Leave Request Form'!Y84="", 'Leave Request Form'!M84, 'Leave Request Form'!Y84)</f>
        <v/>
      </c>
      <c r="W83" s="75"/>
    </row>
    <row r="84" spans="1:23" x14ac:dyDescent="0.25">
      <c r="A84" s="75"/>
      <c r="B84" s="176" t="str">
        <f>IF('Leave Request Form'!B85="", "", 'Leave Request Form'!B85)</f>
        <v/>
      </c>
      <c r="C84" s="158" t="str">
        <f>IF('Leave Request Form'!C85="", "", 'Leave Request Form'!C85)</f>
        <v/>
      </c>
      <c r="D84" s="160" t="str">
        <f>IF('Leave Request Form'!D85="", "", 'Leave Request Form'!D85)</f>
        <v/>
      </c>
      <c r="E84" s="161" t="str">
        <f>IF('Leave Request Form'!E85="", "", 'Leave Request Form'!E85)</f>
        <v/>
      </c>
      <c r="F84" s="181" t="str">
        <f>IF('Leave Request Form'!F85="", "", 'Leave Request Form'!F85)</f>
        <v/>
      </c>
      <c r="G84" s="163" t="str">
        <f>IF('Leave Request Form'!G85="", "", 'Leave Request Form'!G85)</f>
        <v/>
      </c>
      <c r="H84" s="164" t="str">
        <f>IF('Leave Request Form'!H85="", "", 'Leave Request Form'!H85)</f>
        <v/>
      </c>
      <c r="I84" s="156"/>
      <c r="J84" s="157" t="str">
        <f>IF('Leave Request Form'!AL85="", "", 'Leave Request Form'!AL85)</f>
        <v/>
      </c>
      <c r="K84" s="156"/>
      <c r="L84" s="157"/>
      <c r="M84" s="159"/>
      <c r="N84" s="160"/>
      <c r="O84" s="161"/>
      <c r="P84" s="163"/>
      <c r="Q84" s="163"/>
      <c r="R84" s="163"/>
      <c r="S84" s="156"/>
      <c r="T84" s="157" t="str">
        <f>IF('Leave Request Form'!W85="", 'Leave Request Form'!K85, 'Leave Request Form'!W85)</f>
        <v/>
      </c>
      <c r="U84" s="156"/>
      <c r="V84" s="157" t="str">
        <f>IF('Leave Request Form'!Y85="", 'Leave Request Form'!M85, 'Leave Request Form'!Y85)</f>
        <v/>
      </c>
      <c r="W84" s="75"/>
    </row>
    <row r="85" spans="1:23" x14ac:dyDescent="0.25">
      <c r="A85" s="75"/>
      <c r="B85" s="176" t="str">
        <f>IF('Leave Request Form'!B86="", "", 'Leave Request Form'!B86)</f>
        <v/>
      </c>
      <c r="C85" s="158" t="str">
        <f>IF('Leave Request Form'!C86="", "", 'Leave Request Form'!C86)</f>
        <v/>
      </c>
      <c r="D85" s="160" t="str">
        <f>IF('Leave Request Form'!D86="", "", 'Leave Request Form'!D86)</f>
        <v/>
      </c>
      <c r="E85" s="161" t="str">
        <f>IF('Leave Request Form'!E86="", "", 'Leave Request Form'!E86)</f>
        <v/>
      </c>
      <c r="F85" s="181" t="str">
        <f>IF('Leave Request Form'!F86="", "", 'Leave Request Form'!F86)</f>
        <v/>
      </c>
      <c r="G85" s="163" t="str">
        <f>IF('Leave Request Form'!G86="", "", 'Leave Request Form'!G86)</f>
        <v/>
      </c>
      <c r="H85" s="164" t="str">
        <f>IF('Leave Request Form'!H86="", "", 'Leave Request Form'!H86)</f>
        <v/>
      </c>
      <c r="I85" s="156"/>
      <c r="J85" s="157" t="str">
        <f>IF('Leave Request Form'!AL86="", "", 'Leave Request Form'!AL86)</f>
        <v/>
      </c>
      <c r="K85" s="156"/>
      <c r="L85" s="157"/>
      <c r="M85" s="159"/>
      <c r="N85" s="160"/>
      <c r="O85" s="161"/>
      <c r="P85" s="163"/>
      <c r="Q85" s="163"/>
      <c r="R85" s="163"/>
      <c r="S85" s="156"/>
      <c r="T85" s="157" t="str">
        <f>IF('Leave Request Form'!W86="", 'Leave Request Form'!K86, 'Leave Request Form'!W86)</f>
        <v/>
      </c>
      <c r="U85" s="156"/>
      <c r="V85" s="157" t="str">
        <f>IF('Leave Request Form'!Y86="", 'Leave Request Form'!M86, 'Leave Request Form'!Y86)</f>
        <v/>
      </c>
      <c r="W85" s="75"/>
    </row>
    <row r="86" spans="1:23" x14ac:dyDescent="0.25">
      <c r="A86" s="75"/>
      <c r="B86" s="176" t="str">
        <f>IF('Leave Request Form'!B87="", "", 'Leave Request Form'!B87)</f>
        <v/>
      </c>
      <c r="C86" s="158" t="str">
        <f>IF('Leave Request Form'!C87="", "", 'Leave Request Form'!C87)</f>
        <v/>
      </c>
      <c r="D86" s="160" t="str">
        <f>IF('Leave Request Form'!D87="", "", 'Leave Request Form'!D87)</f>
        <v/>
      </c>
      <c r="E86" s="161" t="str">
        <f>IF('Leave Request Form'!E87="", "", 'Leave Request Form'!E87)</f>
        <v/>
      </c>
      <c r="F86" s="181" t="str">
        <f>IF('Leave Request Form'!F87="", "", 'Leave Request Form'!F87)</f>
        <v/>
      </c>
      <c r="G86" s="163" t="str">
        <f>IF('Leave Request Form'!G87="", "", 'Leave Request Form'!G87)</f>
        <v/>
      </c>
      <c r="H86" s="164" t="str">
        <f>IF('Leave Request Form'!H87="", "", 'Leave Request Form'!H87)</f>
        <v/>
      </c>
      <c r="I86" s="156"/>
      <c r="J86" s="157" t="str">
        <f>IF('Leave Request Form'!AL87="", "", 'Leave Request Form'!AL87)</f>
        <v/>
      </c>
      <c r="K86" s="156"/>
      <c r="L86" s="157"/>
      <c r="M86" s="159"/>
      <c r="N86" s="160"/>
      <c r="O86" s="161"/>
      <c r="P86" s="163"/>
      <c r="Q86" s="163"/>
      <c r="R86" s="163"/>
      <c r="S86" s="156"/>
      <c r="T86" s="157" t="str">
        <f>IF('Leave Request Form'!W87="", 'Leave Request Form'!K87, 'Leave Request Form'!W87)</f>
        <v/>
      </c>
      <c r="U86" s="156"/>
      <c r="V86" s="157" t="str">
        <f>IF('Leave Request Form'!Y87="", 'Leave Request Form'!M87, 'Leave Request Form'!Y87)</f>
        <v/>
      </c>
      <c r="W86" s="75"/>
    </row>
    <row r="87" spans="1:23" x14ac:dyDescent="0.25">
      <c r="A87" s="75"/>
      <c r="B87" s="176" t="str">
        <f>IF('Leave Request Form'!B88="", "", 'Leave Request Form'!B88)</f>
        <v/>
      </c>
      <c r="C87" s="158" t="str">
        <f>IF('Leave Request Form'!C88="", "", 'Leave Request Form'!C88)</f>
        <v/>
      </c>
      <c r="D87" s="160" t="str">
        <f>IF('Leave Request Form'!D88="", "", 'Leave Request Form'!D88)</f>
        <v/>
      </c>
      <c r="E87" s="161" t="str">
        <f>IF('Leave Request Form'!E88="", "", 'Leave Request Form'!E88)</f>
        <v/>
      </c>
      <c r="F87" s="181" t="str">
        <f>IF('Leave Request Form'!F88="", "", 'Leave Request Form'!F88)</f>
        <v/>
      </c>
      <c r="G87" s="163" t="str">
        <f>IF('Leave Request Form'!G88="", "", 'Leave Request Form'!G88)</f>
        <v/>
      </c>
      <c r="H87" s="164" t="str">
        <f>IF('Leave Request Form'!H88="", "", 'Leave Request Form'!H88)</f>
        <v/>
      </c>
      <c r="I87" s="156"/>
      <c r="J87" s="157" t="str">
        <f>IF('Leave Request Form'!AL88="", "", 'Leave Request Form'!AL88)</f>
        <v/>
      </c>
      <c r="K87" s="156"/>
      <c r="L87" s="157"/>
      <c r="M87" s="159"/>
      <c r="N87" s="160"/>
      <c r="O87" s="161"/>
      <c r="P87" s="163"/>
      <c r="Q87" s="163"/>
      <c r="R87" s="163"/>
      <c r="S87" s="156"/>
      <c r="T87" s="157" t="str">
        <f>IF('Leave Request Form'!W88="", 'Leave Request Form'!K88, 'Leave Request Form'!W88)</f>
        <v/>
      </c>
      <c r="U87" s="156"/>
      <c r="V87" s="157" t="str">
        <f>IF('Leave Request Form'!Y88="", 'Leave Request Form'!M88, 'Leave Request Form'!Y88)</f>
        <v/>
      </c>
      <c r="W87" s="75"/>
    </row>
    <row r="88" spans="1:23" x14ac:dyDescent="0.25">
      <c r="A88" s="75"/>
      <c r="B88" s="176" t="str">
        <f>IF('Leave Request Form'!B89="", "", 'Leave Request Form'!B89)</f>
        <v/>
      </c>
      <c r="C88" s="158" t="str">
        <f>IF('Leave Request Form'!C89="", "", 'Leave Request Form'!C89)</f>
        <v/>
      </c>
      <c r="D88" s="160" t="str">
        <f>IF('Leave Request Form'!D89="", "", 'Leave Request Form'!D89)</f>
        <v/>
      </c>
      <c r="E88" s="161" t="str">
        <f>IF('Leave Request Form'!E89="", "", 'Leave Request Form'!E89)</f>
        <v/>
      </c>
      <c r="F88" s="181" t="str">
        <f>IF('Leave Request Form'!F89="", "", 'Leave Request Form'!F89)</f>
        <v/>
      </c>
      <c r="G88" s="163" t="str">
        <f>IF('Leave Request Form'!G89="", "", 'Leave Request Form'!G89)</f>
        <v/>
      </c>
      <c r="H88" s="164" t="str">
        <f>IF('Leave Request Form'!H89="", "", 'Leave Request Form'!H89)</f>
        <v/>
      </c>
      <c r="I88" s="156"/>
      <c r="J88" s="157" t="str">
        <f>IF('Leave Request Form'!AL89="", "", 'Leave Request Form'!AL89)</f>
        <v/>
      </c>
      <c r="K88" s="156"/>
      <c r="L88" s="157"/>
      <c r="M88" s="159"/>
      <c r="N88" s="160"/>
      <c r="O88" s="161"/>
      <c r="P88" s="163"/>
      <c r="Q88" s="163"/>
      <c r="R88" s="163"/>
      <c r="S88" s="156"/>
      <c r="T88" s="157" t="str">
        <f>IF('Leave Request Form'!W89="", 'Leave Request Form'!K89, 'Leave Request Form'!W89)</f>
        <v/>
      </c>
      <c r="U88" s="156"/>
      <c r="V88" s="157" t="str">
        <f>IF('Leave Request Form'!Y89="", 'Leave Request Form'!M89, 'Leave Request Form'!Y89)</f>
        <v/>
      </c>
      <c r="W88" s="75"/>
    </row>
    <row r="89" spans="1:23" x14ac:dyDescent="0.25">
      <c r="A89" s="75"/>
      <c r="B89" s="176" t="str">
        <f>IF('Leave Request Form'!B90="", "", 'Leave Request Form'!B90)</f>
        <v/>
      </c>
      <c r="C89" s="158" t="str">
        <f>IF('Leave Request Form'!C90="", "", 'Leave Request Form'!C90)</f>
        <v/>
      </c>
      <c r="D89" s="160" t="str">
        <f>IF('Leave Request Form'!D90="", "", 'Leave Request Form'!D90)</f>
        <v/>
      </c>
      <c r="E89" s="161" t="str">
        <f>IF('Leave Request Form'!E90="", "", 'Leave Request Form'!E90)</f>
        <v/>
      </c>
      <c r="F89" s="181" t="str">
        <f>IF('Leave Request Form'!F90="", "", 'Leave Request Form'!F90)</f>
        <v/>
      </c>
      <c r="G89" s="163" t="str">
        <f>IF('Leave Request Form'!G90="", "", 'Leave Request Form'!G90)</f>
        <v/>
      </c>
      <c r="H89" s="164" t="str">
        <f>IF('Leave Request Form'!H90="", "", 'Leave Request Form'!H90)</f>
        <v/>
      </c>
      <c r="I89" s="156"/>
      <c r="J89" s="157" t="str">
        <f>IF('Leave Request Form'!AL90="", "", 'Leave Request Form'!AL90)</f>
        <v/>
      </c>
      <c r="K89" s="156"/>
      <c r="L89" s="157"/>
      <c r="M89" s="159"/>
      <c r="N89" s="160"/>
      <c r="O89" s="161"/>
      <c r="P89" s="163"/>
      <c r="Q89" s="163"/>
      <c r="R89" s="163"/>
      <c r="S89" s="156"/>
      <c r="T89" s="157" t="str">
        <f>IF('Leave Request Form'!W90="", 'Leave Request Form'!K90, 'Leave Request Form'!W90)</f>
        <v/>
      </c>
      <c r="U89" s="156"/>
      <c r="V89" s="157" t="str">
        <f>IF('Leave Request Form'!Y90="", 'Leave Request Form'!M90, 'Leave Request Form'!Y90)</f>
        <v/>
      </c>
      <c r="W89" s="75"/>
    </row>
    <row r="90" spans="1:23" x14ac:dyDescent="0.25">
      <c r="A90" s="75"/>
      <c r="B90" s="176" t="str">
        <f>IF('Leave Request Form'!B91="", "", 'Leave Request Form'!B91)</f>
        <v/>
      </c>
      <c r="C90" s="158" t="str">
        <f>IF('Leave Request Form'!C91="", "", 'Leave Request Form'!C91)</f>
        <v/>
      </c>
      <c r="D90" s="160" t="str">
        <f>IF('Leave Request Form'!D91="", "", 'Leave Request Form'!D91)</f>
        <v/>
      </c>
      <c r="E90" s="161" t="str">
        <f>IF('Leave Request Form'!E91="", "", 'Leave Request Form'!E91)</f>
        <v/>
      </c>
      <c r="F90" s="181" t="str">
        <f>IF('Leave Request Form'!F91="", "", 'Leave Request Form'!F91)</f>
        <v/>
      </c>
      <c r="G90" s="163" t="str">
        <f>IF('Leave Request Form'!G91="", "", 'Leave Request Form'!G91)</f>
        <v/>
      </c>
      <c r="H90" s="164" t="str">
        <f>IF('Leave Request Form'!H91="", "", 'Leave Request Form'!H91)</f>
        <v/>
      </c>
      <c r="I90" s="156"/>
      <c r="J90" s="157" t="str">
        <f>IF('Leave Request Form'!AL91="", "", 'Leave Request Form'!AL91)</f>
        <v/>
      </c>
      <c r="K90" s="156"/>
      <c r="L90" s="157"/>
      <c r="M90" s="159"/>
      <c r="N90" s="160"/>
      <c r="O90" s="161"/>
      <c r="P90" s="163"/>
      <c r="Q90" s="163"/>
      <c r="R90" s="163"/>
      <c r="S90" s="156"/>
      <c r="T90" s="157" t="str">
        <f>IF('Leave Request Form'!W91="", 'Leave Request Form'!K91, 'Leave Request Form'!W91)</f>
        <v/>
      </c>
      <c r="U90" s="156"/>
      <c r="V90" s="157" t="str">
        <f>IF('Leave Request Form'!Y91="", 'Leave Request Form'!M91, 'Leave Request Form'!Y91)</f>
        <v/>
      </c>
      <c r="W90" s="75"/>
    </row>
    <row r="91" spans="1:23" x14ac:dyDescent="0.25">
      <c r="A91" s="75"/>
      <c r="B91" s="176" t="str">
        <f>IF('Leave Request Form'!B92="", "", 'Leave Request Form'!B92)</f>
        <v/>
      </c>
      <c r="C91" s="158" t="str">
        <f>IF('Leave Request Form'!C92="", "", 'Leave Request Form'!C92)</f>
        <v/>
      </c>
      <c r="D91" s="160" t="str">
        <f>IF('Leave Request Form'!D92="", "", 'Leave Request Form'!D92)</f>
        <v/>
      </c>
      <c r="E91" s="161" t="str">
        <f>IF('Leave Request Form'!E92="", "", 'Leave Request Form'!E92)</f>
        <v/>
      </c>
      <c r="F91" s="181" t="str">
        <f>IF('Leave Request Form'!F92="", "", 'Leave Request Form'!F92)</f>
        <v/>
      </c>
      <c r="G91" s="163" t="str">
        <f>IF('Leave Request Form'!G92="", "", 'Leave Request Form'!G92)</f>
        <v/>
      </c>
      <c r="H91" s="164" t="str">
        <f>IF('Leave Request Form'!H92="", "", 'Leave Request Form'!H92)</f>
        <v/>
      </c>
      <c r="I91" s="156"/>
      <c r="J91" s="157" t="str">
        <f>IF('Leave Request Form'!AL92="", "", 'Leave Request Form'!AL92)</f>
        <v/>
      </c>
      <c r="K91" s="156"/>
      <c r="L91" s="157"/>
      <c r="M91" s="159"/>
      <c r="N91" s="160"/>
      <c r="O91" s="161"/>
      <c r="P91" s="163"/>
      <c r="Q91" s="163"/>
      <c r="R91" s="163"/>
      <c r="S91" s="156"/>
      <c r="T91" s="157" t="str">
        <f>IF('Leave Request Form'!W92="", 'Leave Request Form'!K92, 'Leave Request Form'!W92)</f>
        <v/>
      </c>
      <c r="U91" s="156"/>
      <c r="V91" s="157" t="str">
        <f>IF('Leave Request Form'!Y92="", 'Leave Request Form'!M92, 'Leave Request Form'!Y92)</f>
        <v/>
      </c>
      <c r="W91" s="75"/>
    </row>
    <row r="92" spans="1:23" x14ac:dyDescent="0.25">
      <c r="A92" s="75"/>
      <c r="B92" s="176" t="str">
        <f>IF('Leave Request Form'!B93="", "", 'Leave Request Form'!B93)</f>
        <v/>
      </c>
      <c r="C92" s="158" t="str">
        <f>IF('Leave Request Form'!C93="", "", 'Leave Request Form'!C93)</f>
        <v/>
      </c>
      <c r="D92" s="160" t="str">
        <f>IF('Leave Request Form'!D93="", "", 'Leave Request Form'!D93)</f>
        <v/>
      </c>
      <c r="E92" s="161" t="str">
        <f>IF('Leave Request Form'!E93="", "", 'Leave Request Form'!E93)</f>
        <v/>
      </c>
      <c r="F92" s="181" t="str">
        <f>IF('Leave Request Form'!F93="", "", 'Leave Request Form'!F93)</f>
        <v/>
      </c>
      <c r="G92" s="163" t="str">
        <f>IF('Leave Request Form'!G93="", "", 'Leave Request Form'!G93)</f>
        <v/>
      </c>
      <c r="H92" s="164" t="str">
        <f>IF('Leave Request Form'!H93="", "", 'Leave Request Form'!H93)</f>
        <v/>
      </c>
      <c r="I92" s="156"/>
      <c r="J92" s="157" t="str">
        <f>IF('Leave Request Form'!AL93="", "", 'Leave Request Form'!AL93)</f>
        <v/>
      </c>
      <c r="K92" s="156"/>
      <c r="L92" s="157"/>
      <c r="M92" s="159"/>
      <c r="N92" s="160"/>
      <c r="O92" s="161"/>
      <c r="P92" s="163"/>
      <c r="Q92" s="163"/>
      <c r="R92" s="163"/>
      <c r="S92" s="156"/>
      <c r="T92" s="157" t="str">
        <f>IF('Leave Request Form'!W93="", 'Leave Request Form'!K93, 'Leave Request Form'!W93)</f>
        <v/>
      </c>
      <c r="U92" s="156"/>
      <c r="V92" s="157" t="str">
        <f>IF('Leave Request Form'!Y93="", 'Leave Request Form'!M93, 'Leave Request Form'!Y93)</f>
        <v/>
      </c>
      <c r="W92" s="75"/>
    </row>
    <row r="93" spans="1:23" x14ac:dyDescent="0.25">
      <c r="A93" s="75"/>
      <c r="B93" s="176" t="str">
        <f>IF('Leave Request Form'!B94="", "", 'Leave Request Form'!B94)</f>
        <v/>
      </c>
      <c r="C93" s="158" t="str">
        <f>IF('Leave Request Form'!C94="", "", 'Leave Request Form'!C94)</f>
        <v/>
      </c>
      <c r="D93" s="160" t="str">
        <f>IF('Leave Request Form'!D94="", "", 'Leave Request Form'!D94)</f>
        <v/>
      </c>
      <c r="E93" s="161" t="str">
        <f>IF('Leave Request Form'!E94="", "", 'Leave Request Form'!E94)</f>
        <v/>
      </c>
      <c r="F93" s="181" t="str">
        <f>IF('Leave Request Form'!F94="", "", 'Leave Request Form'!F94)</f>
        <v/>
      </c>
      <c r="G93" s="163" t="str">
        <f>IF('Leave Request Form'!G94="", "", 'Leave Request Form'!G94)</f>
        <v/>
      </c>
      <c r="H93" s="164" t="str">
        <f>IF('Leave Request Form'!H94="", "", 'Leave Request Form'!H94)</f>
        <v/>
      </c>
      <c r="I93" s="156"/>
      <c r="J93" s="157" t="str">
        <f>IF('Leave Request Form'!AL94="", "", 'Leave Request Form'!AL94)</f>
        <v/>
      </c>
      <c r="K93" s="156"/>
      <c r="L93" s="157"/>
      <c r="M93" s="159"/>
      <c r="N93" s="160"/>
      <c r="O93" s="161"/>
      <c r="P93" s="163"/>
      <c r="Q93" s="163"/>
      <c r="R93" s="163"/>
      <c r="S93" s="156"/>
      <c r="T93" s="157" t="str">
        <f>IF('Leave Request Form'!W94="", 'Leave Request Form'!K94, 'Leave Request Form'!W94)</f>
        <v/>
      </c>
      <c r="U93" s="156"/>
      <c r="V93" s="157" t="str">
        <f>IF('Leave Request Form'!Y94="", 'Leave Request Form'!M94, 'Leave Request Form'!Y94)</f>
        <v/>
      </c>
      <c r="W93" s="75"/>
    </row>
    <row r="94" spans="1:23" x14ac:dyDescent="0.25">
      <c r="A94" s="75"/>
      <c r="B94" s="176" t="str">
        <f>IF('Leave Request Form'!B95="", "", 'Leave Request Form'!B95)</f>
        <v/>
      </c>
      <c r="C94" s="158" t="str">
        <f>IF('Leave Request Form'!C95="", "", 'Leave Request Form'!C95)</f>
        <v/>
      </c>
      <c r="D94" s="160" t="str">
        <f>IF('Leave Request Form'!D95="", "", 'Leave Request Form'!D95)</f>
        <v/>
      </c>
      <c r="E94" s="161" t="str">
        <f>IF('Leave Request Form'!E95="", "", 'Leave Request Form'!E95)</f>
        <v/>
      </c>
      <c r="F94" s="181" t="str">
        <f>IF('Leave Request Form'!F95="", "", 'Leave Request Form'!F95)</f>
        <v/>
      </c>
      <c r="G94" s="163" t="str">
        <f>IF('Leave Request Form'!G95="", "", 'Leave Request Form'!G95)</f>
        <v/>
      </c>
      <c r="H94" s="164" t="str">
        <f>IF('Leave Request Form'!H95="", "", 'Leave Request Form'!H95)</f>
        <v/>
      </c>
      <c r="I94" s="156"/>
      <c r="J94" s="157" t="str">
        <f>IF('Leave Request Form'!AL95="", "", 'Leave Request Form'!AL95)</f>
        <v/>
      </c>
      <c r="K94" s="156"/>
      <c r="L94" s="157"/>
      <c r="M94" s="159"/>
      <c r="N94" s="160"/>
      <c r="O94" s="161"/>
      <c r="P94" s="163"/>
      <c r="Q94" s="163"/>
      <c r="R94" s="163"/>
      <c r="S94" s="156"/>
      <c r="T94" s="157" t="str">
        <f>IF('Leave Request Form'!W95="", 'Leave Request Form'!K95, 'Leave Request Form'!W95)</f>
        <v/>
      </c>
      <c r="U94" s="156"/>
      <c r="V94" s="157" t="str">
        <f>IF('Leave Request Form'!Y95="", 'Leave Request Form'!M95, 'Leave Request Form'!Y95)</f>
        <v/>
      </c>
      <c r="W94" s="75"/>
    </row>
    <row r="95" spans="1:23" x14ac:dyDescent="0.25">
      <c r="A95" s="75"/>
      <c r="B95" s="176" t="str">
        <f>IF('Leave Request Form'!B96="", "", 'Leave Request Form'!B96)</f>
        <v/>
      </c>
      <c r="C95" s="158" t="str">
        <f>IF('Leave Request Form'!C96="", "", 'Leave Request Form'!C96)</f>
        <v/>
      </c>
      <c r="D95" s="160" t="str">
        <f>IF('Leave Request Form'!D96="", "", 'Leave Request Form'!D96)</f>
        <v/>
      </c>
      <c r="E95" s="161" t="str">
        <f>IF('Leave Request Form'!E96="", "", 'Leave Request Form'!E96)</f>
        <v/>
      </c>
      <c r="F95" s="181" t="str">
        <f>IF('Leave Request Form'!F96="", "", 'Leave Request Form'!F96)</f>
        <v/>
      </c>
      <c r="G95" s="163" t="str">
        <f>IF('Leave Request Form'!G96="", "", 'Leave Request Form'!G96)</f>
        <v/>
      </c>
      <c r="H95" s="164" t="str">
        <f>IF('Leave Request Form'!H96="", "", 'Leave Request Form'!H96)</f>
        <v/>
      </c>
      <c r="I95" s="156"/>
      <c r="J95" s="157" t="str">
        <f>IF('Leave Request Form'!AL96="", "", 'Leave Request Form'!AL96)</f>
        <v/>
      </c>
      <c r="K95" s="156"/>
      <c r="L95" s="157"/>
      <c r="M95" s="159"/>
      <c r="N95" s="160"/>
      <c r="O95" s="161"/>
      <c r="P95" s="163"/>
      <c r="Q95" s="163"/>
      <c r="R95" s="163"/>
      <c r="S95" s="156"/>
      <c r="T95" s="157" t="str">
        <f>IF('Leave Request Form'!W96="", 'Leave Request Form'!K96, 'Leave Request Form'!W96)</f>
        <v/>
      </c>
      <c r="U95" s="156"/>
      <c r="V95" s="157" t="str">
        <f>IF('Leave Request Form'!Y96="", 'Leave Request Form'!M96, 'Leave Request Form'!Y96)</f>
        <v/>
      </c>
      <c r="W95" s="75"/>
    </row>
    <row r="96" spans="1:23" x14ac:dyDescent="0.25">
      <c r="A96" s="75"/>
      <c r="B96" s="176" t="str">
        <f>IF('Leave Request Form'!B97="", "", 'Leave Request Form'!B97)</f>
        <v/>
      </c>
      <c r="C96" s="158" t="str">
        <f>IF('Leave Request Form'!C97="", "", 'Leave Request Form'!C97)</f>
        <v/>
      </c>
      <c r="D96" s="160" t="str">
        <f>IF('Leave Request Form'!D97="", "", 'Leave Request Form'!D97)</f>
        <v/>
      </c>
      <c r="E96" s="161" t="str">
        <f>IF('Leave Request Form'!E97="", "", 'Leave Request Form'!E97)</f>
        <v/>
      </c>
      <c r="F96" s="181" t="str">
        <f>IF('Leave Request Form'!F97="", "", 'Leave Request Form'!F97)</f>
        <v/>
      </c>
      <c r="G96" s="163" t="str">
        <f>IF('Leave Request Form'!G97="", "", 'Leave Request Form'!G97)</f>
        <v/>
      </c>
      <c r="H96" s="164" t="str">
        <f>IF('Leave Request Form'!H97="", "", 'Leave Request Form'!H97)</f>
        <v/>
      </c>
      <c r="I96" s="156"/>
      <c r="J96" s="157" t="str">
        <f>IF('Leave Request Form'!AL97="", "", 'Leave Request Form'!AL97)</f>
        <v/>
      </c>
      <c r="K96" s="156"/>
      <c r="L96" s="157"/>
      <c r="M96" s="159"/>
      <c r="N96" s="160"/>
      <c r="O96" s="161"/>
      <c r="P96" s="163"/>
      <c r="Q96" s="163"/>
      <c r="R96" s="163"/>
      <c r="S96" s="156"/>
      <c r="T96" s="157" t="str">
        <f>IF('Leave Request Form'!W97="", 'Leave Request Form'!K97, 'Leave Request Form'!W97)</f>
        <v/>
      </c>
      <c r="U96" s="156"/>
      <c r="V96" s="157" t="str">
        <f>IF('Leave Request Form'!Y97="", 'Leave Request Form'!M97, 'Leave Request Form'!Y97)</f>
        <v/>
      </c>
      <c r="W96" s="75"/>
    </row>
    <row r="97" spans="1:23" x14ac:dyDescent="0.25">
      <c r="A97" s="75"/>
      <c r="B97" s="176" t="str">
        <f>IF('Leave Request Form'!B98="", "", 'Leave Request Form'!B98)</f>
        <v/>
      </c>
      <c r="C97" s="158" t="str">
        <f>IF('Leave Request Form'!C98="", "", 'Leave Request Form'!C98)</f>
        <v/>
      </c>
      <c r="D97" s="160" t="str">
        <f>IF('Leave Request Form'!D98="", "", 'Leave Request Form'!D98)</f>
        <v/>
      </c>
      <c r="E97" s="161" t="str">
        <f>IF('Leave Request Form'!E98="", "", 'Leave Request Form'!E98)</f>
        <v/>
      </c>
      <c r="F97" s="181" t="str">
        <f>IF('Leave Request Form'!F98="", "", 'Leave Request Form'!F98)</f>
        <v/>
      </c>
      <c r="G97" s="163" t="str">
        <f>IF('Leave Request Form'!G98="", "", 'Leave Request Form'!G98)</f>
        <v/>
      </c>
      <c r="H97" s="164" t="str">
        <f>IF('Leave Request Form'!H98="", "", 'Leave Request Form'!H98)</f>
        <v/>
      </c>
      <c r="I97" s="156"/>
      <c r="J97" s="157" t="str">
        <f>IF('Leave Request Form'!AL98="", "", 'Leave Request Form'!AL98)</f>
        <v/>
      </c>
      <c r="K97" s="156"/>
      <c r="L97" s="157"/>
      <c r="M97" s="159"/>
      <c r="N97" s="160"/>
      <c r="O97" s="161"/>
      <c r="P97" s="163"/>
      <c r="Q97" s="163"/>
      <c r="R97" s="163"/>
      <c r="S97" s="156"/>
      <c r="T97" s="157" t="str">
        <f>IF('Leave Request Form'!W98="", 'Leave Request Form'!K98, 'Leave Request Form'!W98)</f>
        <v/>
      </c>
      <c r="U97" s="156"/>
      <c r="V97" s="157" t="str">
        <f>IF('Leave Request Form'!Y98="", 'Leave Request Form'!M98, 'Leave Request Form'!Y98)</f>
        <v/>
      </c>
      <c r="W97" s="75"/>
    </row>
    <row r="98" spans="1:23" x14ac:dyDescent="0.25">
      <c r="A98" s="75"/>
      <c r="B98" s="176" t="str">
        <f>IF('Leave Request Form'!B99="", "", 'Leave Request Form'!B99)</f>
        <v/>
      </c>
      <c r="C98" s="158" t="str">
        <f>IF('Leave Request Form'!C99="", "", 'Leave Request Form'!C99)</f>
        <v/>
      </c>
      <c r="D98" s="160" t="str">
        <f>IF('Leave Request Form'!D99="", "", 'Leave Request Form'!D99)</f>
        <v/>
      </c>
      <c r="E98" s="161" t="str">
        <f>IF('Leave Request Form'!E99="", "", 'Leave Request Form'!E99)</f>
        <v/>
      </c>
      <c r="F98" s="181" t="str">
        <f>IF('Leave Request Form'!F99="", "", 'Leave Request Form'!F99)</f>
        <v/>
      </c>
      <c r="G98" s="163" t="str">
        <f>IF('Leave Request Form'!G99="", "", 'Leave Request Form'!G99)</f>
        <v/>
      </c>
      <c r="H98" s="164" t="str">
        <f>IF('Leave Request Form'!H99="", "", 'Leave Request Form'!H99)</f>
        <v/>
      </c>
      <c r="I98" s="156"/>
      <c r="J98" s="157" t="str">
        <f>IF('Leave Request Form'!AL99="", "", 'Leave Request Form'!AL99)</f>
        <v/>
      </c>
      <c r="K98" s="156"/>
      <c r="L98" s="157"/>
      <c r="M98" s="159"/>
      <c r="N98" s="160"/>
      <c r="O98" s="161"/>
      <c r="P98" s="163"/>
      <c r="Q98" s="163"/>
      <c r="R98" s="163"/>
      <c r="S98" s="156"/>
      <c r="T98" s="157" t="str">
        <f>IF('Leave Request Form'!W99="", 'Leave Request Form'!K99, 'Leave Request Form'!W99)</f>
        <v/>
      </c>
      <c r="U98" s="156"/>
      <c r="V98" s="157" t="str">
        <f>IF('Leave Request Form'!Y99="", 'Leave Request Form'!M99, 'Leave Request Form'!Y99)</f>
        <v/>
      </c>
      <c r="W98" s="75"/>
    </row>
    <row r="99" spans="1:23" x14ac:dyDescent="0.25">
      <c r="A99" s="75"/>
      <c r="B99" s="176" t="str">
        <f>IF('Leave Request Form'!B100="", "", 'Leave Request Form'!B100)</f>
        <v/>
      </c>
      <c r="C99" s="158" t="str">
        <f>IF('Leave Request Form'!C100="", "", 'Leave Request Form'!C100)</f>
        <v/>
      </c>
      <c r="D99" s="160" t="str">
        <f>IF('Leave Request Form'!D100="", "", 'Leave Request Form'!D100)</f>
        <v/>
      </c>
      <c r="E99" s="161" t="str">
        <f>IF('Leave Request Form'!E100="", "", 'Leave Request Form'!E100)</f>
        <v/>
      </c>
      <c r="F99" s="181" t="str">
        <f>IF('Leave Request Form'!F100="", "", 'Leave Request Form'!F100)</f>
        <v/>
      </c>
      <c r="G99" s="163" t="str">
        <f>IF('Leave Request Form'!G100="", "", 'Leave Request Form'!G100)</f>
        <v/>
      </c>
      <c r="H99" s="164" t="str">
        <f>IF('Leave Request Form'!H100="", "", 'Leave Request Form'!H100)</f>
        <v/>
      </c>
      <c r="I99" s="156"/>
      <c r="J99" s="157" t="str">
        <f>IF('Leave Request Form'!AL100="", "", 'Leave Request Form'!AL100)</f>
        <v/>
      </c>
      <c r="K99" s="156"/>
      <c r="L99" s="157"/>
      <c r="M99" s="159"/>
      <c r="N99" s="160"/>
      <c r="O99" s="161"/>
      <c r="P99" s="163"/>
      <c r="Q99" s="163"/>
      <c r="R99" s="163"/>
      <c r="S99" s="156"/>
      <c r="T99" s="157" t="str">
        <f>IF('Leave Request Form'!W100="", 'Leave Request Form'!K100, 'Leave Request Form'!W100)</f>
        <v/>
      </c>
      <c r="U99" s="156"/>
      <c r="V99" s="157" t="str">
        <f>IF('Leave Request Form'!Y100="", 'Leave Request Form'!M100, 'Leave Request Form'!Y100)</f>
        <v/>
      </c>
      <c r="W99" s="75"/>
    </row>
    <row r="100" spans="1:23" x14ac:dyDescent="0.25">
      <c r="A100" s="75"/>
      <c r="B100" s="176" t="str">
        <f>IF('Leave Request Form'!B101="", "", 'Leave Request Form'!B101)</f>
        <v/>
      </c>
      <c r="C100" s="158" t="str">
        <f>IF('Leave Request Form'!C101="", "", 'Leave Request Form'!C101)</f>
        <v/>
      </c>
      <c r="D100" s="160" t="str">
        <f>IF('Leave Request Form'!D101="", "", 'Leave Request Form'!D101)</f>
        <v/>
      </c>
      <c r="E100" s="161" t="str">
        <f>IF('Leave Request Form'!E101="", "", 'Leave Request Form'!E101)</f>
        <v/>
      </c>
      <c r="F100" s="181" t="str">
        <f>IF('Leave Request Form'!F101="", "", 'Leave Request Form'!F101)</f>
        <v/>
      </c>
      <c r="G100" s="163" t="str">
        <f>IF('Leave Request Form'!G101="", "", 'Leave Request Form'!G101)</f>
        <v/>
      </c>
      <c r="H100" s="164" t="str">
        <f>IF('Leave Request Form'!H101="", "", 'Leave Request Form'!H101)</f>
        <v/>
      </c>
      <c r="I100" s="156"/>
      <c r="J100" s="157" t="str">
        <f>IF('Leave Request Form'!AL101="", "", 'Leave Request Form'!AL101)</f>
        <v/>
      </c>
      <c r="K100" s="156"/>
      <c r="L100" s="157"/>
      <c r="M100" s="159"/>
      <c r="N100" s="160"/>
      <c r="O100" s="161"/>
      <c r="P100" s="163"/>
      <c r="Q100" s="163"/>
      <c r="R100" s="163"/>
      <c r="S100" s="156"/>
      <c r="T100" s="157" t="str">
        <f>IF('Leave Request Form'!W101="", 'Leave Request Form'!K101, 'Leave Request Form'!W101)</f>
        <v/>
      </c>
      <c r="U100" s="156"/>
      <c r="V100" s="157" t="str">
        <f>IF('Leave Request Form'!Y101="", 'Leave Request Form'!M101, 'Leave Request Form'!Y101)</f>
        <v/>
      </c>
      <c r="W100" s="75"/>
    </row>
    <row r="101" spans="1:23" x14ac:dyDescent="0.25">
      <c r="A101" s="75"/>
      <c r="B101" s="176" t="str">
        <f>IF('Leave Request Form'!B102="", "", 'Leave Request Form'!B102)</f>
        <v/>
      </c>
      <c r="C101" s="158" t="str">
        <f>IF('Leave Request Form'!C102="", "", 'Leave Request Form'!C102)</f>
        <v/>
      </c>
      <c r="D101" s="160" t="str">
        <f>IF('Leave Request Form'!D102="", "", 'Leave Request Form'!D102)</f>
        <v/>
      </c>
      <c r="E101" s="161" t="str">
        <f>IF('Leave Request Form'!E102="", "", 'Leave Request Form'!E102)</f>
        <v/>
      </c>
      <c r="F101" s="181" t="str">
        <f>IF('Leave Request Form'!F102="", "", 'Leave Request Form'!F102)</f>
        <v/>
      </c>
      <c r="G101" s="163" t="str">
        <f>IF('Leave Request Form'!G102="", "", 'Leave Request Form'!G102)</f>
        <v/>
      </c>
      <c r="H101" s="164" t="str">
        <f>IF('Leave Request Form'!H102="", "", 'Leave Request Form'!H102)</f>
        <v/>
      </c>
      <c r="I101" s="156"/>
      <c r="J101" s="157" t="str">
        <f>IF('Leave Request Form'!AL102="", "", 'Leave Request Form'!AL102)</f>
        <v/>
      </c>
      <c r="K101" s="156"/>
      <c r="L101" s="157"/>
      <c r="M101" s="159"/>
      <c r="N101" s="160"/>
      <c r="O101" s="161"/>
      <c r="P101" s="163"/>
      <c r="Q101" s="163"/>
      <c r="R101" s="163"/>
      <c r="S101" s="156"/>
      <c r="T101" s="157" t="str">
        <f>IF('Leave Request Form'!W102="", 'Leave Request Form'!K102, 'Leave Request Form'!W102)</f>
        <v/>
      </c>
      <c r="U101" s="156"/>
      <c r="V101" s="157" t="str">
        <f>IF('Leave Request Form'!Y102="", 'Leave Request Form'!M102, 'Leave Request Form'!Y102)</f>
        <v/>
      </c>
      <c r="W101" s="75"/>
    </row>
    <row r="102" spans="1:23" x14ac:dyDescent="0.25">
      <c r="A102" s="75"/>
      <c r="B102" s="176" t="str">
        <f>IF('Leave Request Form'!B103="", "", 'Leave Request Form'!B103)</f>
        <v/>
      </c>
      <c r="C102" s="158" t="str">
        <f>IF('Leave Request Form'!C103="", "", 'Leave Request Form'!C103)</f>
        <v/>
      </c>
      <c r="D102" s="160" t="str">
        <f>IF('Leave Request Form'!D103="", "", 'Leave Request Form'!D103)</f>
        <v/>
      </c>
      <c r="E102" s="161" t="str">
        <f>IF('Leave Request Form'!E103="", "", 'Leave Request Form'!E103)</f>
        <v/>
      </c>
      <c r="F102" s="181" t="str">
        <f>IF('Leave Request Form'!F103="", "", 'Leave Request Form'!F103)</f>
        <v/>
      </c>
      <c r="G102" s="163" t="str">
        <f>IF('Leave Request Form'!G103="", "", 'Leave Request Form'!G103)</f>
        <v/>
      </c>
      <c r="H102" s="164" t="str">
        <f>IF('Leave Request Form'!H103="", "", 'Leave Request Form'!H103)</f>
        <v/>
      </c>
      <c r="I102" s="156"/>
      <c r="J102" s="157" t="str">
        <f>IF('Leave Request Form'!AL103="", "", 'Leave Request Form'!AL103)</f>
        <v/>
      </c>
      <c r="K102" s="156"/>
      <c r="L102" s="157"/>
      <c r="M102" s="159"/>
      <c r="N102" s="160"/>
      <c r="O102" s="161"/>
      <c r="P102" s="163"/>
      <c r="Q102" s="163"/>
      <c r="R102" s="163"/>
      <c r="S102" s="156"/>
      <c r="T102" s="157" t="str">
        <f>IF('Leave Request Form'!W103="", 'Leave Request Form'!K103, 'Leave Request Form'!W103)</f>
        <v/>
      </c>
      <c r="U102" s="156"/>
      <c r="V102" s="157" t="str">
        <f>IF('Leave Request Form'!Y103="", 'Leave Request Form'!M103, 'Leave Request Form'!Y103)</f>
        <v/>
      </c>
      <c r="W102" s="75"/>
    </row>
    <row r="103" spans="1:23" x14ac:dyDescent="0.25">
      <c r="A103" s="75"/>
      <c r="B103" s="176" t="str">
        <f>IF('Leave Request Form'!B104="", "", 'Leave Request Form'!B104)</f>
        <v/>
      </c>
      <c r="C103" s="158" t="str">
        <f>IF('Leave Request Form'!C104="", "", 'Leave Request Form'!C104)</f>
        <v/>
      </c>
      <c r="D103" s="160" t="str">
        <f>IF('Leave Request Form'!D104="", "", 'Leave Request Form'!D104)</f>
        <v/>
      </c>
      <c r="E103" s="161" t="str">
        <f>IF('Leave Request Form'!E104="", "", 'Leave Request Form'!E104)</f>
        <v/>
      </c>
      <c r="F103" s="181" t="str">
        <f>IF('Leave Request Form'!F104="", "", 'Leave Request Form'!F104)</f>
        <v/>
      </c>
      <c r="G103" s="163" t="str">
        <f>IF('Leave Request Form'!G104="", "", 'Leave Request Form'!G104)</f>
        <v/>
      </c>
      <c r="H103" s="164" t="str">
        <f>IF('Leave Request Form'!H104="", "", 'Leave Request Form'!H104)</f>
        <v/>
      </c>
      <c r="I103" s="156"/>
      <c r="J103" s="157" t="str">
        <f>IF('Leave Request Form'!AL104="", "", 'Leave Request Form'!AL104)</f>
        <v/>
      </c>
      <c r="K103" s="156"/>
      <c r="L103" s="157"/>
      <c r="M103" s="159"/>
      <c r="N103" s="160"/>
      <c r="O103" s="161"/>
      <c r="P103" s="163"/>
      <c r="Q103" s="163"/>
      <c r="R103" s="163"/>
      <c r="S103" s="156"/>
      <c r="T103" s="157" t="str">
        <f>IF('Leave Request Form'!W104="", 'Leave Request Form'!K104, 'Leave Request Form'!W104)</f>
        <v/>
      </c>
      <c r="U103" s="156"/>
      <c r="V103" s="157" t="str">
        <f>IF('Leave Request Form'!Y104="", 'Leave Request Form'!M104, 'Leave Request Form'!Y104)</f>
        <v/>
      </c>
      <c r="W103" s="75"/>
    </row>
    <row r="104" spans="1:23" x14ac:dyDescent="0.25">
      <c r="A104" s="75"/>
      <c r="B104" s="176" t="str">
        <f>IF('Leave Request Form'!B105="", "", 'Leave Request Form'!B105)</f>
        <v/>
      </c>
      <c r="C104" s="158" t="str">
        <f>IF('Leave Request Form'!C105="", "", 'Leave Request Form'!C105)</f>
        <v/>
      </c>
      <c r="D104" s="160" t="str">
        <f>IF('Leave Request Form'!D105="", "", 'Leave Request Form'!D105)</f>
        <v/>
      </c>
      <c r="E104" s="161" t="str">
        <f>IF('Leave Request Form'!E105="", "", 'Leave Request Form'!E105)</f>
        <v/>
      </c>
      <c r="F104" s="181" t="str">
        <f>IF('Leave Request Form'!F105="", "", 'Leave Request Form'!F105)</f>
        <v/>
      </c>
      <c r="G104" s="163" t="str">
        <f>IF('Leave Request Form'!G105="", "", 'Leave Request Form'!G105)</f>
        <v/>
      </c>
      <c r="H104" s="164" t="str">
        <f>IF('Leave Request Form'!H105="", "", 'Leave Request Form'!H105)</f>
        <v/>
      </c>
      <c r="I104" s="156"/>
      <c r="J104" s="157" t="str">
        <f>IF('Leave Request Form'!AL105="", "", 'Leave Request Form'!AL105)</f>
        <v/>
      </c>
      <c r="K104" s="156"/>
      <c r="L104" s="157"/>
      <c r="M104" s="159"/>
      <c r="N104" s="160"/>
      <c r="O104" s="161"/>
      <c r="P104" s="163"/>
      <c r="Q104" s="163"/>
      <c r="R104" s="163"/>
      <c r="S104" s="156"/>
      <c r="T104" s="157" t="str">
        <f>IF('Leave Request Form'!W105="", 'Leave Request Form'!K105, 'Leave Request Form'!W105)</f>
        <v/>
      </c>
      <c r="U104" s="156"/>
      <c r="V104" s="157" t="str">
        <f>IF('Leave Request Form'!Y105="", 'Leave Request Form'!M105, 'Leave Request Form'!Y105)</f>
        <v/>
      </c>
      <c r="W104" s="75"/>
    </row>
    <row r="105" spans="1:23" x14ac:dyDescent="0.25">
      <c r="A105" s="75"/>
      <c r="B105" s="176" t="str">
        <f>IF('Leave Request Form'!B106="", "", 'Leave Request Form'!B106)</f>
        <v/>
      </c>
      <c r="C105" s="158" t="str">
        <f>IF('Leave Request Form'!C106="", "", 'Leave Request Form'!C106)</f>
        <v/>
      </c>
      <c r="D105" s="160" t="str">
        <f>IF('Leave Request Form'!D106="", "", 'Leave Request Form'!D106)</f>
        <v/>
      </c>
      <c r="E105" s="161" t="str">
        <f>IF('Leave Request Form'!E106="", "", 'Leave Request Form'!E106)</f>
        <v/>
      </c>
      <c r="F105" s="181" t="str">
        <f>IF('Leave Request Form'!F106="", "", 'Leave Request Form'!F106)</f>
        <v/>
      </c>
      <c r="G105" s="163" t="str">
        <f>IF('Leave Request Form'!G106="", "", 'Leave Request Form'!G106)</f>
        <v/>
      </c>
      <c r="H105" s="164" t="str">
        <f>IF('Leave Request Form'!H106="", "", 'Leave Request Form'!H106)</f>
        <v/>
      </c>
      <c r="I105" s="156"/>
      <c r="J105" s="157" t="str">
        <f>IF('Leave Request Form'!AL106="", "", 'Leave Request Form'!AL106)</f>
        <v/>
      </c>
      <c r="K105" s="156"/>
      <c r="L105" s="157"/>
      <c r="M105" s="159"/>
      <c r="N105" s="160"/>
      <c r="O105" s="161"/>
      <c r="P105" s="163"/>
      <c r="Q105" s="163"/>
      <c r="R105" s="163"/>
      <c r="S105" s="156"/>
      <c r="T105" s="157" t="str">
        <f>IF('Leave Request Form'!W106="", 'Leave Request Form'!K106, 'Leave Request Form'!W106)</f>
        <v/>
      </c>
      <c r="U105" s="156"/>
      <c r="V105" s="157" t="str">
        <f>IF('Leave Request Form'!Y106="", 'Leave Request Form'!M106, 'Leave Request Form'!Y106)</f>
        <v/>
      </c>
      <c r="W105" s="75"/>
    </row>
    <row r="106" spans="1:23" x14ac:dyDescent="0.25">
      <c r="A106" s="75"/>
      <c r="B106" s="176" t="str">
        <f>IF('Leave Request Form'!B107="", "", 'Leave Request Form'!B107)</f>
        <v/>
      </c>
      <c r="C106" s="158" t="str">
        <f>IF('Leave Request Form'!C107="", "", 'Leave Request Form'!C107)</f>
        <v/>
      </c>
      <c r="D106" s="160" t="str">
        <f>IF('Leave Request Form'!D107="", "", 'Leave Request Form'!D107)</f>
        <v/>
      </c>
      <c r="E106" s="161" t="str">
        <f>IF('Leave Request Form'!E107="", "", 'Leave Request Form'!E107)</f>
        <v/>
      </c>
      <c r="F106" s="181" t="str">
        <f>IF('Leave Request Form'!F107="", "", 'Leave Request Form'!F107)</f>
        <v/>
      </c>
      <c r="G106" s="163" t="str">
        <f>IF('Leave Request Form'!G107="", "", 'Leave Request Form'!G107)</f>
        <v/>
      </c>
      <c r="H106" s="164" t="str">
        <f>IF('Leave Request Form'!H107="", "", 'Leave Request Form'!H107)</f>
        <v/>
      </c>
      <c r="I106" s="156"/>
      <c r="J106" s="157" t="str">
        <f>IF('Leave Request Form'!AL107="", "", 'Leave Request Form'!AL107)</f>
        <v/>
      </c>
      <c r="K106" s="156"/>
      <c r="L106" s="157"/>
      <c r="M106" s="159"/>
      <c r="N106" s="160"/>
      <c r="O106" s="161"/>
      <c r="P106" s="163"/>
      <c r="Q106" s="163"/>
      <c r="R106" s="163"/>
      <c r="S106" s="156"/>
      <c r="T106" s="157" t="str">
        <f>IF('Leave Request Form'!W107="", 'Leave Request Form'!K107, 'Leave Request Form'!W107)</f>
        <v/>
      </c>
      <c r="U106" s="156"/>
      <c r="V106" s="157" t="str">
        <f>IF('Leave Request Form'!Y107="", 'Leave Request Form'!M107, 'Leave Request Form'!Y107)</f>
        <v/>
      </c>
      <c r="W106" s="75"/>
    </row>
    <row r="107" spans="1:23" x14ac:dyDescent="0.25">
      <c r="A107" s="75"/>
      <c r="B107" s="176" t="str">
        <f>IF('Leave Request Form'!B108="", "", 'Leave Request Form'!B108)</f>
        <v/>
      </c>
      <c r="C107" s="158" t="str">
        <f>IF('Leave Request Form'!C108="", "", 'Leave Request Form'!C108)</f>
        <v/>
      </c>
      <c r="D107" s="160" t="str">
        <f>IF('Leave Request Form'!D108="", "", 'Leave Request Form'!D108)</f>
        <v/>
      </c>
      <c r="E107" s="161" t="str">
        <f>IF('Leave Request Form'!E108="", "", 'Leave Request Form'!E108)</f>
        <v/>
      </c>
      <c r="F107" s="181" t="str">
        <f>IF('Leave Request Form'!F108="", "", 'Leave Request Form'!F108)</f>
        <v/>
      </c>
      <c r="G107" s="163" t="str">
        <f>IF('Leave Request Form'!G108="", "", 'Leave Request Form'!G108)</f>
        <v/>
      </c>
      <c r="H107" s="164" t="str">
        <f>IF('Leave Request Form'!H108="", "", 'Leave Request Form'!H108)</f>
        <v/>
      </c>
      <c r="I107" s="156"/>
      <c r="J107" s="157" t="str">
        <f>IF('Leave Request Form'!AL108="", "", 'Leave Request Form'!AL108)</f>
        <v/>
      </c>
      <c r="K107" s="156"/>
      <c r="L107" s="157"/>
      <c r="M107" s="159"/>
      <c r="N107" s="160"/>
      <c r="O107" s="161"/>
      <c r="P107" s="163"/>
      <c r="Q107" s="163"/>
      <c r="R107" s="163"/>
      <c r="S107" s="156"/>
      <c r="T107" s="157" t="str">
        <f>IF('Leave Request Form'!W108="", 'Leave Request Form'!K108, 'Leave Request Form'!W108)</f>
        <v/>
      </c>
      <c r="U107" s="156"/>
      <c r="V107" s="157" t="str">
        <f>IF('Leave Request Form'!Y108="", 'Leave Request Form'!M108, 'Leave Request Form'!Y108)</f>
        <v/>
      </c>
      <c r="W107" s="75"/>
    </row>
    <row r="108" spans="1:23" x14ac:dyDescent="0.25">
      <c r="A108" s="75"/>
      <c r="B108" s="176" t="str">
        <f>IF('Leave Request Form'!B109="", "", 'Leave Request Form'!B109)</f>
        <v/>
      </c>
      <c r="C108" s="158" t="str">
        <f>IF('Leave Request Form'!C109="", "", 'Leave Request Form'!C109)</f>
        <v/>
      </c>
      <c r="D108" s="160" t="str">
        <f>IF('Leave Request Form'!D109="", "", 'Leave Request Form'!D109)</f>
        <v/>
      </c>
      <c r="E108" s="161" t="str">
        <f>IF('Leave Request Form'!E109="", "", 'Leave Request Form'!E109)</f>
        <v/>
      </c>
      <c r="F108" s="181" t="str">
        <f>IF('Leave Request Form'!F109="", "", 'Leave Request Form'!F109)</f>
        <v/>
      </c>
      <c r="G108" s="163" t="str">
        <f>IF('Leave Request Form'!G109="", "", 'Leave Request Form'!G109)</f>
        <v/>
      </c>
      <c r="H108" s="164" t="str">
        <f>IF('Leave Request Form'!H109="", "", 'Leave Request Form'!H109)</f>
        <v/>
      </c>
      <c r="I108" s="156"/>
      <c r="J108" s="157" t="str">
        <f>IF('Leave Request Form'!AL109="", "", 'Leave Request Form'!AL109)</f>
        <v/>
      </c>
      <c r="K108" s="156"/>
      <c r="L108" s="157"/>
      <c r="M108" s="159"/>
      <c r="N108" s="160"/>
      <c r="O108" s="161"/>
      <c r="P108" s="163"/>
      <c r="Q108" s="163"/>
      <c r="R108" s="163"/>
      <c r="S108" s="156"/>
      <c r="T108" s="157" t="str">
        <f>IF('Leave Request Form'!W109="", 'Leave Request Form'!K109, 'Leave Request Form'!W109)</f>
        <v/>
      </c>
      <c r="U108" s="156"/>
      <c r="V108" s="157" t="str">
        <f>IF('Leave Request Form'!Y109="", 'Leave Request Form'!M109, 'Leave Request Form'!Y109)</f>
        <v/>
      </c>
      <c r="W108" s="75"/>
    </row>
    <row r="109" spans="1:23" x14ac:dyDescent="0.25">
      <c r="A109" s="75"/>
      <c r="B109" s="176" t="str">
        <f>IF('Leave Request Form'!B110="", "", 'Leave Request Form'!B110)</f>
        <v/>
      </c>
      <c r="C109" s="158" t="str">
        <f>IF('Leave Request Form'!C110="", "", 'Leave Request Form'!C110)</f>
        <v/>
      </c>
      <c r="D109" s="160" t="str">
        <f>IF('Leave Request Form'!D110="", "", 'Leave Request Form'!D110)</f>
        <v/>
      </c>
      <c r="E109" s="161" t="str">
        <f>IF('Leave Request Form'!E110="", "", 'Leave Request Form'!E110)</f>
        <v/>
      </c>
      <c r="F109" s="181" t="str">
        <f>IF('Leave Request Form'!F110="", "", 'Leave Request Form'!F110)</f>
        <v/>
      </c>
      <c r="G109" s="163" t="str">
        <f>IF('Leave Request Form'!G110="", "", 'Leave Request Form'!G110)</f>
        <v/>
      </c>
      <c r="H109" s="164" t="str">
        <f>IF('Leave Request Form'!H110="", "", 'Leave Request Form'!H110)</f>
        <v/>
      </c>
      <c r="I109" s="156"/>
      <c r="J109" s="157" t="str">
        <f>IF('Leave Request Form'!AL110="", "", 'Leave Request Form'!AL110)</f>
        <v/>
      </c>
      <c r="K109" s="156"/>
      <c r="L109" s="157"/>
      <c r="M109" s="159"/>
      <c r="N109" s="160"/>
      <c r="O109" s="161"/>
      <c r="P109" s="163"/>
      <c r="Q109" s="163"/>
      <c r="R109" s="163"/>
      <c r="S109" s="156"/>
      <c r="T109" s="157" t="str">
        <f>IF('Leave Request Form'!W110="", 'Leave Request Form'!K110, 'Leave Request Form'!W110)</f>
        <v/>
      </c>
      <c r="U109" s="156"/>
      <c r="V109" s="157" t="str">
        <f>IF('Leave Request Form'!Y110="", 'Leave Request Form'!M110, 'Leave Request Form'!Y110)</f>
        <v/>
      </c>
      <c r="W109" s="75"/>
    </row>
    <row r="110" spans="1:23" x14ac:dyDescent="0.25">
      <c r="A110" s="75"/>
      <c r="B110" s="176" t="str">
        <f>IF('Leave Request Form'!B111="", "", 'Leave Request Form'!B111)</f>
        <v/>
      </c>
      <c r="C110" s="158" t="str">
        <f>IF('Leave Request Form'!C111="", "", 'Leave Request Form'!C111)</f>
        <v/>
      </c>
      <c r="D110" s="160" t="str">
        <f>IF('Leave Request Form'!D111="", "", 'Leave Request Form'!D111)</f>
        <v/>
      </c>
      <c r="E110" s="161" t="str">
        <f>IF('Leave Request Form'!E111="", "", 'Leave Request Form'!E111)</f>
        <v/>
      </c>
      <c r="F110" s="181" t="str">
        <f>IF('Leave Request Form'!F111="", "", 'Leave Request Form'!F111)</f>
        <v/>
      </c>
      <c r="G110" s="163" t="str">
        <f>IF('Leave Request Form'!G111="", "", 'Leave Request Form'!G111)</f>
        <v/>
      </c>
      <c r="H110" s="164" t="str">
        <f>IF('Leave Request Form'!H111="", "", 'Leave Request Form'!H111)</f>
        <v/>
      </c>
      <c r="I110" s="156"/>
      <c r="J110" s="157" t="str">
        <f>IF('Leave Request Form'!AL111="", "", 'Leave Request Form'!AL111)</f>
        <v/>
      </c>
      <c r="K110" s="156"/>
      <c r="L110" s="157"/>
      <c r="M110" s="159"/>
      <c r="N110" s="160"/>
      <c r="O110" s="161"/>
      <c r="P110" s="163"/>
      <c r="Q110" s="163"/>
      <c r="R110" s="163"/>
      <c r="S110" s="156"/>
      <c r="T110" s="157" t="str">
        <f>IF('Leave Request Form'!W111="", 'Leave Request Form'!K111, 'Leave Request Form'!W111)</f>
        <v/>
      </c>
      <c r="U110" s="156"/>
      <c r="V110" s="157" t="str">
        <f>IF('Leave Request Form'!Y111="", 'Leave Request Form'!M111, 'Leave Request Form'!Y111)</f>
        <v/>
      </c>
      <c r="W110" s="75"/>
    </row>
    <row r="111" spans="1:23" x14ac:dyDescent="0.25">
      <c r="A111" s="75"/>
      <c r="B111" s="176" t="str">
        <f>IF('Leave Request Form'!B112="", "", 'Leave Request Form'!B112)</f>
        <v/>
      </c>
      <c r="C111" s="158" t="str">
        <f>IF('Leave Request Form'!C112="", "", 'Leave Request Form'!C112)</f>
        <v/>
      </c>
      <c r="D111" s="160" t="str">
        <f>IF('Leave Request Form'!D112="", "", 'Leave Request Form'!D112)</f>
        <v/>
      </c>
      <c r="E111" s="161" t="str">
        <f>IF('Leave Request Form'!E112="", "", 'Leave Request Form'!E112)</f>
        <v/>
      </c>
      <c r="F111" s="181" t="str">
        <f>IF('Leave Request Form'!F112="", "", 'Leave Request Form'!F112)</f>
        <v/>
      </c>
      <c r="G111" s="163" t="str">
        <f>IF('Leave Request Form'!G112="", "", 'Leave Request Form'!G112)</f>
        <v/>
      </c>
      <c r="H111" s="164" t="str">
        <f>IF('Leave Request Form'!H112="", "", 'Leave Request Form'!H112)</f>
        <v/>
      </c>
      <c r="I111" s="156"/>
      <c r="J111" s="157" t="str">
        <f>IF('Leave Request Form'!AL112="", "", 'Leave Request Form'!AL112)</f>
        <v/>
      </c>
      <c r="K111" s="156"/>
      <c r="L111" s="157"/>
      <c r="M111" s="159"/>
      <c r="N111" s="160"/>
      <c r="O111" s="161"/>
      <c r="P111" s="163"/>
      <c r="Q111" s="163"/>
      <c r="R111" s="163"/>
      <c r="S111" s="156"/>
      <c r="T111" s="157" t="str">
        <f>IF('Leave Request Form'!W112="", 'Leave Request Form'!K112, 'Leave Request Form'!W112)</f>
        <v/>
      </c>
      <c r="U111" s="156"/>
      <c r="V111" s="157" t="str">
        <f>IF('Leave Request Form'!Y112="", 'Leave Request Form'!M112, 'Leave Request Form'!Y112)</f>
        <v/>
      </c>
      <c r="W111" s="75"/>
    </row>
    <row r="112" spans="1:23" x14ac:dyDescent="0.25">
      <c r="A112" s="75"/>
      <c r="B112" s="176" t="str">
        <f>IF('Leave Request Form'!B113="", "", 'Leave Request Form'!B113)</f>
        <v/>
      </c>
      <c r="C112" s="158" t="str">
        <f>IF('Leave Request Form'!C113="", "", 'Leave Request Form'!C113)</f>
        <v/>
      </c>
      <c r="D112" s="160" t="str">
        <f>IF('Leave Request Form'!D113="", "", 'Leave Request Form'!D113)</f>
        <v/>
      </c>
      <c r="E112" s="161" t="str">
        <f>IF('Leave Request Form'!E113="", "", 'Leave Request Form'!E113)</f>
        <v/>
      </c>
      <c r="F112" s="181" t="str">
        <f>IF('Leave Request Form'!F113="", "", 'Leave Request Form'!F113)</f>
        <v/>
      </c>
      <c r="G112" s="163" t="str">
        <f>IF('Leave Request Form'!G113="", "", 'Leave Request Form'!G113)</f>
        <v/>
      </c>
      <c r="H112" s="164" t="str">
        <f>IF('Leave Request Form'!H113="", "", 'Leave Request Form'!H113)</f>
        <v/>
      </c>
      <c r="I112" s="156"/>
      <c r="J112" s="157" t="str">
        <f>IF('Leave Request Form'!AL113="", "", 'Leave Request Form'!AL113)</f>
        <v/>
      </c>
      <c r="K112" s="156"/>
      <c r="L112" s="157"/>
      <c r="M112" s="159"/>
      <c r="N112" s="160"/>
      <c r="O112" s="161"/>
      <c r="P112" s="163"/>
      <c r="Q112" s="163"/>
      <c r="R112" s="163"/>
      <c r="S112" s="156"/>
      <c r="T112" s="157" t="str">
        <f>IF('Leave Request Form'!W113="", 'Leave Request Form'!K113, 'Leave Request Form'!W113)</f>
        <v/>
      </c>
      <c r="U112" s="156"/>
      <c r="V112" s="157" t="str">
        <f>IF('Leave Request Form'!Y113="", 'Leave Request Form'!M113, 'Leave Request Form'!Y113)</f>
        <v/>
      </c>
      <c r="W112" s="75"/>
    </row>
    <row r="113" spans="1:23" x14ac:dyDescent="0.25">
      <c r="A113" s="75"/>
      <c r="B113" s="176" t="str">
        <f>IF('Leave Request Form'!B114="", "", 'Leave Request Form'!B114)</f>
        <v/>
      </c>
      <c r="C113" s="158" t="str">
        <f>IF('Leave Request Form'!C114="", "", 'Leave Request Form'!C114)</f>
        <v/>
      </c>
      <c r="D113" s="160" t="str">
        <f>IF('Leave Request Form'!D114="", "", 'Leave Request Form'!D114)</f>
        <v/>
      </c>
      <c r="E113" s="161" t="str">
        <f>IF('Leave Request Form'!E114="", "", 'Leave Request Form'!E114)</f>
        <v/>
      </c>
      <c r="F113" s="181" t="str">
        <f>IF('Leave Request Form'!F114="", "", 'Leave Request Form'!F114)</f>
        <v/>
      </c>
      <c r="G113" s="163" t="str">
        <f>IF('Leave Request Form'!G114="", "", 'Leave Request Form'!G114)</f>
        <v/>
      </c>
      <c r="H113" s="164" t="str">
        <f>IF('Leave Request Form'!H114="", "", 'Leave Request Form'!H114)</f>
        <v/>
      </c>
      <c r="I113" s="156"/>
      <c r="J113" s="157" t="str">
        <f>IF('Leave Request Form'!AL114="", "", 'Leave Request Form'!AL114)</f>
        <v/>
      </c>
      <c r="K113" s="156"/>
      <c r="L113" s="157"/>
      <c r="M113" s="159"/>
      <c r="N113" s="160"/>
      <c r="O113" s="161"/>
      <c r="P113" s="163"/>
      <c r="Q113" s="163"/>
      <c r="R113" s="163"/>
      <c r="S113" s="156"/>
      <c r="T113" s="157" t="str">
        <f>IF('Leave Request Form'!W114="", 'Leave Request Form'!K114, 'Leave Request Form'!W114)</f>
        <v/>
      </c>
      <c r="U113" s="156"/>
      <c r="V113" s="157" t="str">
        <f>IF('Leave Request Form'!Y114="", 'Leave Request Form'!M114, 'Leave Request Form'!Y114)</f>
        <v/>
      </c>
      <c r="W113" s="75"/>
    </row>
    <row r="114" spans="1:23" x14ac:dyDescent="0.25">
      <c r="A114" s="75"/>
      <c r="B114" s="176" t="str">
        <f>IF('Leave Request Form'!B115="", "", 'Leave Request Form'!B115)</f>
        <v/>
      </c>
      <c r="C114" s="158" t="str">
        <f>IF('Leave Request Form'!C115="", "", 'Leave Request Form'!C115)</f>
        <v/>
      </c>
      <c r="D114" s="160" t="str">
        <f>IF('Leave Request Form'!D115="", "", 'Leave Request Form'!D115)</f>
        <v/>
      </c>
      <c r="E114" s="161" t="str">
        <f>IF('Leave Request Form'!E115="", "", 'Leave Request Form'!E115)</f>
        <v/>
      </c>
      <c r="F114" s="181" t="str">
        <f>IF('Leave Request Form'!F115="", "", 'Leave Request Form'!F115)</f>
        <v/>
      </c>
      <c r="G114" s="163" t="str">
        <f>IF('Leave Request Form'!G115="", "", 'Leave Request Form'!G115)</f>
        <v/>
      </c>
      <c r="H114" s="164" t="str">
        <f>IF('Leave Request Form'!H115="", "", 'Leave Request Form'!H115)</f>
        <v/>
      </c>
      <c r="I114" s="156"/>
      <c r="J114" s="157" t="str">
        <f>IF('Leave Request Form'!AL115="", "", 'Leave Request Form'!AL115)</f>
        <v/>
      </c>
      <c r="K114" s="156"/>
      <c r="L114" s="157"/>
      <c r="M114" s="159"/>
      <c r="N114" s="160"/>
      <c r="O114" s="161"/>
      <c r="P114" s="163"/>
      <c r="Q114" s="163"/>
      <c r="R114" s="163"/>
      <c r="S114" s="156"/>
      <c r="T114" s="157" t="str">
        <f>IF('Leave Request Form'!W115="", 'Leave Request Form'!K115, 'Leave Request Form'!W115)</f>
        <v/>
      </c>
      <c r="U114" s="156"/>
      <c r="V114" s="157" t="str">
        <f>IF('Leave Request Form'!Y115="", 'Leave Request Form'!M115, 'Leave Request Form'!Y115)</f>
        <v/>
      </c>
      <c r="W114" s="75"/>
    </row>
    <row r="115" spans="1:23" x14ac:dyDescent="0.25">
      <c r="A115" s="75"/>
      <c r="B115" s="176" t="str">
        <f>IF('Leave Request Form'!B116="", "", 'Leave Request Form'!B116)</f>
        <v/>
      </c>
      <c r="C115" s="158" t="str">
        <f>IF('Leave Request Form'!C116="", "", 'Leave Request Form'!C116)</f>
        <v/>
      </c>
      <c r="D115" s="160" t="str">
        <f>IF('Leave Request Form'!D116="", "", 'Leave Request Form'!D116)</f>
        <v/>
      </c>
      <c r="E115" s="161" t="str">
        <f>IF('Leave Request Form'!E116="", "", 'Leave Request Form'!E116)</f>
        <v/>
      </c>
      <c r="F115" s="181" t="str">
        <f>IF('Leave Request Form'!F116="", "", 'Leave Request Form'!F116)</f>
        <v/>
      </c>
      <c r="G115" s="163" t="str">
        <f>IF('Leave Request Form'!G116="", "", 'Leave Request Form'!G116)</f>
        <v/>
      </c>
      <c r="H115" s="164" t="str">
        <f>IF('Leave Request Form'!H116="", "", 'Leave Request Form'!H116)</f>
        <v/>
      </c>
      <c r="I115" s="156"/>
      <c r="J115" s="157" t="str">
        <f>IF('Leave Request Form'!AL116="", "", 'Leave Request Form'!AL116)</f>
        <v/>
      </c>
      <c r="K115" s="156"/>
      <c r="L115" s="157"/>
      <c r="M115" s="159"/>
      <c r="N115" s="160"/>
      <c r="O115" s="161"/>
      <c r="P115" s="163"/>
      <c r="Q115" s="163"/>
      <c r="R115" s="163"/>
      <c r="S115" s="156"/>
      <c r="T115" s="157" t="str">
        <f>IF('Leave Request Form'!W116="", 'Leave Request Form'!K116, 'Leave Request Form'!W116)</f>
        <v/>
      </c>
      <c r="U115" s="156"/>
      <c r="V115" s="157" t="str">
        <f>IF('Leave Request Form'!Y116="", 'Leave Request Form'!M116, 'Leave Request Form'!Y116)</f>
        <v/>
      </c>
      <c r="W115" s="75"/>
    </row>
    <row r="116" spans="1:23" x14ac:dyDescent="0.25">
      <c r="A116" s="75"/>
      <c r="B116" s="176" t="str">
        <f>IF('Leave Request Form'!B117="", "", 'Leave Request Form'!B117)</f>
        <v/>
      </c>
      <c r="C116" s="158" t="str">
        <f>IF('Leave Request Form'!C117="", "", 'Leave Request Form'!C117)</f>
        <v/>
      </c>
      <c r="D116" s="160" t="str">
        <f>IF('Leave Request Form'!D117="", "", 'Leave Request Form'!D117)</f>
        <v/>
      </c>
      <c r="E116" s="161" t="str">
        <f>IF('Leave Request Form'!E117="", "", 'Leave Request Form'!E117)</f>
        <v/>
      </c>
      <c r="F116" s="181" t="str">
        <f>IF('Leave Request Form'!F117="", "", 'Leave Request Form'!F117)</f>
        <v/>
      </c>
      <c r="G116" s="163" t="str">
        <f>IF('Leave Request Form'!G117="", "", 'Leave Request Form'!G117)</f>
        <v/>
      </c>
      <c r="H116" s="164" t="str">
        <f>IF('Leave Request Form'!H117="", "", 'Leave Request Form'!H117)</f>
        <v/>
      </c>
      <c r="I116" s="156"/>
      <c r="J116" s="157" t="str">
        <f>IF('Leave Request Form'!AL117="", "", 'Leave Request Form'!AL117)</f>
        <v/>
      </c>
      <c r="K116" s="156"/>
      <c r="L116" s="157"/>
      <c r="M116" s="159"/>
      <c r="N116" s="160"/>
      <c r="O116" s="161"/>
      <c r="P116" s="163"/>
      <c r="Q116" s="163"/>
      <c r="R116" s="163"/>
      <c r="S116" s="156"/>
      <c r="T116" s="157" t="str">
        <f>IF('Leave Request Form'!W117="", 'Leave Request Form'!K117, 'Leave Request Form'!W117)</f>
        <v/>
      </c>
      <c r="U116" s="156"/>
      <c r="V116" s="157" t="str">
        <f>IF('Leave Request Form'!Y117="", 'Leave Request Form'!M117, 'Leave Request Form'!Y117)</f>
        <v/>
      </c>
      <c r="W116" s="75"/>
    </row>
    <row r="117" spans="1:23" x14ac:dyDescent="0.25">
      <c r="A117" s="75"/>
      <c r="B117" s="176" t="str">
        <f>IF('Leave Request Form'!B118="", "", 'Leave Request Form'!B118)</f>
        <v/>
      </c>
      <c r="C117" s="158" t="str">
        <f>IF('Leave Request Form'!C118="", "", 'Leave Request Form'!C118)</f>
        <v/>
      </c>
      <c r="D117" s="160" t="str">
        <f>IF('Leave Request Form'!D118="", "", 'Leave Request Form'!D118)</f>
        <v/>
      </c>
      <c r="E117" s="161" t="str">
        <f>IF('Leave Request Form'!E118="", "", 'Leave Request Form'!E118)</f>
        <v/>
      </c>
      <c r="F117" s="181" t="str">
        <f>IF('Leave Request Form'!F118="", "", 'Leave Request Form'!F118)</f>
        <v/>
      </c>
      <c r="G117" s="163" t="str">
        <f>IF('Leave Request Form'!G118="", "", 'Leave Request Form'!G118)</f>
        <v/>
      </c>
      <c r="H117" s="164" t="str">
        <f>IF('Leave Request Form'!H118="", "", 'Leave Request Form'!H118)</f>
        <v/>
      </c>
      <c r="I117" s="156"/>
      <c r="J117" s="157" t="str">
        <f>IF('Leave Request Form'!AL118="", "", 'Leave Request Form'!AL118)</f>
        <v/>
      </c>
      <c r="K117" s="156"/>
      <c r="L117" s="157"/>
      <c r="M117" s="159"/>
      <c r="N117" s="160"/>
      <c r="O117" s="161"/>
      <c r="P117" s="163"/>
      <c r="Q117" s="163"/>
      <c r="R117" s="163"/>
      <c r="S117" s="156"/>
      <c r="T117" s="157" t="str">
        <f>IF('Leave Request Form'!W118="", 'Leave Request Form'!K118, 'Leave Request Form'!W118)</f>
        <v/>
      </c>
      <c r="U117" s="156"/>
      <c r="V117" s="157" t="str">
        <f>IF('Leave Request Form'!Y118="", 'Leave Request Form'!M118, 'Leave Request Form'!Y118)</f>
        <v/>
      </c>
      <c r="W117" s="75"/>
    </row>
    <row r="118" spans="1:23" x14ac:dyDescent="0.25">
      <c r="A118" s="75"/>
      <c r="B118" s="176" t="str">
        <f>IF('Leave Request Form'!B119="", "", 'Leave Request Form'!B119)</f>
        <v/>
      </c>
      <c r="C118" s="158" t="str">
        <f>IF('Leave Request Form'!C119="", "", 'Leave Request Form'!C119)</f>
        <v/>
      </c>
      <c r="D118" s="160" t="str">
        <f>IF('Leave Request Form'!D119="", "", 'Leave Request Form'!D119)</f>
        <v/>
      </c>
      <c r="E118" s="161" t="str">
        <f>IF('Leave Request Form'!E119="", "", 'Leave Request Form'!E119)</f>
        <v/>
      </c>
      <c r="F118" s="181" t="str">
        <f>IF('Leave Request Form'!F119="", "", 'Leave Request Form'!F119)</f>
        <v/>
      </c>
      <c r="G118" s="163" t="str">
        <f>IF('Leave Request Form'!G119="", "", 'Leave Request Form'!G119)</f>
        <v/>
      </c>
      <c r="H118" s="164" t="str">
        <f>IF('Leave Request Form'!H119="", "", 'Leave Request Form'!H119)</f>
        <v/>
      </c>
      <c r="I118" s="156"/>
      <c r="J118" s="157" t="str">
        <f>IF('Leave Request Form'!AL119="", "", 'Leave Request Form'!AL119)</f>
        <v/>
      </c>
      <c r="K118" s="156"/>
      <c r="L118" s="157"/>
      <c r="M118" s="159"/>
      <c r="N118" s="160"/>
      <c r="O118" s="161"/>
      <c r="P118" s="163"/>
      <c r="Q118" s="163"/>
      <c r="R118" s="163"/>
      <c r="S118" s="156"/>
      <c r="T118" s="157" t="str">
        <f>IF('Leave Request Form'!W119="", 'Leave Request Form'!K119, 'Leave Request Form'!W119)</f>
        <v/>
      </c>
      <c r="U118" s="156"/>
      <c r="V118" s="157" t="str">
        <f>IF('Leave Request Form'!Y119="", 'Leave Request Form'!M119, 'Leave Request Form'!Y119)</f>
        <v/>
      </c>
      <c r="W118" s="75"/>
    </row>
    <row r="119" spans="1:23" x14ac:dyDescent="0.25">
      <c r="A119" s="75"/>
      <c r="B119" s="176" t="str">
        <f>IF('Leave Request Form'!B120="", "", 'Leave Request Form'!B120)</f>
        <v/>
      </c>
      <c r="C119" s="158" t="str">
        <f>IF('Leave Request Form'!C120="", "", 'Leave Request Form'!C120)</f>
        <v/>
      </c>
      <c r="D119" s="160" t="str">
        <f>IF('Leave Request Form'!D120="", "", 'Leave Request Form'!D120)</f>
        <v/>
      </c>
      <c r="E119" s="161" t="str">
        <f>IF('Leave Request Form'!E120="", "", 'Leave Request Form'!E120)</f>
        <v/>
      </c>
      <c r="F119" s="181" t="str">
        <f>IF('Leave Request Form'!F120="", "", 'Leave Request Form'!F120)</f>
        <v/>
      </c>
      <c r="G119" s="163" t="str">
        <f>IF('Leave Request Form'!G120="", "", 'Leave Request Form'!G120)</f>
        <v/>
      </c>
      <c r="H119" s="164" t="str">
        <f>IF('Leave Request Form'!H120="", "", 'Leave Request Form'!H120)</f>
        <v/>
      </c>
      <c r="I119" s="156"/>
      <c r="J119" s="157" t="str">
        <f>IF('Leave Request Form'!AL120="", "", 'Leave Request Form'!AL120)</f>
        <v/>
      </c>
      <c r="K119" s="156"/>
      <c r="L119" s="157"/>
      <c r="M119" s="159"/>
      <c r="N119" s="160"/>
      <c r="O119" s="161"/>
      <c r="P119" s="163"/>
      <c r="Q119" s="163"/>
      <c r="R119" s="163"/>
      <c r="S119" s="156"/>
      <c r="T119" s="157" t="str">
        <f>IF('Leave Request Form'!W120="", 'Leave Request Form'!K120, 'Leave Request Form'!W120)</f>
        <v/>
      </c>
      <c r="U119" s="156"/>
      <c r="V119" s="157" t="str">
        <f>IF('Leave Request Form'!Y120="", 'Leave Request Form'!M120, 'Leave Request Form'!Y120)</f>
        <v/>
      </c>
      <c r="W119" s="75"/>
    </row>
    <row r="120" spans="1:23" x14ac:dyDescent="0.25">
      <c r="A120" s="75"/>
      <c r="B120" s="176" t="str">
        <f>IF('Leave Request Form'!B121="", "", 'Leave Request Form'!B121)</f>
        <v/>
      </c>
      <c r="C120" s="158" t="str">
        <f>IF('Leave Request Form'!C121="", "", 'Leave Request Form'!C121)</f>
        <v/>
      </c>
      <c r="D120" s="160" t="str">
        <f>IF('Leave Request Form'!D121="", "", 'Leave Request Form'!D121)</f>
        <v/>
      </c>
      <c r="E120" s="161" t="str">
        <f>IF('Leave Request Form'!E121="", "", 'Leave Request Form'!E121)</f>
        <v/>
      </c>
      <c r="F120" s="181" t="str">
        <f>IF('Leave Request Form'!F121="", "", 'Leave Request Form'!F121)</f>
        <v/>
      </c>
      <c r="G120" s="163" t="str">
        <f>IF('Leave Request Form'!G121="", "", 'Leave Request Form'!G121)</f>
        <v/>
      </c>
      <c r="H120" s="164" t="str">
        <f>IF('Leave Request Form'!H121="", "", 'Leave Request Form'!H121)</f>
        <v/>
      </c>
      <c r="I120" s="156"/>
      <c r="J120" s="157" t="str">
        <f>IF('Leave Request Form'!AL121="", "", 'Leave Request Form'!AL121)</f>
        <v/>
      </c>
      <c r="K120" s="156"/>
      <c r="L120" s="157"/>
      <c r="M120" s="159"/>
      <c r="N120" s="160"/>
      <c r="O120" s="161"/>
      <c r="P120" s="163"/>
      <c r="Q120" s="163"/>
      <c r="R120" s="163"/>
      <c r="S120" s="156"/>
      <c r="T120" s="157" t="str">
        <f>IF('Leave Request Form'!W121="", 'Leave Request Form'!K121, 'Leave Request Form'!W121)</f>
        <v/>
      </c>
      <c r="U120" s="156"/>
      <c r="V120" s="157" t="str">
        <f>IF('Leave Request Form'!Y121="", 'Leave Request Form'!M121, 'Leave Request Form'!Y121)</f>
        <v/>
      </c>
      <c r="W120" s="75"/>
    </row>
    <row r="121" spans="1:23" x14ac:dyDescent="0.25">
      <c r="A121" s="75"/>
      <c r="B121" s="176" t="str">
        <f>IF('Leave Request Form'!B122="", "", 'Leave Request Form'!B122)</f>
        <v/>
      </c>
      <c r="C121" s="158" t="str">
        <f>IF('Leave Request Form'!C122="", "", 'Leave Request Form'!C122)</f>
        <v/>
      </c>
      <c r="D121" s="160" t="str">
        <f>IF('Leave Request Form'!D122="", "", 'Leave Request Form'!D122)</f>
        <v/>
      </c>
      <c r="E121" s="161" t="str">
        <f>IF('Leave Request Form'!E122="", "", 'Leave Request Form'!E122)</f>
        <v/>
      </c>
      <c r="F121" s="181" t="str">
        <f>IF('Leave Request Form'!F122="", "", 'Leave Request Form'!F122)</f>
        <v/>
      </c>
      <c r="G121" s="163" t="str">
        <f>IF('Leave Request Form'!G122="", "", 'Leave Request Form'!G122)</f>
        <v/>
      </c>
      <c r="H121" s="164" t="str">
        <f>IF('Leave Request Form'!H122="", "", 'Leave Request Form'!H122)</f>
        <v/>
      </c>
      <c r="I121" s="156"/>
      <c r="J121" s="157" t="str">
        <f>IF('Leave Request Form'!AL122="", "", 'Leave Request Form'!AL122)</f>
        <v/>
      </c>
      <c r="K121" s="156"/>
      <c r="L121" s="157"/>
      <c r="M121" s="159"/>
      <c r="N121" s="160"/>
      <c r="O121" s="161"/>
      <c r="P121" s="163"/>
      <c r="Q121" s="163"/>
      <c r="R121" s="163"/>
      <c r="S121" s="156"/>
      <c r="T121" s="157" t="str">
        <f>IF('Leave Request Form'!W122="", 'Leave Request Form'!K122, 'Leave Request Form'!W122)</f>
        <v/>
      </c>
      <c r="U121" s="156"/>
      <c r="V121" s="157" t="str">
        <f>IF('Leave Request Form'!Y122="", 'Leave Request Form'!M122, 'Leave Request Form'!Y122)</f>
        <v/>
      </c>
      <c r="W121" s="75"/>
    </row>
    <row r="122" spans="1:23" x14ac:dyDescent="0.25">
      <c r="A122" s="75"/>
      <c r="B122" s="176" t="str">
        <f>IF('Leave Request Form'!B123="", "", 'Leave Request Form'!B123)</f>
        <v/>
      </c>
      <c r="C122" s="158" t="str">
        <f>IF('Leave Request Form'!C123="", "", 'Leave Request Form'!C123)</f>
        <v/>
      </c>
      <c r="D122" s="160" t="str">
        <f>IF('Leave Request Form'!D123="", "", 'Leave Request Form'!D123)</f>
        <v/>
      </c>
      <c r="E122" s="161" t="str">
        <f>IF('Leave Request Form'!E123="", "", 'Leave Request Form'!E123)</f>
        <v/>
      </c>
      <c r="F122" s="181" t="str">
        <f>IF('Leave Request Form'!F123="", "", 'Leave Request Form'!F123)</f>
        <v/>
      </c>
      <c r="G122" s="163" t="str">
        <f>IF('Leave Request Form'!G123="", "", 'Leave Request Form'!G123)</f>
        <v/>
      </c>
      <c r="H122" s="164" t="str">
        <f>IF('Leave Request Form'!H123="", "", 'Leave Request Form'!H123)</f>
        <v/>
      </c>
      <c r="I122" s="156"/>
      <c r="J122" s="157" t="str">
        <f>IF('Leave Request Form'!AL123="", "", 'Leave Request Form'!AL123)</f>
        <v/>
      </c>
      <c r="K122" s="156"/>
      <c r="L122" s="157"/>
      <c r="M122" s="159"/>
      <c r="N122" s="160"/>
      <c r="O122" s="161"/>
      <c r="P122" s="163"/>
      <c r="Q122" s="163"/>
      <c r="R122" s="163"/>
      <c r="S122" s="156"/>
      <c r="T122" s="157" t="str">
        <f>IF('Leave Request Form'!W123="", 'Leave Request Form'!K123, 'Leave Request Form'!W123)</f>
        <v/>
      </c>
      <c r="U122" s="156"/>
      <c r="V122" s="157" t="str">
        <f>IF('Leave Request Form'!Y123="", 'Leave Request Form'!M123, 'Leave Request Form'!Y123)</f>
        <v/>
      </c>
      <c r="W122" s="75"/>
    </row>
    <row r="123" spans="1:23" x14ac:dyDescent="0.25">
      <c r="A123" s="75"/>
      <c r="B123" s="176" t="str">
        <f>IF('Leave Request Form'!B124="", "", 'Leave Request Form'!B124)</f>
        <v/>
      </c>
      <c r="C123" s="158" t="str">
        <f>IF('Leave Request Form'!C124="", "", 'Leave Request Form'!C124)</f>
        <v/>
      </c>
      <c r="D123" s="160" t="str">
        <f>IF('Leave Request Form'!D124="", "", 'Leave Request Form'!D124)</f>
        <v/>
      </c>
      <c r="E123" s="161" t="str">
        <f>IF('Leave Request Form'!E124="", "", 'Leave Request Form'!E124)</f>
        <v/>
      </c>
      <c r="F123" s="181" t="str">
        <f>IF('Leave Request Form'!F124="", "", 'Leave Request Form'!F124)</f>
        <v/>
      </c>
      <c r="G123" s="163" t="str">
        <f>IF('Leave Request Form'!G124="", "", 'Leave Request Form'!G124)</f>
        <v/>
      </c>
      <c r="H123" s="164" t="str">
        <f>IF('Leave Request Form'!H124="", "", 'Leave Request Form'!H124)</f>
        <v/>
      </c>
      <c r="I123" s="156"/>
      <c r="J123" s="157" t="str">
        <f>IF('Leave Request Form'!AL124="", "", 'Leave Request Form'!AL124)</f>
        <v/>
      </c>
      <c r="K123" s="156"/>
      <c r="L123" s="157"/>
      <c r="M123" s="159"/>
      <c r="N123" s="160"/>
      <c r="O123" s="161"/>
      <c r="P123" s="163"/>
      <c r="Q123" s="163"/>
      <c r="R123" s="163"/>
      <c r="S123" s="156"/>
      <c r="T123" s="157" t="str">
        <f>IF('Leave Request Form'!W124="", 'Leave Request Form'!K124, 'Leave Request Form'!W124)</f>
        <v/>
      </c>
      <c r="U123" s="156"/>
      <c r="V123" s="157" t="str">
        <f>IF('Leave Request Form'!Y124="", 'Leave Request Form'!M124, 'Leave Request Form'!Y124)</f>
        <v/>
      </c>
      <c r="W123" s="75"/>
    </row>
    <row r="124" spans="1:23" x14ac:dyDescent="0.25">
      <c r="A124" s="75"/>
      <c r="B124" s="176" t="str">
        <f>IF('Leave Request Form'!B125="", "", 'Leave Request Form'!B125)</f>
        <v/>
      </c>
      <c r="C124" s="158" t="str">
        <f>IF('Leave Request Form'!C125="", "", 'Leave Request Form'!C125)</f>
        <v/>
      </c>
      <c r="D124" s="160" t="str">
        <f>IF('Leave Request Form'!D125="", "", 'Leave Request Form'!D125)</f>
        <v/>
      </c>
      <c r="E124" s="161" t="str">
        <f>IF('Leave Request Form'!E125="", "", 'Leave Request Form'!E125)</f>
        <v/>
      </c>
      <c r="F124" s="181" t="str">
        <f>IF('Leave Request Form'!F125="", "", 'Leave Request Form'!F125)</f>
        <v/>
      </c>
      <c r="G124" s="163" t="str">
        <f>IF('Leave Request Form'!G125="", "", 'Leave Request Form'!G125)</f>
        <v/>
      </c>
      <c r="H124" s="164" t="str">
        <f>IF('Leave Request Form'!H125="", "", 'Leave Request Form'!H125)</f>
        <v/>
      </c>
      <c r="I124" s="156"/>
      <c r="J124" s="157" t="str">
        <f>IF('Leave Request Form'!AL125="", "", 'Leave Request Form'!AL125)</f>
        <v/>
      </c>
      <c r="K124" s="156"/>
      <c r="L124" s="157"/>
      <c r="M124" s="159"/>
      <c r="N124" s="160"/>
      <c r="O124" s="161"/>
      <c r="P124" s="163"/>
      <c r="Q124" s="163"/>
      <c r="R124" s="163"/>
      <c r="S124" s="156"/>
      <c r="T124" s="157" t="str">
        <f>IF('Leave Request Form'!W125="", 'Leave Request Form'!K125, 'Leave Request Form'!W125)</f>
        <v/>
      </c>
      <c r="U124" s="156"/>
      <c r="V124" s="157" t="str">
        <f>IF('Leave Request Form'!Y125="", 'Leave Request Form'!M125, 'Leave Request Form'!Y125)</f>
        <v/>
      </c>
      <c r="W124" s="75"/>
    </row>
    <row r="125" spans="1:23" x14ac:dyDescent="0.25">
      <c r="A125" s="75"/>
      <c r="B125" s="176" t="str">
        <f>IF('Leave Request Form'!B126="", "", 'Leave Request Form'!B126)</f>
        <v/>
      </c>
      <c r="C125" s="158" t="str">
        <f>IF('Leave Request Form'!C126="", "", 'Leave Request Form'!C126)</f>
        <v/>
      </c>
      <c r="D125" s="160" t="str">
        <f>IF('Leave Request Form'!D126="", "", 'Leave Request Form'!D126)</f>
        <v/>
      </c>
      <c r="E125" s="161" t="str">
        <f>IF('Leave Request Form'!E126="", "", 'Leave Request Form'!E126)</f>
        <v/>
      </c>
      <c r="F125" s="181" t="str">
        <f>IF('Leave Request Form'!F126="", "", 'Leave Request Form'!F126)</f>
        <v/>
      </c>
      <c r="G125" s="163" t="str">
        <f>IF('Leave Request Form'!G126="", "", 'Leave Request Form'!G126)</f>
        <v/>
      </c>
      <c r="H125" s="164" t="str">
        <f>IF('Leave Request Form'!H126="", "", 'Leave Request Form'!H126)</f>
        <v/>
      </c>
      <c r="I125" s="156"/>
      <c r="J125" s="157" t="str">
        <f>IF('Leave Request Form'!AL126="", "", 'Leave Request Form'!AL126)</f>
        <v/>
      </c>
      <c r="K125" s="156"/>
      <c r="L125" s="157"/>
      <c r="M125" s="159"/>
      <c r="N125" s="160"/>
      <c r="O125" s="161"/>
      <c r="P125" s="163"/>
      <c r="Q125" s="163"/>
      <c r="R125" s="163"/>
      <c r="S125" s="156"/>
      <c r="T125" s="157" t="str">
        <f>IF('Leave Request Form'!W126="", 'Leave Request Form'!K126, 'Leave Request Form'!W126)</f>
        <v/>
      </c>
      <c r="U125" s="156"/>
      <c r="V125" s="157" t="str">
        <f>IF('Leave Request Form'!Y126="", 'Leave Request Form'!M126, 'Leave Request Form'!Y126)</f>
        <v/>
      </c>
      <c r="W125" s="75"/>
    </row>
    <row r="126" spans="1:23" x14ac:dyDescent="0.25">
      <c r="A126" s="75"/>
      <c r="B126" s="176" t="str">
        <f>IF('Leave Request Form'!B127="", "", 'Leave Request Form'!B127)</f>
        <v/>
      </c>
      <c r="C126" s="158" t="str">
        <f>IF('Leave Request Form'!C127="", "", 'Leave Request Form'!C127)</f>
        <v/>
      </c>
      <c r="D126" s="160" t="str">
        <f>IF('Leave Request Form'!D127="", "", 'Leave Request Form'!D127)</f>
        <v/>
      </c>
      <c r="E126" s="161" t="str">
        <f>IF('Leave Request Form'!E127="", "", 'Leave Request Form'!E127)</f>
        <v/>
      </c>
      <c r="F126" s="181" t="str">
        <f>IF('Leave Request Form'!F127="", "", 'Leave Request Form'!F127)</f>
        <v/>
      </c>
      <c r="G126" s="163" t="str">
        <f>IF('Leave Request Form'!G127="", "", 'Leave Request Form'!G127)</f>
        <v/>
      </c>
      <c r="H126" s="164" t="str">
        <f>IF('Leave Request Form'!H127="", "", 'Leave Request Form'!H127)</f>
        <v/>
      </c>
      <c r="I126" s="156"/>
      <c r="J126" s="157" t="str">
        <f>IF('Leave Request Form'!AL127="", "", 'Leave Request Form'!AL127)</f>
        <v/>
      </c>
      <c r="K126" s="156"/>
      <c r="L126" s="157"/>
      <c r="M126" s="159"/>
      <c r="N126" s="160"/>
      <c r="O126" s="161"/>
      <c r="P126" s="163"/>
      <c r="Q126" s="163"/>
      <c r="R126" s="163"/>
      <c r="S126" s="156"/>
      <c r="T126" s="157" t="str">
        <f>IF('Leave Request Form'!W127="", 'Leave Request Form'!K127, 'Leave Request Form'!W127)</f>
        <v/>
      </c>
      <c r="U126" s="156"/>
      <c r="V126" s="157" t="str">
        <f>IF('Leave Request Form'!Y127="", 'Leave Request Form'!M127, 'Leave Request Form'!Y127)</f>
        <v/>
      </c>
      <c r="W126" s="75"/>
    </row>
    <row r="127" spans="1:23" x14ac:dyDescent="0.25">
      <c r="A127" s="75"/>
      <c r="B127" s="176" t="str">
        <f>IF('Leave Request Form'!B128="", "", 'Leave Request Form'!B128)</f>
        <v/>
      </c>
      <c r="C127" s="158" t="str">
        <f>IF('Leave Request Form'!C128="", "", 'Leave Request Form'!C128)</f>
        <v/>
      </c>
      <c r="D127" s="160" t="str">
        <f>IF('Leave Request Form'!D128="", "", 'Leave Request Form'!D128)</f>
        <v/>
      </c>
      <c r="E127" s="161" t="str">
        <f>IF('Leave Request Form'!E128="", "", 'Leave Request Form'!E128)</f>
        <v/>
      </c>
      <c r="F127" s="181" t="str">
        <f>IF('Leave Request Form'!F128="", "", 'Leave Request Form'!F128)</f>
        <v/>
      </c>
      <c r="G127" s="163" t="str">
        <f>IF('Leave Request Form'!G128="", "", 'Leave Request Form'!G128)</f>
        <v/>
      </c>
      <c r="H127" s="164" t="str">
        <f>IF('Leave Request Form'!H128="", "", 'Leave Request Form'!H128)</f>
        <v/>
      </c>
      <c r="I127" s="156"/>
      <c r="J127" s="157" t="str">
        <f>IF('Leave Request Form'!AL128="", "", 'Leave Request Form'!AL128)</f>
        <v/>
      </c>
      <c r="K127" s="156"/>
      <c r="L127" s="157"/>
      <c r="M127" s="159"/>
      <c r="N127" s="160"/>
      <c r="O127" s="161"/>
      <c r="P127" s="163"/>
      <c r="Q127" s="163"/>
      <c r="R127" s="163"/>
      <c r="S127" s="156"/>
      <c r="T127" s="157" t="str">
        <f>IF('Leave Request Form'!W128="", 'Leave Request Form'!K128, 'Leave Request Form'!W128)</f>
        <v/>
      </c>
      <c r="U127" s="156"/>
      <c r="V127" s="157" t="str">
        <f>IF('Leave Request Form'!Y128="", 'Leave Request Form'!M128, 'Leave Request Form'!Y128)</f>
        <v/>
      </c>
      <c r="W127" s="75"/>
    </row>
    <row r="128" spans="1:23" x14ac:dyDescent="0.25">
      <c r="A128" s="75"/>
      <c r="B128" s="176" t="str">
        <f>IF('Leave Request Form'!B129="", "", 'Leave Request Form'!B129)</f>
        <v/>
      </c>
      <c r="C128" s="158" t="str">
        <f>IF('Leave Request Form'!C129="", "", 'Leave Request Form'!C129)</f>
        <v/>
      </c>
      <c r="D128" s="160" t="str">
        <f>IF('Leave Request Form'!D129="", "", 'Leave Request Form'!D129)</f>
        <v/>
      </c>
      <c r="E128" s="161" t="str">
        <f>IF('Leave Request Form'!E129="", "", 'Leave Request Form'!E129)</f>
        <v/>
      </c>
      <c r="F128" s="181" t="str">
        <f>IF('Leave Request Form'!F129="", "", 'Leave Request Form'!F129)</f>
        <v/>
      </c>
      <c r="G128" s="163" t="str">
        <f>IF('Leave Request Form'!G129="", "", 'Leave Request Form'!G129)</f>
        <v/>
      </c>
      <c r="H128" s="164" t="str">
        <f>IF('Leave Request Form'!H129="", "", 'Leave Request Form'!H129)</f>
        <v/>
      </c>
      <c r="I128" s="156"/>
      <c r="J128" s="157" t="str">
        <f>IF('Leave Request Form'!AL129="", "", 'Leave Request Form'!AL129)</f>
        <v/>
      </c>
      <c r="K128" s="156"/>
      <c r="L128" s="157"/>
      <c r="M128" s="159"/>
      <c r="N128" s="160"/>
      <c r="O128" s="161"/>
      <c r="P128" s="163"/>
      <c r="Q128" s="163"/>
      <c r="R128" s="163"/>
      <c r="S128" s="156"/>
      <c r="T128" s="157" t="str">
        <f>IF('Leave Request Form'!W129="", 'Leave Request Form'!K129, 'Leave Request Form'!W129)</f>
        <v/>
      </c>
      <c r="U128" s="156"/>
      <c r="V128" s="157" t="str">
        <f>IF('Leave Request Form'!Y129="", 'Leave Request Form'!M129, 'Leave Request Form'!Y129)</f>
        <v/>
      </c>
      <c r="W128" s="75"/>
    </row>
    <row r="129" spans="1:23" x14ac:dyDescent="0.25">
      <c r="A129" s="75"/>
      <c r="B129" s="176" t="str">
        <f>IF('Leave Request Form'!B130="", "", 'Leave Request Form'!B130)</f>
        <v/>
      </c>
      <c r="C129" s="158" t="str">
        <f>IF('Leave Request Form'!C130="", "", 'Leave Request Form'!C130)</f>
        <v/>
      </c>
      <c r="D129" s="160" t="str">
        <f>IF('Leave Request Form'!D130="", "", 'Leave Request Form'!D130)</f>
        <v/>
      </c>
      <c r="E129" s="161" t="str">
        <f>IF('Leave Request Form'!E130="", "", 'Leave Request Form'!E130)</f>
        <v/>
      </c>
      <c r="F129" s="181" t="str">
        <f>IF('Leave Request Form'!F130="", "", 'Leave Request Form'!F130)</f>
        <v/>
      </c>
      <c r="G129" s="163" t="str">
        <f>IF('Leave Request Form'!G130="", "", 'Leave Request Form'!G130)</f>
        <v/>
      </c>
      <c r="H129" s="164" t="str">
        <f>IF('Leave Request Form'!H130="", "", 'Leave Request Form'!H130)</f>
        <v/>
      </c>
      <c r="I129" s="156"/>
      <c r="J129" s="157" t="str">
        <f>IF('Leave Request Form'!AL130="", "", 'Leave Request Form'!AL130)</f>
        <v/>
      </c>
      <c r="K129" s="156"/>
      <c r="L129" s="157"/>
      <c r="M129" s="159"/>
      <c r="N129" s="160"/>
      <c r="O129" s="161"/>
      <c r="P129" s="163"/>
      <c r="Q129" s="163"/>
      <c r="R129" s="163"/>
      <c r="S129" s="156"/>
      <c r="T129" s="157" t="str">
        <f>IF('Leave Request Form'!W130="", 'Leave Request Form'!K130, 'Leave Request Form'!W130)</f>
        <v/>
      </c>
      <c r="U129" s="156"/>
      <c r="V129" s="157" t="str">
        <f>IF('Leave Request Form'!Y130="", 'Leave Request Form'!M130, 'Leave Request Form'!Y130)</f>
        <v/>
      </c>
      <c r="W129" s="75"/>
    </row>
    <row r="130" spans="1:23" x14ac:dyDescent="0.25">
      <c r="A130" s="75"/>
      <c r="B130" s="176" t="str">
        <f>IF('Leave Request Form'!B131="", "", 'Leave Request Form'!B131)</f>
        <v/>
      </c>
      <c r="C130" s="158" t="str">
        <f>IF('Leave Request Form'!C131="", "", 'Leave Request Form'!C131)</f>
        <v/>
      </c>
      <c r="D130" s="160" t="str">
        <f>IF('Leave Request Form'!D131="", "", 'Leave Request Form'!D131)</f>
        <v/>
      </c>
      <c r="E130" s="161" t="str">
        <f>IF('Leave Request Form'!E131="", "", 'Leave Request Form'!E131)</f>
        <v/>
      </c>
      <c r="F130" s="181" t="str">
        <f>IF('Leave Request Form'!F131="", "", 'Leave Request Form'!F131)</f>
        <v/>
      </c>
      <c r="G130" s="163" t="str">
        <f>IF('Leave Request Form'!G131="", "", 'Leave Request Form'!G131)</f>
        <v/>
      </c>
      <c r="H130" s="164" t="str">
        <f>IF('Leave Request Form'!H131="", "", 'Leave Request Form'!H131)</f>
        <v/>
      </c>
      <c r="I130" s="156"/>
      <c r="J130" s="157" t="str">
        <f>IF('Leave Request Form'!AL131="", "", 'Leave Request Form'!AL131)</f>
        <v/>
      </c>
      <c r="K130" s="156"/>
      <c r="L130" s="157"/>
      <c r="M130" s="159"/>
      <c r="N130" s="160"/>
      <c r="O130" s="161"/>
      <c r="P130" s="163"/>
      <c r="Q130" s="163"/>
      <c r="R130" s="163"/>
      <c r="S130" s="156"/>
      <c r="T130" s="157" t="str">
        <f>IF('Leave Request Form'!W131="", 'Leave Request Form'!K131, 'Leave Request Form'!W131)</f>
        <v/>
      </c>
      <c r="U130" s="156"/>
      <c r="V130" s="157" t="str">
        <f>IF('Leave Request Form'!Y131="", 'Leave Request Form'!M131, 'Leave Request Form'!Y131)</f>
        <v/>
      </c>
      <c r="W130" s="75"/>
    </row>
    <row r="131" spans="1:23" x14ac:dyDescent="0.25">
      <c r="A131" s="75"/>
      <c r="B131" s="176" t="str">
        <f>IF('Leave Request Form'!B132="", "", 'Leave Request Form'!B132)</f>
        <v/>
      </c>
      <c r="C131" s="158" t="str">
        <f>IF('Leave Request Form'!C132="", "", 'Leave Request Form'!C132)</f>
        <v/>
      </c>
      <c r="D131" s="160" t="str">
        <f>IF('Leave Request Form'!D132="", "", 'Leave Request Form'!D132)</f>
        <v/>
      </c>
      <c r="E131" s="161" t="str">
        <f>IF('Leave Request Form'!E132="", "", 'Leave Request Form'!E132)</f>
        <v/>
      </c>
      <c r="F131" s="181" t="str">
        <f>IF('Leave Request Form'!F132="", "", 'Leave Request Form'!F132)</f>
        <v/>
      </c>
      <c r="G131" s="163" t="str">
        <f>IF('Leave Request Form'!G132="", "", 'Leave Request Form'!G132)</f>
        <v/>
      </c>
      <c r="H131" s="164" t="str">
        <f>IF('Leave Request Form'!H132="", "", 'Leave Request Form'!H132)</f>
        <v/>
      </c>
      <c r="I131" s="156"/>
      <c r="J131" s="157" t="str">
        <f>IF('Leave Request Form'!AL132="", "", 'Leave Request Form'!AL132)</f>
        <v/>
      </c>
      <c r="K131" s="156"/>
      <c r="L131" s="157"/>
      <c r="M131" s="159"/>
      <c r="N131" s="160"/>
      <c r="O131" s="161"/>
      <c r="P131" s="163"/>
      <c r="Q131" s="163"/>
      <c r="R131" s="163"/>
      <c r="S131" s="156"/>
      <c r="T131" s="157" t="str">
        <f>IF('Leave Request Form'!W132="", 'Leave Request Form'!K132, 'Leave Request Form'!W132)</f>
        <v/>
      </c>
      <c r="U131" s="156"/>
      <c r="V131" s="157" t="str">
        <f>IF('Leave Request Form'!Y132="", 'Leave Request Form'!M132, 'Leave Request Form'!Y132)</f>
        <v/>
      </c>
      <c r="W131" s="75"/>
    </row>
    <row r="132" spans="1:23" x14ac:dyDescent="0.25">
      <c r="A132" s="75"/>
      <c r="B132" s="176" t="str">
        <f>IF('Leave Request Form'!B133="", "", 'Leave Request Form'!B133)</f>
        <v/>
      </c>
      <c r="C132" s="158" t="str">
        <f>IF('Leave Request Form'!C133="", "", 'Leave Request Form'!C133)</f>
        <v/>
      </c>
      <c r="D132" s="160" t="str">
        <f>IF('Leave Request Form'!D133="", "", 'Leave Request Form'!D133)</f>
        <v/>
      </c>
      <c r="E132" s="161" t="str">
        <f>IF('Leave Request Form'!E133="", "", 'Leave Request Form'!E133)</f>
        <v/>
      </c>
      <c r="F132" s="181" t="str">
        <f>IF('Leave Request Form'!F133="", "", 'Leave Request Form'!F133)</f>
        <v/>
      </c>
      <c r="G132" s="163" t="str">
        <f>IF('Leave Request Form'!G133="", "", 'Leave Request Form'!G133)</f>
        <v/>
      </c>
      <c r="H132" s="164" t="str">
        <f>IF('Leave Request Form'!H133="", "", 'Leave Request Form'!H133)</f>
        <v/>
      </c>
      <c r="I132" s="156"/>
      <c r="J132" s="157" t="str">
        <f>IF('Leave Request Form'!AL133="", "", 'Leave Request Form'!AL133)</f>
        <v/>
      </c>
      <c r="K132" s="156"/>
      <c r="L132" s="157"/>
      <c r="M132" s="159"/>
      <c r="N132" s="160"/>
      <c r="O132" s="161"/>
      <c r="P132" s="163"/>
      <c r="Q132" s="163"/>
      <c r="R132" s="163"/>
      <c r="S132" s="156"/>
      <c r="T132" s="157" t="str">
        <f>IF('Leave Request Form'!W133="", 'Leave Request Form'!K133, 'Leave Request Form'!W133)</f>
        <v/>
      </c>
      <c r="U132" s="156"/>
      <c r="V132" s="157" t="str">
        <f>IF('Leave Request Form'!Y133="", 'Leave Request Form'!M133, 'Leave Request Form'!Y133)</f>
        <v/>
      </c>
      <c r="W132" s="75"/>
    </row>
    <row r="133" spans="1:23" x14ac:dyDescent="0.25">
      <c r="A133" s="75"/>
      <c r="B133" s="176" t="str">
        <f>IF('Leave Request Form'!B134="", "", 'Leave Request Form'!B134)</f>
        <v/>
      </c>
      <c r="C133" s="158" t="str">
        <f>IF('Leave Request Form'!C134="", "", 'Leave Request Form'!C134)</f>
        <v/>
      </c>
      <c r="D133" s="160" t="str">
        <f>IF('Leave Request Form'!D134="", "", 'Leave Request Form'!D134)</f>
        <v/>
      </c>
      <c r="E133" s="161" t="str">
        <f>IF('Leave Request Form'!E134="", "", 'Leave Request Form'!E134)</f>
        <v/>
      </c>
      <c r="F133" s="181" t="str">
        <f>IF('Leave Request Form'!F134="", "", 'Leave Request Form'!F134)</f>
        <v/>
      </c>
      <c r="G133" s="163" t="str">
        <f>IF('Leave Request Form'!G134="", "", 'Leave Request Form'!G134)</f>
        <v/>
      </c>
      <c r="H133" s="164" t="str">
        <f>IF('Leave Request Form'!H134="", "", 'Leave Request Form'!H134)</f>
        <v/>
      </c>
      <c r="I133" s="156"/>
      <c r="J133" s="157" t="str">
        <f>IF('Leave Request Form'!AL134="", "", 'Leave Request Form'!AL134)</f>
        <v/>
      </c>
      <c r="K133" s="156"/>
      <c r="L133" s="157"/>
      <c r="M133" s="159"/>
      <c r="N133" s="160"/>
      <c r="O133" s="161"/>
      <c r="P133" s="163"/>
      <c r="Q133" s="163"/>
      <c r="R133" s="163"/>
      <c r="S133" s="156"/>
      <c r="T133" s="157" t="str">
        <f>IF('Leave Request Form'!W134="", 'Leave Request Form'!K134, 'Leave Request Form'!W134)</f>
        <v/>
      </c>
      <c r="U133" s="156"/>
      <c r="V133" s="157" t="str">
        <f>IF('Leave Request Form'!Y134="", 'Leave Request Form'!M134, 'Leave Request Form'!Y134)</f>
        <v/>
      </c>
      <c r="W133" s="75"/>
    </row>
    <row r="134" spans="1:23" x14ac:dyDescent="0.25">
      <c r="A134" s="75"/>
      <c r="B134" s="176" t="str">
        <f>IF('Leave Request Form'!B135="", "", 'Leave Request Form'!B135)</f>
        <v/>
      </c>
      <c r="C134" s="158" t="str">
        <f>IF('Leave Request Form'!C135="", "", 'Leave Request Form'!C135)</f>
        <v/>
      </c>
      <c r="D134" s="160" t="str">
        <f>IF('Leave Request Form'!D135="", "", 'Leave Request Form'!D135)</f>
        <v/>
      </c>
      <c r="E134" s="161" t="str">
        <f>IF('Leave Request Form'!E135="", "", 'Leave Request Form'!E135)</f>
        <v/>
      </c>
      <c r="F134" s="181" t="str">
        <f>IF('Leave Request Form'!F135="", "", 'Leave Request Form'!F135)</f>
        <v/>
      </c>
      <c r="G134" s="163" t="str">
        <f>IF('Leave Request Form'!G135="", "", 'Leave Request Form'!G135)</f>
        <v/>
      </c>
      <c r="H134" s="164" t="str">
        <f>IF('Leave Request Form'!H135="", "", 'Leave Request Form'!H135)</f>
        <v/>
      </c>
      <c r="I134" s="156"/>
      <c r="J134" s="157" t="str">
        <f>IF('Leave Request Form'!AL135="", "", 'Leave Request Form'!AL135)</f>
        <v/>
      </c>
      <c r="K134" s="156"/>
      <c r="L134" s="157"/>
      <c r="M134" s="159"/>
      <c r="N134" s="160"/>
      <c r="O134" s="161"/>
      <c r="P134" s="163"/>
      <c r="Q134" s="163"/>
      <c r="R134" s="163"/>
      <c r="S134" s="156"/>
      <c r="T134" s="157" t="str">
        <f>IF('Leave Request Form'!W135="", 'Leave Request Form'!K135, 'Leave Request Form'!W135)</f>
        <v/>
      </c>
      <c r="U134" s="156"/>
      <c r="V134" s="157" t="str">
        <f>IF('Leave Request Form'!Y135="", 'Leave Request Form'!M135, 'Leave Request Form'!Y135)</f>
        <v/>
      </c>
      <c r="W134" s="75"/>
    </row>
    <row r="135" spans="1:23" x14ac:dyDescent="0.25">
      <c r="A135" s="75"/>
      <c r="B135" s="176" t="str">
        <f>IF('Leave Request Form'!B136="", "", 'Leave Request Form'!B136)</f>
        <v/>
      </c>
      <c r="C135" s="158" t="str">
        <f>IF('Leave Request Form'!C136="", "", 'Leave Request Form'!C136)</f>
        <v/>
      </c>
      <c r="D135" s="160" t="str">
        <f>IF('Leave Request Form'!D136="", "", 'Leave Request Form'!D136)</f>
        <v/>
      </c>
      <c r="E135" s="161" t="str">
        <f>IF('Leave Request Form'!E136="", "", 'Leave Request Form'!E136)</f>
        <v/>
      </c>
      <c r="F135" s="181" t="str">
        <f>IF('Leave Request Form'!F136="", "", 'Leave Request Form'!F136)</f>
        <v/>
      </c>
      <c r="G135" s="163" t="str">
        <f>IF('Leave Request Form'!G136="", "", 'Leave Request Form'!G136)</f>
        <v/>
      </c>
      <c r="H135" s="164" t="str">
        <f>IF('Leave Request Form'!H136="", "", 'Leave Request Form'!H136)</f>
        <v/>
      </c>
      <c r="I135" s="156"/>
      <c r="J135" s="157" t="str">
        <f>IF('Leave Request Form'!AL136="", "", 'Leave Request Form'!AL136)</f>
        <v/>
      </c>
      <c r="K135" s="156"/>
      <c r="L135" s="157"/>
      <c r="M135" s="159"/>
      <c r="N135" s="160"/>
      <c r="O135" s="161"/>
      <c r="P135" s="163"/>
      <c r="Q135" s="163"/>
      <c r="R135" s="163"/>
      <c r="S135" s="156"/>
      <c r="T135" s="157" t="str">
        <f>IF('Leave Request Form'!W136="", 'Leave Request Form'!K136, 'Leave Request Form'!W136)</f>
        <v/>
      </c>
      <c r="U135" s="156"/>
      <c r="V135" s="157" t="str">
        <f>IF('Leave Request Form'!Y136="", 'Leave Request Form'!M136, 'Leave Request Form'!Y136)</f>
        <v/>
      </c>
      <c r="W135" s="75"/>
    </row>
    <row r="136" spans="1:23" x14ac:dyDescent="0.25">
      <c r="A136" s="75"/>
      <c r="B136" s="176" t="str">
        <f>IF('Leave Request Form'!B137="", "", 'Leave Request Form'!B137)</f>
        <v/>
      </c>
      <c r="C136" s="158" t="str">
        <f>IF('Leave Request Form'!C137="", "", 'Leave Request Form'!C137)</f>
        <v/>
      </c>
      <c r="D136" s="160" t="str">
        <f>IF('Leave Request Form'!D137="", "", 'Leave Request Form'!D137)</f>
        <v/>
      </c>
      <c r="E136" s="161" t="str">
        <f>IF('Leave Request Form'!E137="", "", 'Leave Request Form'!E137)</f>
        <v/>
      </c>
      <c r="F136" s="181" t="str">
        <f>IF('Leave Request Form'!F137="", "", 'Leave Request Form'!F137)</f>
        <v/>
      </c>
      <c r="G136" s="163" t="str">
        <f>IF('Leave Request Form'!G137="", "", 'Leave Request Form'!G137)</f>
        <v/>
      </c>
      <c r="H136" s="164" t="str">
        <f>IF('Leave Request Form'!H137="", "", 'Leave Request Form'!H137)</f>
        <v/>
      </c>
      <c r="I136" s="156"/>
      <c r="J136" s="157" t="str">
        <f>IF('Leave Request Form'!AL137="", "", 'Leave Request Form'!AL137)</f>
        <v/>
      </c>
      <c r="K136" s="156"/>
      <c r="L136" s="157"/>
      <c r="M136" s="159"/>
      <c r="N136" s="160"/>
      <c r="O136" s="161"/>
      <c r="P136" s="163"/>
      <c r="Q136" s="163"/>
      <c r="R136" s="163"/>
      <c r="S136" s="156"/>
      <c r="T136" s="157" t="str">
        <f>IF('Leave Request Form'!W137="", 'Leave Request Form'!K137, 'Leave Request Form'!W137)</f>
        <v/>
      </c>
      <c r="U136" s="156"/>
      <c r="V136" s="157" t="str">
        <f>IF('Leave Request Form'!Y137="", 'Leave Request Form'!M137, 'Leave Request Form'!Y137)</f>
        <v/>
      </c>
      <c r="W136" s="75"/>
    </row>
    <row r="137" spans="1:23" x14ac:dyDescent="0.25">
      <c r="A137" s="75"/>
      <c r="B137" s="176" t="str">
        <f>IF('Leave Request Form'!B138="", "", 'Leave Request Form'!B138)</f>
        <v/>
      </c>
      <c r="C137" s="158" t="str">
        <f>IF('Leave Request Form'!C138="", "", 'Leave Request Form'!C138)</f>
        <v/>
      </c>
      <c r="D137" s="160" t="str">
        <f>IF('Leave Request Form'!D138="", "", 'Leave Request Form'!D138)</f>
        <v/>
      </c>
      <c r="E137" s="161" t="str">
        <f>IF('Leave Request Form'!E138="", "", 'Leave Request Form'!E138)</f>
        <v/>
      </c>
      <c r="F137" s="181" t="str">
        <f>IF('Leave Request Form'!F138="", "", 'Leave Request Form'!F138)</f>
        <v/>
      </c>
      <c r="G137" s="163" t="str">
        <f>IF('Leave Request Form'!G138="", "", 'Leave Request Form'!G138)</f>
        <v/>
      </c>
      <c r="H137" s="164" t="str">
        <f>IF('Leave Request Form'!H138="", "", 'Leave Request Form'!H138)</f>
        <v/>
      </c>
      <c r="I137" s="156"/>
      <c r="J137" s="157" t="str">
        <f>IF('Leave Request Form'!AL138="", "", 'Leave Request Form'!AL138)</f>
        <v/>
      </c>
      <c r="K137" s="156"/>
      <c r="L137" s="157"/>
      <c r="M137" s="159"/>
      <c r="N137" s="160"/>
      <c r="O137" s="161"/>
      <c r="P137" s="163"/>
      <c r="Q137" s="163"/>
      <c r="R137" s="163"/>
      <c r="S137" s="156"/>
      <c r="T137" s="157" t="str">
        <f>IF('Leave Request Form'!W138="", 'Leave Request Form'!K138, 'Leave Request Form'!W138)</f>
        <v/>
      </c>
      <c r="U137" s="156"/>
      <c r="V137" s="157" t="str">
        <f>IF('Leave Request Form'!Y138="", 'Leave Request Form'!M138, 'Leave Request Form'!Y138)</f>
        <v/>
      </c>
      <c r="W137" s="75"/>
    </row>
    <row r="138" spans="1:23" x14ac:dyDescent="0.25">
      <c r="A138" s="75"/>
      <c r="B138" s="176" t="str">
        <f>IF('Leave Request Form'!B139="", "", 'Leave Request Form'!B139)</f>
        <v/>
      </c>
      <c r="C138" s="158" t="str">
        <f>IF('Leave Request Form'!C139="", "", 'Leave Request Form'!C139)</f>
        <v/>
      </c>
      <c r="D138" s="160" t="str">
        <f>IF('Leave Request Form'!D139="", "", 'Leave Request Form'!D139)</f>
        <v/>
      </c>
      <c r="E138" s="161" t="str">
        <f>IF('Leave Request Form'!E139="", "", 'Leave Request Form'!E139)</f>
        <v/>
      </c>
      <c r="F138" s="181" t="str">
        <f>IF('Leave Request Form'!F139="", "", 'Leave Request Form'!F139)</f>
        <v/>
      </c>
      <c r="G138" s="163" t="str">
        <f>IF('Leave Request Form'!G139="", "", 'Leave Request Form'!G139)</f>
        <v/>
      </c>
      <c r="H138" s="164" t="str">
        <f>IF('Leave Request Form'!H139="", "", 'Leave Request Form'!H139)</f>
        <v/>
      </c>
      <c r="I138" s="156"/>
      <c r="J138" s="157" t="str">
        <f>IF('Leave Request Form'!AL139="", "", 'Leave Request Form'!AL139)</f>
        <v/>
      </c>
      <c r="K138" s="156"/>
      <c r="L138" s="157"/>
      <c r="M138" s="159"/>
      <c r="N138" s="160"/>
      <c r="O138" s="161"/>
      <c r="P138" s="163"/>
      <c r="Q138" s="163"/>
      <c r="R138" s="163"/>
      <c r="S138" s="156"/>
      <c r="T138" s="157" t="str">
        <f>IF('Leave Request Form'!W139="", 'Leave Request Form'!K139, 'Leave Request Form'!W139)</f>
        <v/>
      </c>
      <c r="U138" s="156"/>
      <c r="V138" s="157" t="str">
        <f>IF('Leave Request Form'!Y139="", 'Leave Request Form'!M139, 'Leave Request Form'!Y139)</f>
        <v/>
      </c>
      <c r="W138" s="75"/>
    </row>
    <row r="139" spans="1:23" x14ac:dyDescent="0.25">
      <c r="A139" s="75"/>
      <c r="B139" s="176" t="str">
        <f>IF('Leave Request Form'!B140="", "", 'Leave Request Form'!B140)</f>
        <v/>
      </c>
      <c r="C139" s="158" t="str">
        <f>IF('Leave Request Form'!C140="", "", 'Leave Request Form'!C140)</f>
        <v/>
      </c>
      <c r="D139" s="160" t="str">
        <f>IF('Leave Request Form'!D140="", "", 'Leave Request Form'!D140)</f>
        <v/>
      </c>
      <c r="E139" s="161" t="str">
        <f>IF('Leave Request Form'!E140="", "", 'Leave Request Form'!E140)</f>
        <v/>
      </c>
      <c r="F139" s="181" t="str">
        <f>IF('Leave Request Form'!F140="", "", 'Leave Request Form'!F140)</f>
        <v/>
      </c>
      <c r="G139" s="163" t="str">
        <f>IF('Leave Request Form'!G140="", "", 'Leave Request Form'!G140)</f>
        <v/>
      </c>
      <c r="H139" s="164" t="str">
        <f>IF('Leave Request Form'!H140="", "", 'Leave Request Form'!H140)</f>
        <v/>
      </c>
      <c r="I139" s="156"/>
      <c r="J139" s="157" t="str">
        <f>IF('Leave Request Form'!AL140="", "", 'Leave Request Form'!AL140)</f>
        <v/>
      </c>
      <c r="K139" s="156"/>
      <c r="L139" s="157"/>
      <c r="M139" s="159"/>
      <c r="N139" s="160"/>
      <c r="O139" s="161"/>
      <c r="P139" s="163"/>
      <c r="Q139" s="163"/>
      <c r="R139" s="163"/>
      <c r="S139" s="156"/>
      <c r="T139" s="157" t="str">
        <f>IF('Leave Request Form'!W140="", 'Leave Request Form'!K140, 'Leave Request Form'!W140)</f>
        <v/>
      </c>
      <c r="U139" s="156"/>
      <c r="V139" s="157" t="str">
        <f>IF('Leave Request Form'!Y140="", 'Leave Request Form'!M140, 'Leave Request Form'!Y140)</f>
        <v/>
      </c>
      <c r="W139" s="75"/>
    </row>
    <row r="140" spans="1:23" x14ac:dyDescent="0.25">
      <c r="A140" s="75"/>
      <c r="B140" s="176" t="str">
        <f>IF('Leave Request Form'!B141="", "", 'Leave Request Form'!B141)</f>
        <v/>
      </c>
      <c r="C140" s="158" t="str">
        <f>IF('Leave Request Form'!C141="", "", 'Leave Request Form'!C141)</f>
        <v/>
      </c>
      <c r="D140" s="160" t="str">
        <f>IF('Leave Request Form'!D141="", "", 'Leave Request Form'!D141)</f>
        <v/>
      </c>
      <c r="E140" s="161" t="str">
        <f>IF('Leave Request Form'!E141="", "", 'Leave Request Form'!E141)</f>
        <v/>
      </c>
      <c r="F140" s="181" t="str">
        <f>IF('Leave Request Form'!F141="", "", 'Leave Request Form'!F141)</f>
        <v/>
      </c>
      <c r="G140" s="163" t="str">
        <f>IF('Leave Request Form'!G141="", "", 'Leave Request Form'!G141)</f>
        <v/>
      </c>
      <c r="H140" s="164" t="str">
        <f>IF('Leave Request Form'!H141="", "", 'Leave Request Form'!H141)</f>
        <v/>
      </c>
      <c r="I140" s="156"/>
      <c r="J140" s="157" t="str">
        <f>IF('Leave Request Form'!AL141="", "", 'Leave Request Form'!AL141)</f>
        <v/>
      </c>
      <c r="K140" s="156"/>
      <c r="L140" s="157"/>
      <c r="M140" s="159"/>
      <c r="N140" s="160"/>
      <c r="O140" s="161"/>
      <c r="P140" s="163"/>
      <c r="Q140" s="163"/>
      <c r="R140" s="163"/>
      <c r="S140" s="156"/>
      <c r="T140" s="157" t="str">
        <f>IF('Leave Request Form'!W141="", 'Leave Request Form'!K141, 'Leave Request Form'!W141)</f>
        <v/>
      </c>
      <c r="U140" s="156"/>
      <c r="V140" s="157" t="str">
        <f>IF('Leave Request Form'!Y141="", 'Leave Request Form'!M141, 'Leave Request Form'!Y141)</f>
        <v/>
      </c>
      <c r="W140" s="75"/>
    </row>
    <row r="141" spans="1:23" x14ac:dyDescent="0.25">
      <c r="A141" s="75"/>
      <c r="B141" s="176" t="str">
        <f>IF('Leave Request Form'!B142="", "", 'Leave Request Form'!B142)</f>
        <v/>
      </c>
      <c r="C141" s="158" t="str">
        <f>IF('Leave Request Form'!C142="", "", 'Leave Request Form'!C142)</f>
        <v/>
      </c>
      <c r="D141" s="160" t="str">
        <f>IF('Leave Request Form'!D142="", "", 'Leave Request Form'!D142)</f>
        <v/>
      </c>
      <c r="E141" s="161" t="str">
        <f>IF('Leave Request Form'!E142="", "", 'Leave Request Form'!E142)</f>
        <v/>
      </c>
      <c r="F141" s="181" t="str">
        <f>IF('Leave Request Form'!F142="", "", 'Leave Request Form'!F142)</f>
        <v/>
      </c>
      <c r="G141" s="163" t="str">
        <f>IF('Leave Request Form'!G142="", "", 'Leave Request Form'!G142)</f>
        <v/>
      </c>
      <c r="H141" s="164" t="str">
        <f>IF('Leave Request Form'!H142="", "", 'Leave Request Form'!H142)</f>
        <v/>
      </c>
      <c r="I141" s="156"/>
      <c r="J141" s="157" t="str">
        <f>IF('Leave Request Form'!AL142="", "", 'Leave Request Form'!AL142)</f>
        <v/>
      </c>
      <c r="K141" s="156"/>
      <c r="L141" s="157"/>
      <c r="M141" s="159"/>
      <c r="N141" s="160"/>
      <c r="O141" s="161"/>
      <c r="P141" s="163"/>
      <c r="Q141" s="163"/>
      <c r="R141" s="163"/>
      <c r="S141" s="156"/>
      <c r="T141" s="157" t="str">
        <f>IF('Leave Request Form'!W142="", 'Leave Request Form'!K142, 'Leave Request Form'!W142)</f>
        <v/>
      </c>
      <c r="U141" s="156"/>
      <c r="V141" s="157" t="str">
        <f>IF('Leave Request Form'!Y142="", 'Leave Request Form'!M142, 'Leave Request Form'!Y142)</f>
        <v/>
      </c>
      <c r="W141" s="75"/>
    </row>
    <row r="142" spans="1:23" x14ac:dyDescent="0.25">
      <c r="A142" s="75"/>
      <c r="B142" s="176" t="str">
        <f>IF('Leave Request Form'!B143="", "", 'Leave Request Form'!B143)</f>
        <v/>
      </c>
      <c r="C142" s="158" t="str">
        <f>IF('Leave Request Form'!C143="", "", 'Leave Request Form'!C143)</f>
        <v/>
      </c>
      <c r="D142" s="160" t="str">
        <f>IF('Leave Request Form'!D143="", "", 'Leave Request Form'!D143)</f>
        <v/>
      </c>
      <c r="E142" s="161" t="str">
        <f>IF('Leave Request Form'!E143="", "", 'Leave Request Form'!E143)</f>
        <v/>
      </c>
      <c r="F142" s="181" t="str">
        <f>IF('Leave Request Form'!F143="", "", 'Leave Request Form'!F143)</f>
        <v/>
      </c>
      <c r="G142" s="163" t="str">
        <f>IF('Leave Request Form'!G143="", "", 'Leave Request Form'!G143)</f>
        <v/>
      </c>
      <c r="H142" s="164" t="str">
        <f>IF('Leave Request Form'!H143="", "", 'Leave Request Form'!H143)</f>
        <v/>
      </c>
      <c r="I142" s="156"/>
      <c r="J142" s="157" t="str">
        <f>IF('Leave Request Form'!AL143="", "", 'Leave Request Form'!AL143)</f>
        <v/>
      </c>
      <c r="K142" s="156"/>
      <c r="L142" s="157"/>
      <c r="M142" s="159"/>
      <c r="N142" s="160"/>
      <c r="O142" s="161"/>
      <c r="P142" s="163"/>
      <c r="Q142" s="163"/>
      <c r="R142" s="163"/>
      <c r="S142" s="156"/>
      <c r="T142" s="157" t="str">
        <f>IF('Leave Request Form'!W143="", 'Leave Request Form'!K143, 'Leave Request Form'!W143)</f>
        <v/>
      </c>
      <c r="U142" s="156"/>
      <c r="V142" s="157" t="str">
        <f>IF('Leave Request Form'!Y143="", 'Leave Request Form'!M143, 'Leave Request Form'!Y143)</f>
        <v/>
      </c>
      <c r="W142" s="75"/>
    </row>
    <row r="143" spans="1:23" x14ac:dyDescent="0.25">
      <c r="A143" s="75"/>
      <c r="B143" s="176" t="str">
        <f>IF('Leave Request Form'!B144="", "", 'Leave Request Form'!B144)</f>
        <v/>
      </c>
      <c r="C143" s="158" t="str">
        <f>IF('Leave Request Form'!C144="", "", 'Leave Request Form'!C144)</f>
        <v/>
      </c>
      <c r="D143" s="160" t="str">
        <f>IF('Leave Request Form'!D144="", "", 'Leave Request Form'!D144)</f>
        <v/>
      </c>
      <c r="E143" s="161" t="str">
        <f>IF('Leave Request Form'!E144="", "", 'Leave Request Form'!E144)</f>
        <v/>
      </c>
      <c r="F143" s="181" t="str">
        <f>IF('Leave Request Form'!F144="", "", 'Leave Request Form'!F144)</f>
        <v/>
      </c>
      <c r="G143" s="163" t="str">
        <f>IF('Leave Request Form'!G144="", "", 'Leave Request Form'!G144)</f>
        <v/>
      </c>
      <c r="H143" s="164" t="str">
        <f>IF('Leave Request Form'!H144="", "", 'Leave Request Form'!H144)</f>
        <v/>
      </c>
      <c r="I143" s="156"/>
      <c r="J143" s="157" t="str">
        <f>IF('Leave Request Form'!AL144="", "", 'Leave Request Form'!AL144)</f>
        <v/>
      </c>
      <c r="K143" s="156"/>
      <c r="L143" s="157"/>
      <c r="M143" s="159"/>
      <c r="N143" s="160"/>
      <c r="O143" s="161"/>
      <c r="P143" s="163"/>
      <c r="Q143" s="163"/>
      <c r="R143" s="163"/>
      <c r="S143" s="156"/>
      <c r="T143" s="157" t="str">
        <f>IF('Leave Request Form'!W144="", 'Leave Request Form'!K144, 'Leave Request Form'!W144)</f>
        <v/>
      </c>
      <c r="U143" s="156"/>
      <c r="V143" s="157" t="str">
        <f>IF('Leave Request Form'!Y144="", 'Leave Request Form'!M144, 'Leave Request Form'!Y144)</f>
        <v/>
      </c>
      <c r="W143" s="75"/>
    </row>
    <row r="144" spans="1:23" x14ac:dyDescent="0.25">
      <c r="A144" s="75"/>
      <c r="B144" s="176" t="str">
        <f>IF('Leave Request Form'!B145="", "", 'Leave Request Form'!B145)</f>
        <v/>
      </c>
      <c r="C144" s="158" t="str">
        <f>IF('Leave Request Form'!C145="", "", 'Leave Request Form'!C145)</f>
        <v/>
      </c>
      <c r="D144" s="160" t="str">
        <f>IF('Leave Request Form'!D145="", "", 'Leave Request Form'!D145)</f>
        <v/>
      </c>
      <c r="E144" s="161" t="str">
        <f>IF('Leave Request Form'!E145="", "", 'Leave Request Form'!E145)</f>
        <v/>
      </c>
      <c r="F144" s="181" t="str">
        <f>IF('Leave Request Form'!F145="", "", 'Leave Request Form'!F145)</f>
        <v/>
      </c>
      <c r="G144" s="163" t="str">
        <f>IF('Leave Request Form'!G145="", "", 'Leave Request Form'!G145)</f>
        <v/>
      </c>
      <c r="H144" s="164" t="str">
        <f>IF('Leave Request Form'!H145="", "", 'Leave Request Form'!H145)</f>
        <v/>
      </c>
      <c r="I144" s="156"/>
      <c r="J144" s="157" t="str">
        <f>IF('Leave Request Form'!AL145="", "", 'Leave Request Form'!AL145)</f>
        <v/>
      </c>
      <c r="K144" s="156"/>
      <c r="L144" s="157"/>
      <c r="M144" s="159"/>
      <c r="N144" s="160"/>
      <c r="O144" s="161"/>
      <c r="P144" s="163"/>
      <c r="Q144" s="163"/>
      <c r="R144" s="163"/>
      <c r="S144" s="156"/>
      <c r="T144" s="157" t="str">
        <f>IF('Leave Request Form'!W145="", 'Leave Request Form'!K145, 'Leave Request Form'!W145)</f>
        <v/>
      </c>
      <c r="U144" s="156"/>
      <c r="V144" s="157" t="str">
        <f>IF('Leave Request Form'!Y145="", 'Leave Request Form'!M145, 'Leave Request Form'!Y145)</f>
        <v/>
      </c>
      <c r="W144" s="75"/>
    </row>
    <row r="145" spans="1:23" x14ac:dyDescent="0.25">
      <c r="A145" s="75"/>
      <c r="B145" s="176" t="str">
        <f>IF('Leave Request Form'!B146="", "", 'Leave Request Form'!B146)</f>
        <v/>
      </c>
      <c r="C145" s="158" t="str">
        <f>IF('Leave Request Form'!C146="", "", 'Leave Request Form'!C146)</f>
        <v/>
      </c>
      <c r="D145" s="160" t="str">
        <f>IF('Leave Request Form'!D146="", "", 'Leave Request Form'!D146)</f>
        <v/>
      </c>
      <c r="E145" s="161" t="str">
        <f>IF('Leave Request Form'!E146="", "", 'Leave Request Form'!E146)</f>
        <v/>
      </c>
      <c r="F145" s="181" t="str">
        <f>IF('Leave Request Form'!F146="", "", 'Leave Request Form'!F146)</f>
        <v/>
      </c>
      <c r="G145" s="163" t="str">
        <f>IF('Leave Request Form'!G146="", "", 'Leave Request Form'!G146)</f>
        <v/>
      </c>
      <c r="H145" s="164" t="str">
        <f>IF('Leave Request Form'!H146="", "", 'Leave Request Form'!H146)</f>
        <v/>
      </c>
      <c r="I145" s="156"/>
      <c r="J145" s="157" t="str">
        <f>IF('Leave Request Form'!AL146="", "", 'Leave Request Form'!AL146)</f>
        <v/>
      </c>
      <c r="K145" s="156"/>
      <c r="L145" s="157"/>
      <c r="M145" s="159"/>
      <c r="N145" s="160"/>
      <c r="O145" s="161"/>
      <c r="P145" s="163"/>
      <c r="Q145" s="163"/>
      <c r="R145" s="163"/>
      <c r="S145" s="156"/>
      <c r="T145" s="157" t="str">
        <f>IF('Leave Request Form'!W146="", 'Leave Request Form'!K146, 'Leave Request Form'!W146)</f>
        <v/>
      </c>
      <c r="U145" s="156"/>
      <c r="V145" s="157" t="str">
        <f>IF('Leave Request Form'!Y146="", 'Leave Request Form'!M146, 'Leave Request Form'!Y146)</f>
        <v/>
      </c>
      <c r="W145" s="75"/>
    </row>
    <row r="146" spans="1:23" x14ac:dyDescent="0.25">
      <c r="A146" s="75"/>
      <c r="B146" s="176" t="str">
        <f>IF('Leave Request Form'!B147="", "", 'Leave Request Form'!B147)</f>
        <v/>
      </c>
      <c r="C146" s="158" t="str">
        <f>IF('Leave Request Form'!C147="", "", 'Leave Request Form'!C147)</f>
        <v/>
      </c>
      <c r="D146" s="160" t="str">
        <f>IF('Leave Request Form'!D147="", "", 'Leave Request Form'!D147)</f>
        <v/>
      </c>
      <c r="E146" s="161" t="str">
        <f>IF('Leave Request Form'!E147="", "", 'Leave Request Form'!E147)</f>
        <v/>
      </c>
      <c r="F146" s="181" t="str">
        <f>IF('Leave Request Form'!F147="", "", 'Leave Request Form'!F147)</f>
        <v/>
      </c>
      <c r="G146" s="163" t="str">
        <f>IF('Leave Request Form'!G147="", "", 'Leave Request Form'!G147)</f>
        <v/>
      </c>
      <c r="H146" s="164" t="str">
        <f>IF('Leave Request Form'!H147="", "", 'Leave Request Form'!H147)</f>
        <v/>
      </c>
      <c r="I146" s="156"/>
      <c r="J146" s="157" t="str">
        <f>IF('Leave Request Form'!AL147="", "", 'Leave Request Form'!AL147)</f>
        <v/>
      </c>
      <c r="K146" s="156"/>
      <c r="L146" s="157"/>
      <c r="M146" s="159"/>
      <c r="N146" s="160"/>
      <c r="O146" s="161"/>
      <c r="P146" s="163"/>
      <c r="Q146" s="163"/>
      <c r="R146" s="163"/>
      <c r="S146" s="156"/>
      <c r="T146" s="157" t="str">
        <f>IF('Leave Request Form'!W147="", 'Leave Request Form'!K147, 'Leave Request Form'!W147)</f>
        <v/>
      </c>
      <c r="U146" s="156"/>
      <c r="V146" s="157" t="str">
        <f>IF('Leave Request Form'!Y147="", 'Leave Request Form'!M147, 'Leave Request Form'!Y147)</f>
        <v/>
      </c>
      <c r="W146" s="75"/>
    </row>
    <row r="147" spans="1:23" x14ac:dyDescent="0.25">
      <c r="A147" s="75"/>
      <c r="B147" s="176" t="str">
        <f>IF('Leave Request Form'!B148="", "", 'Leave Request Form'!B148)</f>
        <v/>
      </c>
      <c r="C147" s="158" t="str">
        <f>IF('Leave Request Form'!C148="", "", 'Leave Request Form'!C148)</f>
        <v/>
      </c>
      <c r="D147" s="160" t="str">
        <f>IF('Leave Request Form'!D148="", "", 'Leave Request Form'!D148)</f>
        <v/>
      </c>
      <c r="E147" s="161" t="str">
        <f>IF('Leave Request Form'!E148="", "", 'Leave Request Form'!E148)</f>
        <v/>
      </c>
      <c r="F147" s="181" t="str">
        <f>IF('Leave Request Form'!F148="", "", 'Leave Request Form'!F148)</f>
        <v/>
      </c>
      <c r="G147" s="163" t="str">
        <f>IF('Leave Request Form'!G148="", "", 'Leave Request Form'!G148)</f>
        <v/>
      </c>
      <c r="H147" s="164" t="str">
        <f>IF('Leave Request Form'!H148="", "", 'Leave Request Form'!H148)</f>
        <v/>
      </c>
      <c r="I147" s="156"/>
      <c r="J147" s="157" t="str">
        <f>IF('Leave Request Form'!AL148="", "", 'Leave Request Form'!AL148)</f>
        <v/>
      </c>
      <c r="K147" s="156"/>
      <c r="L147" s="157"/>
      <c r="M147" s="159"/>
      <c r="N147" s="160"/>
      <c r="O147" s="161"/>
      <c r="P147" s="163"/>
      <c r="Q147" s="163"/>
      <c r="R147" s="163"/>
      <c r="S147" s="156"/>
      <c r="T147" s="157" t="str">
        <f>IF('Leave Request Form'!W148="", 'Leave Request Form'!K148, 'Leave Request Form'!W148)</f>
        <v/>
      </c>
      <c r="U147" s="156"/>
      <c r="V147" s="157" t="str">
        <f>IF('Leave Request Form'!Y148="", 'Leave Request Form'!M148, 'Leave Request Form'!Y148)</f>
        <v/>
      </c>
      <c r="W147" s="75"/>
    </row>
    <row r="148" spans="1:23" x14ac:dyDescent="0.25">
      <c r="A148" s="75"/>
      <c r="B148" s="176" t="str">
        <f>IF('Leave Request Form'!B149="", "", 'Leave Request Form'!B149)</f>
        <v/>
      </c>
      <c r="C148" s="158" t="str">
        <f>IF('Leave Request Form'!C149="", "", 'Leave Request Form'!C149)</f>
        <v/>
      </c>
      <c r="D148" s="160" t="str">
        <f>IF('Leave Request Form'!D149="", "", 'Leave Request Form'!D149)</f>
        <v/>
      </c>
      <c r="E148" s="161" t="str">
        <f>IF('Leave Request Form'!E149="", "", 'Leave Request Form'!E149)</f>
        <v/>
      </c>
      <c r="F148" s="181" t="str">
        <f>IF('Leave Request Form'!F149="", "", 'Leave Request Form'!F149)</f>
        <v/>
      </c>
      <c r="G148" s="163" t="str">
        <f>IF('Leave Request Form'!G149="", "", 'Leave Request Form'!G149)</f>
        <v/>
      </c>
      <c r="H148" s="164" t="str">
        <f>IF('Leave Request Form'!H149="", "", 'Leave Request Form'!H149)</f>
        <v/>
      </c>
      <c r="I148" s="156"/>
      <c r="J148" s="157" t="str">
        <f>IF('Leave Request Form'!AL149="", "", 'Leave Request Form'!AL149)</f>
        <v/>
      </c>
      <c r="K148" s="156"/>
      <c r="L148" s="157"/>
      <c r="M148" s="159"/>
      <c r="N148" s="160"/>
      <c r="O148" s="161"/>
      <c r="P148" s="163"/>
      <c r="Q148" s="163"/>
      <c r="R148" s="163"/>
      <c r="S148" s="156"/>
      <c r="T148" s="157" t="str">
        <f>IF('Leave Request Form'!W149="", 'Leave Request Form'!K149, 'Leave Request Form'!W149)</f>
        <v/>
      </c>
      <c r="U148" s="156"/>
      <c r="V148" s="157" t="str">
        <f>IF('Leave Request Form'!Y149="", 'Leave Request Form'!M149, 'Leave Request Form'!Y149)</f>
        <v/>
      </c>
      <c r="W148" s="75"/>
    </row>
    <row r="149" spans="1:23" x14ac:dyDescent="0.25">
      <c r="A149" s="75"/>
      <c r="B149" s="176" t="str">
        <f>IF('Leave Request Form'!B150="", "", 'Leave Request Form'!B150)</f>
        <v/>
      </c>
      <c r="C149" s="158" t="str">
        <f>IF('Leave Request Form'!C150="", "", 'Leave Request Form'!C150)</f>
        <v/>
      </c>
      <c r="D149" s="160" t="str">
        <f>IF('Leave Request Form'!D150="", "", 'Leave Request Form'!D150)</f>
        <v/>
      </c>
      <c r="E149" s="161" t="str">
        <f>IF('Leave Request Form'!E150="", "", 'Leave Request Form'!E150)</f>
        <v/>
      </c>
      <c r="F149" s="181" t="str">
        <f>IF('Leave Request Form'!F150="", "", 'Leave Request Form'!F150)</f>
        <v/>
      </c>
      <c r="G149" s="163" t="str">
        <f>IF('Leave Request Form'!G150="", "", 'Leave Request Form'!G150)</f>
        <v/>
      </c>
      <c r="H149" s="164" t="str">
        <f>IF('Leave Request Form'!H150="", "", 'Leave Request Form'!H150)</f>
        <v/>
      </c>
      <c r="I149" s="156"/>
      <c r="J149" s="157" t="str">
        <f>IF('Leave Request Form'!AL150="", "", 'Leave Request Form'!AL150)</f>
        <v/>
      </c>
      <c r="K149" s="156"/>
      <c r="L149" s="157"/>
      <c r="M149" s="159"/>
      <c r="N149" s="160"/>
      <c r="O149" s="161"/>
      <c r="P149" s="163"/>
      <c r="Q149" s="163"/>
      <c r="R149" s="163"/>
      <c r="S149" s="156"/>
      <c r="T149" s="157" t="str">
        <f>IF('Leave Request Form'!W150="", 'Leave Request Form'!K150, 'Leave Request Form'!W150)</f>
        <v/>
      </c>
      <c r="U149" s="156"/>
      <c r="V149" s="157" t="str">
        <f>IF('Leave Request Form'!Y150="", 'Leave Request Form'!M150, 'Leave Request Form'!Y150)</f>
        <v/>
      </c>
      <c r="W149" s="75"/>
    </row>
    <row r="150" spans="1:23" x14ac:dyDescent="0.25">
      <c r="A150" s="75"/>
      <c r="B150" s="176" t="str">
        <f>IF('Leave Request Form'!B151="", "", 'Leave Request Form'!B151)</f>
        <v/>
      </c>
      <c r="C150" s="158" t="str">
        <f>IF('Leave Request Form'!C151="", "", 'Leave Request Form'!C151)</f>
        <v/>
      </c>
      <c r="D150" s="160" t="str">
        <f>IF('Leave Request Form'!D151="", "", 'Leave Request Form'!D151)</f>
        <v/>
      </c>
      <c r="E150" s="161" t="str">
        <f>IF('Leave Request Form'!E151="", "", 'Leave Request Form'!E151)</f>
        <v/>
      </c>
      <c r="F150" s="181" t="str">
        <f>IF('Leave Request Form'!F151="", "", 'Leave Request Form'!F151)</f>
        <v/>
      </c>
      <c r="G150" s="163" t="str">
        <f>IF('Leave Request Form'!G151="", "", 'Leave Request Form'!G151)</f>
        <v/>
      </c>
      <c r="H150" s="164" t="str">
        <f>IF('Leave Request Form'!H151="", "", 'Leave Request Form'!H151)</f>
        <v/>
      </c>
      <c r="I150" s="156"/>
      <c r="J150" s="157" t="str">
        <f>IF('Leave Request Form'!AL151="", "", 'Leave Request Form'!AL151)</f>
        <v/>
      </c>
      <c r="K150" s="156"/>
      <c r="L150" s="157"/>
      <c r="M150" s="159"/>
      <c r="N150" s="160"/>
      <c r="O150" s="161"/>
      <c r="P150" s="163"/>
      <c r="Q150" s="163"/>
      <c r="R150" s="163"/>
      <c r="S150" s="156"/>
      <c r="T150" s="157" t="str">
        <f>IF('Leave Request Form'!W151="", 'Leave Request Form'!K151, 'Leave Request Form'!W151)</f>
        <v/>
      </c>
      <c r="U150" s="156"/>
      <c r="V150" s="157" t="str">
        <f>IF('Leave Request Form'!Y151="", 'Leave Request Form'!M151, 'Leave Request Form'!Y151)</f>
        <v/>
      </c>
      <c r="W150" s="75"/>
    </row>
    <row r="151" spans="1:23" x14ac:dyDescent="0.25">
      <c r="A151" s="75"/>
      <c r="B151" s="176" t="str">
        <f>IF('Leave Request Form'!B152="", "", 'Leave Request Form'!B152)</f>
        <v/>
      </c>
      <c r="C151" s="158" t="str">
        <f>IF('Leave Request Form'!C152="", "", 'Leave Request Form'!C152)</f>
        <v/>
      </c>
      <c r="D151" s="160" t="str">
        <f>IF('Leave Request Form'!D152="", "", 'Leave Request Form'!D152)</f>
        <v/>
      </c>
      <c r="E151" s="161" t="str">
        <f>IF('Leave Request Form'!E152="", "", 'Leave Request Form'!E152)</f>
        <v/>
      </c>
      <c r="F151" s="181" t="str">
        <f>IF('Leave Request Form'!F152="", "", 'Leave Request Form'!F152)</f>
        <v/>
      </c>
      <c r="G151" s="163" t="str">
        <f>IF('Leave Request Form'!G152="", "", 'Leave Request Form'!G152)</f>
        <v/>
      </c>
      <c r="H151" s="164" t="str">
        <f>IF('Leave Request Form'!H152="", "", 'Leave Request Form'!H152)</f>
        <v/>
      </c>
      <c r="I151" s="156"/>
      <c r="J151" s="157" t="str">
        <f>IF('Leave Request Form'!AL152="", "", 'Leave Request Form'!AL152)</f>
        <v/>
      </c>
      <c r="K151" s="156"/>
      <c r="L151" s="157"/>
      <c r="M151" s="159"/>
      <c r="N151" s="160"/>
      <c r="O151" s="161"/>
      <c r="P151" s="163"/>
      <c r="Q151" s="163"/>
      <c r="R151" s="163"/>
      <c r="S151" s="156"/>
      <c r="T151" s="157" t="str">
        <f>IF('Leave Request Form'!W152="", 'Leave Request Form'!K152, 'Leave Request Form'!W152)</f>
        <v/>
      </c>
      <c r="U151" s="156"/>
      <c r="V151" s="157" t="str">
        <f>IF('Leave Request Form'!Y152="", 'Leave Request Form'!M152, 'Leave Request Form'!Y152)</f>
        <v/>
      </c>
      <c r="W151" s="75"/>
    </row>
    <row r="152" spans="1:23" x14ac:dyDescent="0.25">
      <c r="A152" s="75"/>
      <c r="B152" s="176" t="str">
        <f>IF('Leave Request Form'!B153="", "", 'Leave Request Form'!B153)</f>
        <v/>
      </c>
      <c r="C152" s="158" t="str">
        <f>IF('Leave Request Form'!C153="", "", 'Leave Request Form'!C153)</f>
        <v/>
      </c>
      <c r="D152" s="160" t="str">
        <f>IF('Leave Request Form'!D153="", "", 'Leave Request Form'!D153)</f>
        <v/>
      </c>
      <c r="E152" s="161" t="str">
        <f>IF('Leave Request Form'!E153="", "", 'Leave Request Form'!E153)</f>
        <v/>
      </c>
      <c r="F152" s="181" t="str">
        <f>IF('Leave Request Form'!F153="", "", 'Leave Request Form'!F153)</f>
        <v/>
      </c>
      <c r="G152" s="163" t="str">
        <f>IF('Leave Request Form'!G153="", "", 'Leave Request Form'!G153)</f>
        <v/>
      </c>
      <c r="H152" s="164" t="str">
        <f>IF('Leave Request Form'!H153="", "", 'Leave Request Form'!H153)</f>
        <v/>
      </c>
      <c r="I152" s="156"/>
      <c r="J152" s="157" t="str">
        <f>IF('Leave Request Form'!AL153="", "", 'Leave Request Form'!AL153)</f>
        <v/>
      </c>
      <c r="K152" s="156"/>
      <c r="L152" s="157"/>
      <c r="M152" s="159"/>
      <c r="N152" s="160"/>
      <c r="O152" s="161"/>
      <c r="P152" s="163"/>
      <c r="Q152" s="163"/>
      <c r="R152" s="163"/>
      <c r="S152" s="156"/>
      <c r="T152" s="157" t="str">
        <f>IF('Leave Request Form'!W153="", 'Leave Request Form'!K153, 'Leave Request Form'!W153)</f>
        <v/>
      </c>
      <c r="U152" s="156"/>
      <c r="V152" s="157" t="str">
        <f>IF('Leave Request Form'!Y153="", 'Leave Request Form'!M153, 'Leave Request Form'!Y153)</f>
        <v/>
      </c>
      <c r="W152" s="75"/>
    </row>
    <row r="153" spans="1:23" x14ac:dyDescent="0.25">
      <c r="A153" s="75"/>
      <c r="B153" s="176" t="str">
        <f>IF('Leave Request Form'!B154="", "", 'Leave Request Form'!B154)</f>
        <v/>
      </c>
      <c r="C153" s="158" t="str">
        <f>IF('Leave Request Form'!C154="", "", 'Leave Request Form'!C154)</f>
        <v/>
      </c>
      <c r="D153" s="160" t="str">
        <f>IF('Leave Request Form'!D154="", "", 'Leave Request Form'!D154)</f>
        <v/>
      </c>
      <c r="E153" s="161" t="str">
        <f>IF('Leave Request Form'!E154="", "", 'Leave Request Form'!E154)</f>
        <v/>
      </c>
      <c r="F153" s="181" t="str">
        <f>IF('Leave Request Form'!F154="", "", 'Leave Request Form'!F154)</f>
        <v/>
      </c>
      <c r="G153" s="163" t="str">
        <f>IF('Leave Request Form'!G154="", "", 'Leave Request Form'!G154)</f>
        <v/>
      </c>
      <c r="H153" s="164" t="str">
        <f>IF('Leave Request Form'!H154="", "", 'Leave Request Form'!H154)</f>
        <v/>
      </c>
      <c r="I153" s="156"/>
      <c r="J153" s="157" t="str">
        <f>IF('Leave Request Form'!AL154="", "", 'Leave Request Form'!AL154)</f>
        <v/>
      </c>
      <c r="K153" s="156"/>
      <c r="L153" s="157"/>
      <c r="M153" s="159"/>
      <c r="N153" s="160"/>
      <c r="O153" s="161"/>
      <c r="P153" s="163"/>
      <c r="Q153" s="163"/>
      <c r="R153" s="163"/>
      <c r="S153" s="156"/>
      <c r="T153" s="157" t="str">
        <f>IF('Leave Request Form'!W154="", 'Leave Request Form'!K154, 'Leave Request Form'!W154)</f>
        <v/>
      </c>
      <c r="U153" s="156"/>
      <c r="V153" s="157" t="str">
        <f>IF('Leave Request Form'!Y154="", 'Leave Request Form'!M154, 'Leave Request Form'!Y154)</f>
        <v/>
      </c>
      <c r="W153" s="75"/>
    </row>
    <row r="154" spans="1:23" x14ac:dyDescent="0.25">
      <c r="A154" s="75"/>
      <c r="B154" s="176" t="str">
        <f>IF('Leave Request Form'!B155="", "", 'Leave Request Form'!B155)</f>
        <v/>
      </c>
      <c r="C154" s="158" t="str">
        <f>IF('Leave Request Form'!C155="", "", 'Leave Request Form'!C155)</f>
        <v/>
      </c>
      <c r="D154" s="160" t="str">
        <f>IF('Leave Request Form'!D155="", "", 'Leave Request Form'!D155)</f>
        <v/>
      </c>
      <c r="E154" s="161" t="str">
        <f>IF('Leave Request Form'!E155="", "", 'Leave Request Form'!E155)</f>
        <v/>
      </c>
      <c r="F154" s="181" t="str">
        <f>IF('Leave Request Form'!F155="", "", 'Leave Request Form'!F155)</f>
        <v/>
      </c>
      <c r="G154" s="163" t="str">
        <f>IF('Leave Request Form'!G155="", "", 'Leave Request Form'!G155)</f>
        <v/>
      </c>
      <c r="H154" s="164" t="str">
        <f>IF('Leave Request Form'!H155="", "", 'Leave Request Form'!H155)</f>
        <v/>
      </c>
      <c r="I154" s="156"/>
      <c r="J154" s="157" t="str">
        <f>IF('Leave Request Form'!AL155="", "", 'Leave Request Form'!AL155)</f>
        <v/>
      </c>
      <c r="K154" s="156"/>
      <c r="L154" s="157"/>
      <c r="M154" s="159"/>
      <c r="N154" s="160"/>
      <c r="O154" s="161"/>
      <c r="P154" s="163"/>
      <c r="Q154" s="163"/>
      <c r="R154" s="163"/>
      <c r="S154" s="156"/>
      <c r="T154" s="157" t="str">
        <f>IF('Leave Request Form'!W155="", 'Leave Request Form'!K155, 'Leave Request Form'!W155)</f>
        <v/>
      </c>
      <c r="U154" s="156"/>
      <c r="V154" s="157" t="str">
        <f>IF('Leave Request Form'!Y155="", 'Leave Request Form'!M155, 'Leave Request Form'!Y155)</f>
        <v/>
      </c>
      <c r="W154" s="75"/>
    </row>
    <row r="155" spans="1:23" x14ac:dyDescent="0.25">
      <c r="A155" s="75"/>
      <c r="B155" s="176" t="str">
        <f>IF('Leave Request Form'!B156="", "", 'Leave Request Form'!B156)</f>
        <v/>
      </c>
      <c r="C155" s="158" t="str">
        <f>IF('Leave Request Form'!C156="", "", 'Leave Request Form'!C156)</f>
        <v/>
      </c>
      <c r="D155" s="160" t="str">
        <f>IF('Leave Request Form'!D156="", "", 'Leave Request Form'!D156)</f>
        <v/>
      </c>
      <c r="E155" s="161" t="str">
        <f>IF('Leave Request Form'!E156="", "", 'Leave Request Form'!E156)</f>
        <v/>
      </c>
      <c r="F155" s="181" t="str">
        <f>IF('Leave Request Form'!F156="", "", 'Leave Request Form'!F156)</f>
        <v/>
      </c>
      <c r="G155" s="163" t="str">
        <f>IF('Leave Request Form'!G156="", "", 'Leave Request Form'!G156)</f>
        <v/>
      </c>
      <c r="H155" s="164" t="str">
        <f>IF('Leave Request Form'!H156="", "", 'Leave Request Form'!H156)</f>
        <v/>
      </c>
      <c r="I155" s="156"/>
      <c r="J155" s="157" t="str">
        <f>IF('Leave Request Form'!AL156="", "", 'Leave Request Form'!AL156)</f>
        <v/>
      </c>
      <c r="K155" s="156"/>
      <c r="L155" s="157"/>
      <c r="M155" s="159"/>
      <c r="N155" s="160"/>
      <c r="O155" s="161"/>
      <c r="P155" s="163"/>
      <c r="Q155" s="163"/>
      <c r="R155" s="163"/>
      <c r="S155" s="156"/>
      <c r="T155" s="157" t="str">
        <f>IF('Leave Request Form'!W156="", 'Leave Request Form'!K156, 'Leave Request Form'!W156)</f>
        <v/>
      </c>
      <c r="U155" s="156"/>
      <c r="V155" s="157" t="str">
        <f>IF('Leave Request Form'!Y156="", 'Leave Request Form'!M156, 'Leave Request Form'!Y156)</f>
        <v/>
      </c>
      <c r="W155" s="75"/>
    </row>
    <row r="156" spans="1:23" x14ac:dyDescent="0.25">
      <c r="A156" s="75"/>
      <c r="B156" s="176" t="str">
        <f>IF('Leave Request Form'!B157="", "", 'Leave Request Form'!B157)</f>
        <v/>
      </c>
      <c r="C156" s="158" t="str">
        <f>IF('Leave Request Form'!C157="", "", 'Leave Request Form'!C157)</f>
        <v/>
      </c>
      <c r="D156" s="160" t="str">
        <f>IF('Leave Request Form'!D157="", "", 'Leave Request Form'!D157)</f>
        <v/>
      </c>
      <c r="E156" s="161" t="str">
        <f>IF('Leave Request Form'!E157="", "", 'Leave Request Form'!E157)</f>
        <v/>
      </c>
      <c r="F156" s="181" t="str">
        <f>IF('Leave Request Form'!F157="", "", 'Leave Request Form'!F157)</f>
        <v/>
      </c>
      <c r="G156" s="163" t="str">
        <f>IF('Leave Request Form'!G157="", "", 'Leave Request Form'!G157)</f>
        <v/>
      </c>
      <c r="H156" s="164" t="str">
        <f>IF('Leave Request Form'!H157="", "", 'Leave Request Form'!H157)</f>
        <v/>
      </c>
      <c r="I156" s="156"/>
      <c r="J156" s="157" t="str">
        <f>IF('Leave Request Form'!AL157="", "", 'Leave Request Form'!AL157)</f>
        <v/>
      </c>
      <c r="K156" s="156"/>
      <c r="L156" s="157"/>
      <c r="M156" s="159"/>
      <c r="N156" s="160"/>
      <c r="O156" s="161"/>
      <c r="P156" s="163"/>
      <c r="Q156" s="163"/>
      <c r="R156" s="163"/>
      <c r="S156" s="156"/>
      <c r="T156" s="157" t="str">
        <f>IF('Leave Request Form'!W157="", 'Leave Request Form'!K157, 'Leave Request Form'!W157)</f>
        <v/>
      </c>
      <c r="U156" s="156"/>
      <c r="V156" s="157" t="str">
        <f>IF('Leave Request Form'!Y157="", 'Leave Request Form'!M157, 'Leave Request Form'!Y157)</f>
        <v/>
      </c>
      <c r="W156" s="75"/>
    </row>
    <row r="157" spans="1:23" x14ac:dyDescent="0.25">
      <c r="A157" s="75"/>
      <c r="B157" s="176" t="str">
        <f>IF('Leave Request Form'!B158="", "", 'Leave Request Form'!B158)</f>
        <v/>
      </c>
      <c r="C157" s="158" t="str">
        <f>IF('Leave Request Form'!C158="", "", 'Leave Request Form'!C158)</f>
        <v/>
      </c>
      <c r="D157" s="160" t="str">
        <f>IF('Leave Request Form'!D158="", "", 'Leave Request Form'!D158)</f>
        <v/>
      </c>
      <c r="E157" s="161" t="str">
        <f>IF('Leave Request Form'!E158="", "", 'Leave Request Form'!E158)</f>
        <v/>
      </c>
      <c r="F157" s="181" t="str">
        <f>IF('Leave Request Form'!F158="", "", 'Leave Request Form'!F158)</f>
        <v/>
      </c>
      <c r="G157" s="163" t="str">
        <f>IF('Leave Request Form'!G158="", "", 'Leave Request Form'!G158)</f>
        <v/>
      </c>
      <c r="H157" s="164" t="str">
        <f>IF('Leave Request Form'!H158="", "", 'Leave Request Form'!H158)</f>
        <v/>
      </c>
      <c r="I157" s="156"/>
      <c r="J157" s="157" t="str">
        <f>IF('Leave Request Form'!AL158="", "", 'Leave Request Form'!AL158)</f>
        <v/>
      </c>
      <c r="K157" s="156"/>
      <c r="L157" s="157"/>
      <c r="M157" s="159"/>
      <c r="N157" s="160"/>
      <c r="O157" s="161"/>
      <c r="P157" s="163"/>
      <c r="Q157" s="163"/>
      <c r="R157" s="163"/>
      <c r="S157" s="156"/>
      <c r="T157" s="157" t="str">
        <f>IF('Leave Request Form'!W158="", 'Leave Request Form'!K158, 'Leave Request Form'!W158)</f>
        <v/>
      </c>
      <c r="U157" s="156"/>
      <c r="V157" s="157" t="str">
        <f>IF('Leave Request Form'!Y158="", 'Leave Request Form'!M158, 'Leave Request Form'!Y158)</f>
        <v/>
      </c>
      <c r="W157" s="75"/>
    </row>
    <row r="158" spans="1:23" x14ac:dyDescent="0.25">
      <c r="A158" s="75"/>
      <c r="B158" s="176" t="str">
        <f>IF('Leave Request Form'!B159="", "", 'Leave Request Form'!B159)</f>
        <v/>
      </c>
      <c r="C158" s="158" t="str">
        <f>IF('Leave Request Form'!C159="", "", 'Leave Request Form'!C159)</f>
        <v/>
      </c>
      <c r="D158" s="160" t="str">
        <f>IF('Leave Request Form'!D159="", "", 'Leave Request Form'!D159)</f>
        <v/>
      </c>
      <c r="E158" s="161" t="str">
        <f>IF('Leave Request Form'!E159="", "", 'Leave Request Form'!E159)</f>
        <v/>
      </c>
      <c r="F158" s="181" t="str">
        <f>IF('Leave Request Form'!F159="", "", 'Leave Request Form'!F159)</f>
        <v/>
      </c>
      <c r="G158" s="163" t="str">
        <f>IF('Leave Request Form'!G159="", "", 'Leave Request Form'!G159)</f>
        <v/>
      </c>
      <c r="H158" s="164" t="str">
        <f>IF('Leave Request Form'!H159="", "", 'Leave Request Form'!H159)</f>
        <v/>
      </c>
      <c r="I158" s="156"/>
      <c r="J158" s="157" t="str">
        <f>IF('Leave Request Form'!AL159="", "", 'Leave Request Form'!AL159)</f>
        <v/>
      </c>
      <c r="K158" s="156"/>
      <c r="L158" s="157"/>
      <c r="M158" s="159"/>
      <c r="N158" s="160"/>
      <c r="O158" s="161"/>
      <c r="P158" s="163"/>
      <c r="Q158" s="163"/>
      <c r="R158" s="163"/>
      <c r="S158" s="156"/>
      <c r="T158" s="157" t="str">
        <f>IF('Leave Request Form'!W159="", 'Leave Request Form'!K159, 'Leave Request Form'!W159)</f>
        <v/>
      </c>
      <c r="U158" s="156"/>
      <c r="V158" s="157" t="str">
        <f>IF('Leave Request Form'!Y159="", 'Leave Request Form'!M159, 'Leave Request Form'!Y159)</f>
        <v/>
      </c>
      <c r="W158" s="75"/>
    </row>
    <row r="159" spans="1:23" x14ac:dyDescent="0.25">
      <c r="A159" s="75"/>
      <c r="B159" s="176" t="str">
        <f>IF('Leave Request Form'!B160="", "", 'Leave Request Form'!B160)</f>
        <v/>
      </c>
      <c r="C159" s="158" t="str">
        <f>IF('Leave Request Form'!C160="", "", 'Leave Request Form'!C160)</f>
        <v/>
      </c>
      <c r="D159" s="160" t="str">
        <f>IF('Leave Request Form'!D160="", "", 'Leave Request Form'!D160)</f>
        <v/>
      </c>
      <c r="E159" s="161" t="str">
        <f>IF('Leave Request Form'!E160="", "", 'Leave Request Form'!E160)</f>
        <v/>
      </c>
      <c r="F159" s="181" t="str">
        <f>IF('Leave Request Form'!F160="", "", 'Leave Request Form'!F160)</f>
        <v/>
      </c>
      <c r="G159" s="163" t="str">
        <f>IF('Leave Request Form'!G160="", "", 'Leave Request Form'!G160)</f>
        <v/>
      </c>
      <c r="H159" s="164" t="str">
        <f>IF('Leave Request Form'!H160="", "", 'Leave Request Form'!H160)</f>
        <v/>
      </c>
      <c r="I159" s="156"/>
      <c r="J159" s="157" t="str">
        <f>IF('Leave Request Form'!AL160="", "", 'Leave Request Form'!AL160)</f>
        <v/>
      </c>
      <c r="K159" s="156"/>
      <c r="L159" s="157"/>
      <c r="M159" s="159"/>
      <c r="N159" s="160"/>
      <c r="O159" s="161"/>
      <c r="P159" s="163"/>
      <c r="Q159" s="163"/>
      <c r="R159" s="163"/>
      <c r="S159" s="156"/>
      <c r="T159" s="157" t="str">
        <f>IF('Leave Request Form'!W160="", 'Leave Request Form'!K160, 'Leave Request Form'!W160)</f>
        <v/>
      </c>
      <c r="U159" s="156"/>
      <c r="V159" s="157" t="str">
        <f>IF('Leave Request Form'!Y160="", 'Leave Request Form'!M160, 'Leave Request Form'!Y160)</f>
        <v/>
      </c>
      <c r="W159" s="75"/>
    </row>
    <row r="160" spans="1:23" x14ac:dyDescent="0.25">
      <c r="A160" s="75"/>
      <c r="B160" s="176" t="str">
        <f>IF('Leave Request Form'!B161="", "", 'Leave Request Form'!B161)</f>
        <v/>
      </c>
      <c r="C160" s="158" t="str">
        <f>IF('Leave Request Form'!C161="", "", 'Leave Request Form'!C161)</f>
        <v/>
      </c>
      <c r="D160" s="160" t="str">
        <f>IF('Leave Request Form'!D161="", "", 'Leave Request Form'!D161)</f>
        <v/>
      </c>
      <c r="E160" s="161" t="str">
        <f>IF('Leave Request Form'!E161="", "", 'Leave Request Form'!E161)</f>
        <v/>
      </c>
      <c r="F160" s="181" t="str">
        <f>IF('Leave Request Form'!F161="", "", 'Leave Request Form'!F161)</f>
        <v/>
      </c>
      <c r="G160" s="163" t="str">
        <f>IF('Leave Request Form'!G161="", "", 'Leave Request Form'!G161)</f>
        <v/>
      </c>
      <c r="H160" s="164" t="str">
        <f>IF('Leave Request Form'!H161="", "", 'Leave Request Form'!H161)</f>
        <v/>
      </c>
      <c r="I160" s="156"/>
      <c r="J160" s="157" t="str">
        <f>IF('Leave Request Form'!AL161="", "", 'Leave Request Form'!AL161)</f>
        <v/>
      </c>
      <c r="K160" s="156"/>
      <c r="L160" s="157"/>
      <c r="M160" s="159"/>
      <c r="N160" s="160"/>
      <c r="O160" s="161"/>
      <c r="P160" s="163"/>
      <c r="Q160" s="163"/>
      <c r="R160" s="163"/>
      <c r="S160" s="156"/>
      <c r="T160" s="157" t="str">
        <f>IF('Leave Request Form'!W161="", 'Leave Request Form'!K161, 'Leave Request Form'!W161)</f>
        <v/>
      </c>
      <c r="U160" s="156"/>
      <c r="V160" s="157" t="str">
        <f>IF('Leave Request Form'!Y161="", 'Leave Request Form'!M161, 'Leave Request Form'!Y161)</f>
        <v/>
      </c>
      <c r="W160" s="75"/>
    </row>
    <row r="161" spans="1:23" x14ac:dyDescent="0.25">
      <c r="A161" s="75"/>
      <c r="B161" s="176" t="str">
        <f>IF('Leave Request Form'!B162="", "", 'Leave Request Form'!B162)</f>
        <v/>
      </c>
      <c r="C161" s="158" t="str">
        <f>IF('Leave Request Form'!C162="", "", 'Leave Request Form'!C162)</f>
        <v/>
      </c>
      <c r="D161" s="160" t="str">
        <f>IF('Leave Request Form'!D162="", "", 'Leave Request Form'!D162)</f>
        <v/>
      </c>
      <c r="E161" s="161" t="str">
        <f>IF('Leave Request Form'!E162="", "", 'Leave Request Form'!E162)</f>
        <v/>
      </c>
      <c r="F161" s="181" t="str">
        <f>IF('Leave Request Form'!F162="", "", 'Leave Request Form'!F162)</f>
        <v/>
      </c>
      <c r="G161" s="163" t="str">
        <f>IF('Leave Request Form'!G162="", "", 'Leave Request Form'!G162)</f>
        <v/>
      </c>
      <c r="H161" s="164" t="str">
        <f>IF('Leave Request Form'!H162="", "", 'Leave Request Form'!H162)</f>
        <v/>
      </c>
      <c r="I161" s="156"/>
      <c r="J161" s="157" t="str">
        <f>IF('Leave Request Form'!AL162="", "", 'Leave Request Form'!AL162)</f>
        <v/>
      </c>
      <c r="K161" s="156"/>
      <c r="L161" s="157"/>
      <c r="M161" s="159"/>
      <c r="N161" s="160"/>
      <c r="O161" s="161"/>
      <c r="P161" s="163"/>
      <c r="Q161" s="163"/>
      <c r="R161" s="163"/>
      <c r="S161" s="156"/>
      <c r="T161" s="157" t="str">
        <f>IF('Leave Request Form'!W162="", 'Leave Request Form'!K162, 'Leave Request Form'!W162)</f>
        <v/>
      </c>
      <c r="U161" s="156"/>
      <c r="V161" s="157" t="str">
        <f>IF('Leave Request Form'!Y162="", 'Leave Request Form'!M162, 'Leave Request Form'!Y162)</f>
        <v/>
      </c>
      <c r="W161" s="75"/>
    </row>
    <row r="162" spans="1:23" x14ac:dyDescent="0.25">
      <c r="A162" s="75"/>
      <c r="B162" s="176" t="str">
        <f>IF('Leave Request Form'!B163="", "", 'Leave Request Form'!B163)</f>
        <v/>
      </c>
      <c r="C162" s="158" t="str">
        <f>IF('Leave Request Form'!C163="", "", 'Leave Request Form'!C163)</f>
        <v/>
      </c>
      <c r="D162" s="160" t="str">
        <f>IF('Leave Request Form'!D163="", "", 'Leave Request Form'!D163)</f>
        <v/>
      </c>
      <c r="E162" s="161" t="str">
        <f>IF('Leave Request Form'!E163="", "", 'Leave Request Form'!E163)</f>
        <v/>
      </c>
      <c r="F162" s="181" t="str">
        <f>IF('Leave Request Form'!F163="", "", 'Leave Request Form'!F163)</f>
        <v/>
      </c>
      <c r="G162" s="163" t="str">
        <f>IF('Leave Request Form'!G163="", "", 'Leave Request Form'!G163)</f>
        <v/>
      </c>
      <c r="H162" s="164" t="str">
        <f>IF('Leave Request Form'!H163="", "", 'Leave Request Form'!H163)</f>
        <v/>
      </c>
      <c r="I162" s="156"/>
      <c r="J162" s="157" t="str">
        <f>IF('Leave Request Form'!AL163="", "", 'Leave Request Form'!AL163)</f>
        <v/>
      </c>
      <c r="K162" s="156"/>
      <c r="L162" s="157"/>
      <c r="M162" s="159"/>
      <c r="N162" s="160"/>
      <c r="O162" s="161"/>
      <c r="P162" s="163"/>
      <c r="Q162" s="163"/>
      <c r="R162" s="163"/>
      <c r="S162" s="156"/>
      <c r="T162" s="157" t="str">
        <f>IF('Leave Request Form'!W163="", 'Leave Request Form'!K163, 'Leave Request Form'!W163)</f>
        <v/>
      </c>
      <c r="U162" s="156"/>
      <c r="V162" s="157" t="str">
        <f>IF('Leave Request Form'!Y163="", 'Leave Request Form'!M163, 'Leave Request Form'!Y163)</f>
        <v/>
      </c>
      <c r="W162" s="75"/>
    </row>
    <row r="163" spans="1:23" x14ac:dyDescent="0.25">
      <c r="A163" s="75"/>
      <c r="B163" s="176" t="str">
        <f>IF('Leave Request Form'!B164="", "", 'Leave Request Form'!B164)</f>
        <v/>
      </c>
      <c r="C163" s="158" t="str">
        <f>IF('Leave Request Form'!C164="", "", 'Leave Request Form'!C164)</f>
        <v/>
      </c>
      <c r="D163" s="160" t="str">
        <f>IF('Leave Request Form'!D164="", "", 'Leave Request Form'!D164)</f>
        <v/>
      </c>
      <c r="E163" s="161" t="str">
        <f>IF('Leave Request Form'!E164="", "", 'Leave Request Form'!E164)</f>
        <v/>
      </c>
      <c r="F163" s="181" t="str">
        <f>IF('Leave Request Form'!F164="", "", 'Leave Request Form'!F164)</f>
        <v/>
      </c>
      <c r="G163" s="163" t="str">
        <f>IF('Leave Request Form'!G164="", "", 'Leave Request Form'!G164)</f>
        <v/>
      </c>
      <c r="H163" s="164" t="str">
        <f>IF('Leave Request Form'!H164="", "", 'Leave Request Form'!H164)</f>
        <v/>
      </c>
      <c r="I163" s="156"/>
      <c r="J163" s="157" t="str">
        <f>IF('Leave Request Form'!AL164="", "", 'Leave Request Form'!AL164)</f>
        <v/>
      </c>
      <c r="K163" s="156"/>
      <c r="L163" s="157"/>
      <c r="M163" s="159"/>
      <c r="N163" s="160"/>
      <c r="O163" s="161"/>
      <c r="P163" s="163"/>
      <c r="Q163" s="163"/>
      <c r="R163" s="163"/>
      <c r="S163" s="156"/>
      <c r="T163" s="157" t="str">
        <f>IF('Leave Request Form'!W164="", 'Leave Request Form'!K164, 'Leave Request Form'!W164)</f>
        <v/>
      </c>
      <c r="U163" s="156"/>
      <c r="V163" s="157" t="str">
        <f>IF('Leave Request Form'!Y164="", 'Leave Request Form'!M164, 'Leave Request Form'!Y164)</f>
        <v/>
      </c>
      <c r="W163" s="75"/>
    </row>
    <row r="164" spans="1:23" x14ac:dyDescent="0.25">
      <c r="A164" s="75"/>
      <c r="B164" s="176" t="str">
        <f>IF('Leave Request Form'!B165="", "", 'Leave Request Form'!B165)</f>
        <v/>
      </c>
      <c r="C164" s="158" t="str">
        <f>IF('Leave Request Form'!C165="", "", 'Leave Request Form'!C165)</f>
        <v/>
      </c>
      <c r="D164" s="160" t="str">
        <f>IF('Leave Request Form'!D165="", "", 'Leave Request Form'!D165)</f>
        <v/>
      </c>
      <c r="E164" s="161" t="str">
        <f>IF('Leave Request Form'!E165="", "", 'Leave Request Form'!E165)</f>
        <v/>
      </c>
      <c r="F164" s="181" t="str">
        <f>IF('Leave Request Form'!F165="", "", 'Leave Request Form'!F165)</f>
        <v/>
      </c>
      <c r="G164" s="163" t="str">
        <f>IF('Leave Request Form'!G165="", "", 'Leave Request Form'!G165)</f>
        <v/>
      </c>
      <c r="H164" s="164" t="str">
        <f>IF('Leave Request Form'!H165="", "", 'Leave Request Form'!H165)</f>
        <v/>
      </c>
      <c r="I164" s="156"/>
      <c r="J164" s="157" t="str">
        <f>IF('Leave Request Form'!AL165="", "", 'Leave Request Form'!AL165)</f>
        <v/>
      </c>
      <c r="K164" s="156"/>
      <c r="L164" s="157"/>
      <c r="M164" s="159"/>
      <c r="N164" s="160"/>
      <c r="O164" s="161"/>
      <c r="P164" s="163"/>
      <c r="Q164" s="163"/>
      <c r="R164" s="163"/>
      <c r="S164" s="156"/>
      <c r="T164" s="157" t="str">
        <f>IF('Leave Request Form'!W165="", 'Leave Request Form'!K165, 'Leave Request Form'!W165)</f>
        <v/>
      </c>
      <c r="U164" s="156"/>
      <c r="V164" s="157" t="str">
        <f>IF('Leave Request Form'!Y165="", 'Leave Request Form'!M165, 'Leave Request Form'!Y165)</f>
        <v/>
      </c>
      <c r="W164" s="75"/>
    </row>
    <row r="165" spans="1:23" x14ac:dyDescent="0.25">
      <c r="A165" s="75"/>
      <c r="B165" s="176" t="str">
        <f>IF('Leave Request Form'!B166="", "", 'Leave Request Form'!B166)</f>
        <v/>
      </c>
      <c r="C165" s="158" t="str">
        <f>IF('Leave Request Form'!C166="", "", 'Leave Request Form'!C166)</f>
        <v/>
      </c>
      <c r="D165" s="160" t="str">
        <f>IF('Leave Request Form'!D166="", "", 'Leave Request Form'!D166)</f>
        <v/>
      </c>
      <c r="E165" s="161" t="str">
        <f>IF('Leave Request Form'!E166="", "", 'Leave Request Form'!E166)</f>
        <v/>
      </c>
      <c r="F165" s="181" t="str">
        <f>IF('Leave Request Form'!F166="", "", 'Leave Request Form'!F166)</f>
        <v/>
      </c>
      <c r="G165" s="163" t="str">
        <f>IF('Leave Request Form'!G166="", "", 'Leave Request Form'!G166)</f>
        <v/>
      </c>
      <c r="H165" s="164" t="str">
        <f>IF('Leave Request Form'!H166="", "", 'Leave Request Form'!H166)</f>
        <v/>
      </c>
      <c r="I165" s="156"/>
      <c r="J165" s="157" t="str">
        <f>IF('Leave Request Form'!AL166="", "", 'Leave Request Form'!AL166)</f>
        <v/>
      </c>
      <c r="K165" s="156"/>
      <c r="L165" s="157"/>
      <c r="M165" s="159"/>
      <c r="N165" s="160"/>
      <c r="O165" s="161"/>
      <c r="P165" s="163"/>
      <c r="Q165" s="163"/>
      <c r="R165" s="163"/>
      <c r="S165" s="156"/>
      <c r="T165" s="157" t="str">
        <f>IF('Leave Request Form'!W166="", 'Leave Request Form'!K166, 'Leave Request Form'!W166)</f>
        <v/>
      </c>
      <c r="U165" s="156"/>
      <c r="V165" s="157" t="str">
        <f>IF('Leave Request Form'!Y166="", 'Leave Request Form'!M166, 'Leave Request Form'!Y166)</f>
        <v/>
      </c>
      <c r="W165" s="75"/>
    </row>
    <row r="166" spans="1:23" x14ac:dyDescent="0.25">
      <c r="A166" s="75"/>
      <c r="B166" s="176" t="str">
        <f>IF('Leave Request Form'!B167="", "", 'Leave Request Form'!B167)</f>
        <v/>
      </c>
      <c r="C166" s="158" t="str">
        <f>IF('Leave Request Form'!C167="", "", 'Leave Request Form'!C167)</f>
        <v/>
      </c>
      <c r="D166" s="160" t="str">
        <f>IF('Leave Request Form'!D167="", "", 'Leave Request Form'!D167)</f>
        <v/>
      </c>
      <c r="E166" s="161" t="str">
        <f>IF('Leave Request Form'!E167="", "", 'Leave Request Form'!E167)</f>
        <v/>
      </c>
      <c r="F166" s="181" t="str">
        <f>IF('Leave Request Form'!F167="", "", 'Leave Request Form'!F167)</f>
        <v/>
      </c>
      <c r="G166" s="163" t="str">
        <f>IF('Leave Request Form'!G167="", "", 'Leave Request Form'!G167)</f>
        <v/>
      </c>
      <c r="H166" s="164" t="str">
        <f>IF('Leave Request Form'!H167="", "", 'Leave Request Form'!H167)</f>
        <v/>
      </c>
      <c r="I166" s="156"/>
      <c r="J166" s="157" t="str">
        <f>IF('Leave Request Form'!AL167="", "", 'Leave Request Form'!AL167)</f>
        <v/>
      </c>
      <c r="K166" s="156"/>
      <c r="L166" s="157"/>
      <c r="M166" s="159"/>
      <c r="N166" s="160"/>
      <c r="O166" s="161"/>
      <c r="P166" s="163"/>
      <c r="Q166" s="163"/>
      <c r="R166" s="163"/>
      <c r="S166" s="156"/>
      <c r="T166" s="157" t="str">
        <f>IF('Leave Request Form'!W167="", 'Leave Request Form'!K167, 'Leave Request Form'!W167)</f>
        <v/>
      </c>
      <c r="U166" s="156"/>
      <c r="V166" s="157" t="str">
        <f>IF('Leave Request Form'!Y167="", 'Leave Request Form'!M167, 'Leave Request Form'!Y167)</f>
        <v/>
      </c>
      <c r="W166" s="75"/>
    </row>
    <row r="167" spans="1:23" x14ac:dyDescent="0.25">
      <c r="A167" s="75"/>
      <c r="B167" s="176" t="str">
        <f>IF('Leave Request Form'!B168="", "", 'Leave Request Form'!B168)</f>
        <v/>
      </c>
      <c r="C167" s="158" t="str">
        <f>IF('Leave Request Form'!C168="", "", 'Leave Request Form'!C168)</f>
        <v/>
      </c>
      <c r="D167" s="160" t="str">
        <f>IF('Leave Request Form'!D168="", "", 'Leave Request Form'!D168)</f>
        <v/>
      </c>
      <c r="E167" s="161" t="str">
        <f>IF('Leave Request Form'!E168="", "", 'Leave Request Form'!E168)</f>
        <v/>
      </c>
      <c r="F167" s="181" t="str">
        <f>IF('Leave Request Form'!F168="", "", 'Leave Request Form'!F168)</f>
        <v/>
      </c>
      <c r="G167" s="163" t="str">
        <f>IF('Leave Request Form'!G168="", "", 'Leave Request Form'!G168)</f>
        <v/>
      </c>
      <c r="H167" s="164" t="str">
        <f>IF('Leave Request Form'!H168="", "", 'Leave Request Form'!H168)</f>
        <v/>
      </c>
      <c r="I167" s="156"/>
      <c r="J167" s="157" t="str">
        <f>IF('Leave Request Form'!AL168="", "", 'Leave Request Form'!AL168)</f>
        <v/>
      </c>
      <c r="K167" s="156"/>
      <c r="L167" s="157"/>
      <c r="M167" s="159"/>
      <c r="N167" s="160"/>
      <c r="O167" s="161"/>
      <c r="P167" s="163"/>
      <c r="Q167" s="163"/>
      <c r="R167" s="163"/>
      <c r="S167" s="156"/>
      <c r="T167" s="157" t="str">
        <f>IF('Leave Request Form'!W168="", 'Leave Request Form'!K168, 'Leave Request Form'!W168)</f>
        <v/>
      </c>
      <c r="U167" s="156"/>
      <c r="V167" s="157" t="str">
        <f>IF('Leave Request Form'!Y168="", 'Leave Request Form'!M168, 'Leave Request Form'!Y168)</f>
        <v/>
      </c>
      <c r="W167" s="75"/>
    </row>
    <row r="168" spans="1:23" x14ac:dyDescent="0.25">
      <c r="A168" s="75"/>
      <c r="B168" s="176" t="str">
        <f>IF('Leave Request Form'!B169="", "", 'Leave Request Form'!B169)</f>
        <v/>
      </c>
      <c r="C168" s="158" t="str">
        <f>IF('Leave Request Form'!C169="", "", 'Leave Request Form'!C169)</f>
        <v/>
      </c>
      <c r="D168" s="160" t="str">
        <f>IF('Leave Request Form'!D169="", "", 'Leave Request Form'!D169)</f>
        <v/>
      </c>
      <c r="E168" s="161" t="str">
        <f>IF('Leave Request Form'!E169="", "", 'Leave Request Form'!E169)</f>
        <v/>
      </c>
      <c r="F168" s="181" t="str">
        <f>IF('Leave Request Form'!F169="", "", 'Leave Request Form'!F169)</f>
        <v/>
      </c>
      <c r="G168" s="163" t="str">
        <f>IF('Leave Request Form'!G169="", "", 'Leave Request Form'!G169)</f>
        <v/>
      </c>
      <c r="H168" s="164" t="str">
        <f>IF('Leave Request Form'!H169="", "", 'Leave Request Form'!H169)</f>
        <v/>
      </c>
      <c r="I168" s="156"/>
      <c r="J168" s="157" t="str">
        <f>IF('Leave Request Form'!AL169="", "", 'Leave Request Form'!AL169)</f>
        <v/>
      </c>
      <c r="K168" s="156"/>
      <c r="L168" s="157"/>
      <c r="M168" s="159"/>
      <c r="N168" s="160"/>
      <c r="O168" s="161"/>
      <c r="P168" s="163"/>
      <c r="Q168" s="163"/>
      <c r="R168" s="163"/>
      <c r="S168" s="156"/>
      <c r="T168" s="157" t="str">
        <f>IF('Leave Request Form'!W169="", 'Leave Request Form'!K169, 'Leave Request Form'!W169)</f>
        <v/>
      </c>
      <c r="U168" s="156"/>
      <c r="V168" s="157" t="str">
        <f>IF('Leave Request Form'!Y169="", 'Leave Request Form'!M169, 'Leave Request Form'!Y169)</f>
        <v/>
      </c>
      <c r="W168" s="75"/>
    </row>
    <row r="169" spans="1:23" x14ac:dyDescent="0.25">
      <c r="A169" s="75"/>
      <c r="B169" s="176" t="str">
        <f>IF('Leave Request Form'!B170="", "", 'Leave Request Form'!B170)</f>
        <v/>
      </c>
      <c r="C169" s="158" t="str">
        <f>IF('Leave Request Form'!C170="", "", 'Leave Request Form'!C170)</f>
        <v/>
      </c>
      <c r="D169" s="160" t="str">
        <f>IF('Leave Request Form'!D170="", "", 'Leave Request Form'!D170)</f>
        <v/>
      </c>
      <c r="E169" s="161" t="str">
        <f>IF('Leave Request Form'!E170="", "", 'Leave Request Form'!E170)</f>
        <v/>
      </c>
      <c r="F169" s="181" t="str">
        <f>IF('Leave Request Form'!F170="", "", 'Leave Request Form'!F170)</f>
        <v/>
      </c>
      <c r="G169" s="163" t="str">
        <f>IF('Leave Request Form'!G170="", "", 'Leave Request Form'!G170)</f>
        <v/>
      </c>
      <c r="H169" s="164" t="str">
        <f>IF('Leave Request Form'!H170="", "", 'Leave Request Form'!H170)</f>
        <v/>
      </c>
      <c r="I169" s="156"/>
      <c r="J169" s="157" t="str">
        <f>IF('Leave Request Form'!AL170="", "", 'Leave Request Form'!AL170)</f>
        <v/>
      </c>
      <c r="K169" s="156"/>
      <c r="L169" s="157"/>
      <c r="M169" s="159"/>
      <c r="N169" s="160"/>
      <c r="O169" s="161"/>
      <c r="P169" s="163"/>
      <c r="Q169" s="163"/>
      <c r="R169" s="163"/>
      <c r="S169" s="156"/>
      <c r="T169" s="157" t="str">
        <f>IF('Leave Request Form'!W170="", 'Leave Request Form'!K170, 'Leave Request Form'!W170)</f>
        <v/>
      </c>
      <c r="U169" s="156"/>
      <c r="V169" s="157" t="str">
        <f>IF('Leave Request Form'!Y170="", 'Leave Request Form'!M170, 'Leave Request Form'!Y170)</f>
        <v/>
      </c>
      <c r="W169" s="75"/>
    </row>
    <row r="170" spans="1:23" x14ac:dyDescent="0.25">
      <c r="A170" s="75"/>
      <c r="B170" s="176" t="str">
        <f>IF('Leave Request Form'!B171="", "", 'Leave Request Form'!B171)</f>
        <v/>
      </c>
      <c r="C170" s="158" t="str">
        <f>IF('Leave Request Form'!C171="", "", 'Leave Request Form'!C171)</f>
        <v/>
      </c>
      <c r="D170" s="160" t="str">
        <f>IF('Leave Request Form'!D171="", "", 'Leave Request Form'!D171)</f>
        <v/>
      </c>
      <c r="E170" s="161" t="str">
        <f>IF('Leave Request Form'!E171="", "", 'Leave Request Form'!E171)</f>
        <v/>
      </c>
      <c r="F170" s="181" t="str">
        <f>IF('Leave Request Form'!F171="", "", 'Leave Request Form'!F171)</f>
        <v/>
      </c>
      <c r="G170" s="163" t="str">
        <f>IF('Leave Request Form'!G171="", "", 'Leave Request Form'!G171)</f>
        <v/>
      </c>
      <c r="H170" s="164" t="str">
        <f>IF('Leave Request Form'!H171="", "", 'Leave Request Form'!H171)</f>
        <v/>
      </c>
      <c r="I170" s="156"/>
      <c r="J170" s="157" t="str">
        <f>IF('Leave Request Form'!AL171="", "", 'Leave Request Form'!AL171)</f>
        <v/>
      </c>
      <c r="K170" s="156"/>
      <c r="L170" s="157"/>
      <c r="M170" s="159"/>
      <c r="N170" s="160"/>
      <c r="O170" s="161"/>
      <c r="P170" s="163"/>
      <c r="Q170" s="163"/>
      <c r="R170" s="163"/>
      <c r="S170" s="156"/>
      <c r="T170" s="157" t="str">
        <f>IF('Leave Request Form'!W171="", 'Leave Request Form'!K171, 'Leave Request Form'!W171)</f>
        <v/>
      </c>
      <c r="U170" s="156"/>
      <c r="V170" s="157" t="str">
        <f>IF('Leave Request Form'!Y171="", 'Leave Request Form'!M171, 'Leave Request Form'!Y171)</f>
        <v/>
      </c>
      <c r="W170" s="75"/>
    </row>
    <row r="171" spans="1:23" x14ac:dyDescent="0.25">
      <c r="A171" s="75"/>
      <c r="B171" s="176" t="str">
        <f>IF('Leave Request Form'!B172="", "", 'Leave Request Form'!B172)</f>
        <v/>
      </c>
      <c r="C171" s="158" t="str">
        <f>IF('Leave Request Form'!C172="", "", 'Leave Request Form'!C172)</f>
        <v/>
      </c>
      <c r="D171" s="160" t="str">
        <f>IF('Leave Request Form'!D172="", "", 'Leave Request Form'!D172)</f>
        <v/>
      </c>
      <c r="E171" s="161" t="str">
        <f>IF('Leave Request Form'!E172="", "", 'Leave Request Form'!E172)</f>
        <v/>
      </c>
      <c r="F171" s="181" t="str">
        <f>IF('Leave Request Form'!F172="", "", 'Leave Request Form'!F172)</f>
        <v/>
      </c>
      <c r="G171" s="163" t="str">
        <f>IF('Leave Request Form'!G172="", "", 'Leave Request Form'!G172)</f>
        <v/>
      </c>
      <c r="H171" s="164" t="str">
        <f>IF('Leave Request Form'!H172="", "", 'Leave Request Form'!H172)</f>
        <v/>
      </c>
      <c r="I171" s="156"/>
      <c r="J171" s="157" t="str">
        <f>IF('Leave Request Form'!AL172="", "", 'Leave Request Form'!AL172)</f>
        <v/>
      </c>
      <c r="K171" s="156"/>
      <c r="L171" s="157"/>
      <c r="M171" s="159"/>
      <c r="N171" s="160"/>
      <c r="O171" s="161"/>
      <c r="P171" s="163"/>
      <c r="Q171" s="163"/>
      <c r="R171" s="163"/>
      <c r="S171" s="156"/>
      <c r="T171" s="157" t="str">
        <f>IF('Leave Request Form'!W172="", 'Leave Request Form'!K172, 'Leave Request Form'!W172)</f>
        <v/>
      </c>
      <c r="U171" s="156"/>
      <c r="V171" s="157" t="str">
        <f>IF('Leave Request Form'!Y172="", 'Leave Request Form'!M172, 'Leave Request Form'!Y172)</f>
        <v/>
      </c>
      <c r="W171" s="75"/>
    </row>
    <row r="172" spans="1:23" x14ac:dyDescent="0.25">
      <c r="A172" s="75"/>
      <c r="B172" s="176" t="str">
        <f>IF('Leave Request Form'!B173="", "", 'Leave Request Form'!B173)</f>
        <v/>
      </c>
      <c r="C172" s="158" t="str">
        <f>IF('Leave Request Form'!C173="", "", 'Leave Request Form'!C173)</f>
        <v/>
      </c>
      <c r="D172" s="160" t="str">
        <f>IF('Leave Request Form'!D173="", "", 'Leave Request Form'!D173)</f>
        <v/>
      </c>
      <c r="E172" s="161" t="str">
        <f>IF('Leave Request Form'!E173="", "", 'Leave Request Form'!E173)</f>
        <v/>
      </c>
      <c r="F172" s="181" t="str">
        <f>IF('Leave Request Form'!F173="", "", 'Leave Request Form'!F173)</f>
        <v/>
      </c>
      <c r="G172" s="163" t="str">
        <f>IF('Leave Request Form'!G173="", "", 'Leave Request Form'!G173)</f>
        <v/>
      </c>
      <c r="H172" s="164" t="str">
        <f>IF('Leave Request Form'!H173="", "", 'Leave Request Form'!H173)</f>
        <v/>
      </c>
      <c r="I172" s="156"/>
      <c r="J172" s="157" t="str">
        <f>IF('Leave Request Form'!AL173="", "", 'Leave Request Form'!AL173)</f>
        <v/>
      </c>
      <c r="K172" s="156"/>
      <c r="L172" s="157"/>
      <c r="M172" s="159"/>
      <c r="N172" s="160"/>
      <c r="O172" s="161"/>
      <c r="P172" s="163"/>
      <c r="Q172" s="163"/>
      <c r="R172" s="163"/>
      <c r="S172" s="156"/>
      <c r="T172" s="157" t="str">
        <f>IF('Leave Request Form'!W173="", 'Leave Request Form'!K173, 'Leave Request Form'!W173)</f>
        <v/>
      </c>
      <c r="U172" s="156"/>
      <c r="V172" s="157" t="str">
        <f>IF('Leave Request Form'!Y173="", 'Leave Request Form'!M173, 'Leave Request Form'!Y173)</f>
        <v/>
      </c>
      <c r="W172" s="75"/>
    </row>
    <row r="173" spans="1:23" x14ac:dyDescent="0.25">
      <c r="A173" s="75"/>
      <c r="B173" s="176" t="str">
        <f>IF('Leave Request Form'!B174="", "", 'Leave Request Form'!B174)</f>
        <v/>
      </c>
      <c r="C173" s="158" t="str">
        <f>IF('Leave Request Form'!C174="", "", 'Leave Request Form'!C174)</f>
        <v/>
      </c>
      <c r="D173" s="160" t="str">
        <f>IF('Leave Request Form'!D174="", "", 'Leave Request Form'!D174)</f>
        <v/>
      </c>
      <c r="E173" s="161" t="str">
        <f>IF('Leave Request Form'!E174="", "", 'Leave Request Form'!E174)</f>
        <v/>
      </c>
      <c r="F173" s="181" t="str">
        <f>IF('Leave Request Form'!F174="", "", 'Leave Request Form'!F174)</f>
        <v/>
      </c>
      <c r="G173" s="163" t="str">
        <f>IF('Leave Request Form'!G174="", "", 'Leave Request Form'!G174)</f>
        <v/>
      </c>
      <c r="H173" s="164" t="str">
        <f>IF('Leave Request Form'!H174="", "", 'Leave Request Form'!H174)</f>
        <v/>
      </c>
      <c r="I173" s="156"/>
      <c r="J173" s="157" t="str">
        <f>IF('Leave Request Form'!AL174="", "", 'Leave Request Form'!AL174)</f>
        <v/>
      </c>
      <c r="K173" s="156"/>
      <c r="L173" s="157"/>
      <c r="M173" s="159"/>
      <c r="N173" s="160"/>
      <c r="O173" s="161"/>
      <c r="P173" s="163"/>
      <c r="Q173" s="163"/>
      <c r="R173" s="163"/>
      <c r="S173" s="156"/>
      <c r="T173" s="157" t="str">
        <f>IF('Leave Request Form'!W174="", 'Leave Request Form'!K174, 'Leave Request Form'!W174)</f>
        <v/>
      </c>
      <c r="U173" s="156"/>
      <c r="V173" s="157" t="str">
        <f>IF('Leave Request Form'!Y174="", 'Leave Request Form'!M174, 'Leave Request Form'!Y174)</f>
        <v/>
      </c>
      <c r="W173" s="75"/>
    </row>
    <row r="174" spans="1:23" x14ac:dyDescent="0.25">
      <c r="A174" s="75"/>
      <c r="B174" s="176" t="str">
        <f>IF('Leave Request Form'!B175="", "", 'Leave Request Form'!B175)</f>
        <v/>
      </c>
      <c r="C174" s="158" t="str">
        <f>IF('Leave Request Form'!C175="", "", 'Leave Request Form'!C175)</f>
        <v/>
      </c>
      <c r="D174" s="160" t="str">
        <f>IF('Leave Request Form'!D175="", "", 'Leave Request Form'!D175)</f>
        <v/>
      </c>
      <c r="E174" s="161" t="str">
        <f>IF('Leave Request Form'!E175="", "", 'Leave Request Form'!E175)</f>
        <v/>
      </c>
      <c r="F174" s="181" t="str">
        <f>IF('Leave Request Form'!F175="", "", 'Leave Request Form'!F175)</f>
        <v/>
      </c>
      <c r="G174" s="163" t="str">
        <f>IF('Leave Request Form'!G175="", "", 'Leave Request Form'!G175)</f>
        <v/>
      </c>
      <c r="H174" s="164" t="str">
        <f>IF('Leave Request Form'!H175="", "", 'Leave Request Form'!H175)</f>
        <v/>
      </c>
      <c r="I174" s="156"/>
      <c r="J174" s="157" t="str">
        <f>IF('Leave Request Form'!AL175="", "", 'Leave Request Form'!AL175)</f>
        <v/>
      </c>
      <c r="K174" s="156"/>
      <c r="L174" s="157"/>
      <c r="M174" s="159"/>
      <c r="N174" s="160"/>
      <c r="O174" s="161"/>
      <c r="P174" s="163"/>
      <c r="Q174" s="163"/>
      <c r="R174" s="163"/>
      <c r="S174" s="156"/>
      <c r="T174" s="157" t="str">
        <f>IF('Leave Request Form'!W175="", 'Leave Request Form'!K175, 'Leave Request Form'!W175)</f>
        <v/>
      </c>
      <c r="U174" s="156"/>
      <c r="V174" s="157" t="str">
        <f>IF('Leave Request Form'!Y175="", 'Leave Request Form'!M175, 'Leave Request Form'!Y175)</f>
        <v/>
      </c>
      <c r="W174" s="75"/>
    </row>
    <row r="175" spans="1:23" x14ac:dyDescent="0.25">
      <c r="A175" s="75"/>
      <c r="B175" s="176" t="str">
        <f>IF('Leave Request Form'!B176="", "", 'Leave Request Form'!B176)</f>
        <v/>
      </c>
      <c r="C175" s="158" t="str">
        <f>IF('Leave Request Form'!C176="", "", 'Leave Request Form'!C176)</f>
        <v/>
      </c>
      <c r="D175" s="160" t="str">
        <f>IF('Leave Request Form'!D176="", "", 'Leave Request Form'!D176)</f>
        <v/>
      </c>
      <c r="E175" s="161" t="str">
        <f>IF('Leave Request Form'!E176="", "", 'Leave Request Form'!E176)</f>
        <v/>
      </c>
      <c r="F175" s="181" t="str">
        <f>IF('Leave Request Form'!F176="", "", 'Leave Request Form'!F176)</f>
        <v/>
      </c>
      <c r="G175" s="163" t="str">
        <f>IF('Leave Request Form'!G176="", "", 'Leave Request Form'!G176)</f>
        <v/>
      </c>
      <c r="H175" s="164" t="str">
        <f>IF('Leave Request Form'!H176="", "", 'Leave Request Form'!H176)</f>
        <v/>
      </c>
      <c r="I175" s="156"/>
      <c r="J175" s="157" t="str">
        <f>IF('Leave Request Form'!AL176="", "", 'Leave Request Form'!AL176)</f>
        <v/>
      </c>
      <c r="K175" s="156"/>
      <c r="L175" s="157"/>
      <c r="M175" s="159"/>
      <c r="N175" s="160"/>
      <c r="O175" s="161"/>
      <c r="P175" s="163"/>
      <c r="Q175" s="163"/>
      <c r="R175" s="163"/>
      <c r="S175" s="156"/>
      <c r="T175" s="157" t="str">
        <f>IF('Leave Request Form'!W176="", 'Leave Request Form'!K176, 'Leave Request Form'!W176)</f>
        <v/>
      </c>
      <c r="U175" s="156"/>
      <c r="V175" s="157" t="str">
        <f>IF('Leave Request Form'!Y176="", 'Leave Request Form'!M176, 'Leave Request Form'!Y176)</f>
        <v/>
      </c>
      <c r="W175" s="75"/>
    </row>
    <row r="176" spans="1:23" x14ac:dyDescent="0.25">
      <c r="A176" s="75"/>
      <c r="B176" s="176" t="str">
        <f>IF('Leave Request Form'!B177="", "", 'Leave Request Form'!B177)</f>
        <v/>
      </c>
      <c r="C176" s="158" t="str">
        <f>IF('Leave Request Form'!C177="", "", 'Leave Request Form'!C177)</f>
        <v/>
      </c>
      <c r="D176" s="160" t="str">
        <f>IF('Leave Request Form'!D177="", "", 'Leave Request Form'!D177)</f>
        <v/>
      </c>
      <c r="E176" s="161" t="str">
        <f>IF('Leave Request Form'!E177="", "", 'Leave Request Form'!E177)</f>
        <v/>
      </c>
      <c r="F176" s="181" t="str">
        <f>IF('Leave Request Form'!F177="", "", 'Leave Request Form'!F177)</f>
        <v/>
      </c>
      <c r="G176" s="163" t="str">
        <f>IF('Leave Request Form'!G177="", "", 'Leave Request Form'!G177)</f>
        <v/>
      </c>
      <c r="H176" s="164" t="str">
        <f>IF('Leave Request Form'!H177="", "", 'Leave Request Form'!H177)</f>
        <v/>
      </c>
      <c r="I176" s="156"/>
      <c r="J176" s="157" t="str">
        <f>IF('Leave Request Form'!AL177="", "", 'Leave Request Form'!AL177)</f>
        <v/>
      </c>
      <c r="K176" s="156"/>
      <c r="L176" s="157"/>
      <c r="M176" s="159"/>
      <c r="N176" s="160"/>
      <c r="O176" s="161"/>
      <c r="P176" s="163"/>
      <c r="Q176" s="163"/>
      <c r="R176" s="163"/>
      <c r="S176" s="156"/>
      <c r="T176" s="157" t="str">
        <f>IF('Leave Request Form'!W177="", 'Leave Request Form'!K177, 'Leave Request Form'!W177)</f>
        <v/>
      </c>
      <c r="U176" s="156"/>
      <c r="V176" s="157" t="str">
        <f>IF('Leave Request Form'!Y177="", 'Leave Request Form'!M177, 'Leave Request Form'!Y177)</f>
        <v/>
      </c>
      <c r="W176" s="75"/>
    </row>
    <row r="177" spans="1:23" x14ac:dyDescent="0.25">
      <c r="A177" s="75"/>
      <c r="B177" s="176" t="str">
        <f>IF('Leave Request Form'!B178="", "", 'Leave Request Form'!B178)</f>
        <v/>
      </c>
      <c r="C177" s="158" t="str">
        <f>IF('Leave Request Form'!C178="", "", 'Leave Request Form'!C178)</f>
        <v/>
      </c>
      <c r="D177" s="160" t="str">
        <f>IF('Leave Request Form'!D178="", "", 'Leave Request Form'!D178)</f>
        <v/>
      </c>
      <c r="E177" s="161" t="str">
        <f>IF('Leave Request Form'!E178="", "", 'Leave Request Form'!E178)</f>
        <v/>
      </c>
      <c r="F177" s="181" t="str">
        <f>IF('Leave Request Form'!F178="", "", 'Leave Request Form'!F178)</f>
        <v/>
      </c>
      <c r="G177" s="163" t="str">
        <f>IF('Leave Request Form'!G178="", "", 'Leave Request Form'!G178)</f>
        <v/>
      </c>
      <c r="H177" s="164" t="str">
        <f>IF('Leave Request Form'!H178="", "", 'Leave Request Form'!H178)</f>
        <v/>
      </c>
      <c r="I177" s="156"/>
      <c r="J177" s="157" t="str">
        <f>IF('Leave Request Form'!AL178="", "", 'Leave Request Form'!AL178)</f>
        <v/>
      </c>
      <c r="K177" s="156"/>
      <c r="L177" s="157"/>
      <c r="M177" s="159"/>
      <c r="N177" s="160"/>
      <c r="O177" s="161"/>
      <c r="P177" s="163"/>
      <c r="Q177" s="163"/>
      <c r="R177" s="163"/>
      <c r="S177" s="156"/>
      <c r="T177" s="157" t="str">
        <f>IF('Leave Request Form'!W178="", 'Leave Request Form'!K178, 'Leave Request Form'!W178)</f>
        <v/>
      </c>
      <c r="U177" s="156"/>
      <c r="V177" s="157" t="str">
        <f>IF('Leave Request Form'!Y178="", 'Leave Request Form'!M178, 'Leave Request Form'!Y178)</f>
        <v/>
      </c>
      <c r="W177" s="75"/>
    </row>
    <row r="178" spans="1:23" x14ac:dyDescent="0.25">
      <c r="A178" s="75"/>
      <c r="B178" s="176" t="str">
        <f>IF('Leave Request Form'!B179="", "", 'Leave Request Form'!B179)</f>
        <v/>
      </c>
      <c r="C178" s="158" t="str">
        <f>IF('Leave Request Form'!C179="", "", 'Leave Request Form'!C179)</f>
        <v/>
      </c>
      <c r="D178" s="160" t="str">
        <f>IF('Leave Request Form'!D179="", "", 'Leave Request Form'!D179)</f>
        <v/>
      </c>
      <c r="E178" s="161" t="str">
        <f>IF('Leave Request Form'!E179="", "", 'Leave Request Form'!E179)</f>
        <v/>
      </c>
      <c r="F178" s="181" t="str">
        <f>IF('Leave Request Form'!F179="", "", 'Leave Request Form'!F179)</f>
        <v/>
      </c>
      <c r="G178" s="163" t="str">
        <f>IF('Leave Request Form'!G179="", "", 'Leave Request Form'!G179)</f>
        <v/>
      </c>
      <c r="H178" s="164" t="str">
        <f>IF('Leave Request Form'!H179="", "", 'Leave Request Form'!H179)</f>
        <v/>
      </c>
      <c r="I178" s="156"/>
      <c r="J178" s="157" t="str">
        <f>IF('Leave Request Form'!AL179="", "", 'Leave Request Form'!AL179)</f>
        <v/>
      </c>
      <c r="K178" s="156"/>
      <c r="L178" s="157"/>
      <c r="M178" s="159"/>
      <c r="N178" s="160"/>
      <c r="O178" s="161"/>
      <c r="P178" s="163"/>
      <c r="Q178" s="163"/>
      <c r="R178" s="163"/>
      <c r="S178" s="156"/>
      <c r="T178" s="157" t="str">
        <f>IF('Leave Request Form'!W179="", 'Leave Request Form'!K179, 'Leave Request Form'!W179)</f>
        <v/>
      </c>
      <c r="U178" s="156"/>
      <c r="V178" s="157" t="str">
        <f>IF('Leave Request Form'!Y179="", 'Leave Request Form'!M179, 'Leave Request Form'!Y179)</f>
        <v/>
      </c>
      <c r="W178" s="75"/>
    </row>
    <row r="179" spans="1:23" x14ac:dyDescent="0.25">
      <c r="A179" s="75"/>
      <c r="B179" s="176" t="str">
        <f>IF('Leave Request Form'!B180="", "", 'Leave Request Form'!B180)</f>
        <v/>
      </c>
      <c r="C179" s="158" t="str">
        <f>IF('Leave Request Form'!C180="", "", 'Leave Request Form'!C180)</f>
        <v/>
      </c>
      <c r="D179" s="160" t="str">
        <f>IF('Leave Request Form'!D180="", "", 'Leave Request Form'!D180)</f>
        <v/>
      </c>
      <c r="E179" s="161" t="str">
        <f>IF('Leave Request Form'!E180="", "", 'Leave Request Form'!E180)</f>
        <v/>
      </c>
      <c r="F179" s="181" t="str">
        <f>IF('Leave Request Form'!F180="", "", 'Leave Request Form'!F180)</f>
        <v/>
      </c>
      <c r="G179" s="163" t="str">
        <f>IF('Leave Request Form'!G180="", "", 'Leave Request Form'!G180)</f>
        <v/>
      </c>
      <c r="H179" s="164" t="str">
        <f>IF('Leave Request Form'!H180="", "", 'Leave Request Form'!H180)</f>
        <v/>
      </c>
      <c r="I179" s="156"/>
      <c r="J179" s="157" t="str">
        <f>IF('Leave Request Form'!AL180="", "", 'Leave Request Form'!AL180)</f>
        <v/>
      </c>
      <c r="K179" s="156"/>
      <c r="L179" s="157"/>
      <c r="M179" s="159"/>
      <c r="N179" s="160"/>
      <c r="O179" s="161"/>
      <c r="P179" s="163"/>
      <c r="Q179" s="163"/>
      <c r="R179" s="163"/>
      <c r="S179" s="156"/>
      <c r="T179" s="157" t="str">
        <f>IF('Leave Request Form'!W180="", 'Leave Request Form'!K180, 'Leave Request Form'!W180)</f>
        <v/>
      </c>
      <c r="U179" s="156"/>
      <c r="V179" s="157" t="str">
        <f>IF('Leave Request Form'!Y180="", 'Leave Request Form'!M180, 'Leave Request Form'!Y180)</f>
        <v/>
      </c>
      <c r="W179" s="75"/>
    </row>
    <row r="180" spans="1:23" x14ac:dyDescent="0.25">
      <c r="A180" s="75"/>
      <c r="B180" s="176" t="str">
        <f>IF('Leave Request Form'!B181="", "", 'Leave Request Form'!B181)</f>
        <v/>
      </c>
      <c r="C180" s="158" t="str">
        <f>IF('Leave Request Form'!C181="", "", 'Leave Request Form'!C181)</f>
        <v/>
      </c>
      <c r="D180" s="160" t="str">
        <f>IF('Leave Request Form'!D181="", "", 'Leave Request Form'!D181)</f>
        <v/>
      </c>
      <c r="E180" s="161" t="str">
        <f>IF('Leave Request Form'!E181="", "", 'Leave Request Form'!E181)</f>
        <v/>
      </c>
      <c r="F180" s="181" t="str">
        <f>IF('Leave Request Form'!F181="", "", 'Leave Request Form'!F181)</f>
        <v/>
      </c>
      <c r="G180" s="163" t="str">
        <f>IF('Leave Request Form'!G181="", "", 'Leave Request Form'!G181)</f>
        <v/>
      </c>
      <c r="H180" s="164" t="str">
        <f>IF('Leave Request Form'!H181="", "", 'Leave Request Form'!H181)</f>
        <v/>
      </c>
      <c r="I180" s="156"/>
      <c r="J180" s="157" t="str">
        <f>IF('Leave Request Form'!AL181="", "", 'Leave Request Form'!AL181)</f>
        <v/>
      </c>
      <c r="K180" s="156"/>
      <c r="L180" s="157"/>
      <c r="M180" s="159"/>
      <c r="N180" s="160"/>
      <c r="O180" s="161"/>
      <c r="P180" s="163"/>
      <c r="Q180" s="163"/>
      <c r="R180" s="163"/>
      <c r="S180" s="156"/>
      <c r="T180" s="157" t="str">
        <f>IF('Leave Request Form'!W181="", 'Leave Request Form'!K181, 'Leave Request Form'!W181)</f>
        <v/>
      </c>
      <c r="U180" s="156"/>
      <c r="V180" s="157" t="str">
        <f>IF('Leave Request Form'!Y181="", 'Leave Request Form'!M181, 'Leave Request Form'!Y181)</f>
        <v/>
      </c>
      <c r="W180" s="75"/>
    </row>
    <row r="181" spans="1:23" x14ac:dyDescent="0.25">
      <c r="A181" s="75"/>
      <c r="B181" s="176" t="str">
        <f>IF('Leave Request Form'!B182="", "", 'Leave Request Form'!B182)</f>
        <v/>
      </c>
      <c r="C181" s="158" t="str">
        <f>IF('Leave Request Form'!C182="", "", 'Leave Request Form'!C182)</f>
        <v/>
      </c>
      <c r="D181" s="160" t="str">
        <f>IF('Leave Request Form'!D182="", "", 'Leave Request Form'!D182)</f>
        <v/>
      </c>
      <c r="E181" s="161" t="str">
        <f>IF('Leave Request Form'!E182="", "", 'Leave Request Form'!E182)</f>
        <v/>
      </c>
      <c r="F181" s="181" t="str">
        <f>IF('Leave Request Form'!F182="", "", 'Leave Request Form'!F182)</f>
        <v/>
      </c>
      <c r="G181" s="163" t="str">
        <f>IF('Leave Request Form'!G182="", "", 'Leave Request Form'!G182)</f>
        <v/>
      </c>
      <c r="H181" s="164" t="str">
        <f>IF('Leave Request Form'!H182="", "", 'Leave Request Form'!H182)</f>
        <v/>
      </c>
      <c r="I181" s="156"/>
      <c r="J181" s="157" t="str">
        <f>IF('Leave Request Form'!AL182="", "", 'Leave Request Form'!AL182)</f>
        <v/>
      </c>
      <c r="K181" s="156"/>
      <c r="L181" s="157"/>
      <c r="M181" s="159"/>
      <c r="N181" s="160"/>
      <c r="O181" s="161"/>
      <c r="P181" s="163"/>
      <c r="Q181" s="163"/>
      <c r="R181" s="163"/>
      <c r="S181" s="156"/>
      <c r="T181" s="157" t="str">
        <f>IF('Leave Request Form'!W182="", 'Leave Request Form'!K182, 'Leave Request Form'!W182)</f>
        <v/>
      </c>
      <c r="U181" s="156"/>
      <c r="V181" s="157" t="str">
        <f>IF('Leave Request Form'!Y182="", 'Leave Request Form'!M182, 'Leave Request Form'!Y182)</f>
        <v/>
      </c>
      <c r="W181" s="75"/>
    </row>
    <row r="182" spans="1:23" x14ac:dyDescent="0.25">
      <c r="A182" s="75"/>
      <c r="B182" s="176" t="str">
        <f>IF('Leave Request Form'!B183="", "", 'Leave Request Form'!B183)</f>
        <v/>
      </c>
      <c r="C182" s="158" t="str">
        <f>IF('Leave Request Form'!C183="", "", 'Leave Request Form'!C183)</f>
        <v/>
      </c>
      <c r="D182" s="160" t="str">
        <f>IF('Leave Request Form'!D183="", "", 'Leave Request Form'!D183)</f>
        <v/>
      </c>
      <c r="E182" s="161" t="str">
        <f>IF('Leave Request Form'!E183="", "", 'Leave Request Form'!E183)</f>
        <v/>
      </c>
      <c r="F182" s="181" t="str">
        <f>IF('Leave Request Form'!F183="", "", 'Leave Request Form'!F183)</f>
        <v/>
      </c>
      <c r="G182" s="163" t="str">
        <f>IF('Leave Request Form'!G183="", "", 'Leave Request Form'!G183)</f>
        <v/>
      </c>
      <c r="H182" s="164" t="str">
        <f>IF('Leave Request Form'!H183="", "", 'Leave Request Form'!H183)</f>
        <v/>
      </c>
      <c r="I182" s="156"/>
      <c r="J182" s="157" t="str">
        <f>IF('Leave Request Form'!AL183="", "", 'Leave Request Form'!AL183)</f>
        <v/>
      </c>
      <c r="K182" s="156"/>
      <c r="L182" s="157"/>
      <c r="M182" s="159"/>
      <c r="N182" s="160"/>
      <c r="O182" s="161"/>
      <c r="P182" s="163"/>
      <c r="Q182" s="163"/>
      <c r="R182" s="163"/>
      <c r="S182" s="156"/>
      <c r="T182" s="157" t="str">
        <f>IF('Leave Request Form'!W183="", 'Leave Request Form'!K183, 'Leave Request Form'!W183)</f>
        <v/>
      </c>
      <c r="U182" s="156"/>
      <c r="V182" s="157" t="str">
        <f>IF('Leave Request Form'!Y183="", 'Leave Request Form'!M183, 'Leave Request Form'!Y183)</f>
        <v/>
      </c>
      <c r="W182" s="75"/>
    </row>
    <row r="183" spans="1:23" x14ac:dyDescent="0.25">
      <c r="A183" s="75"/>
      <c r="B183" s="176" t="str">
        <f>IF('Leave Request Form'!B184="", "", 'Leave Request Form'!B184)</f>
        <v/>
      </c>
      <c r="C183" s="158" t="str">
        <f>IF('Leave Request Form'!C184="", "", 'Leave Request Form'!C184)</f>
        <v/>
      </c>
      <c r="D183" s="160" t="str">
        <f>IF('Leave Request Form'!D184="", "", 'Leave Request Form'!D184)</f>
        <v/>
      </c>
      <c r="E183" s="161" t="str">
        <f>IF('Leave Request Form'!E184="", "", 'Leave Request Form'!E184)</f>
        <v/>
      </c>
      <c r="F183" s="181" t="str">
        <f>IF('Leave Request Form'!F184="", "", 'Leave Request Form'!F184)</f>
        <v/>
      </c>
      <c r="G183" s="163" t="str">
        <f>IF('Leave Request Form'!G184="", "", 'Leave Request Form'!G184)</f>
        <v/>
      </c>
      <c r="H183" s="164" t="str">
        <f>IF('Leave Request Form'!H184="", "", 'Leave Request Form'!H184)</f>
        <v/>
      </c>
      <c r="I183" s="156"/>
      <c r="J183" s="157" t="str">
        <f>IF('Leave Request Form'!AL184="", "", 'Leave Request Form'!AL184)</f>
        <v/>
      </c>
      <c r="K183" s="156"/>
      <c r="L183" s="157"/>
      <c r="M183" s="159"/>
      <c r="N183" s="160"/>
      <c r="O183" s="161"/>
      <c r="P183" s="163"/>
      <c r="Q183" s="163"/>
      <c r="R183" s="163"/>
      <c r="S183" s="156"/>
      <c r="T183" s="157" t="str">
        <f>IF('Leave Request Form'!W184="", 'Leave Request Form'!K184, 'Leave Request Form'!W184)</f>
        <v/>
      </c>
      <c r="U183" s="156"/>
      <c r="V183" s="157" t="str">
        <f>IF('Leave Request Form'!Y184="", 'Leave Request Form'!M184, 'Leave Request Form'!Y184)</f>
        <v/>
      </c>
      <c r="W183" s="75"/>
    </row>
    <row r="184" spans="1:23" x14ac:dyDescent="0.25">
      <c r="A184" s="75"/>
      <c r="B184" s="176" t="str">
        <f>IF('Leave Request Form'!B185="", "", 'Leave Request Form'!B185)</f>
        <v/>
      </c>
      <c r="C184" s="158" t="str">
        <f>IF('Leave Request Form'!C185="", "", 'Leave Request Form'!C185)</f>
        <v/>
      </c>
      <c r="D184" s="160" t="str">
        <f>IF('Leave Request Form'!D185="", "", 'Leave Request Form'!D185)</f>
        <v/>
      </c>
      <c r="E184" s="161" t="str">
        <f>IF('Leave Request Form'!E185="", "", 'Leave Request Form'!E185)</f>
        <v/>
      </c>
      <c r="F184" s="181" t="str">
        <f>IF('Leave Request Form'!F185="", "", 'Leave Request Form'!F185)</f>
        <v/>
      </c>
      <c r="G184" s="163" t="str">
        <f>IF('Leave Request Form'!G185="", "", 'Leave Request Form'!G185)</f>
        <v/>
      </c>
      <c r="H184" s="164" t="str">
        <f>IF('Leave Request Form'!H185="", "", 'Leave Request Form'!H185)</f>
        <v/>
      </c>
      <c r="I184" s="156"/>
      <c r="J184" s="157" t="str">
        <f>IF('Leave Request Form'!AL185="", "", 'Leave Request Form'!AL185)</f>
        <v/>
      </c>
      <c r="K184" s="156"/>
      <c r="L184" s="157"/>
      <c r="M184" s="159"/>
      <c r="N184" s="160"/>
      <c r="O184" s="161"/>
      <c r="P184" s="163"/>
      <c r="Q184" s="163"/>
      <c r="R184" s="163"/>
      <c r="S184" s="156"/>
      <c r="T184" s="157" t="str">
        <f>IF('Leave Request Form'!W185="", 'Leave Request Form'!K185, 'Leave Request Form'!W185)</f>
        <v/>
      </c>
      <c r="U184" s="156"/>
      <c r="V184" s="157" t="str">
        <f>IF('Leave Request Form'!Y185="", 'Leave Request Form'!M185, 'Leave Request Form'!Y185)</f>
        <v/>
      </c>
      <c r="W184" s="75"/>
    </row>
    <row r="185" spans="1:23" x14ac:dyDescent="0.25">
      <c r="A185" s="75"/>
      <c r="B185" s="176" t="str">
        <f>IF('Leave Request Form'!B186="", "", 'Leave Request Form'!B186)</f>
        <v/>
      </c>
      <c r="C185" s="158" t="str">
        <f>IF('Leave Request Form'!C186="", "", 'Leave Request Form'!C186)</f>
        <v/>
      </c>
      <c r="D185" s="160" t="str">
        <f>IF('Leave Request Form'!D186="", "", 'Leave Request Form'!D186)</f>
        <v/>
      </c>
      <c r="E185" s="161" t="str">
        <f>IF('Leave Request Form'!E186="", "", 'Leave Request Form'!E186)</f>
        <v/>
      </c>
      <c r="F185" s="181" t="str">
        <f>IF('Leave Request Form'!F186="", "", 'Leave Request Form'!F186)</f>
        <v/>
      </c>
      <c r="G185" s="163" t="str">
        <f>IF('Leave Request Form'!G186="", "", 'Leave Request Form'!G186)</f>
        <v/>
      </c>
      <c r="H185" s="164" t="str">
        <f>IF('Leave Request Form'!H186="", "", 'Leave Request Form'!H186)</f>
        <v/>
      </c>
      <c r="I185" s="156"/>
      <c r="J185" s="157" t="str">
        <f>IF('Leave Request Form'!AL186="", "", 'Leave Request Form'!AL186)</f>
        <v/>
      </c>
      <c r="K185" s="156"/>
      <c r="L185" s="157"/>
      <c r="M185" s="159"/>
      <c r="N185" s="160"/>
      <c r="O185" s="161"/>
      <c r="P185" s="163"/>
      <c r="Q185" s="163"/>
      <c r="R185" s="163"/>
      <c r="S185" s="156"/>
      <c r="T185" s="157" t="str">
        <f>IF('Leave Request Form'!W186="", 'Leave Request Form'!K186, 'Leave Request Form'!W186)</f>
        <v/>
      </c>
      <c r="U185" s="156"/>
      <c r="V185" s="157" t="str">
        <f>IF('Leave Request Form'!Y186="", 'Leave Request Form'!M186, 'Leave Request Form'!Y186)</f>
        <v/>
      </c>
      <c r="W185" s="75"/>
    </row>
    <row r="186" spans="1:23" x14ac:dyDescent="0.25">
      <c r="A186" s="75"/>
      <c r="B186" s="176" t="str">
        <f>IF('Leave Request Form'!B187="", "", 'Leave Request Form'!B187)</f>
        <v/>
      </c>
      <c r="C186" s="158" t="str">
        <f>IF('Leave Request Form'!C187="", "", 'Leave Request Form'!C187)</f>
        <v/>
      </c>
      <c r="D186" s="160" t="str">
        <f>IF('Leave Request Form'!D187="", "", 'Leave Request Form'!D187)</f>
        <v/>
      </c>
      <c r="E186" s="161" t="str">
        <f>IF('Leave Request Form'!E187="", "", 'Leave Request Form'!E187)</f>
        <v/>
      </c>
      <c r="F186" s="181" t="str">
        <f>IF('Leave Request Form'!F187="", "", 'Leave Request Form'!F187)</f>
        <v/>
      </c>
      <c r="G186" s="163" t="str">
        <f>IF('Leave Request Form'!G187="", "", 'Leave Request Form'!G187)</f>
        <v/>
      </c>
      <c r="H186" s="164" t="str">
        <f>IF('Leave Request Form'!H187="", "", 'Leave Request Form'!H187)</f>
        <v/>
      </c>
      <c r="I186" s="156"/>
      <c r="J186" s="157" t="str">
        <f>IF('Leave Request Form'!AL187="", "", 'Leave Request Form'!AL187)</f>
        <v/>
      </c>
      <c r="K186" s="156"/>
      <c r="L186" s="157"/>
      <c r="M186" s="159"/>
      <c r="N186" s="160"/>
      <c r="O186" s="161"/>
      <c r="P186" s="163"/>
      <c r="Q186" s="163"/>
      <c r="R186" s="163"/>
      <c r="S186" s="156"/>
      <c r="T186" s="157" t="str">
        <f>IF('Leave Request Form'!W187="", 'Leave Request Form'!K187, 'Leave Request Form'!W187)</f>
        <v/>
      </c>
      <c r="U186" s="156"/>
      <c r="V186" s="157" t="str">
        <f>IF('Leave Request Form'!Y187="", 'Leave Request Form'!M187, 'Leave Request Form'!Y187)</f>
        <v/>
      </c>
      <c r="W186" s="75"/>
    </row>
    <row r="187" spans="1:23" x14ac:dyDescent="0.25">
      <c r="A187" s="75"/>
      <c r="B187" s="176" t="str">
        <f>IF('Leave Request Form'!B188="", "", 'Leave Request Form'!B188)</f>
        <v/>
      </c>
      <c r="C187" s="158" t="str">
        <f>IF('Leave Request Form'!C188="", "", 'Leave Request Form'!C188)</f>
        <v/>
      </c>
      <c r="D187" s="160" t="str">
        <f>IF('Leave Request Form'!D188="", "", 'Leave Request Form'!D188)</f>
        <v/>
      </c>
      <c r="E187" s="161" t="str">
        <f>IF('Leave Request Form'!E188="", "", 'Leave Request Form'!E188)</f>
        <v/>
      </c>
      <c r="F187" s="181" t="str">
        <f>IF('Leave Request Form'!F188="", "", 'Leave Request Form'!F188)</f>
        <v/>
      </c>
      <c r="G187" s="163" t="str">
        <f>IF('Leave Request Form'!G188="", "", 'Leave Request Form'!G188)</f>
        <v/>
      </c>
      <c r="H187" s="164" t="str">
        <f>IF('Leave Request Form'!H188="", "", 'Leave Request Form'!H188)</f>
        <v/>
      </c>
      <c r="I187" s="156"/>
      <c r="J187" s="157" t="str">
        <f>IF('Leave Request Form'!AL188="", "", 'Leave Request Form'!AL188)</f>
        <v/>
      </c>
      <c r="K187" s="156"/>
      <c r="L187" s="157"/>
      <c r="M187" s="159"/>
      <c r="N187" s="160"/>
      <c r="O187" s="161"/>
      <c r="P187" s="163"/>
      <c r="Q187" s="163"/>
      <c r="R187" s="163"/>
      <c r="S187" s="156"/>
      <c r="T187" s="157" t="str">
        <f>IF('Leave Request Form'!W188="", 'Leave Request Form'!K188, 'Leave Request Form'!W188)</f>
        <v/>
      </c>
      <c r="U187" s="156"/>
      <c r="V187" s="157" t="str">
        <f>IF('Leave Request Form'!Y188="", 'Leave Request Form'!M188, 'Leave Request Form'!Y188)</f>
        <v/>
      </c>
      <c r="W187" s="75"/>
    </row>
    <row r="188" spans="1:23" x14ac:dyDescent="0.25">
      <c r="A188" s="75"/>
      <c r="B188" s="176" t="str">
        <f>IF('Leave Request Form'!B189="", "", 'Leave Request Form'!B189)</f>
        <v/>
      </c>
      <c r="C188" s="158" t="str">
        <f>IF('Leave Request Form'!C189="", "", 'Leave Request Form'!C189)</f>
        <v/>
      </c>
      <c r="D188" s="160" t="str">
        <f>IF('Leave Request Form'!D189="", "", 'Leave Request Form'!D189)</f>
        <v/>
      </c>
      <c r="E188" s="161" t="str">
        <f>IF('Leave Request Form'!E189="", "", 'Leave Request Form'!E189)</f>
        <v/>
      </c>
      <c r="F188" s="181" t="str">
        <f>IF('Leave Request Form'!F189="", "", 'Leave Request Form'!F189)</f>
        <v/>
      </c>
      <c r="G188" s="163" t="str">
        <f>IF('Leave Request Form'!G189="", "", 'Leave Request Form'!G189)</f>
        <v/>
      </c>
      <c r="H188" s="164" t="str">
        <f>IF('Leave Request Form'!H189="", "", 'Leave Request Form'!H189)</f>
        <v/>
      </c>
      <c r="I188" s="156"/>
      <c r="J188" s="157" t="str">
        <f>IF('Leave Request Form'!AL189="", "", 'Leave Request Form'!AL189)</f>
        <v/>
      </c>
      <c r="K188" s="156"/>
      <c r="L188" s="157"/>
      <c r="M188" s="159"/>
      <c r="N188" s="160"/>
      <c r="O188" s="161"/>
      <c r="P188" s="163"/>
      <c r="Q188" s="163"/>
      <c r="R188" s="163"/>
      <c r="S188" s="156"/>
      <c r="T188" s="157" t="str">
        <f>IF('Leave Request Form'!W189="", 'Leave Request Form'!K189, 'Leave Request Form'!W189)</f>
        <v/>
      </c>
      <c r="U188" s="156"/>
      <c r="V188" s="157" t="str">
        <f>IF('Leave Request Form'!Y189="", 'Leave Request Form'!M189, 'Leave Request Form'!Y189)</f>
        <v/>
      </c>
      <c r="W188" s="75"/>
    </row>
    <row r="189" spans="1:23" x14ac:dyDescent="0.25">
      <c r="A189" s="75"/>
      <c r="B189" s="176" t="str">
        <f>IF('Leave Request Form'!B190="", "", 'Leave Request Form'!B190)</f>
        <v/>
      </c>
      <c r="C189" s="158" t="str">
        <f>IF('Leave Request Form'!C190="", "", 'Leave Request Form'!C190)</f>
        <v/>
      </c>
      <c r="D189" s="160" t="str">
        <f>IF('Leave Request Form'!D190="", "", 'Leave Request Form'!D190)</f>
        <v/>
      </c>
      <c r="E189" s="161" t="str">
        <f>IF('Leave Request Form'!E190="", "", 'Leave Request Form'!E190)</f>
        <v/>
      </c>
      <c r="F189" s="181" t="str">
        <f>IF('Leave Request Form'!F190="", "", 'Leave Request Form'!F190)</f>
        <v/>
      </c>
      <c r="G189" s="163" t="str">
        <f>IF('Leave Request Form'!G190="", "", 'Leave Request Form'!G190)</f>
        <v/>
      </c>
      <c r="H189" s="164" t="str">
        <f>IF('Leave Request Form'!H190="", "", 'Leave Request Form'!H190)</f>
        <v/>
      </c>
      <c r="I189" s="156"/>
      <c r="J189" s="157" t="str">
        <f>IF('Leave Request Form'!AL190="", "", 'Leave Request Form'!AL190)</f>
        <v/>
      </c>
      <c r="K189" s="156"/>
      <c r="L189" s="157"/>
      <c r="M189" s="159"/>
      <c r="N189" s="160"/>
      <c r="O189" s="161"/>
      <c r="P189" s="163"/>
      <c r="Q189" s="163"/>
      <c r="R189" s="163"/>
      <c r="S189" s="156"/>
      <c r="T189" s="157" t="str">
        <f>IF('Leave Request Form'!W190="", 'Leave Request Form'!K190, 'Leave Request Form'!W190)</f>
        <v/>
      </c>
      <c r="U189" s="156"/>
      <c r="V189" s="157" t="str">
        <f>IF('Leave Request Form'!Y190="", 'Leave Request Form'!M190, 'Leave Request Form'!Y190)</f>
        <v/>
      </c>
      <c r="W189" s="75"/>
    </row>
    <row r="190" spans="1:23" x14ac:dyDescent="0.25">
      <c r="A190" s="75"/>
      <c r="B190" s="176" t="str">
        <f>IF('Leave Request Form'!B191="", "", 'Leave Request Form'!B191)</f>
        <v/>
      </c>
      <c r="C190" s="158" t="str">
        <f>IF('Leave Request Form'!C191="", "", 'Leave Request Form'!C191)</f>
        <v/>
      </c>
      <c r="D190" s="160" t="str">
        <f>IF('Leave Request Form'!D191="", "", 'Leave Request Form'!D191)</f>
        <v/>
      </c>
      <c r="E190" s="161" t="str">
        <f>IF('Leave Request Form'!E191="", "", 'Leave Request Form'!E191)</f>
        <v/>
      </c>
      <c r="F190" s="181" t="str">
        <f>IF('Leave Request Form'!F191="", "", 'Leave Request Form'!F191)</f>
        <v/>
      </c>
      <c r="G190" s="163" t="str">
        <f>IF('Leave Request Form'!G191="", "", 'Leave Request Form'!G191)</f>
        <v/>
      </c>
      <c r="H190" s="164" t="str">
        <f>IF('Leave Request Form'!H191="", "", 'Leave Request Form'!H191)</f>
        <v/>
      </c>
      <c r="I190" s="156"/>
      <c r="J190" s="157" t="str">
        <f>IF('Leave Request Form'!AL191="", "", 'Leave Request Form'!AL191)</f>
        <v/>
      </c>
      <c r="K190" s="156"/>
      <c r="L190" s="157"/>
      <c r="M190" s="159"/>
      <c r="N190" s="160"/>
      <c r="O190" s="161"/>
      <c r="P190" s="163"/>
      <c r="Q190" s="163"/>
      <c r="R190" s="163"/>
      <c r="S190" s="156"/>
      <c r="T190" s="157" t="str">
        <f>IF('Leave Request Form'!W191="", 'Leave Request Form'!K191, 'Leave Request Form'!W191)</f>
        <v/>
      </c>
      <c r="U190" s="156"/>
      <c r="V190" s="157" t="str">
        <f>IF('Leave Request Form'!Y191="", 'Leave Request Form'!M191, 'Leave Request Form'!Y191)</f>
        <v/>
      </c>
      <c r="W190" s="75"/>
    </row>
    <row r="191" spans="1:23" x14ac:dyDescent="0.25">
      <c r="A191" s="75"/>
      <c r="B191" s="176" t="str">
        <f>IF('Leave Request Form'!B192="", "", 'Leave Request Form'!B192)</f>
        <v/>
      </c>
      <c r="C191" s="158" t="str">
        <f>IF('Leave Request Form'!C192="", "", 'Leave Request Form'!C192)</f>
        <v/>
      </c>
      <c r="D191" s="160" t="str">
        <f>IF('Leave Request Form'!D192="", "", 'Leave Request Form'!D192)</f>
        <v/>
      </c>
      <c r="E191" s="161" t="str">
        <f>IF('Leave Request Form'!E192="", "", 'Leave Request Form'!E192)</f>
        <v/>
      </c>
      <c r="F191" s="181" t="str">
        <f>IF('Leave Request Form'!F192="", "", 'Leave Request Form'!F192)</f>
        <v/>
      </c>
      <c r="G191" s="163" t="str">
        <f>IF('Leave Request Form'!G192="", "", 'Leave Request Form'!G192)</f>
        <v/>
      </c>
      <c r="H191" s="164" t="str">
        <f>IF('Leave Request Form'!H192="", "", 'Leave Request Form'!H192)</f>
        <v/>
      </c>
      <c r="I191" s="156"/>
      <c r="J191" s="157" t="str">
        <f>IF('Leave Request Form'!AL192="", "", 'Leave Request Form'!AL192)</f>
        <v/>
      </c>
      <c r="K191" s="156"/>
      <c r="L191" s="157"/>
      <c r="M191" s="159"/>
      <c r="N191" s="160"/>
      <c r="O191" s="161"/>
      <c r="P191" s="163"/>
      <c r="Q191" s="163"/>
      <c r="R191" s="163"/>
      <c r="S191" s="156"/>
      <c r="T191" s="157" t="str">
        <f>IF('Leave Request Form'!W192="", 'Leave Request Form'!K192, 'Leave Request Form'!W192)</f>
        <v/>
      </c>
      <c r="U191" s="156"/>
      <c r="V191" s="157" t="str">
        <f>IF('Leave Request Form'!Y192="", 'Leave Request Form'!M192, 'Leave Request Form'!Y192)</f>
        <v/>
      </c>
      <c r="W191" s="75"/>
    </row>
    <row r="192" spans="1:23" x14ac:dyDescent="0.25">
      <c r="A192" s="75"/>
      <c r="B192" s="176" t="str">
        <f>IF('Leave Request Form'!B193="", "", 'Leave Request Form'!B193)</f>
        <v/>
      </c>
      <c r="C192" s="158" t="str">
        <f>IF('Leave Request Form'!C193="", "", 'Leave Request Form'!C193)</f>
        <v/>
      </c>
      <c r="D192" s="160" t="str">
        <f>IF('Leave Request Form'!D193="", "", 'Leave Request Form'!D193)</f>
        <v/>
      </c>
      <c r="E192" s="161" t="str">
        <f>IF('Leave Request Form'!E193="", "", 'Leave Request Form'!E193)</f>
        <v/>
      </c>
      <c r="F192" s="181" t="str">
        <f>IF('Leave Request Form'!F193="", "", 'Leave Request Form'!F193)</f>
        <v/>
      </c>
      <c r="G192" s="163" t="str">
        <f>IF('Leave Request Form'!G193="", "", 'Leave Request Form'!G193)</f>
        <v/>
      </c>
      <c r="H192" s="164" t="str">
        <f>IF('Leave Request Form'!H193="", "", 'Leave Request Form'!H193)</f>
        <v/>
      </c>
      <c r="I192" s="156"/>
      <c r="J192" s="157" t="str">
        <f>IF('Leave Request Form'!AL193="", "", 'Leave Request Form'!AL193)</f>
        <v/>
      </c>
      <c r="K192" s="156"/>
      <c r="L192" s="157"/>
      <c r="M192" s="159"/>
      <c r="N192" s="160"/>
      <c r="O192" s="161"/>
      <c r="P192" s="163"/>
      <c r="Q192" s="163"/>
      <c r="R192" s="163"/>
      <c r="S192" s="156"/>
      <c r="T192" s="157" t="str">
        <f>IF('Leave Request Form'!W193="", 'Leave Request Form'!K193, 'Leave Request Form'!W193)</f>
        <v/>
      </c>
      <c r="U192" s="156"/>
      <c r="V192" s="157" t="str">
        <f>IF('Leave Request Form'!Y193="", 'Leave Request Form'!M193, 'Leave Request Form'!Y193)</f>
        <v/>
      </c>
      <c r="W192" s="75"/>
    </row>
    <row r="193" spans="1:23" x14ac:dyDescent="0.25">
      <c r="A193" s="75"/>
      <c r="B193" s="176" t="str">
        <f>IF('Leave Request Form'!B194="", "", 'Leave Request Form'!B194)</f>
        <v/>
      </c>
      <c r="C193" s="158" t="str">
        <f>IF('Leave Request Form'!C194="", "", 'Leave Request Form'!C194)</f>
        <v/>
      </c>
      <c r="D193" s="160" t="str">
        <f>IF('Leave Request Form'!D194="", "", 'Leave Request Form'!D194)</f>
        <v/>
      </c>
      <c r="E193" s="161" t="str">
        <f>IF('Leave Request Form'!E194="", "", 'Leave Request Form'!E194)</f>
        <v/>
      </c>
      <c r="F193" s="181" t="str">
        <f>IF('Leave Request Form'!F194="", "", 'Leave Request Form'!F194)</f>
        <v/>
      </c>
      <c r="G193" s="163" t="str">
        <f>IF('Leave Request Form'!G194="", "", 'Leave Request Form'!G194)</f>
        <v/>
      </c>
      <c r="H193" s="164" t="str">
        <f>IF('Leave Request Form'!H194="", "", 'Leave Request Form'!H194)</f>
        <v/>
      </c>
      <c r="I193" s="156"/>
      <c r="J193" s="157" t="str">
        <f>IF('Leave Request Form'!AL194="", "", 'Leave Request Form'!AL194)</f>
        <v/>
      </c>
      <c r="K193" s="156"/>
      <c r="L193" s="157"/>
      <c r="M193" s="159"/>
      <c r="N193" s="160"/>
      <c r="O193" s="161"/>
      <c r="P193" s="163"/>
      <c r="Q193" s="163"/>
      <c r="R193" s="163"/>
      <c r="S193" s="156"/>
      <c r="T193" s="157" t="str">
        <f>IF('Leave Request Form'!W194="", 'Leave Request Form'!K194, 'Leave Request Form'!W194)</f>
        <v/>
      </c>
      <c r="U193" s="156"/>
      <c r="V193" s="157" t="str">
        <f>IF('Leave Request Form'!Y194="", 'Leave Request Form'!M194, 'Leave Request Form'!Y194)</f>
        <v/>
      </c>
      <c r="W193" s="75"/>
    </row>
    <row r="194" spans="1:23" x14ac:dyDescent="0.25">
      <c r="A194" s="75"/>
      <c r="B194" s="176" t="str">
        <f>IF('Leave Request Form'!B195="", "", 'Leave Request Form'!B195)</f>
        <v/>
      </c>
      <c r="C194" s="158" t="str">
        <f>IF('Leave Request Form'!C195="", "", 'Leave Request Form'!C195)</f>
        <v/>
      </c>
      <c r="D194" s="160" t="str">
        <f>IF('Leave Request Form'!D195="", "", 'Leave Request Form'!D195)</f>
        <v/>
      </c>
      <c r="E194" s="161" t="str">
        <f>IF('Leave Request Form'!E195="", "", 'Leave Request Form'!E195)</f>
        <v/>
      </c>
      <c r="F194" s="181" t="str">
        <f>IF('Leave Request Form'!F195="", "", 'Leave Request Form'!F195)</f>
        <v/>
      </c>
      <c r="G194" s="163" t="str">
        <f>IF('Leave Request Form'!G195="", "", 'Leave Request Form'!G195)</f>
        <v/>
      </c>
      <c r="H194" s="164" t="str">
        <f>IF('Leave Request Form'!H195="", "", 'Leave Request Form'!H195)</f>
        <v/>
      </c>
      <c r="I194" s="156"/>
      <c r="J194" s="157" t="str">
        <f>IF('Leave Request Form'!AL195="", "", 'Leave Request Form'!AL195)</f>
        <v/>
      </c>
      <c r="K194" s="156"/>
      <c r="L194" s="157"/>
      <c r="M194" s="159"/>
      <c r="N194" s="160"/>
      <c r="O194" s="161"/>
      <c r="P194" s="163"/>
      <c r="Q194" s="163"/>
      <c r="R194" s="163"/>
      <c r="S194" s="156"/>
      <c r="T194" s="157" t="str">
        <f>IF('Leave Request Form'!W195="", 'Leave Request Form'!K195, 'Leave Request Form'!W195)</f>
        <v/>
      </c>
      <c r="U194" s="156"/>
      <c r="V194" s="157" t="str">
        <f>IF('Leave Request Form'!Y195="", 'Leave Request Form'!M195, 'Leave Request Form'!Y195)</f>
        <v/>
      </c>
      <c r="W194" s="75"/>
    </row>
    <row r="195" spans="1:23" x14ac:dyDescent="0.25">
      <c r="A195" s="75"/>
      <c r="B195" s="176" t="str">
        <f>IF('Leave Request Form'!B196="", "", 'Leave Request Form'!B196)</f>
        <v/>
      </c>
      <c r="C195" s="158" t="str">
        <f>IF('Leave Request Form'!C196="", "", 'Leave Request Form'!C196)</f>
        <v/>
      </c>
      <c r="D195" s="160" t="str">
        <f>IF('Leave Request Form'!D196="", "", 'Leave Request Form'!D196)</f>
        <v/>
      </c>
      <c r="E195" s="161" t="str">
        <f>IF('Leave Request Form'!E196="", "", 'Leave Request Form'!E196)</f>
        <v/>
      </c>
      <c r="F195" s="181" t="str">
        <f>IF('Leave Request Form'!F196="", "", 'Leave Request Form'!F196)</f>
        <v/>
      </c>
      <c r="G195" s="163" t="str">
        <f>IF('Leave Request Form'!G196="", "", 'Leave Request Form'!G196)</f>
        <v/>
      </c>
      <c r="H195" s="164" t="str">
        <f>IF('Leave Request Form'!H196="", "", 'Leave Request Form'!H196)</f>
        <v/>
      </c>
      <c r="I195" s="156"/>
      <c r="J195" s="157" t="str">
        <f>IF('Leave Request Form'!AL196="", "", 'Leave Request Form'!AL196)</f>
        <v/>
      </c>
      <c r="K195" s="156"/>
      <c r="L195" s="157"/>
      <c r="M195" s="159"/>
      <c r="N195" s="160"/>
      <c r="O195" s="161"/>
      <c r="P195" s="163"/>
      <c r="Q195" s="163"/>
      <c r="R195" s="163"/>
      <c r="S195" s="156"/>
      <c r="T195" s="157" t="str">
        <f>IF('Leave Request Form'!W196="", 'Leave Request Form'!K196, 'Leave Request Form'!W196)</f>
        <v/>
      </c>
      <c r="U195" s="156"/>
      <c r="V195" s="157" t="str">
        <f>IF('Leave Request Form'!Y196="", 'Leave Request Form'!M196, 'Leave Request Form'!Y196)</f>
        <v/>
      </c>
      <c r="W195" s="75"/>
    </row>
    <row r="196" spans="1:23" x14ac:dyDescent="0.25">
      <c r="A196" s="75"/>
      <c r="B196" s="176" t="str">
        <f>IF('Leave Request Form'!B197="", "", 'Leave Request Form'!B197)</f>
        <v/>
      </c>
      <c r="C196" s="158" t="str">
        <f>IF('Leave Request Form'!C197="", "", 'Leave Request Form'!C197)</f>
        <v/>
      </c>
      <c r="D196" s="160" t="str">
        <f>IF('Leave Request Form'!D197="", "", 'Leave Request Form'!D197)</f>
        <v/>
      </c>
      <c r="E196" s="161" t="str">
        <f>IF('Leave Request Form'!E197="", "", 'Leave Request Form'!E197)</f>
        <v/>
      </c>
      <c r="F196" s="181" t="str">
        <f>IF('Leave Request Form'!F197="", "", 'Leave Request Form'!F197)</f>
        <v/>
      </c>
      <c r="G196" s="163" t="str">
        <f>IF('Leave Request Form'!G197="", "", 'Leave Request Form'!G197)</f>
        <v/>
      </c>
      <c r="H196" s="164" t="str">
        <f>IF('Leave Request Form'!H197="", "", 'Leave Request Form'!H197)</f>
        <v/>
      </c>
      <c r="I196" s="156"/>
      <c r="J196" s="157" t="str">
        <f>IF('Leave Request Form'!AL197="", "", 'Leave Request Form'!AL197)</f>
        <v/>
      </c>
      <c r="K196" s="156"/>
      <c r="L196" s="157"/>
      <c r="M196" s="159"/>
      <c r="N196" s="160"/>
      <c r="O196" s="161"/>
      <c r="P196" s="163"/>
      <c r="Q196" s="163"/>
      <c r="R196" s="163"/>
      <c r="S196" s="156"/>
      <c r="T196" s="157" t="str">
        <f>IF('Leave Request Form'!W197="", 'Leave Request Form'!K197, 'Leave Request Form'!W197)</f>
        <v/>
      </c>
      <c r="U196" s="156"/>
      <c r="V196" s="157" t="str">
        <f>IF('Leave Request Form'!Y197="", 'Leave Request Form'!M197, 'Leave Request Form'!Y197)</f>
        <v/>
      </c>
      <c r="W196" s="75"/>
    </row>
    <row r="197" spans="1:23" x14ac:dyDescent="0.25">
      <c r="A197" s="75"/>
      <c r="B197" s="176" t="str">
        <f>IF('Leave Request Form'!B198="", "", 'Leave Request Form'!B198)</f>
        <v/>
      </c>
      <c r="C197" s="158" t="str">
        <f>IF('Leave Request Form'!C198="", "", 'Leave Request Form'!C198)</f>
        <v/>
      </c>
      <c r="D197" s="160" t="str">
        <f>IF('Leave Request Form'!D198="", "", 'Leave Request Form'!D198)</f>
        <v/>
      </c>
      <c r="E197" s="161" t="str">
        <f>IF('Leave Request Form'!E198="", "", 'Leave Request Form'!E198)</f>
        <v/>
      </c>
      <c r="F197" s="181" t="str">
        <f>IF('Leave Request Form'!F198="", "", 'Leave Request Form'!F198)</f>
        <v/>
      </c>
      <c r="G197" s="163" t="str">
        <f>IF('Leave Request Form'!G198="", "", 'Leave Request Form'!G198)</f>
        <v/>
      </c>
      <c r="H197" s="164" t="str">
        <f>IF('Leave Request Form'!H198="", "", 'Leave Request Form'!H198)</f>
        <v/>
      </c>
      <c r="I197" s="156"/>
      <c r="J197" s="157" t="str">
        <f>IF('Leave Request Form'!AL198="", "", 'Leave Request Form'!AL198)</f>
        <v/>
      </c>
      <c r="K197" s="156"/>
      <c r="L197" s="157"/>
      <c r="M197" s="159"/>
      <c r="N197" s="160"/>
      <c r="O197" s="161"/>
      <c r="P197" s="163"/>
      <c r="Q197" s="163"/>
      <c r="R197" s="163"/>
      <c r="S197" s="156"/>
      <c r="T197" s="157" t="str">
        <f>IF('Leave Request Form'!W198="", 'Leave Request Form'!K198, 'Leave Request Form'!W198)</f>
        <v/>
      </c>
      <c r="U197" s="156"/>
      <c r="V197" s="157" t="str">
        <f>IF('Leave Request Form'!Y198="", 'Leave Request Form'!M198, 'Leave Request Form'!Y198)</f>
        <v/>
      </c>
      <c r="W197" s="75"/>
    </row>
    <row r="198" spans="1:23" x14ac:dyDescent="0.25">
      <c r="A198" s="75"/>
      <c r="B198" s="176" t="str">
        <f>IF('Leave Request Form'!B199="", "", 'Leave Request Form'!B199)</f>
        <v/>
      </c>
      <c r="C198" s="158" t="str">
        <f>IF('Leave Request Form'!C199="", "", 'Leave Request Form'!C199)</f>
        <v/>
      </c>
      <c r="D198" s="160" t="str">
        <f>IF('Leave Request Form'!D199="", "", 'Leave Request Form'!D199)</f>
        <v/>
      </c>
      <c r="E198" s="161" t="str">
        <f>IF('Leave Request Form'!E199="", "", 'Leave Request Form'!E199)</f>
        <v/>
      </c>
      <c r="F198" s="181" t="str">
        <f>IF('Leave Request Form'!F199="", "", 'Leave Request Form'!F199)</f>
        <v/>
      </c>
      <c r="G198" s="163" t="str">
        <f>IF('Leave Request Form'!G199="", "", 'Leave Request Form'!G199)</f>
        <v/>
      </c>
      <c r="H198" s="164" t="str">
        <f>IF('Leave Request Form'!H199="", "", 'Leave Request Form'!H199)</f>
        <v/>
      </c>
      <c r="I198" s="156"/>
      <c r="J198" s="157" t="str">
        <f>IF('Leave Request Form'!AL199="", "", 'Leave Request Form'!AL199)</f>
        <v/>
      </c>
      <c r="K198" s="156"/>
      <c r="L198" s="157"/>
      <c r="M198" s="159"/>
      <c r="N198" s="160"/>
      <c r="O198" s="161"/>
      <c r="P198" s="163"/>
      <c r="Q198" s="163"/>
      <c r="R198" s="163"/>
      <c r="S198" s="156"/>
      <c r="T198" s="157" t="str">
        <f>IF('Leave Request Form'!W199="", 'Leave Request Form'!K199, 'Leave Request Form'!W199)</f>
        <v/>
      </c>
      <c r="U198" s="156"/>
      <c r="V198" s="157" t="str">
        <f>IF('Leave Request Form'!Y199="", 'Leave Request Form'!M199, 'Leave Request Form'!Y199)</f>
        <v/>
      </c>
      <c r="W198" s="75"/>
    </row>
    <row r="199" spans="1:23" x14ac:dyDescent="0.25">
      <c r="A199" s="75"/>
      <c r="B199" s="176" t="str">
        <f>IF('Leave Request Form'!B200="", "", 'Leave Request Form'!B200)</f>
        <v/>
      </c>
      <c r="C199" s="158" t="str">
        <f>IF('Leave Request Form'!C200="", "", 'Leave Request Form'!C200)</f>
        <v/>
      </c>
      <c r="D199" s="160" t="str">
        <f>IF('Leave Request Form'!D200="", "", 'Leave Request Form'!D200)</f>
        <v/>
      </c>
      <c r="E199" s="161" t="str">
        <f>IF('Leave Request Form'!E200="", "", 'Leave Request Form'!E200)</f>
        <v/>
      </c>
      <c r="F199" s="181" t="str">
        <f>IF('Leave Request Form'!F200="", "", 'Leave Request Form'!F200)</f>
        <v/>
      </c>
      <c r="G199" s="163" t="str">
        <f>IF('Leave Request Form'!G200="", "", 'Leave Request Form'!G200)</f>
        <v/>
      </c>
      <c r="H199" s="164" t="str">
        <f>IF('Leave Request Form'!H200="", "", 'Leave Request Form'!H200)</f>
        <v/>
      </c>
      <c r="I199" s="156"/>
      <c r="J199" s="157" t="str">
        <f>IF('Leave Request Form'!AL200="", "", 'Leave Request Form'!AL200)</f>
        <v/>
      </c>
      <c r="K199" s="156"/>
      <c r="L199" s="157"/>
      <c r="M199" s="159"/>
      <c r="N199" s="160"/>
      <c r="O199" s="161"/>
      <c r="P199" s="163"/>
      <c r="Q199" s="163"/>
      <c r="R199" s="163"/>
      <c r="S199" s="156"/>
      <c r="T199" s="157" t="str">
        <f>IF('Leave Request Form'!W200="", 'Leave Request Form'!K200, 'Leave Request Form'!W200)</f>
        <v/>
      </c>
      <c r="U199" s="156"/>
      <c r="V199" s="157" t="str">
        <f>IF('Leave Request Form'!Y200="", 'Leave Request Form'!M200, 'Leave Request Form'!Y200)</f>
        <v/>
      </c>
      <c r="W199" s="75"/>
    </row>
    <row r="200" spans="1:23" x14ac:dyDescent="0.25">
      <c r="A200" s="75"/>
      <c r="B200" s="176" t="str">
        <f>IF('Leave Request Form'!B201="", "", 'Leave Request Form'!B201)</f>
        <v/>
      </c>
      <c r="C200" s="158" t="str">
        <f>IF('Leave Request Form'!C201="", "", 'Leave Request Form'!C201)</f>
        <v/>
      </c>
      <c r="D200" s="160" t="str">
        <f>IF('Leave Request Form'!D201="", "", 'Leave Request Form'!D201)</f>
        <v/>
      </c>
      <c r="E200" s="161" t="str">
        <f>IF('Leave Request Form'!E201="", "", 'Leave Request Form'!E201)</f>
        <v/>
      </c>
      <c r="F200" s="181" t="str">
        <f>IF('Leave Request Form'!F201="", "", 'Leave Request Form'!F201)</f>
        <v/>
      </c>
      <c r="G200" s="163" t="str">
        <f>IF('Leave Request Form'!G201="", "", 'Leave Request Form'!G201)</f>
        <v/>
      </c>
      <c r="H200" s="164" t="str">
        <f>IF('Leave Request Form'!H201="", "", 'Leave Request Form'!H201)</f>
        <v/>
      </c>
      <c r="I200" s="156"/>
      <c r="J200" s="157" t="str">
        <f>IF('Leave Request Form'!AL201="", "", 'Leave Request Form'!AL201)</f>
        <v/>
      </c>
      <c r="K200" s="156"/>
      <c r="L200" s="157"/>
      <c r="M200" s="159"/>
      <c r="N200" s="160"/>
      <c r="O200" s="161"/>
      <c r="P200" s="163"/>
      <c r="Q200" s="163"/>
      <c r="R200" s="163"/>
      <c r="S200" s="156"/>
      <c r="T200" s="157" t="str">
        <f>IF('Leave Request Form'!W201="", 'Leave Request Form'!K201, 'Leave Request Form'!W201)</f>
        <v/>
      </c>
      <c r="U200" s="156"/>
      <c r="V200" s="157" t="str">
        <f>IF('Leave Request Form'!Y201="", 'Leave Request Form'!M201, 'Leave Request Form'!Y201)</f>
        <v/>
      </c>
      <c r="W200" s="75"/>
    </row>
    <row r="201" spans="1:23" x14ac:dyDescent="0.25">
      <c r="A201" s="75"/>
      <c r="B201" s="176" t="str">
        <f>IF('Leave Request Form'!B202="", "", 'Leave Request Form'!B202)</f>
        <v/>
      </c>
      <c r="C201" s="158" t="str">
        <f>IF('Leave Request Form'!C202="", "", 'Leave Request Form'!C202)</f>
        <v/>
      </c>
      <c r="D201" s="160" t="str">
        <f>IF('Leave Request Form'!D202="", "", 'Leave Request Form'!D202)</f>
        <v/>
      </c>
      <c r="E201" s="161" t="str">
        <f>IF('Leave Request Form'!E202="", "", 'Leave Request Form'!E202)</f>
        <v/>
      </c>
      <c r="F201" s="181" t="str">
        <f>IF('Leave Request Form'!F202="", "", 'Leave Request Form'!F202)</f>
        <v/>
      </c>
      <c r="G201" s="163" t="str">
        <f>IF('Leave Request Form'!G202="", "", 'Leave Request Form'!G202)</f>
        <v/>
      </c>
      <c r="H201" s="164" t="str">
        <f>IF('Leave Request Form'!H202="", "", 'Leave Request Form'!H202)</f>
        <v/>
      </c>
      <c r="I201" s="156"/>
      <c r="J201" s="157" t="str">
        <f>IF('Leave Request Form'!AL202="", "", 'Leave Request Form'!AL202)</f>
        <v/>
      </c>
      <c r="K201" s="156"/>
      <c r="L201" s="157"/>
      <c r="M201" s="159"/>
      <c r="N201" s="160"/>
      <c r="O201" s="161"/>
      <c r="P201" s="163"/>
      <c r="Q201" s="163"/>
      <c r="R201" s="163"/>
      <c r="S201" s="156"/>
      <c r="T201" s="157" t="str">
        <f>IF('Leave Request Form'!W202="", 'Leave Request Form'!K202, 'Leave Request Form'!W202)</f>
        <v/>
      </c>
      <c r="U201" s="156"/>
      <c r="V201" s="157" t="str">
        <f>IF('Leave Request Form'!Y202="", 'Leave Request Form'!M202, 'Leave Request Form'!Y202)</f>
        <v/>
      </c>
      <c r="W201" s="75"/>
    </row>
    <row r="202" spans="1:23" x14ac:dyDescent="0.25">
      <c r="A202" s="75"/>
      <c r="B202" s="176" t="str">
        <f>IF('Leave Request Form'!B203="", "", 'Leave Request Form'!B203)</f>
        <v/>
      </c>
      <c r="C202" s="158" t="str">
        <f>IF('Leave Request Form'!C203="", "", 'Leave Request Form'!C203)</f>
        <v/>
      </c>
      <c r="D202" s="160" t="str">
        <f>IF('Leave Request Form'!D203="", "", 'Leave Request Form'!D203)</f>
        <v/>
      </c>
      <c r="E202" s="161" t="str">
        <f>IF('Leave Request Form'!E203="", "", 'Leave Request Form'!E203)</f>
        <v/>
      </c>
      <c r="F202" s="181" t="str">
        <f>IF('Leave Request Form'!F203="", "", 'Leave Request Form'!F203)</f>
        <v/>
      </c>
      <c r="G202" s="163" t="str">
        <f>IF('Leave Request Form'!G203="", "", 'Leave Request Form'!G203)</f>
        <v/>
      </c>
      <c r="H202" s="164" t="str">
        <f>IF('Leave Request Form'!H203="", "", 'Leave Request Form'!H203)</f>
        <v/>
      </c>
      <c r="I202" s="156"/>
      <c r="J202" s="157" t="str">
        <f>IF('Leave Request Form'!AL203="", "", 'Leave Request Form'!AL203)</f>
        <v/>
      </c>
      <c r="K202" s="156"/>
      <c r="L202" s="157"/>
      <c r="M202" s="159"/>
      <c r="N202" s="160"/>
      <c r="O202" s="161"/>
      <c r="P202" s="163"/>
      <c r="Q202" s="163"/>
      <c r="R202" s="163"/>
      <c r="S202" s="156"/>
      <c r="T202" s="157" t="str">
        <f>IF('Leave Request Form'!W203="", 'Leave Request Form'!K203, 'Leave Request Form'!W203)</f>
        <v/>
      </c>
      <c r="U202" s="156"/>
      <c r="V202" s="157" t="str">
        <f>IF('Leave Request Form'!Y203="", 'Leave Request Form'!M203, 'Leave Request Form'!Y203)</f>
        <v/>
      </c>
      <c r="W202" s="75"/>
    </row>
    <row r="203" spans="1:23" x14ac:dyDescent="0.25">
      <c r="A203" s="75"/>
      <c r="B203" s="176" t="str">
        <f>IF('Leave Request Form'!B204="", "", 'Leave Request Form'!B204)</f>
        <v/>
      </c>
      <c r="C203" s="158" t="str">
        <f>IF('Leave Request Form'!C204="", "", 'Leave Request Form'!C204)</f>
        <v/>
      </c>
      <c r="D203" s="160" t="str">
        <f>IF('Leave Request Form'!D204="", "", 'Leave Request Form'!D204)</f>
        <v/>
      </c>
      <c r="E203" s="161" t="str">
        <f>IF('Leave Request Form'!E204="", "", 'Leave Request Form'!E204)</f>
        <v/>
      </c>
      <c r="F203" s="181" t="str">
        <f>IF('Leave Request Form'!F204="", "", 'Leave Request Form'!F204)</f>
        <v/>
      </c>
      <c r="G203" s="163" t="str">
        <f>IF('Leave Request Form'!G204="", "", 'Leave Request Form'!G204)</f>
        <v/>
      </c>
      <c r="H203" s="164" t="str">
        <f>IF('Leave Request Form'!H204="", "", 'Leave Request Form'!H204)</f>
        <v/>
      </c>
      <c r="I203" s="156"/>
      <c r="J203" s="157" t="str">
        <f>IF('Leave Request Form'!AL204="", "", 'Leave Request Form'!AL204)</f>
        <v/>
      </c>
      <c r="K203" s="156"/>
      <c r="L203" s="157"/>
      <c r="M203" s="159"/>
      <c r="N203" s="160"/>
      <c r="O203" s="161"/>
      <c r="P203" s="163"/>
      <c r="Q203" s="163"/>
      <c r="R203" s="163"/>
      <c r="S203" s="156"/>
      <c r="T203" s="157" t="str">
        <f>IF('Leave Request Form'!W204="", 'Leave Request Form'!K204, 'Leave Request Form'!W204)</f>
        <v/>
      </c>
      <c r="U203" s="156"/>
      <c r="V203" s="157" t="str">
        <f>IF('Leave Request Form'!Y204="", 'Leave Request Form'!M204, 'Leave Request Form'!Y204)</f>
        <v/>
      </c>
      <c r="W203" s="75"/>
    </row>
    <row r="204" spans="1:23" x14ac:dyDescent="0.25">
      <c r="A204" s="75"/>
      <c r="B204" s="176" t="str">
        <f>IF('Leave Request Form'!B205="", "", 'Leave Request Form'!B205)</f>
        <v/>
      </c>
      <c r="C204" s="158" t="str">
        <f>IF('Leave Request Form'!C205="", "", 'Leave Request Form'!C205)</f>
        <v/>
      </c>
      <c r="D204" s="160" t="str">
        <f>IF('Leave Request Form'!D205="", "", 'Leave Request Form'!D205)</f>
        <v/>
      </c>
      <c r="E204" s="161" t="str">
        <f>IF('Leave Request Form'!E205="", "", 'Leave Request Form'!E205)</f>
        <v/>
      </c>
      <c r="F204" s="181" t="str">
        <f>IF('Leave Request Form'!F205="", "", 'Leave Request Form'!F205)</f>
        <v/>
      </c>
      <c r="G204" s="163" t="str">
        <f>IF('Leave Request Form'!G205="", "", 'Leave Request Form'!G205)</f>
        <v/>
      </c>
      <c r="H204" s="164" t="str">
        <f>IF('Leave Request Form'!H205="", "", 'Leave Request Form'!H205)</f>
        <v/>
      </c>
      <c r="I204" s="156"/>
      <c r="J204" s="157" t="str">
        <f>IF('Leave Request Form'!AL205="", "", 'Leave Request Form'!AL205)</f>
        <v/>
      </c>
      <c r="K204" s="156"/>
      <c r="L204" s="157"/>
      <c r="M204" s="159"/>
      <c r="N204" s="160"/>
      <c r="O204" s="161"/>
      <c r="P204" s="163"/>
      <c r="Q204" s="163"/>
      <c r="R204" s="163"/>
      <c r="S204" s="156"/>
      <c r="T204" s="157" t="str">
        <f>IF('Leave Request Form'!W205="", 'Leave Request Form'!K205, 'Leave Request Form'!W205)</f>
        <v/>
      </c>
      <c r="U204" s="156"/>
      <c r="V204" s="157" t="str">
        <f>IF('Leave Request Form'!Y205="", 'Leave Request Form'!M205, 'Leave Request Form'!Y205)</f>
        <v/>
      </c>
      <c r="W204" s="75"/>
    </row>
    <row r="205" spans="1:23" x14ac:dyDescent="0.25">
      <c r="A205" s="75"/>
      <c r="B205" s="176" t="str">
        <f>IF('Leave Request Form'!B206="", "", 'Leave Request Form'!B206)</f>
        <v/>
      </c>
      <c r="C205" s="158" t="str">
        <f>IF('Leave Request Form'!C206="", "", 'Leave Request Form'!C206)</f>
        <v/>
      </c>
      <c r="D205" s="160" t="str">
        <f>IF('Leave Request Form'!D206="", "", 'Leave Request Form'!D206)</f>
        <v/>
      </c>
      <c r="E205" s="161" t="str">
        <f>IF('Leave Request Form'!E206="", "", 'Leave Request Form'!E206)</f>
        <v/>
      </c>
      <c r="F205" s="181" t="str">
        <f>IF('Leave Request Form'!F206="", "", 'Leave Request Form'!F206)</f>
        <v/>
      </c>
      <c r="G205" s="163" t="str">
        <f>IF('Leave Request Form'!G206="", "", 'Leave Request Form'!G206)</f>
        <v/>
      </c>
      <c r="H205" s="164" t="str">
        <f>IF('Leave Request Form'!H206="", "", 'Leave Request Form'!H206)</f>
        <v/>
      </c>
      <c r="I205" s="156"/>
      <c r="J205" s="157" t="str">
        <f>IF('Leave Request Form'!AL206="", "", 'Leave Request Form'!AL206)</f>
        <v/>
      </c>
      <c r="K205" s="156"/>
      <c r="L205" s="157"/>
      <c r="M205" s="159"/>
      <c r="N205" s="160"/>
      <c r="O205" s="161"/>
      <c r="P205" s="163"/>
      <c r="Q205" s="163"/>
      <c r="R205" s="163"/>
      <c r="S205" s="156"/>
      <c r="T205" s="157" t="str">
        <f>IF('Leave Request Form'!W206="", 'Leave Request Form'!K206, 'Leave Request Form'!W206)</f>
        <v/>
      </c>
      <c r="U205" s="156"/>
      <c r="V205" s="157" t="str">
        <f>IF('Leave Request Form'!Y206="", 'Leave Request Form'!M206, 'Leave Request Form'!Y206)</f>
        <v/>
      </c>
      <c r="W205" s="75"/>
    </row>
    <row r="206" spans="1:23" x14ac:dyDescent="0.25">
      <c r="A206" s="75"/>
      <c r="B206" s="176" t="str">
        <f>IF('Leave Request Form'!B207="", "", 'Leave Request Form'!B207)</f>
        <v/>
      </c>
      <c r="C206" s="158" t="str">
        <f>IF('Leave Request Form'!C207="", "", 'Leave Request Form'!C207)</f>
        <v/>
      </c>
      <c r="D206" s="160" t="str">
        <f>IF('Leave Request Form'!D207="", "", 'Leave Request Form'!D207)</f>
        <v/>
      </c>
      <c r="E206" s="161" t="str">
        <f>IF('Leave Request Form'!E207="", "", 'Leave Request Form'!E207)</f>
        <v/>
      </c>
      <c r="F206" s="181" t="str">
        <f>IF('Leave Request Form'!F207="", "", 'Leave Request Form'!F207)</f>
        <v/>
      </c>
      <c r="G206" s="163" t="str">
        <f>IF('Leave Request Form'!G207="", "", 'Leave Request Form'!G207)</f>
        <v/>
      </c>
      <c r="H206" s="164" t="str">
        <f>IF('Leave Request Form'!H207="", "", 'Leave Request Form'!H207)</f>
        <v/>
      </c>
      <c r="I206" s="156"/>
      <c r="J206" s="157" t="str">
        <f>IF('Leave Request Form'!AL207="", "", 'Leave Request Form'!AL207)</f>
        <v/>
      </c>
      <c r="K206" s="156"/>
      <c r="L206" s="157"/>
      <c r="M206" s="159"/>
      <c r="N206" s="160"/>
      <c r="O206" s="161"/>
      <c r="P206" s="163"/>
      <c r="Q206" s="163"/>
      <c r="R206" s="163"/>
      <c r="S206" s="156"/>
      <c r="T206" s="157" t="str">
        <f>IF('Leave Request Form'!W207="", 'Leave Request Form'!K207, 'Leave Request Form'!W207)</f>
        <v/>
      </c>
      <c r="U206" s="156"/>
      <c r="V206" s="157" t="str">
        <f>IF('Leave Request Form'!Y207="", 'Leave Request Form'!M207, 'Leave Request Form'!Y207)</f>
        <v/>
      </c>
      <c r="W206" s="75"/>
    </row>
    <row r="207" spans="1:23" x14ac:dyDescent="0.25">
      <c r="A207" s="75"/>
      <c r="B207" s="176" t="str">
        <f>IF('Leave Request Form'!B208="", "", 'Leave Request Form'!B208)</f>
        <v/>
      </c>
      <c r="C207" s="158" t="str">
        <f>IF('Leave Request Form'!C208="", "", 'Leave Request Form'!C208)</f>
        <v/>
      </c>
      <c r="D207" s="160" t="str">
        <f>IF('Leave Request Form'!D208="", "", 'Leave Request Form'!D208)</f>
        <v/>
      </c>
      <c r="E207" s="161" t="str">
        <f>IF('Leave Request Form'!E208="", "", 'Leave Request Form'!E208)</f>
        <v/>
      </c>
      <c r="F207" s="181" t="str">
        <f>IF('Leave Request Form'!F208="", "", 'Leave Request Form'!F208)</f>
        <v/>
      </c>
      <c r="G207" s="163" t="str">
        <f>IF('Leave Request Form'!G208="", "", 'Leave Request Form'!G208)</f>
        <v/>
      </c>
      <c r="H207" s="164" t="str">
        <f>IF('Leave Request Form'!H208="", "", 'Leave Request Form'!H208)</f>
        <v/>
      </c>
      <c r="I207" s="156"/>
      <c r="J207" s="157" t="str">
        <f>IF('Leave Request Form'!AL208="", "", 'Leave Request Form'!AL208)</f>
        <v/>
      </c>
      <c r="K207" s="156"/>
      <c r="L207" s="157"/>
      <c r="M207" s="159"/>
      <c r="N207" s="160"/>
      <c r="O207" s="161"/>
      <c r="P207" s="163"/>
      <c r="Q207" s="163"/>
      <c r="R207" s="163"/>
      <c r="S207" s="156"/>
      <c r="T207" s="157" t="str">
        <f>IF('Leave Request Form'!W208="", 'Leave Request Form'!K208, 'Leave Request Form'!W208)</f>
        <v/>
      </c>
      <c r="U207" s="156"/>
      <c r="V207" s="157" t="str">
        <f>IF('Leave Request Form'!Y208="", 'Leave Request Form'!M208, 'Leave Request Form'!Y208)</f>
        <v/>
      </c>
      <c r="W207" s="75"/>
    </row>
    <row r="208" spans="1:23" x14ac:dyDescent="0.25">
      <c r="A208" s="75"/>
      <c r="B208" s="176" t="str">
        <f>IF('Leave Request Form'!B209="", "", 'Leave Request Form'!B209)</f>
        <v/>
      </c>
      <c r="C208" s="158" t="str">
        <f>IF('Leave Request Form'!C209="", "", 'Leave Request Form'!C209)</f>
        <v/>
      </c>
      <c r="D208" s="160" t="str">
        <f>IF('Leave Request Form'!D209="", "", 'Leave Request Form'!D209)</f>
        <v/>
      </c>
      <c r="E208" s="161" t="str">
        <f>IF('Leave Request Form'!E209="", "", 'Leave Request Form'!E209)</f>
        <v/>
      </c>
      <c r="F208" s="181" t="str">
        <f>IF('Leave Request Form'!F209="", "", 'Leave Request Form'!F209)</f>
        <v/>
      </c>
      <c r="G208" s="163" t="str">
        <f>IF('Leave Request Form'!G209="", "", 'Leave Request Form'!G209)</f>
        <v/>
      </c>
      <c r="H208" s="164" t="str">
        <f>IF('Leave Request Form'!H209="", "", 'Leave Request Form'!H209)</f>
        <v/>
      </c>
      <c r="I208" s="156"/>
      <c r="J208" s="157" t="str">
        <f>IF('Leave Request Form'!AL209="", "", 'Leave Request Form'!AL209)</f>
        <v/>
      </c>
      <c r="K208" s="156"/>
      <c r="L208" s="157"/>
      <c r="M208" s="159"/>
      <c r="N208" s="160"/>
      <c r="O208" s="161"/>
      <c r="P208" s="163"/>
      <c r="Q208" s="163"/>
      <c r="R208" s="163"/>
      <c r="S208" s="156"/>
      <c r="T208" s="157" t="str">
        <f>IF('Leave Request Form'!W209="", 'Leave Request Form'!K209, 'Leave Request Form'!W209)</f>
        <v/>
      </c>
      <c r="U208" s="156"/>
      <c r="V208" s="157" t="str">
        <f>IF('Leave Request Form'!Y209="", 'Leave Request Form'!M209, 'Leave Request Form'!Y209)</f>
        <v/>
      </c>
      <c r="W208" s="75"/>
    </row>
    <row r="209" spans="1:23" x14ac:dyDescent="0.25">
      <c r="A209" s="75"/>
      <c r="B209" s="176" t="str">
        <f>IF('Leave Request Form'!B210="", "", 'Leave Request Form'!B210)</f>
        <v/>
      </c>
      <c r="C209" s="158" t="str">
        <f>IF('Leave Request Form'!C210="", "", 'Leave Request Form'!C210)</f>
        <v/>
      </c>
      <c r="D209" s="160" t="str">
        <f>IF('Leave Request Form'!D210="", "", 'Leave Request Form'!D210)</f>
        <v/>
      </c>
      <c r="E209" s="161" t="str">
        <f>IF('Leave Request Form'!E210="", "", 'Leave Request Form'!E210)</f>
        <v/>
      </c>
      <c r="F209" s="181" t="str">
        <f>IF('Leave Request Form'!F210="", "", 'Leave Request Form'!F210)</f>
        <v/>
      </c>
      <c r="G209" s="163" t="str">
        <f>IF('Leave Request Form'!G210="", "", 'Leave Request Form'!G210)</f>
        <v/>
      </c>
      <c r="H209" s="164" t="str">
        <f>IF('Leave Request Form'!H210="", "", 'Leave Request Form'!H210)</f>
        <v/>
      </c>
      <c r="I209" s="156"/>
      <c r="J209" s="157" t="str">
        <f>IF('Leave Request Form'!AL210="", "", 'Leave Request Form'!AL210)</f>
        <v/>
      </c>
      <c r="K209" s="156"/>
      <c r="L209" s="157"/>
      <c r="M209" s="159"/>
      <c r="N209" s="160"/>
      <c r="O209" s="161"/>
      <c r="P209" s="163"/>
      <c r="Q209" s="163"/>
      <c r="R209" s="163"/>
      <c r="S209" s="156"/>
      <c r="T209" s="157" t="str">
        <f>IF('Leave Request Form'!W210="", 'Leave Request Form'!K210, 'Leave Request Form'!W210)</f>
        <v/>
      </c>
      <c r="U209" s="156"/>
      <c r="V209" s="157" t="str">
        <f>IF('Leave Request Form'!Y210="", 'Leave Request Form'!M210, 'Leave Request Form'!Y210)</f>
        <v/>
      </c>
      <c r="W209" s="75"/>
    </row>
    <row r="210" spans="1:23" x14ac:dyDescent="0.25">
      <c r="A210" s="75"/>
      <c r="B210" s="176" t="str">
        <f>IF('Leave Request Form'!B211="", "", 'Leave Request Form'!B211)</f>
        <v/>
      </c>
      <c r="C210" s="158" t="str">
        <f>IF('Leave Request Form'!C211="", "", 'Leave Request Form'!C211)</f>
        <v/>
      </c>
      <c r="D210" s="160" t="str">
        <f>IF('Leave Request Form'!D211="", "", 'Leave Request Form'!D211)</f>
        <v/>
      </c>
      <c r="E210" s="161" t="str">
        <f>IF('Leave Request Form'!E211="", "", 'Leave Request Form'!E211)</f>
        <v/>
      </c>
      <c r="F210" s="181" t="str">
        <f>IF('Leave Request Form'!F211="", "", 'Leave Request Form'!F211)</f>
        <v/>
      </c>
      <c r="G210" s="163" t="str">
        <f>IF('Leave Request Form'!G211="", "", 'Leave Request Form'!G211)</f>
        <v/>
      </c>
      <c r="H210" s="164" t="str">
        <f>IF('Leave Request Form'!H211="", "", 'Leave Request Form'!H211)</f>
        <v/>
      </c>
      <c r="I210" s="156"/>
      <c r="J210" s="157" t="str">
        <f>IF('Leave Request Form'!AL211="", "", 'Leave Request Form'!AL211)</f>
        <v/>
      </c>
      <c r="K210" s="156"/>
      <c r="L210" s="157"/>
      <c r="M210" s="159"/>
      <c r="N210" s="160"/>
      <c r="O210" s="161"/>
      <c r="P210" s="163"/>
      <c r="Q210" s="163"/>
      <c r="R210" s="163"/>
      <c r="S210" s="156"/>
      <c r="T210" s="157" t="str">
        <f>IF('Leave Request Form'!W211="", 'Leave Request Form'!K211, 'Leave Request Form'!W211)</f>
        <v/>
      </c>
      <c r="U210" s="156"/>
      <c r="V210" s="157" t="str">
        <f>IF('Leave Request Form'!Y211="", 'Leave Request Form'!M211, 'Leave Request Form'!Y211)</f>
        <v/>
      </c>
      <c r="W210" s="75"/>
    </row>
    <row r="211" spans="1:23" x14ac:dyDescent="0.25">
      <c r="A211" s="75"/>
      <c r="B211" s="176" t="str">
        <f>IF('Leave Request Form'!B212="", "", 'Leave Request Form'!B212)</f>
        <v/>
      </c>
      <c r="C211" s="158" t="str">
        <f>IF('Leave Request Form'!C212="", "", 'Leave Request Form'!C212)</f>
        <v/>
      </c>
      <c r="D211" s="160" t="str">
        <f>IF('Leave Request Form'!D212="", "", 'Leave Request Form'!D212)</f>
        <v/>
      </c>
      <c r="E211" s="161" t="str">
        <f>IF('Leave Request Form'!E212="", "", 'Leave Request Form'!E212)</f>
        <v/>
      </c>
      <c r="F211" s="181" t="str">
        <f>IF('Leave Request Form'!F212="", "", 'Leave Request Form'!F212)</f>
        <v/>
      </c>
      <c r="G211" s="163" t="str">
        <f>IF('Leave Request Form'!G212="", "", 'Leave Request Form'!G212)</f>
        <v/>
      </c>
      <c r="H211" s="164" t="str">
        <f>IF('Leave Request Form'!H212="", "", 'Leave Request Form'!H212)</f>
        <v/>
      </c>
      <c r="I211" s="156"/>
      <c r="J211" s="157" t="str">
        <f>IF('Leave Request Form'!AL212="", "", 'Leave Request Form'!AL212)</f>
        <v/>
      </c>
      <c r="K211" s="156"/>
      <c r="L211" s="157"/>
      <c r="M211" s="159"/>
      <c r="N211" s="160"/>
      <c r="O211" s="161"/>
      <c r="P211" s="163"/>
      <c r="Q211" s="163"/>
      <c r="R211" s="163"/>
      <c r="S211" s="156"/>
      <c r="T211" s="157" t="str">
        <f>IF('Leave Request Form'!W212="", 'Leave Request Form'!K212, 'Leave Request Form'!W212)</f>
        <v/>
      </c>
      <c r="U211" s="156"/>
      <c r="V211" s="157" t="str">
        <f>IF('Leave Request Form'!Y212="", 'Leave Request Form'!M212, 'Leave Request Form'!Y212)</f>
        <v/>
      </c>
      <c r="W211" s="75"/>
    </row>
    <row r="212" spans="1:23" x14ac:dyDescent="0.25">
      <c r="A212" s="75"/>
      <c r="B212" s="176" t="str">
        <f>IF('Leave Request Form'!B213="", "", 'Leave Request Form'!B213)</f>
        <v/>
      </c>
      <c r="C212" s="158" t="str">
        <f>IF('Leave Request Form'!C213="", "", 'Leave Request Form'!C213)</f>
        <v/>
      </c>
      <c r="D212" s="160" t="str">
        <f>IF('Leave Request Form'!D213="", "", 'Leave Request Form'!D213)</f>
        <v/>
      </c>
      <c r="E212" s="161" t="str">
        <f>IF('Leave Request Form'!E213="", "", 'Leave Request Form'!E213)</f>
        <v/>
      </c>
      <c r="F212" s="181" t="str">
        <f>IF('Leave Request Form'!F213="", "", 'Leave Request Form'!F213)</f>
        <v/>
      </c>
      <c r="G212" s="163" t="str">
        <f>IF('Leave Request Form'!G213="", "", 'Leave Request Form'!G213)</f>
        <v/>
      </c>
      <c r="H212" s="164" t="str">
        <f>IF('Leave Request Form'!H213="", "", 'Leave Request Form'!H213)</f>
        <v/>
      </c>
      <c r="I212" s="156"/>
      <c r="J212" s="157" t="str">
        <f>IF('Leave Request Form'!AL213="", "", 'Leave Request Form'!AL213)</f>
        <v/>
      </c>
      <c r="K212" s="156"/>
      <c r="L212" s="157"/>
      <c r="M212" s="159"/>
      <c r="N212" s="160"/>
      <c r="O212" s="161"/>
      <c r="P212" s="163"/>
      <c r="Q212" s="163"/>
      <c r="R212" s="163"/>
      <c r="S212" s="156"/>
      <c r="T212" s="157" t="str">
        <f>IF('Leave Request Form'!W213="", 'Leave Request Form'!K213, 'Leave Request Form'!W213)</f>
        <v/>
      </c>
      <c r="U212" s="156"/>
      <c r="V212" s="157" t="str">
        <f>IF('Leave Request Form'!Y213="", 'Leave Request Form'!M213, 'Leave Request Form'!Y213)</f>
        <v/>
      </c>
      <c r="W212" s="75"/>
    </row>
    <row r="213" spans="1:23" x14ac:dyDescent="0.25">
      <c r="A213" s="75"/>
      <c r="B213" s="176" t="str">
        <f>IF('Leave Request Form'!B214="", "", 'Leave Request Form'!B214)</f>
        <v/>
      </c>
      <c r="C213" s="158" t="str">
        <f>IF('Leave Request Form'!C214="", "", 'Leave Request Form'!C214)</f>
        <v/>
      </c>
      <c r="D213" s="160" t="str">
        <f>IF('Leave Request Form'!D214="", "", 'Leave Request Form'!D214)</f>
        <v/>
      </c>
      <c r="E213" s="161" t="str">
        <f>IF('Leave Request Form'!E214="", "", 'Leave Request Form'!E214)</f>
        <v/>
      </c>
      <c r="F213" s="181" t="str">
        <f>IF('Leave Request Form'!F214="", "", 'Leave Request Form'!F214)</f>
        <v/>
      </c>
      <c r="G213" s="163" t="str">
        <f>IF('Leave Request Form'!G214="", "", 'Leave Request Form'!G214)</f>
        <v/>
      </c>
      <c r="H213" s="164" t="str">
        <f>IF('Leave Request Form'!H214="", "", 'Leave Request Form'!H214)</f>
        <v/>
      </c>
      <c r="I213" s="156"/>
      <c r="J213" s="157" t="str">
        <f>IF('Leave Request Form'!AL214="", "", 'Leave Request Form'!AL214)</f>
        <v/>
      </c>
      <c r="K213" s="156"/>
      <c r="L213" s="157"/>
      <c r="M213" s="159"/>
      <c r="N213" s="160"/>
      <c r="O213" s="161"/>
      <c r="P213" s="163"/>
      <c r="Q213" s="163"/>
      <c r="R213" s="163"/>
      <c r="S213" s="156"/>
      <c r="T213" s="157" t="str">
        <f>IF('Leave Request Form'!W214="", 'Leave Request Form'!K214, 'Leave Request Form'!W214)</f>
        <v/>
      </c>
      <c r="U213" s="156"/>
      <c r="V213" s="157" t="str">
        <f>IF('Leave Request Form'!Y214="", 'Leave Request Form'!M214, 'Leave Request Form'!Y214)</f>
        <v/>
      </c>
      <c r="W213" s="75"/>
    </row>
    <row r="214" spans="1:23" x14ac:dyDescent="0.25">
      <c r="A214" s="75"/>
      <c r="B214" s="176" t="str">
        <f>IF('Leave Request Form'!B215="", "", 'Leave Request Form'!B215)</f>
        <v/>
      </c>
      <c r="C214" s="158" t="str">
        <f>IF('Leave Request Form'!C215="", "", 'Leave Request Form'!C215)</f>
        <v/>
      </c>
      <c r="D214" s="160" t="str">
        <f>IF('Leave Request Form'!D215="", "", 'Leave Request Form'!D215)</f>
        <v/>
      </c>
      <c r="E214" s="161" t="str">
        <f>IF('Leave Request Form'!E215="", "", 'Leave Request Form'!E215)</f>
        <v/>
      </c>
      <c r="F214" s="181" t="str">
        <f>IF('Leave Request Form'!F215="", "", 'Leave Request Form'!F215)</f>
        <v/>
      </c>
      <c r="G214" s="163" t="str">
        <f>IF('Leave Request Form'!G215="", "", 'Leave Request Form'!G215)</f>
        <v/>
      </c>
      <c r="H214" s="164" t="str">
        <f>IF('Leave Request Form'!H215="", "", 'Leave Request Form'!H215)</f>
        <v/>
      </c>
      <c r="I214" s="156"/>
      <c r="J214" s="157" t="str">
        <f>IF('Leave Request Form'!AL215="", "", 'Leave Request Form'!AL215)</f>
        <v/>
      </c>
      <c r="K214" s="156"/>
      <c r="L214" s="157"/>
      <c r="M214" s="159"/>
      <c r="N214" s="160"/>
      <c r="O214" s="161"/>
      <c r="P214" s="163"/>
      <c r="Q214" s="163"/>
      <c r="R214" s="163"/>
      <c r="S214" s="156"/>
      <c r="T214" s="157" t="str">
        <f>IF('Leave Request Form'!W215="", 'Leave Request Form'!K215, 'Leave Request Form'!W215)</f>
        <v/>
      </c>
      <c r="U214" s="156"/>
      <c r="V214" s="157" t="str">
        <f>IF('Leave Request Form'!Y215="", 'Leave Request Form'!M215, 'Leave Request Form'!Y215)</f>
        <v/>
      </c>
      <c r="W214" s="75"/>
    </row>
    <row r="215" spans="1:23" x14ac:dyDescent="0.25">
      <c r="A215" s="75"/>
      <c r="B215" s="176" t="str">
        <f>IF('Leave Request Form'!B216="", "", 'Leave Request Form'!B216)</f>
        <v/>
      </c>
      <c r="C215" s="158" t="str">
        <f>IF('Leave Request Form'!C216="", "", 'Leave Request Form'!C216)</f>
        <v/>
      </c>
      <c r="D215" s="160" t="str">
        <f>IF('Leave Request Form'!D216="", "", 'Leave Request Form'!D216)</f>
        <v/>
      </c>
      <c r="E215" s="161" t="str">
        <f>IF('Leave Request Form'!E216="", "", 'Leave Request Form'!E216)</f>
        <v/>
      </c>
      <c r="F215" s="181" t="str">
        <f>IF('Leave Request Form'!F216="", "", 'Leave Request Form'!F216)</f>
        <v/>
      </c>
      <c r="G215" s="163" t="str">
        <f>IF('Leave Request Form'!G216="", "", 'Leave Request Form'!G216)</f>
        <v/>
      </c>
      <c r="H215" s="164" t="str">
        <f>IF('Leave Request Form'!H216="", "", 'Leave Request Form'!H216)</f>
        <v/>
      </c>
      <c r="I215" s="156"/>
      <c r="J215" s="157" t="str">
        <f>IF('Leave Request Form'!AL216="", "", 'Leave Request Form'!AL216)</f>
        <v/>
      </c>
      <c r="K215" s="156"/>
      <c r="L215" s="157"/>
      <c r="M215" s="159"/>
      <c r="N215" s="160"/>
      <c r="O215" s="161"/>
      <c r="P215" s="163"/>
      <c r="Q215" s="163"/>
      <c r="R215" s="163"/>
      <c r="S215" s="156"/>
      <c r="T215" s="157" t="str">
        <f>IF('Leave Request Form'!W216="", 'Leave Request Form'!K216, 'Leave Request Form'!W216)</f>
        <v/>
      </c>
      <c r="U215" s="156"/>
      <c r="V215" s="157" t="str">
        <f>IF('Leave Request Form'!Y216="", 'Leave Request Form'!M216, 'Leave Request Form'!Y216)</f>
        <v/>
      </c>
      <c r="W215" s="75"/>
    </row>
    <row r="216" spans="1:23" x14ac:dyDescent="0.25">
      <c r="A216" s="75"/>
      <c r="B216" s="176" t="str">
        <f>IF('Leave Request Form'!B217="", "", 'Leave Request Form'!B217)</f>
        <v/>
      </c>
      <c r="C216" s="158" t="str">
        <f>IF('Leave Request Form'!C217="", "", 'Leave Request Form'!C217)</f>
        <v/>
      </c>
      <c r="D216" s="160" t="str">
        <f>IF('Leave Request Form'!D217="", "", 'Leave Request Form'!D217)</f>
        <v/>
      </c>
      <c r="E216" s="161" t="str">
        <f>IF('Leave Request Form'!E217="", "", 'Leave Request Form'!E217)</f>
        <v/>
      </c>
      <c r="F216" s="181" t="str">
        <f>IF('Leave Request Form'!F217="", "", 'Leave Request Form'!F217)</f>
        <v/>
      </c>
      <c r="G216" s="163" t="str">
        <f>IF('Leave Request Form'!G217="", "", 'Leave Request Form'!G217)</f>
        <v/>
      </c>
      <c r="H216" s="164" t="str">
        <f>IF('Leave Request Form'!H217="", "", 'Leave Request Form'!H217)</f>
        <v/>
      </c>
      <c r="I216" s="156"/>
      <c r="J216" s="157" t="str">
        <f>IF('Leave Request Form'!AL217="", "", 'Leave Request Form'!AL217)</f>
        <v/>
      </c>
      <c r="K216" s="156"/>
      <c r="L216" s="157"/>
      <c r="M216" s="159"/>
      <c r="N216" s="160"/>
      <c r="O216" s="161"/>
      <c r="P216" s="163"/>
      <c r="Q216" s="163"/>
      <c r="R216" s="163"/>
      <c r="S216" s="156"/>
      <c r="T216" s="157" t="str">
        <f>IF('Leave Request Form'!W217="", 'Leave Request Form'!K217, 'Leave Request Form'!W217)</f>
        <v/>
      </c>
      <c r="U216" s="156"/>
      <c r="V216" s="157" t="str">
        <f>IF('Leave Request Form'!Y217="", 'Leave Request Form'!M217, 'Leave Request Form'!Y217)</f>
        <v/>
      </c>
      <c r="W216" s="75"/>
    </row>
    <row r="217" spans="1:23" x14ac:dyDescent="0.25">
      <c r="A217" s="75"/>
      <c r="B217" s="176" t="str">
        <f>IF('Leave Request Form'!B218="", "", 'Leave Request Form'!B218)</f>
        <v/>
      </c>
      <c r="C217" s="158" t="str">
        <f>IF('Leave Request Form'!C218="", "", 'Leave Request Form'!C218)</f>
        <v/>
      </c>
      <c r="D217" s="160" t="str">
        <f>IF('Leave Request Form'!D218="", "", 'Leave Request Form'!D218)</f>
        <v/>
      </c>
      <c r="E217" s="161" t="str">
        <f>IF('Leave Request Form'!E218="", "", 'Leave Request Form'!E218)</f>
        <v/>
      </c>
      <c r="F217" s="181" t="str">
        <f>IF('Leave Request Form'!F218="", "", 'Leave Request Form'!F218)</f>
        <v/>
      </c>
      <c r="G217" s="163" t="str">
        <f>IF('Leave Request Form'!G218="", "", 'Leave Request Form'!G218)</f>
        <v/>
      </c>
      <c r="H217" s="164" t="str">
        <f>IF('Leave Request Form'!H218="", "", 'Leave Request Form'!H218)</f>
        <v/>
      </c>
      <c r="I217" s="156"/>
      <c r="J217" s="157" t="str">
        <f>IF('Leave Request Form'!AL218="", "", 'Leave Request Form'!AL218)</f>
        <v/>
      </c>
      <c r="K217" s="156"/>
      <c r="L217" s="157"/>
      <c r="M217" s="159"/>
      <c r="N217" s="160"/>
      <c r="O217" s="161"/>
      <c r="P217" s="163"/>
      <c r="Q217" s="163"/>
      <c r="R217" s="163"/>
      <c r="S217" s="156"/>
      <c r="T217" s="157" t="str">
        <f>IF('Leave Request Form'!W218="", 'Leave Request Form'!K218, 'Leave Request Form'!W218)</f>
        <v/>
      </c>
      <c r="U217" s="156"/>
      <c r="V217" s="157" t="str">
        <f>IF('Leave Request Form'!Y218="", 'Leave Request Form'!M218, 'Leave Request Form'!Y218)</f>
        <v/>
      </c>
      <c r="W217" s="75"/>
    </row>
    <row r="218" spans="1:23" x14ac:dyDescent="0.25">
      <c r="A218" s="75"/>
      <c r="B218" s="176" t="str">
        <f>IF('Leave Request Form'!B219="", "", 'Leave Request Form'!B219)</f>
        <v/>
      </c>
      <c r="C218" s="158" t="str">
        <f>IF('Leave Request Form'!C219="", "", 'Leave Request Form'!C219)</f>
        <v/>
      </c>
      <c r="D218" s="160" t="str">
        <f>IF('Leave Request Form'!D219="", "", 'Leave Request Form'!D219)</f>
        <v/>
      </c>
      <c r="E218" s="161" t="str">
        <f>IF('Leave Request Form'!E219="", "", 'Leave Request Form'!E219)</f>
        <v/>
      </c>
      <c r="F218" s="181" t="str">
        <f>IF('Leave Request Form'!F219="", "", 'Leave Request Form'!F219)</f>
        <v/>
      </c>
      <c r="G218" s="163" t="str">
        <f>IF('Leave Request Form'!G219="", "", 'Leave Request Form'!G219)</f>
        <v/>
      </c>
      <c r="H218" s="164" t="str">
        <f>IF('Leave Request Form'!H219="", "", 'Leave Request Form'!H219)</f>
        <v/>
      </c>
      <c r="I218" s="156"/>
      <c r="J218" s="157" t="str">
        <f>IF('Leave Request Form'!AL219="", "", 'Leave Request Form'!AL219)</f>
        <v/>
      </c>
      <c r="K218" s="156"/>
      <c r="L218" s="157"/>
      <c r="M218" s="159"/>
      <c r="N218" s="160"/>
      <c r="O218" s="161"/>
      <c r="P218" s="163"/>
      <c r="Q218" s="163"/>
      <c r="R218" s="163"/>
      <c r="S218" s="156"/>
      <c r="T218" s="157" t="str">
        <f>IF('Leave Request Form'!W219="", 'Leave Request Form'!K219, 'Leave Request Form'!W219)</f>
        <v/>
      </c>
      <c r="U218" s="156"/>
      <c r="V218" s="157" t="str">
        <f>IF('Leave Request Form'!Y219="", 'Leave Request Form'!M219, 'Leave Request Form'!Y219)</f>
        <v/>
      </c>
      <c r="W218" s="75"/>
    </row>
    <row r="219" spans="1:23" x14ac:dyDescent="0.25">
      <c r="A219" s="75"/>
      <c r="B219" s="176" t="str">
        <f>IF('Leave Request Form'!B220="", "", 'Leave Request Form'!B220)</f>
        <v/>
      </c>
      <c r="C219" s="158" t="str">
        <f>IF('Leave Request Form'!C220="", "", 'Leave Request Form'!C220)</f>
        <v/>
      </c>
      <c r="D219" s="160" t="str">
        <f>IF('Leave Request Form'!D220="", "", 'Leave Request Form'!D220)</f>
        <v/>
      </c>
      <c r="E219" s="161" t="str">
        <f>IF('Leave Request Form'!E220="", "", 'Leave Request Form'!E220)</f>
        <v/>
      </c>
      <c r="F219" s="181" t="str">
        <f>IF('Leave Request Form'!F220="", "", 'Leave Request Form'!F220)</f>
        <v/>
      </c>
      <c r="G219" s="163" t="str">
        <f>IF('Leave Request Form'!G220="", "", 'Leave Request Form'!G220)</f>
        <v/>
      </c>
      <c r="H219" s="164" t="str">
        <f>IF('Leave Request Form'!H220="", "", 'Leave Request Form'!H220)</f>
        <v/>
      </c>
      <c r="I219" s="156"/>
      <c r="J219" s="157" t="str">
        <f>IF('Leave Request Form'!AL220="", "", 'Leave Request Form'!AL220)</f>
        <v/>
      </c>
      <c r="K219" s="156"/>
      <c r="L219" s="157"/>
      <c r="M219" s="159"/>
      <c r="N219" s="160"/>
      <c r="O219" s="161"/>
      <c r="P219" s="163"/>
      <c r="Q219" s="163"/>
      <c r="R219" s="163"/>
      <c r="S219" s="156"/>
      <c r="T219" s="157" t="str">
        <f>IF('Leave Request Form'!W220="", 'Leave Request Form'!K220, 'Leave Request Form'!W220)</f>
        <v/>
      </c>
      <c r="U219" s="156"/>
      <c r="V219" s="157" t="str">
        <f>IF('Leave Request Form'!Y220="", 'Leave Request Form'!M220, 'Leave Request Form'!Y220)</f>
        <v/>
      </c>
      <c r="W219" s="75"/>
    </row>
    <row r="220" spans="1:23" x14ac:dyDescent="0.25">
      <c r="A220" s="75"/>
      <c r="B220" s="176" t="str">
        <f>IF('Leave Request Form'!B221="", "", 'Leave Request Form'!B221)</f>
        <v/>
      </c>
      <c r="C220" s="158" t="str">
        <f>IF('Leave Request Form'!C221="", "", 'Leave Request Form'!C221)</f>
        <v/>
      </c>
      <c r="D220" s="160" t="str">
        <f>IF('Leave Request Form'!D221="", "", 'Leave Request Form'!D221)</f>
        <v/>
      </c>
      <c r="E220" s="161" t="str">
        <f>IF('Leave Request Form'!E221="", "", 'Leave Request Form'!E221)</f>
        <v/>
      </c>
      <c r="F220" s="181" t="str">
        <f>IF('Leave Request Form'!F221="", "", 'Leave Request Form'!F221)</f>
        <v/>
      </c>
      <c r="G220" s="163" t="str">
        <f>IF('Leave Request Form'!G221="", "", 'Leave Request Form'!G221)</f>
        <v/>
      </c>
      <c r="H220" s="164" t="str">
        <f>IF('Leave Request Form'!H221="", "", 'Leave Request Form'!H221)</f>
        <v/>
      </c>
      <c r="I220" s="156"/>
      <c r="J220" s="157" t="str">
        <f>IF('Leave Request Form'!AL221="", "", 'Leave Request Form'!AL221)</f>
        <v/>
      </c>
      <c r="K220" s="156"/>
      <c r="L220" s="157"/>
      <c r="M220" s="159"/>
      <c r="N220" s="160"/>
      <c r="O220" s="161"/>
      <c r="P220" s="163"/>
      <c r="Q220" s="163"/>
      <c r="R220" s="163"/>
      <c r="S220" s="156"/>
      <c r="T220" s="157" t="str">
        <f>IF('Leave Request Form'!W221="", 'Leave Request Form'!K221, 'Leave Request Form'!W221)</f>
        <v/>
      </c>
      <c r="U220" s="156"/>
      <c r="V220" s="157" t="str">
        <f>IF('Leave Request Form'!Y221="", 'Leave Request Form'!M221, 'Leave Request Form'!Y221)</f>
        <v/>
      </c>
      <c r="W220" s="75"/>
    </row>
    <row r="221" spans="1:23" x14ac:dyDescent="0.25">
      <c r="A221" s="75"/>
      <c r="B221" s="176" t="str">
        <f>IF('Leave Request Form'!B222="", "", 'Leave Request Form'!B222)</f>
        <v/>
      </c>
      <c r="C221" s="158" t="str">
        <f>IF('Leave Request Form'!C222="", "", 'Leave Request Form'!C222)</f>
        <v/>
      </c>
      <c r="D221" s="160" t="str">
        <f>IF('Leave Request Form'!D222="", "", 'Leave Request Form'!D222)</f>
        <v/>
      </c>
      <c r="E221" s="161" t="str">
        <f>IF('Leave Request Form'!E222="", "", 'Leave Request Form'!E222)</f>
        <v/>
      </c>
      <c r="F221" s="181" t="str">
        <f>IF('Leave Request Form'!F222="", "", 'Leave Request Form'!F222)</f>
        <v/>
      </c>
      <c r="G221" s="163" t="str">
        <f>IF('Leave Request Form'!G222="", "", 'Leave Request Form'!G222)</f>
        <v/>
      </c>
      <c r="H221" s="164" t="str">
        <f>IF('Leave Request Form'!H222="", "", 'Leave Request Form'!H222)</f>
        <v/>
      </c>
      <c r="I221" s="156"/>
      <c r="J221" s="157" t="str">
        <f>IF('Leave Request Form'!AL222="", "", 'Leave Request Form'!AL222)</f>
        <v/>
      </c>
      <c r="K221" s="156"/>
      <c r="L221" s="157"/>
      <c r="M221" s="159"/>
      <c r="N221" s="160"/>
      <c r="O221" s="161"/>
      <c r="P221" s="163"/>
      <c r="Q221" s="163"/>
      <c r="R221" s="163"/>
      <c r="S221" s="156"/>
      <c r="T221" s="157" t="str">
        <f>IF('Leave Request Form'!W222="", 'Leave Request Form'!K222, 'Leave Request Form'!W222)</f>
        <v/>
      </c>
      <c r="U221" s="156"/>
      <c r="V221" s="157" t="str">
        <f>IF('Leave Request Form'!Y222="", 'Leave Request Form'!M222, 'Leave Request Form'!Y222)</f>
        <v/>
      </c>
      <c r="W221" s="75"/>
    </row>
    <row r="222" spans="1:23" x14ac:dyDescent="0.25">
      <c r="A222" s="75"/>
      <c r="B222" s="176" t="str">
        <f>IF('Leave Request Form'!B223="", "", 'Leave Request Form'!B223)</f>
        <v/>
      </c>
      <c r="C222" s="158" t="str">
        <f>IF('Leave Request Form'!C223="", "", 'Leave Request Form'!C223)</f>
        <v/>
      </c>
      <c r="D222" s="160" t="str">
        <f>IF('Leave Request Form'!D223="", "", 'Leave Request Form'!D223)</f>
        <v/>
      </c>
      <c r="E222" s="161" t="str">
        <f>IF('Leave Request Form'!E223="", "", 'Leave Request Form'!E223)</f>
        <v/>
      </c>
      <c r="F222" s="181" t="str">
        <f>IF('Leave Request Form'!F223="", "", 'Leave Request Form'!F223)</f>
        <v/>
      </c>
      <c r="G222" s="163" t="str">
        <f>IF('Leave Request Form'!G223="", "", 'Leave Request Form'!G223)</f>
        <v/>
      </c>
      <c r="H222" s="164" t="str">
        <f>IF('Leave Request Form'!H223="", "", 'Leave Request Form'!H223)</f>
        <v/>
      </c>
      <c r="I222" s="156"/>
      <c r="J222" s="157" t="str">
        <f>IF('Leave Request Form'!AL223="", "", 'Leave Request Form'!AL223)</f>
        <v/>
      </c>
      <c r="K222" s="156"/>
      <c r="L222" s="157"/>
      <c r="M222" s="159"/>
      <c r="N222" s="160"/>
      <c r="O222" s="161"/>
      <c r="P222" s="163"/>
      <c r="Q222" s="163"/>
      <c r="R222" s="163"/>
      <c r="S222" s="156"/>
      <c r="T222" s="157" t="str">
        <f>IF('Leave Request Form'!W223="", 'Leave Request Form'!K223, 'Leave Request Form'!W223)</f>
        <v/>
      </c>
      <c r="U222" s="156"/>
      <c r="V222" s="157" t="str">
        <f>IF('Leave Request Form'!Y223="", 'Leave Request Form'!M223, 'Leave Request Form'!Y223)</f>
        <v/>
      </c>
      <c r="W222" s="75"/>
    </row>
    <row r="223" spans="1:23" x14ac:dyDescent="0.25">
      <c r="A223" s="75"/>
      <c r="B223" s="176" t="str">
        <f>IF('Leave Request Form'!B224="", "", 'Leave Request Form'!B224)</f>
        <v/>
      </c>
      <c r="C223" s="158" t="str">
        <f>IF('Leave Request Form'!C224="", "", 'Leave Request Form'!C224)</f>
        <v/>
      </c>
      <c r="D223" s="160" t="str">
        <f>IF('Leave Request Form'!D224="", "", 'Leave Request Form'!D224)</f>
        <v/>
      </c>
      <c r="E223" s="161" t="str">
        <f>IF('Leave Request Form'!E224="", "", 'Leave Request Form'!E224)</f>
        <v/>
      </c>
      <c r="F223" s="181" t="str">
        <f>IF('Leave Request Form'!F224="", "", 'Leave Request Form'!F224)</f>
        <v/>
      </c>
      <c r="G223" s="163" t="str">
        <f>IF('Leave Request Form'!G224="", "", 'Leave Request Form'!G224)</f>
        <v/>
      </c>
      <c r="H223" s="164" t="str">
        <f>IF('Leave Request Form'!H224="", "", 'Leave Request Form'!H224)</f>
        <v/>
      </c>
      <c r="I223" s="156"/>
      <c r="J223" s="157" t="str">
        <f>IF('Leave Request Form'!AL224="", "", 'Leave Request Form'!AL224)</f>
        <v/>
      </c>
      <c r="K223" s="156"/>
      <c r="L223" s="157"/>
      <c r="M223" s="159"/>
      <c r="N223" s="160"/>
      <c r="O223" s="161"/>
      <c r="P223" s="163"/>
      <c r="Q223" s="163"/>
      <c r="R223" s="163"/>
      <c r="S223" s="156"/>
      <c r="T223" s="157" t="str">
        <f>IF('Leave Request Form'!W224="", 'Leave Request Form'!K224, 'Leave Request Form'!W224)</f>
        <v/>
      </c>
      <c r="U223" s="156"/>
      <c r="V223" s="157" t="str">
        <f>IF('Leave Request Form'!Y224="", 'Leave Request Form'!M224, 'Leave Request Form'!Y224)</f>
        <v/>
      </c>
      <c r="W223" s="75"/>
    </row>
    <row r="224" spans="1:23" x14ac:dyDescent="0.25">
      <c r="A224" s="75"/>
      <c r="B224" s="176" t="str">
        <f>IF('Leave Request Form'!B225="", "", 'Leave Request Form'!B225)</f>
        <v/>
      </c>
      <c r="C224" s="158" t="str">
        <f>IF('Leave Request Form'!C225="", "", 'Leave Request Form'!C225)</f>
        <v/>
      </c>
      <c r="D224" s="160" t="str">
        <f>IF('Leave Request Form'!D225="", "", 'Leave Request Form'!D225)</f>
        <v/>
      </c>
      <c r="E224" s="161" t="str">
        <f>IF('Leave Request Form'!E225="", "", 'Leave Request Form'!E225)</f>
        <v/>
      </c>
      <c r="F224" s="181" t="str">
        <f>IF('Leave Request Form'!F225="", "", 'Leave Request Form'!F225)</f>
        <v/>
      </c>
      <c r="G224" s="163" t="str">
        <f>IF('Leave Request Form'!G225="", "", 'Leave Request Form'!G225)</f>
        <v/>
      </c>
      <c r="H224" s="164" t="str">
        <f>IF('Leave Request Form'!H225="", "", 'Leave Request Form'!H225)</f>
        <v/>
      </c>
      <c r="I224" s="156"/>
      <c r="J224" s="157" t="str">
        <f>IF('Leave Request Form'!AL225="", "", 'Leave Request Form'!AL225)</f>
        <v/>
      </c>
      <c r="K224" s="156"/>
      <c r="L224" s="157"/>
      <c r="M224" s="159"/>
      <c r="N224" s="160"/>
      <c r="O224" s="161"/>
      <c r="P224" s="163"/>
      <c r="Q224" s="163"/>
      <c r="R224" s="163"/>
      <c r="S224" s="156"/>
      <c r="T224" s="157" t="str">
        <f>IF('Leave Request Form'!W225="", 'Leave Request Form'!K225, 'Leave Request Form'!W225)</f>
        <v/>
      </c>
      <c r="U224" s="156"/>
      <c r="V224" s="157" t="str">
        <f>IF('Leave Request Form'!Y225="", 'Leave Request Form'!M225, 'Leave Request Form'!Y225)</f>
        <v/>
      </c>
      <c r="W224" s="75"/>
    </row>
    <row r="225" spans="1:23" x14ac:dyDescent="0.25">
      <c r="A225" s="75"/>
      <c r="B225" s="176" t="str">
        <f>IF('Leave Request Form'!B226="", "", 'Leave Request Form'!B226)</f>
        <v/>
      </c>
      <c r="C225" s="158" t="str">
        <f>IF('Leave Request Form'!C226="", "", 'Leave Request Form'!C226)</f>
        <v/>
      </c>
      <c r="D225" s="160" t="str">
        <f>IF('Leave Request Form'!D226="", "", 'Leave Request Form'!D226)</f>
        <v/>
      </c>
      <c r="E225" s="161" t="str">
        <f>IF('Leave Request Form'!E226="", "", 'Leave Request Form'!E226)</f>
        <v/>
      </c>
      <c r="F225" s="181" t="str">
        <f>IF('Leave Request Form'!F226="", "", 'Leave Request Form'!F226)</f>
        <v/>
      </c>
      <c r="G225" s="163" t="str">
        <f>IF('Leave Request Form'!G226="", "", 'Leave Request Form'!G226)</f>
        <v/>
      </c>
      <c r="H225" s="164" t="str">
        <f>IF('Leave Request Form'!H226="", "", 'Leave Request Form'!H226)</f>
        <v/>
      </c>
      <c r="I225" s="156"/>
      <c r="J225" s="157" t="str">
        <f>IF('Leave Request Form'!AL226="", "", 'Leave Request Form'!AL226)</f>
        <v/>
      </c>
      <c r="K225" s="156"/>
      <c r="L225" s="157"/>
      <c r="M225" s="159"/>
      <c r="N225" s="160"/>
      <c r="O225" s="161"/>
      <c r="P225" s="163"/>
      <c r="Q225" s="163"/>
      <c r="R225" s="163"/>
      <c r="S225" s="156"/>
      <c r="T225" s="157" t="str">
        <f>IF('Leave Request Form'!W226="", 'Leave Request Form'!K226, 'Leave Request Form'!W226)</f>
        <v/>
      </c>
      <c r="U225" s="156"/>
      <c r="V225" s="157" t="str">
        <f>IF('Leave Request Form'!Y226="", 'Leave Request Form'!M226, 'Leave Request Form'!Y226)</f>
        <v/>
      </c>
      <c r="W225" s="75"/>
    </row>
    <row r="226" spans="1:23" x14ac:dyDescent="0.25">
      <c r="A226" s="75"/>
      <c r="B226" s="176" t="str">
        <f>IF('Leave Request Form'!B227="", "", 'Leave Request Form'!B227)</f>
        <v/>
      </c>
      <c r="C226" s="158" t="str">
        <f>IF('Leave Request Form'!C227="", "", 'Leave Request Form'!C227)</f>
        <v/>
      </c>
      <c r="D226" s="160" t="str">
        <f>IF('Leave Request Form'!D227="", "", 'Leave Request Form'!D227)</f>
        <v/>
      </c>
      <c r="E226" s="161" t="str">
        <f>IF('Leave Request Form'!E227="", "", 'Leave Request Form'!E227)</f>
        <v/>
      </c>
      <c r="F226" s="181" t="str">
        <f>IF('Leave Request Form'!F227="", "", 'Leave Request Form'!F227)</f>
        <v/>
      </c>
      <c r="G226" s="163" t="str">
        <f>IF('Leave Request Form'!G227="", "", 'Leave Request Form'!G227)</f>
        <v/>
      </c>
      <c r="H226" s="164" t="str">
        <f>IF('Leave Request Form'!H227="", "", 'Leave Request Form'!H227)</f>
        <v/>
      </c>
      <c r="I226" s="156"/>
      <c r="J226" s="157" t="str">
        <f>IF('Leave Request Form'!AL227="", "", 'Leave Request Form'!AL227)</f>
        <v/>
      </c>
      <c r="K226" s="156"/>
      <c r="L226" s="157"/>
      <c r="M226" s="159"/>
      <c r="N226" s="160"/>
      <c r="O226" s="161"/>
      <c r="P226" s="163"/>
      <c r="Q226" s="163"/>
      <c r="R226" s="163"/>
      <c r="S226" s="156"/>
      <c r="T226" s="157" t="str">
        <f>IF('Leave Request Form'!W227="", 'Leave Request Form'!K227, 'Leave Request Form'!W227)</f>
        <v/>
      </c>
      <c r="U226" s="156"/>
      <c r="V226" s="157" t="str">
        <f>IF('Leave Request Form'!Y227="", 'Leave Request Form'!M227, 'Leave Request Form'!Y227)</f>
        <v/>
      </c>
      <c r="W226" s="75"/>
    </row>
    <row r="227" spans="1:23" x14ac:dyDescent="0.25">
      <c r="A227" s="75"/>
      <c r="B227" s="176" t="str">
        <f>IF('Leave Request Form'!B228="", "", 'Leave Request Form'!B228)</f>
        <v/>
      </c>
      <c r="C227" s="158" t="str">
        <f>IF('Leave Request Form'!C228="", "", 'Leave Request Form'!C228)</f>
        <v/>
      </c>
      <c r="D227" s="160" t="str">
        <f>IF('Leave Request Form'!D228="", "", 'Leave Request Form'!D228)</f>
        <v/>
      </c>
      <c r="E227" s="161" t="str">
        <f>IF('Leave Request Form'!E228="", "", 'Leave Request Form'!E228)</f>
        <v/>
      </c>
      <c r="F227" s="181" t="str">
        <f>IF('Leave Request Form'!F228="", "", 'Leave Request Form'!F228)</f>
        <v/>
      </c>
      <c r="G227" s="163" t="str">
        <f>IF('Leave Request Form'!G228="", "", 'Leave Request Form'!G228)</f>
        <v/>
      </c>
      <c r="H227" s="164" t="str">
        <f>IF('Leave Request Form'!H228="", "", 'Leave Request Form'!H228)</f>
        <v/>
      </c>
      <c r="I227" s="156"/>
      <c r="J227" s="157" t="str">
        <f>IF('Leave Request Form'!AL228="", "", 'Leave Request Form'!AL228)</f>
        <v/>
      </c>
      <c r="K227" s="156"/>
      <c r="L227" s="157"/>
      <c r="M227" s="159"/>
      <c r="N227" s="160"/>
      <c r="O227" s="161"/>
      <c r="P227" s="163"/>
      <c r="Q227" s="163"/>
      <c r="R227" s="163"/>
      <c r="S227" s="156"/>
      <c r="T227" s="157" t="str">
        <f>IF('Leave Request Form'!W228="", 'Leave Request Form'!K228, 'Leave Request Form'!W228)</f>
        <v/>
      </c>
      <c r="U227" s="156"/>
      <c r="V227" s="157" t="str">
        <f>IF('Leave Request Form'!Y228="", 'Leave Request Form'!M228, 'Leave Request Form'!Y228)</f>
        <v/>
      </c>
      <c r="W227" s="75"/>
    </row>
    <row r="228" spans="1:23" x14ac:dyDescent="0.25">
      <c r="A228" s="75"/>
      <c r="B228" s="176" t="str">
        <f>IF('Leave Request Form'!B229="", "", 'Leave Request Form'!B229)</f>
        <v/>
      </c>
      <c r="C228" s="158" t="str">
        <f>IF('Leave Request Form'!C229="", "", 'Leave Request Form'!C229)</f>
        <v/>
      </c>
      <c r="D228" s="160" t="str">
        <f>IF('Leave Request Form'!D229="", "", 'Leave Request Form'!D229)</f>
        <v/>
      </c>
      <c r="E228" s="161" t="str">
        <f>IF('Leave Request Form'!E229="", "", 'Leave Request Form'!E229)</f>
        <v/>
      </c>
      <c r="F228" s="181" t="str">
        <f>IF('Leave Request Form'!F229="", "", 'Leave Request Form'!F229)</f>
        <v/>
      </c>
      <c r="G228" s="163" t="str">
        <f>IF('Leave Request Form'!G229="", "", 'Leave Request Form'!G229)</f>
        <v/>
      </c>
      <c r="H228" s="164" t="str">
        <f>IF('Leave Request Form'!H229="", "", 'Leave Request Form'!H229)</f>
        <v/>
      </c>
      <c r="I228" s="156"/>
      <c r="J228" s="157" t="str">
        <f>IF('Leave Request Form'!AL229="", "", 'Leave Request Form'!AL229)</f>
        <v/>
      </c>
      <c r="K228" s="156"/>
      <c r="L228" s="157"/>
      <c r="M228" s="159"/>
      <c r="N228" s="160"/>
      <c r="O228" s="161"/>
      <c r="P228" s="163"/>
      <c r="Q228" s="163"/>
      <c r="R228" s="163"/>
      <c r="S228" s="156"/>
      <c r="T228" s="157" t="str">
        <f>IF('Leave Request Form'!W229="", 'Leave Request Form'!K229, 'Leave Request Form'!W229)</f>
        <v/>
      </c>
      <c r="U228" s="156"/>
      <c r="V228" s="157" t="str">
        <f>IF('Leave Request Form'!Y229="", 'Leave Request Form'!M229, 'Leave Request Form'!Y229)</f>
        <v/>
      </c>
      <c r="W228" s="75"/>
    </row>
    <row r="229" spans="1:23" x14ac:dyDescent="0.25">
      <c r="A229" s="75"/>
      <c r="B229" s="176" t="str">
        <f>IF('Leave Request Form'!B230="", "", 'Leave Request Form'!B230)</f>
        <v/>
      </c>
      <c r="C229" s="158" t="str">
        <f>IF('Leave Request Form'!C230="", "", 'Leave Request Form'!C230)</f>
        <v/>
      </c>
      <c r="D229" s="160" t="str">
        <f>IF('Leave Request Form'!D230="", "", 'Leave Request Form'!D230)</f>
        <v/>
      </c>
      <c r="E229" s="161" t="str">
        <f>IF('Leave Request Form'!E230="", "", 'Leave Request Form'!E230)</f>
        <v/>
      </c>
      <c r="F229" s="181" t="str">
        <f>IF('Leave Request Form'!F230="", "", 'Leave Request Form'!F230)</f>
        <v/>
      </c>
      <c r="G229" s="163" t="str">
        <f>IF('Leave Request Form'!G230="", "", 'Leave Request Form'!G230)</f>
        <v/>
      </c>
      <c r="H229" s="164" t="str">
        <f>IF('Leave Request Form'!H230="", "", 'Leave Request Form'!H230)</f>
        <v/>
      </c>
      <c r="I229" s="156"/>
      <c r="J229" s="157" t="str">
        <f>IF('Leave Request Form'!AL230="", "", 'Leave Request Form'!AL230)</f>
        <v/>
      </c>
      <c r="K229" s="156"/>
      <c r="L229" s="157"/>
      <c r="M229" s="159"/>
      <c r="N229" s="160"/>
      <c r="O229" s="161"/>
      <c r="P229" s="163"/>
      <c r="Q229" s="163"/>
      <c r="R229" s="163"/>
      <c r="S229" s="156"/>
      <c r="T229" s="157" t="str">
        <f>IF('Leave Request Form'!W230="", 'Leave Request Form'!K230, 'Leave Request Form'!W230)</f>
        <v/>
      </c>
      <c r="U229" s="156"/>
      <c r="V229" s="157" t="str">
        <f>IF('Leave Request Form'!Y230="", 'Leave Request Form'!M230, 'Leave Request Form'!Y230)</f>
        <v/>
      </c>
      <c r="W229" s="75"/>
    </row>
    <row r="230" spans="1:23" x14ac:dyDescent="0.25">
      <c r="A230" s="75"/>
      <c r="B230" s="176" t="str">
        <f>IF('Leave Request Form'!B231="", "", 'Leave Request Form'!B231)</f>
        <v/>
      </c>
      <c r="C230" s="158" t="str">
        <f>IF('Leave Request Form'!C231="", "", 'Leave Request Form'!C231)</f>
        <v/>
      </c>
      <c r="D230" s="160" t="str">
        <f>IF('Leave Request Form'!D231="", "", 'Leave Request Form'!D231)</f>
        <v/>
      </c>
      <c r="E230" s="161" t="str">
        <f>IF('Leave Request Form'!E231="", "", 'Leave Request Form'!E231)</f>
        <v/>
      </c>
      <c r="F230" s="181" t="str">
        <f>IF('Leave Request Form'!F231="", "", 'Leave Request Form'!F231)</f>
        <v/>
      </c>
      <c r="G230" s="163" t="str">
        <f>IF('Leave Request Form'!G231="", "", 'Leave Request Form'!G231)</f>
        <v/>
      </c>
      <c r="H230" s="164" t="str">
        <f>IF('Leave Request Form'!H231="", "", 'Leave Request Form'!H231)</f>
        <v/>
      </c>
      <c r="I230" s="156"/>
      <c r="J230" s="157" t="str">
        <f>IF('Leave Request Form'!AL231="", "", 'Leave Request Form'!AL231)</f>
        <v/>
      </c>
      <c r="K230" s="156"/>
      <c r="L230" s="157"/>
      <c r="M230" s="159"/>
      <c r="N230" s="160"/>
      <c r="O230" s="161"/>
      <c r="P230" s="163"/>
      <c r="Q230" s="163"/>
      <c r="R230" s="163"/>
      <c r="S230" s="156"/>
      <c r="T230" s="157" t="str">
        <f>IF('Leave Request Form'!W231="", 'Leave Request Form'!K231, 'Leave Request Form'!W231)</f>
        <v/>
      </c>
      <c r="U230" s="156"/>
      <c r="V230" s="157" t="str">
        <f>IF('Leave Request Form'!Y231="", 'Leave Request Form'!M231, 'Leave Request Form'!Y231)</f>
        <v/>
      </c>
      <c r="W230" s="75"/>
    </row>
    <row r="231" spans="1:23" x14ac:dyDescent="0.25">
      <c r="A231" s="75"/>
      <c r="B231" s="176" t="str">
        <f>IF('Leave Request Form'!B232="", "", 'Leave Request Form'!B232)</f>
        <v/>
      </c>
      <c r="C231" s="158" t="str">
        <f>IF('Leave Request Form'!C232="", "", 'Leave Request Form'!C232)</f>
        <v/>
      </c>
      <c r="D231" s="160" t="str">
        <f>IF('Leave Request Form'!D232="", "", 'Leave Request Form'!D232)</f>
        <v/>
      </c>
      <c r="E231" s="161" t="str">
        <f>IF('Leave Request Form'!E232="", "", 'Leave Request Form'!E232)</f>
        <v/>
      </c>
      <c r="F231" s="181" t="str">
        <f>IF('Leave Request Form'!F232="", "", 'Leave Request Form'!F232)</f>
        <v/>
      </c>
      <c r="G231" s="163" t="str">
        <f>IF('Leave Request Form'!G232="", "", 'Leave Request Form'!G232)</f>
        <v/>
      </c>
      <c r="H231" s="164" t="str">
        <f>IF('Leave Request Form'!H232="", "", 'Leave Request Form'!H232)</f>
        <v/>
      </c>
      <c r="I231" s="156"/>
      <c r="J231" s="157" t="str">
        <f>IF('Leave Request Form'!AL232="", "", 'Leave Request Form'!AL232)</f>
        <v/>
      </c>
      <c r="K231" s="156"/>
      <c r="L231" s="157"/>
      <c r="M231" s="159"/>
      <c r="N231" s="160"/>
      <c r="O231" s="161"/>
      <c r="P231" s="163"/>
      <c r="Q231" s="163"/>
      <c r="R231" s="163"/>
      <c r="S231" s="156"/>
      <c r="T231" s="157" t="str">
        <f>IF('Leave Request Form'!W232="", 'Leave Request Form'!K232, 'Leave Request Form'!W232)</f>
        <v/>
      </c>
      <c r="U231" s="156"/>
      <c r="V231" s="157" t="str">
        <f>IF('Leave Request Form'!Y232="", 'Leave Request Form'!M232, 'Leave Request Form'!Y232)</f>
        <v/>
      </c>
      <c r="W231" s="75"/>
    </row>
    <row r="232" spans="1:23" x14ac:dyDescent="0.25">
      <c r="A232" s="75"/>
      <c r="B232" s="176" t="str">
        <f>IF('Leave Request Form'!B233="", "", 'Leave Request Form'!B233)</f>
        <v/>
      </c>
      <c r="C232" s="158" t="str">
        <f>IF('Leave Request Form'!C233="", "", 'Leave Request Form'!C233)</f>
        <v/>
      </c>
      <c r="D232" s="160" t="str">
        <f>IF('Leave Request Form'!D233="", "", 'Leave Request Form'!D233)</f>
        <v/>
      </c>
      <c r="E232" s="161" t="str">
        <f>IF('Leave Request Form'!E233="", "", 'Leave Request Form'!E233)</f>
        <v/>
      </c>
      <c r="F232" s="181" t="str">
        <f>IF('Leave Request Form'!F233="", "", 'Leave Request Form'!F233)</f>
        <v/>
      </c>
      <c r="G232" s="163" t="str">
        <f>IF('Leave Request Form'!G233="", "", 'Leave Request Form'!G233)</f>
        <v/>
      </c>
      <c r="H232" s="164" t="str">
        <f>IF('Leave Request Form'!H233="", "", 'Leave Request Form'!H233)</f>
        <v/>
      </c>
      <c r="I232" s="156"/>
      <c r="J232" s="157" t="str">
        <f>IF('Leave Request Form'!AL233="", "", 'Leave Request Form'!AL233)</f>
        <v/>
      </c>
      <c r="K232" s="156"/>
      <c r="L232" s="157"/>
      <c r="M232" s="159"/>
      <c r="N232" s="160"/>
      <c r="O232" s="161"/>
      <c r="P232" s="163"/>
      <c r="Q232" s="163"/>
      <c r="R232" s="163"/>
      <c r="S232" s="156"/>
      <c r="T232" s="157" t="str">
        <f>IF('Leave Request Form'!W233="", 'Leave Request Form'!K233, 'Leave Request Form'!W233)</f>
        <v/>
      </c>
      <c r="U232" s="156"/>
      <c r="V232" s="157" t="str">
        <f>IF('Leave Request Form'!Y233="", 'Leave Request Form'!M233, 'Leave Request Form'!Y233)</f>
        <v/>
      </c>
      <c r="W232" s="75"/>
    </row>
    <row r="233" spans="1:23" x14ac:dyDescent="0.25">
      <c r="A233" s="75"/>
      <c r="B233" s="176" t="str">
        <f>IF('Leave Request Form'!B234="", "", 'Leave Request Form'!B234)</f>
        <v/>
      </c>
      <c r="C233" s="158" t="str">
        <f>IF('Leave Request Form'!C234="", "", 'Leave Request Form'!C234)</f>
        <v/>
      </c>
      <c r="D233" s="160" t="str">
        <f>IF('Leave Request Form'!D234="", "", 'Leave Request Form'!D234)</f>
        <v/>
      </c>
      <c r="E233" s="161" t="str">
        <f>IF('Leave Request Form'!E234="", "", 'Leave Request Form'!E234)</f>
        <v/>
      </c>
      <c r="F233" s="181" t="str">
        <f>IF('Leave Request Form'!F234="", "", 'Leave Request Form'!F234)</f>
        <v/>
      </c>
      <c r="G233" s="163" t="str">
        <f>IF('Leave Request Form'!G234="", "", 'Leave Request Form'!G234)</f>
        <v/>
      </c>
      <c r="H233" s="164" t="str">
        <f>IF('Leave Request Form'!H234="", "", 'Leave Request Form'!H234)</f>
        <v/>
      </c>
      <c r="I233" s="156"/>
      <c r="J233" s="157" t="str">
        <f>IF('Leave Request Form'!AL234="", "", 'Leave Request Form'!AL234)</f>
        <v/>
      </c>
      <c r="K233" s="156"/>
      <c r="L233" s="157"/>
      <c r="M233" s="159"/>
      <c r="N233" s="160"/>
      <c r="O233" s="161"/>
      <c r="P233" s="163"/>
      <c r="Q233" s="163"/>
      <c r="R233" s="163"/>
      <c r="S233" s="156"/>
      <c r="T233" s="157" t="str">
        <f>IF('Leave Request Form'!W234="", 'Leave Request Form'!K234, 'Leave Request Form'!W234)</f>
        <v/>
      </c>
      <c r="U233" s="156"/>
      <c r="V233" s="157" t="str">
        <f>IF('Leave Request Form'!Y234="", 'Leave Request Form'!M234, 'Leave Request Form'!Y234)</f>
        <v/>
      </c>
      <c r="W233" s="75"/>
    </row>
    <row r="234" spans="1:23" x14ac:dyDescent="0.25">
      <c r="A234" s="75"/>
      <c r="B234" s="176" t="str">
        <f>IF('Leave Request Form'!B235="", "", 'Leave Request Form'!B235)</f>
        <v/>
      </c>
      <c r="C234" s="158" t="str">
        <f>IF('Leave Request Form'!C235="", "", 'Leave Request Form'!C235)</f>
        <v/>
      </c>
      <c r="D234" s="160" t="str">
        <f>IF('Leave Request Form'!D235="", "", 'Leave Request Form'!D235)</f>
        <v/>
      </c>
      <c r="E234" s="161" t="str">
        <f>IF('Leave Request Form'!E235="", "", 'Leave Request Form'!E235)</f>
        <v/>
      </c>
      <c r="F234" s="181" t="str">
        <f>IF('Leave Request Form'!F235="", "", 'Leave Request Form'!F235)</f>
        <v/>
      </c>
      <c r="G234" s="163" t="str">
        <f>IF('Leave Request Form'!G235="", "", 'Leave Request Form'!G235)</f>
        <v/>
      </c>
      <c r="H234" s="164" t="str">
        <f>IF('Leave Request Form'!H235="", "", 'Leave Request Form'!H235)</f>
        <v/>
      </c>
      <c r="I234" s="156"/>
      <c r="J234" s="157" t="str">
        <f>IF('Leave Request Form'!AL235="", "", 'Leave Request Form'!AL235)</f>
        <v/>
      </c>
      <c r="K234" s="156"/>
      <c r="L234" s="157"/>
      <c r="M234" s="159"/>
      <c r="N234" s="160"/>
      <c r="O234" s="161"/>
      <c r="P234" s="163"/>
      <c r="Q234" s="163"/>
      <c r="R234" s="163"/>
      <c r="S234" s="156"/>
      <c r="T234" s="157" t="str">
        <f>IF('Leave Request Form'!W235="", 'Leave Request Form'!K235, 'Leave Request Form'!W235)</f>
        <v/>
      </c>
      <c r="U234" s="156"/>
      <c r="V234" s="157" t="str">
        <f>IF('Leave Request Form'!Y235="", 'Leave Request Form'!M235, 'Leave Request Form'!Y235)</f>
        <v/>
      </c>
      <c r="W234" s="75"/>
    </row>
    <row r="235" spans="1:23" x14ac:dyDescent="0.25">
      <c r="A235" s="75"/>
      <c r="B235" s="176" t="str">
        <f>IF('Leave Request Form'!B236="", "", 'Leave Request Form'!B236)</f>
        <v/>
      </c>
      <c r="C235" s="158" t="str">
        <f>IF('Leave Request Form'!C236="", "", 'Leave Request Form'!C236)</f>
        <v/>
      </c>
      <c r="D235" s="160" t="str">
        <f>IF('Leave Request Form'!D236="", "", 'Leave Request Form'!D236)</f>
        <v/>
      </c>
      <c r="E235" s="161" t="str">
        <f>IF('Leave Request Form'!E236="", "", 'Leave Request Form'!E236)</f>
        <v/>
      </c>
      <c r="F235" s="181" t="str">
        <f>IF('Leave Request Form'!F236="", "", 'Leave Request Form'!F236)</f>
        <v/>
      </c>
      <c r="G235" s="163" t="str">
        <f>IF('Leave Request Form'!G236="", "", 'Leave Request Form'!G236)</f>
        <v/>
      </c>
      <c r="H235" s="164" t="str">
        <f>IF('Leave Request Form'!H236="", "", 'Leave Request Form'!H236)</f>
        <v/>
      </c>
      <c r="I235" s="156"/>
      <c r="J235" s="157" t="str">
        <f>IF('Leave Request Form'!AL236="", "", 'Leave Request Form'!AL236)</f>
        <v/>
      </c>
      <c r="K235" s="156"/>
      <c r="L235" s="157"/>
      <c r="M235" s="159"/>
      <c r="N235" s="160"/>
      <c r="O235" s="161"/>
      <c r="P235" s="163"/>
      <c r="Q235" s="163"/>
      <c r="R235" s="163"/>
      <c r="S235" s="156"/>
      <c r="T235" s="157" t="str">
        <f>IF('Leave Request Form'!W236="", 'Leave Request Form'!K236, 'Leave Request Form'!W236)</f>
        <v/>
      </c>
      <c r="U235" s="156"/>
      <c r="V235" s="157" t="str">
        <f>IF('Leave Request Form'!Y236="", 'Leave Request Form'!M236, 'Leave Request Form'!Y236)</f>
        <v/>
      </c>
      <c r="W235" s="75"/>
    </row>
    <row r="236" spans="1:23" x14ac:dyDescent="0.25">
      <c r="A236" s="75"/>
      <c r="B236" s="176" t="str">
        <f>IF('Leave Request Form'!B237="", "", 'Leave Request Form'!B237)</f>
        <v/>
      </c>
      <c r="C236" s="158" t="str">
        <f>IF('Leave Request Form'!C237="", "", 'Leave Request Form'!C237)</f>
        <v/>
      </c>
      <c r="D236" s="160" t="str">
        <f>IF('Leave Request Form'!D237="", "", 'Leave Request Form'!D237)</f>
        <v/>
      </c>
      <c r="E236" s="161" t="str">
        <f>IF('Leave Request Form'!E237="", "", 'Leave Request Form'!E237)</f>
        <v/>
      </c>
      <c r="F236" s="181" t="str">
        <f>IF('Leave Request Form'!F237="", "", 'Leave Request Form'!F237)</f>
        <v/>
      </c>
      <c r="G236" s="163" t="str">
        <f>IF('Leave Request Form'!G237="", "", 'Leave Request Form'!G237)</f>
        <v/>
      </c>
      <c r="H236" s="164" t="str">
        <f>IF('Leave Request Form'!H237="", "", 'Leave Request Form'!H237)</f>
        <v/>
      </c>
      <c r="I236" s="156"/>
      <c r="J236" s="157" t="str">
        <f>IF('Leave Request Form'!AL237="", "", 'Leave Request Form'!AL237)</f>
        <v/>
      </c>
      <c r="K236" s="156"/>
      <c r="L236" s="157"/>
      <c r="M236" s="159"/>
      <c r="N236" s="160"/>
      <c r="O236" s="161"/>
      <c r="P236" s="163"/>
      <c r="Q236" s="163"/>
      <c r="R236" s="163"/>
      <c r="S236" s="156"/>
      <c r="T236" s="157" t="str">
        <f>IF('Leave Request Form'!W237="", 'Leave Request Form'!K237, 'Leave Request Form'!W237)</f>
        <v/>
      </c>
      <c r="U236" s="156"/>
      <c r="V236" s="157" t="str">
        <f>IF('Leave Request Form'!Y237="", 'Leave Request Form'!M237, 'Leave Request Form'!Y237)</f>
        <v/>
      </c>
      <c r="W236" s="75"/>
    </row>
    <row r="237" spans="1:23" x14ac:dyDescent="0.25">
      <c r="A237" s="75"/>
      <c r="B237" s="176" t="str">
        <f>IF('Leave Request Form'!B238="", "", 'Leave Request Form'!B238)</f>
        <v/>
      </c>
      <c r="C237" s="158" t="str">
        <f>IF('Leave Request Form'!C238="", "", 'Leave Request Form'!C238)</f>
        <v/>
      </c>
      <c r="D237" s="160" t="str">
        <f>IF('Leave Request Form'!D238="", "", 'Leave Request Form'!D238)</f>
        <v/>
      </c>
      <c r="E237" s="161" t="str">
        <f>IF('Leave Request Form'!E238="", "", 'Leave Request Form'!E238)</f>
        <v/>
      </c>
      <c r="F237" s="181" t="str">
        <f>IF('Leave Request Form'!F238="", "", 'Leave Request Form'!F238)</f>
        <v/>
      </c>
      <c r="G237" s="163" t="str">
        <f>IF('Leave Request Form'!G238="", "", 'Leave Request Form'!G238)</f>
        <v/>
      </c>
      <c r="H237" s="164" t="str">
        <f>IF('Leave Request Form'!H238="", "", 'Leave Request Form'!H238)</f>
        <v/>
      </c>
      <c r="I237" s="156"/>
      <c r="J237" s="157" t="str">
        <f>IF('Leave Request Form'!AL238="", "", 'Leave Request Form'!AL238)</f>
        <v/>
      </c>
      <c r="K237" s="156"/>
      <c r="L237" s="157"/>
      <c r="M237" s="159"/>
      <c r="N237" s="160"/>
      <c r="O237" s="161"/>
      <c r="P237" s="163"/>
      <c r="Q237" s="163"/>
      <c r="R237" s="163"/>
      <c r="S237" s="156"/>
      <c r="T237" s="157" t="str">
        <f>IF('Leave Request Form'!W238="", 'Leave Request Form'!K238, 'Leave Request Form'!W238)</f>
        <v/>
      </c>
      <c r="U237" s="156"/>
      <c r="V237" s="157" t="str">
        <f>IF('Leave Request Form'!Y238="", 'Leave Request Form'!M238, 'Leave Request Form'!Y238)</f>
        <v/>
      </c>
      <c r="W237" s="75"/>
    </row>
    <row r="238" spans="1:23" x14ac:dyDescent="0.25">
      <c r="A238" s="75"/>
      <c r="B238" s="176" t="str">
        <f>IF('Leave Request Form'!B239="", "", 'Leave Request Form'!B239)</f>
        <v/>
      </c>
      <c r="C238" s="158" t="str">
        <f>IF('Leave Request Form'!C239="", "", 'Leave Request Form'!C239)</f>
        <v/>
      </c>
      <c r="D238" s="160" t="str">
        <f>IF('Leave Request Form'!D239="", "", 'Leave Request Form'!D239)</f>
        <v/>
      </c>
      <c r="E238" s="161" t="str">
        <f>IF('Leave Request Form'!E239="", "", 'Leave Request Form'!E239)</f>
        <v/>
      </c>
      <c r="F238" s="181" t="str">
        <f>IF('Leave Request Form'!F239="", "", 'Leave Request Form'!F239)</f>
        <v/>
      </c>
      <c r="G238" s="163" t="str">
        <f>IF('Leave Request Form'!G239="", "", 'Leave Request Form'!G239)</f>
        <v/>
      </c>
      <c r="H238" s="164" t="str">
        <f>IF('Leave Request Form'!H239="", "", 'Leave Request Form'!H239)</f>
        <v/>
      </c>
      <c r="I238" s="156"/>
      <c r="J238" s="157" t="str">
        <f>IF('Leave Request Form'!AL239="", "", 'Leave Request Form'!AL239)</f>
        <v/>
      </c>
      <c r="K238" s="156"/>
      <c r="L238" s="157"/>
      <c r="M238" s="159"/>
      <c r="N238" s="160"/>
      <c r="O238" s="161"/>
      <c r="P238" s="163"/>
      <c r="Q238" s="163"/>
      <c r="R238" s="163"/>
      <c r="S238" s="156"/>
      <c r="T238" s="157" t="str">
        <f>IF('Leave Request Form'!W239="", 'Leave Request Form'!K239, 'Leave Request Form'!W239)</f>
        <v/>
      </c>
      <c r="U238" s="156"/>
      <c r="V238" s="157" t="str">
        <f>IF('Leave Request Form'!Y239="", 'Leave Request Form'!M239, 'Leave Request Form'!Y239)</f>
        <v/>
      </c>
      <c r="W238" s="75"/>
    </row>
    <row r="239" spans="1:23" x14ac:dyDescent="0.25">
      <c r="A239" s="75"/>
      <c r="B239" s="176" t="str">
        <f>IF('Leave Request Form'!B240="", "", 'Leave Request Form'!B240)</f>
        <v/>
      </c>
      <c r="C239" s="158" t="str">
        <f>IF('Leave Request Form'!C240="", "", 'Leave Request Form'!C240)</f>
        <v/>
      </c>
      <c r="D239" s="160" t="str">
        <f>IF('Leave Request Form'!D240="", "", 'Leave Request Form'!D240)</f>
        <v/>
      </c>
      <c r="E239" s="161" t="str">
        <f>IF('Leave Request Form'!E240="", "", 'Leave Request Form'!E240)</f>
        <v/>
      </c>
      <c r="F239" s="181" t="str">
        <f>IF('Leave Request Form'!F240="", "", 'Leave Request Form'!F240)</f>
        <v/>
      </c>
      <c r="G239" s="163" t="str">
        <f>IF('Leave Request Form'!G240="", "", 'Leave Request Form'!G240)</f>
        <v/>
      </c>
      <c r="H239" s="164" t="str">
        <f>IF('Leave Request Form'!H240="", "", 'Leave Request Form'!H240)</f>
        <v/>
      </c>
      <c r="I239" s="156"/>
      <c r="J239" s="157" t="str">
        <f>IF('Leave Request Form'!AL240="", "", 'Leave Request Form'!AL240)</f>
        <v/>
      </c>
      <c r="K239" s="156"/>
      <c r="L239" s="157"/>
      <c r="M239" s="159"/>
      <c r="N239" s="160"/>
      <c r="O239" s="161"/>
      <c r="P239" s="163"/>
      <c r="Q239" s="163"/>
      <c r="R239" s="163"/>
      <c r="S239" s="156"/>
      <c r="T239" s="157" t="str">
        <f>IF('Leave Request Form'!W240="", 'Leave Request Form'!K240, 'Leave Request Form'!W240)</f>
        <v/>
      </c>
      <c r="U239" s="156"/>
      <c r="V239" s="157" t="str">
        <f>IF('Leave Request Form'!Y240="", 'Leave Request Form'!M240, 'Leave Request Form'!Y240)</f>
        <v/>
      </c>
      <c r="W239" s="75"/>
    </row>
    <row r="240" spans="1:23" x14ac:dyDescent="0.25">
      <c r="A240" s="75"/>
      <c r="B240" s="176" t="str">
        <f>IF('Leave Request Form'!B241="", "", 'Leave Request Form'!B241)</f>
        <v/>
      </c>
      <c r="C240" s="158" t="str">
        <f>IF('Leave Request Form'!C241="", "", 'Leave Request Form'!C241)</f>
        <v/>
      </c>
      <c r="D240" s="160" t="str">
        <f>IF('Leave Request Form'!D241="", "", 'Leave Request Form'!D241)</f>
        <v/>
      </c>
      <c r="E240" s="161" t="str">
        <f>IF('Leave Request Form'!E241="", "", 'Leave Request Form'!E241)</f>
        <v/>
      </c>
      <c r="F240" s="181" t="str">
        <f>IF('Leave Request Form'!F241="", "", 'Leave Request Form'!F241)</f>
        <v/>
      </c>
      <c r="G240" s="163" t="str">
        <f>IF('Leave Request Form'!G241="", "", 'Leave Request Form'!G241)</f>
        <v/>
      </c>
      <c r="H240" s="164" t="str">
        <f>IF('Leave Request Form'!H241="", "", 'Leave Request Form'!H241)</f>
        <v/>
      </c>
      <c r="I240" s="156"/>
      <c r="J240" s="157" t="str">
        <f>IF('Leave Request Form'!AL241="", "", 'Leave Request Form'!AL241)</f>
        <v/>
      </c>
      <c r="K240" s="156"/>
      <c r="L240" s="157"/>
      <c r="M240" s="159"/>
      <c r="N240" s="160"/>
      <c r="O240" s="161"/>
      <c r="P240" s="163"/>
      <c r="Q240" s="163"/>
      <c r="R240" s="163"/>
      <c r="S240" s="156"/>
      <c r="T240" s="157" t="str">
        <f>IF('Leave Request Form'!W241="", 'Leave Request Form'!K241, 'Leave Request Form'!W241)</f>
        <v/>
      </c>
      <c r="U240" s="156"/>
      <c r="V240" s="157" t="str">
        <f>IF('Leave Request Form'!Y241="", 'Leave Request Form'!M241, 'Leave Request Form'!Y241)</f>
        <v/>
      </c>
      <c r="W240" s="75"/>
    </row>
    <row r="241" spans="1:23" x14ac:dyDescent="0.25">
      <c r="A241" s="75"/>
      <c r="B241" s="176" t="str">
        <f>IF('Leave Request Form'!B242="", "", 'Leave Request Form'!B242)</f>
        <v/>
      </c>
      <c r="C241" s="158" t="str">
        <f>IF('Leave Request Form'!C242="", "", 'Leave Request Form'!C242)</f>
        <v/>
      </c>
      <c r="D241" s="160" t="str">
        <f>IF('Leave Request Form'!D242="", "", 'Leave Request Form'!D242)</f>
        <v/>
      </c>
      <c r="E241" s="161" t="str">
        <f>IF('Leave Request Form'!E242="", "", 'Leave Request Form'!E242)</f>
        <v/>
      </c>
      <c r="F241" s="181" t="str">
        <f>IF('Leave Request Form'!F242="", "", 'Leave Request Form'!F242)</f>
        <v/>
      </c>
      <c r="G241" s="163" t="str">
        <f>IF('Leave Request Form'!G242="", "", 'Leave Request Form'!G242)</f>
        <v/>
      </c>
      <c r="H241" s="164" t="str">
        <f>IF('Leave Request Form'!H242="", "", 'Leave Request Form'!H242)</f>
        <v/>
      </c>
      <c r="I241" s="156"/>
      <c r="J241" s="157" t="str">
        <f>IF('Leave Request Form'!AL242="", "", 'Leave Request Form'!AL242)</f>
        <v/>
      </c>
      <c r="K241" s="156"/>
      <c r="L241" s="157"/>
      <c r="M241" s="159"/>
      <c r="N241" s="160"/>
      <c r="O241" s="161"/>
      <c r="P241" s="163"/>
      <c r="Q241" s="163"/>
      <c r="R241" s="163"/>
      <c r="S241" s="156"/>
      <c r="T241" s="157" t="str">
        <f>IF('Leave Request Form'!W242="", 'Leave Request Form'!K242, 'Leave Request Form'!W242)</f>
        <v/>
      </c>
      <c r="U241" s="156"/>
      <c r="V241" s="157" t="str">
        <f>IF('Leave Request Form'!Y242="", 'Leave Request Form'!M242, 'Leave Request Form'!Y242)</f>
        <v/>
      </c>
      <c r="W241" s="75"/>
    </row>
    <row r="242" spans="1:23" x14ac:dyDescent="0.25">
      <c r="A242" s="75"/>
      <c r="B242" s="176" t="str">
        <f>IF('Leave Request Form'!B243="", "", 'Leave Request Form'!B243)</f>
        <v/>
      </c>
      <c r="C242" s="158" t="str">
        <f>IF('Leave Request Form'!C243="", "", 'Leave Request Form'!C243)</f>
        <v/>
      </c>
      <c r="D242" s="160" t="str">
        <f>IF('Leave Request Form'!D243="", "", 'Leave Request Form'!D243)</f>
        <v/>
      </c>
      <c r="E242" s="161" t="str">
        <f>IF('Leave Request Form'!E243="", "", 'Leave Request Form'!E243)</f>
        <v/>
      </c>
      <c r="F242" s="181" t="str">
        <f>IF('Leave Request Form'!F243="", "", 'Leave Request Form'!F243)</f>
        <v/>
      </c>
      <c r="G242" s="163" t="str">
        <f>IF('Leave Request Form'!G243="", "", 'Leave Request Form'!G243)</f>
        <v/>
      </c>
      <c r="H242" s="164" t="str">
        <f>IF('Leave Request Form'!H243="", "", 'Leave Request Form'!H243)</f>
        <v/>
      </c>
      <c r="I242" s="156"/>
      <c r="J242" s="157" t="str">
        <f>IF('Leave Request Form'!AL243="", "", 'Leave Request Form'!AL243)</f>
        <v/>
      </c>
      <c r="K242" s="156"/>
      <c r="L242" s="157"/>
      <c r="M242" s="159"/>
      <c r="N242" s="160"/>
      <c r="O242" s="161"/>
      <c r="P242" s="163"/>
      <c r="Q242" s="163"/>
      <c r="R242" s="163"/>
      <c r="S242" s="156"/>
      <c r="T242" s="157" t="str">
        <f>IF('Leave Request Form'!W243="", 'Leave Request Form'!K243, 'Leave Request Form'!W243)</f>
        <v/>
      </c>
      <c r="U242" s="156"/>
      <c r="V242" s="157" t="str">
        <f>IF('Leave Request Form'!Y243="", 'Leave Request Form'!M243, 'Leave Request Form'!Y243)</f>
        <v/>
      </c>
      <c r="W242" s="75"/>
    </row>
    <row r="243" spans="1:23" x14ac:dyDescent="0.25">
      <c r="A243" s="75"/>
      <c r="B243" s="176" t="str">
        <f>IF('Leave Request Form'!B244="", "", 'Leave Request Form'!B244)</f>
        <v/>
      </c>
      <c r="C243" s="158" t="str">
        <f>IF('Leave Request Form'!C244="", "", 'Leave Request Form'!C244)</f>
        <v/>
      </c>
      <c r="D243" s="160" t="str">
        <f>IF('Leave Request Form'!D244="", "", 'Leave Request Form'!D244)</f>
        <v/>
      </c>
      <c r="E243" s="161" t="str">
        <f>IF('Leave Request Form'!E244="", "", 'Leave Request Form'!E244)</f>
        <v/>
      </c>
      <c r="F243" s="181" t="str">
        <f>IF('Leave Request Form'!F244="", "", 'Leave Request Form'!F244)</f>
        <v/>
      </c>
      <c r="G243" s="163" t="str">
        <f>IF('Leave Request Form'!G244="", "", 'Leave Request Form'!G244)</f>
        <v/>
      </c>
      <c r="H243" s="164" t="str">
        <f>IF('Leave Request Form'!H244="", "", 'Leave Request Form'!H244)</f>
        <v/>
      </c>
      <c r="I243" s="156"/>
      <c r="J243" s="157" t="str">
        <f>IF('Leave Request Form'!AL244="", "", 'Leave Request Form'!AL244)</f>
        <v/>
      </c>
      <c r="K243" s="156"/>
      <c r="L243" s="157"/>
      <c r="M243" s="159"/>
      <c r="N243" s="160"/>
      <c r="O243" s="161"/>
      <c r="P243" s="163"/>
      <c r="Q243" s="163"/>
      <c r="R243" s="163"/>
      <c r="S243" s="156"/>
      <c r="T243" s="157" t="str">
        <f>IF('Leave Request Form'!W244="", 'Leave Request Form'!K244, 'Leave Request Form'!W244)</f>
        <v/>
      </c>
      <c r="U243" s="156"/>
      <c r="V243" s="157" t="str">
        <f>IF('Leave Request Form'!Y244="", 'Leave Request Form'!M244, 'Leave Request Form'!Y244)</f>
        <v/>
      </c>
      <c r="W243" s="75"/>
    </row>
    <row r="244" spans="1:23" x14ac:dyDescent="0.25">
      <c r="A244" s="75"/>
      <c r="B244" s="176" t="str">
        <f>IF('Leave Request Form'!B245="", "", 'Leave Request Form'!B245)</f>
        <v/>
      </c>
      <c r="C244" s="158" t="str">
        <f>IF('Leave Request Form'!C245="", "", 'Leave Request Form'!C245)</f>
        <v/>
      </c>
      <c r="D244" s="160" t="str">
        <f>IF('Leave Request Form'!D245="", "", 'Leave Request Form'!D245)</f>
        <v/>
      </c>
      <c r="E244" s="161" t="str">
        <f>IF('Leave Request Form'!E245="", "", 'Leave Request Form'!E245)</f>
        <v/>
      </c>
      <c r="F244" s="181" t="str">
        <f>IF('Leave Request Form'!F245="", "", 'Leave Request Form'!F245)</f>
        <v/>
      </c>
      <c r="G244" s="163" t="str">
        <f>IF('Leave Request Form'!G245="", "", 'Leave Request Form'!G245)</f>
        <v/>
      </c>
      <c r="H244" s="164" t="str">
        <f>IF('Leave Request Form'!H245="", "", 'Leave Request Form'!H245)</f>
        <v/>
      </c>
      <c r="I244" s="156"/>
      <c r="J244" s="157" t="str">
        <f>IF('Leave Request Form'!AL245="", "", 'Leave Request Form'!AL245)</f>
        <v/>
      </c>
      <c r="K244" s="156"/>
      <c r="L244" s="157"/>
      <c r="M244" s="159"/>
      <c r="N244" s="160"/>
      <c r="O244" s="161"/>
      <c r="P244" s="163"/>
      <c r="Q244" s="163"/>
      <c r="R244" s="163"/>
      <c r="S244" s="156"/>
      <c r="T244" s="157" t="str">
        <f>IF('Leave Request Form'!W245="", 'Leave Request Form'!K245, 'Leave Request Form'!W245)</f>
        <v/>
      </c>
      <c r="U244" s="156"/>
      <c r="V244" s="157" t="str">
        <f>IF('Leave Request Form'!Y245="", 'Leave Request Form'!M245, 'Leave Request Form'!Y245)</f>
        <v/>
      </c>
      <c r="W244" s="75"/>
    </row>
    <row r="245" spans="1:23" x14ac:dyDescent="0.25">
      <c r="A245" s="75"/>
      <c r="B245" s="176" t="str">
        <f>IF('Leave Request Form'!B246="", "", 'Leave Request Form'!B246)</f>
        <v/>
      </c>
      <c r="C245" s="158" t="str">
        <f>IF('Leave Request Form'!C246="", "", 'Leave Request Form'!C246)</f>
        <v/>
      </c>
      <c r="D245" s="160" t="str">
        <f>IF('Leave Request Form'!D246="", "", 'Leave Request Form'!D246)</f>
        <v/>
      </c>
      <c r="E245" s="161" t="str">
        <f>IF('Leave Request Form'!E246="", "", 'Leave Request Form'!E246)</f>
        <v/>
      </c>
      <c r="F245" s="181" t="str">
        <f>IF('Leave Request Form'!F246="", "", 'Leave Request Form'!F246)</f>
        <v/>
      </c>
      <c r="G245" s="163" t="str">
        <f>IF('Leave Request Form'!G246="", "", 'Leave Request Form'!G246)</f>
        <v/>
      </c>
      <c r="H245" s="164" t="str">
        <f>IF('Leave Request Form'!H246="", "", 'Leave Request Form'!H246)</f>
        <v/>
      </c>
      <c r="I245" s="156"/>
      <c r="J245" s="157" t="str">
        <f>IF('Leave Request Form'!AL246="", "", 'Leave Request Form'!AL246)</f>
        <v/>
      </c>
      <c r="K245" s="156"/>
      <c r="L245" s="157"/>
      <c r="M245" s="159"/>
      <c r="N245" s="160"/>
      <c r="O245" s="161"/>
      <c r="P245" s="163"/>
      <c r="Q245" s="163"/>
      <c r="R245" s="163"/>
      <c r="S245" s="156"/>
      <c r="T245" s="157" t="str">
        <f>IF('Leave Request Form'!W246="", 'Leave Request Form'!K246, 'Leave Request Form'!W246)</f>
        <v/>
      </c>
      <c r="U245" s="156"/>
      <c r="V245" s="157" t="str">
        <f>IF('Leave Request Form'!Y246="", 'Leave Request Form'!M246, 'Leave Request Form'!Y246)</f>
        <v/>
      </c>
      <c r="W245" s="75"/>
    </row>
    <row r="246" spans="1:23" x14ac:dyDescent="0.25">
      <c r="A246" s="75"/>
      <c r="B246" s="176" t="str">
        <f>IF('Leave Request Form'!B247="", "", 'Leave Request Form'!B247)</f>
        <v/>
      </c>
      <c r="C246" s="158" t="str">
        <f>IF('Leave Request Form'!C247="", "", 'Leave Request Form'!C247)</f>
        <v/>
      </c>
      <c r="D246" s="160" t="str">
        <f>IF('Leave Request Form'!D247="", "", 'Leave Request Form'!D247)</f>
        <v/>
      </c>
      <c r="E246" s="161" t="str">
        <f>IF('Leave Request Form'!E247="", "", 'Leave Request Form'!E247)</f>
        <v/>
      </c>
      <c r="F246" s="181" t="str">
        <f>IF('Leave Request Form'!F247="", "", 'Leave Request Form'!F247)</f>
        <v/>
      </c>
      <c r="G246" s="163" t="str">
        <f>IF('Leave Request Form'!G247="", "", 'Leave Request Form'!G247)</f>
        <v/>
      </c>
      <c r="H246" s="164" t="str">
        <f>IF('Leave Request Form'!H247="", "", 'Leave Request Form'!H247)</f>
        <v/>
      </c>
      <c r="I246" s="156"/>
      <c r="J246" s="157" t="str">
        <f>IF('Leave Request Form'!AL247="", "", 'Leave Request Form'!AL247)</f>
        <v/>
      </c>
      <c r="K246" s="156"/>
      <c r="L246" s="157"/>
      <c r="M246" s="159"/>
      <c r="N246" s="160"/>
      <c r="O246" s="161"/>
      <c r="P246" s="163"/>
      <c r="Q246" s="163"/>
      <c r="R246" s="163"/>
      <c r="S246" s="156"/>
      <c r="T246" s="157" t="str">
        <f>IF('Leave Request Form'!W247="", 'Leave Request Form'!K247, 'Leave Request Form'!W247)</f>
        <v/>
      </c>
      <c r="U246" s="156"/>
      <c r="V246" s="157" t="str">
        <f>IF('Leave Request Form'!Y247="", 'Leave Request Form'!M247, 'Leave Request Form'!Y247)</f>
        <v/>
      </c>
      <c r="W246" s="75"/>
    </row>
    <row r="247" spans="1:23" x14ac:dyDescent="0.25">
      <c r="A247" s="75"/>
      <c r="B247" s="176" t="str">
        <f>IF('Leave Request Form'!B248="", "", 'Leave Request Form'!B248)</f>
        <v/>
      </c>
      <c r="C247" s="158" t="str">
        <f>IF('Leave Request Form'!C248="", "", 'Leave Request Form'!C248)</f>
        <v/>
      </c>
      <c r="D247" s="160" t="str">
        <f>IF('Leave Request Form'!D248="", "", 'Leave Request Form'!D248)</f>
        <v/>
      </c>
      <c r="E247" s="161" t="str">
        <f>IF('Leave Request Form'!E248="", "", 'Leave Request Form'!E248)</f>
        <v/>
      </c>
      <c r="F247" s="181" t="str">
        <f>IF('Leave Request Form'!F248="", "", 'Leave Request Form'!F248)</f>
        <v/>
      </c>
      <c r="G247" s="163" t="str">
        <f>IF('Leave Request Form'!G248="", "", 'Leave Request Form'!G248)</f>
        <v/>
      </c>
      <c r="H247" s="164" t="str">
        <f>IF('Leave Request Form'!H248="", "", 'Leave Request Form'!H248)</f>
        <v/>
      </c>
      <c r="I247" s="156"/>
      <c r="J247" s="157" t="str">
        <f>IF('Leave Request Form'!AL248="", "", 'Leave Request Form'!AL248)</f>
        <v/>
      </c>
      <c r="K247" s="156"/>
      <c r="L247" s="157"/>
      <c r="M247" s="159"/>
      <c r="N247" s="160"/>
      <c r="O247" s="161"/>
      <c r="P247" s="163"/>
      <c r="Q247" s="163"/>
      <c r="R247" s="163"/>
      <c r="S247" s="156"/>
      <c r="T247" s="157" t="str">
        <f>IF('Leave Request Form'!W248="", 'Leave Request Form'!K248, 'Leave Request Form'!W248)</f>
        <v/>
      </c>
      <c r="U247" s="156"/>
      <c r="V247" s="157" t="str">
        <f>IF('Leave Request Form'!Y248="", 'Leave Request Form'!M248, 'Leave Request Form'!Y248)</f>
        <v/>
      </c>
      <c r="W247" s="75"/>
    </row>
    <row r="248" spans="1:23" x14ac:dyDescent="0.25">
      <c r="A248" s="75"/>
      <c r="B248" s="176" t="str">
        <f>IF('Leave Request Form'!B249="", "", 'Leave Request Form'!B249)</f>
        <v/>
      </c>
      <c r="C248" s="158" t="str">
        <f>IF('Leave Request Form'!C249="", "", 'Leave Request Form'!C249)</f>
        <v/>
      </c>
      <c r="D248" s="160" t="str">
        <f>IF('Leave Request Form'!D249="", "", 'Leave Request Form'!D249)</f>
        <v/>
      </c>
      <c r="E248" s="161" t="str">
        <f>IF('Leave Request Form'!E249="", "", 'Leave Request Form'!E249)</f>
        <v/>
      </c>
      <c r="F248" s="181" t="str">
        <f>IF('Leave Request Form'!F249="", "", 'Leave Request Form'!F249)</f>
        <v/>
      </c>
      <c r="G248" s="163" t="str">
        <f>IF('Leave Request Form'!G249="", "", 'Leave Request Form'!G249)</f>
        <v/>
      </c>
      <c r="H248" s="164" t="str">
        <f>IF('Leave Request Form'!H249="", "", 'Leave Request Form'!H249)</f>
        <v/>
      </c>
      <c r="I248" s="156"/>
      <c r="J248" s="157" t="str">
        <f>IF('Leave Request Form'!AL249="", "", 'Leave Request Form'!AL249)</f>
        <v/>
      </c>
      <c r="K248" s="156"/>
      <c r="L248" s="157"/>
      <c r="M248" s="159"/>
      <c r="N248" s="160"/>
      <c r="O248" s="161"/>
      <c r="P248" s="163"/>
      <c r="Q248" s="163"/>
      <c r="R248" s="163"/>
      <c r="S248" s="156"/>
      <c r="T248" s="157" t="str">
        <f>IF('Leave Request Form'!W249="", 'Leave Request Form'!K249, 'Leave Request Form'!W249)</f>
        <v/>
      </c>
      <c r="U248" s="156"/>
      <c r="V248" s="157" t="str">
        <f>IF('Leave Request Form'!Y249="", 'Leave Request Form'!M249, 'Leave Request Form'!Y249)</f>
        <v/>
      </c>
      <c r="W248" s="75"/>
    </row>
    <row r="249" spans="1:23" x14ac:dyDescent="0.25">
      <c r="A249" s="75"/>
      <c r="B249" s="176" t="str">
        <f>IF('Leave Request Form'!B250="", "", 'Leave Request Form'!B250)</f>
        <v/>
      </c>
      <c r="C249" s="158" t="str">
        <f>IF('Leave Request Form'!C250="", "", 'Leave Request Form'!C250)</f>
        <v/>
      </c>
      <c r="D249" s="160" t="str">
        <f>IF('Leave Request Form'!D250="", "", 'Leave Request Form'!D250)</f>
        <v/>
      </c>
      <c r="E249" s="161" t="str">
        <f>IF('Leave Request Form'!E250="", "", 'Leave Request Form'!E250)</f>
        <v/>
      </c>
      <c r="F249" s="181" t="str">
        <f>IF('Leave Request Form'!F250="", "", 'Leave Request Form'!F250)</f>
        <v/>
      </c>
      <c r="G249" s="163" t="str">
        <f>IF('Leave Request Form'!G250="", "", 'Leave Request Form'!G250)</f>
        <v/>
      </c>
      <c r="H249" s="164" t="str">
        <f>IF('Leave Request Form'!H250="", "", 'Leave Request Form'!H250)</f>
        <v/>
      </c>
      <c r="I249" s="156"/>
      <c r="J249" s="157" t="str">
        <f>IF('Leave Request Form'!AL250="", "", 'Leave Request Form'!AL250)</f>
        <v/>
      </c>
      <c r="K249" s="156"/>
      <c r="L249" s="157"/>
      <c r="M249" s="159"/>
      <c r="N249" s="160"/>
      <c r="O249" s="161"/>
      <c r="P249" s="163"/>
      <c r="Q249" s="163"/>
      <c r="R249" s="163"/>
      <c r="S249" s="156"/>
      <c r="T249" s="157" t="str">
        <f>IF('Leave Request Form'!W250="", 'Leave Request Form'!K250, 'Leave Request Form'!W250)</f>
        <v/>
      </c>
      <c r="U249" s="156"/>
      <c r="V249" s="157" t="str">
        <f>IF('Leave Request Form'!Y250="", 'Leave Request Form'!M250, 'Leave Request Form'!Y250)</f>
        <v/>
      </c>
      <c r="W249" s="75"/>
    </row>
    <row r="250" spans="1:23" x14ac:dyDescent="0.25">
      <c r="A250" s="75"/>
      <c r="B250" s="176" t="str">
        <f>IF('Leave Request Form'!B251="", "", 'Leave Request Form'!B251)</f>
        <v/>
      </c>
      <c r="C250" s="158" t="str">
        <f>IF('Leave Request Form'!C251="", "", 'Leave Request Form'!C251)</f>
        <v/>
      </c>
      <c r="D250" s="160" t="str">
        <f>IF('Leave Request Form'!D251="", "", 'Leave Request Form'!D251)</f>
        <v/>
      </c>
      <c r="E250" s="161" t="str">
        <f>IF('Leave Request Form'!E251="", "", 'Leave Request Form'!E251)</f>
        <v/>
      </c>
      <c r="F250" s="181" t="str">
        <f>IF('Leave Request Form'!F251="", "", 'Leave Request Form'!F251)</f>
        <v/>
      </c>
      <c r="G250" s="163" t="str">
        <f>IF('Leave Request Form'!G251="", "", 'Leave Request Form'!G251)</f>
        <v/>
      </c>
      <c r="H250" s="164" t="str">
        <f>IF('Leave Request Form'!H251="", "", 'Leave Request Form'!H251)</f>
        <v/>
      </c>
      <c r="I250" s="156"/>
      <c r="J250" s="157" t="str">
        <f>IF('Leave Request Form'!AL251="", "", 'Leave Request Form'!AL251)</f>
        <v/>
      </c>
      <c r="K250" s="156"/>
      <c r="L250" s="157"/>
      <c r="M250" s="159"/>
      <c r="N250" s="160"/>
      <c r="O250" s="161"/>
      <c r="P250" s="163"/>
      <c r="Q250" s="163"/>
      <c r="R250" s="163"/>
      <c r="S250" s="156"/>
      <c r="T250" s="157" t="str">
        <f>IF('Leave Request Form'!W251="", 'Leave Request Form'!K251, 'Leave Request Form'!W251)</f>
        <v/>
      </c>
      <c r="U250" s="156"/>
      <c r="V250" s="157" t="str">
        <f>IF('Leave Request Form'!Y251="", 'Leave Request Form'!M251, 'Leave Request Form'!Y251)</f>
        <v/>
      </c>
      <c r="W250" s="75"/>
    </row>
    <row r="251" spans="1:23" x14ac:dyDescent="0.25">
      <c r="A251" s="75"/>
      <c r="B251" s="176" t="str">
        <f>IF('Leave Request Form'!B252="", "", 'Leave Request Form'!B252)</f>
        <v/>
      </c>
      <c r="C251" s="158" t="str">
        <f>IF('Leave Request Form'!C252="", "", 'Leave Request Form'!C252)</f>
        <v/>
      </c>
      <c r="D251" s="160" t="str">
        <f>IF('Leave Request Form'!D252="", "", 'Leave Request Form'!D252)</f>
        <v/>
      </c>
      <c r="E251" s="161" t="str">
        <f>IF('Leave Request Form'!E252="", "", 'Leave Request Form'!E252)</f>
        <v/>
      </c>
      <c r="F251" s="181" t="str">
        <f>IF('Leave Request Form'!F252="", "", 'Leave Request Form'!F252)</f>
        <v/>
      </c>
      <c r="G251" s="163" t="str">
        <f>IF('Leave Request Form'!G252="", "", 'Leave Request Form'!G252)</f>
        <v/>
      </c>
      <c r="H251" s="164" t="str">
        <f>IF('Leave Request Form'!H252="", "", 'Leave Request Form'!H252)</f>
        <v/>
      </c>
      <c r="I251" s="156"/>
      <c r="J251" s="157" t="str">
        <f>IF('Leave Request Form'!AL252="", "", 'Leave Request Form'!AL252)</f>
        <v/>
      </c>
      <c r="K251" s="156"/>
      <c r="L251" s="157"/>
      <c r="M251" s="159"/>
      <c r="N251" s="160"/>
      <c r="O251" s="161"/>
      <c r="P251" s="163"/>
      <c r="Q251" s="163"/>
      <c r="R251" s="163"/>
      <c r="S251" s="156"/>
      <c r="T251" s="157" t="str">
        <f>IF('Leave Request Form'!W252="", 'Leave Request Form'!K252, 'Leave Request Form'!W252)</f>
        <v/>
      </c>
      <c r="U251" s="156"/>
      <c r="V251" s="157" t="str">
        <f>IF('Leave Request Form'!Y252="", 'Leave Request Form'!M252, 'Leave Request Form'!Y252)</f>
        <v/>
      </c>
      <c r="W251" s="75"/>
    </row>
    <row r="252" spans="1:23" x14ac:dyDescent="0.25">
      <c r="A252" s="75"/>
      <c r="B252" s="176" t="str">
        <f>IF('Leave Request Form'!B253="", "", 'Leave Request Form'!B253)</f>
        <v/>
      </c>
      <c r="C252" s="158" t="str">
        <f>IF('Leave Request Form'!C253="", "", 'Leave Request Form'!C253)</f>
        <v/>
      </c>
      <c r="D252" s="160" t="str">
        <f>IF('Leave Request Form'!D253="", "", 'Leave Request Form'!D253)</f>
        <v/>
      </c>
      <c r="E252" s="161" t="str">
        <f>IF('Leave Request Form'!E253="", "", 'Leave Request Form'!E253)</f>
        <v/>
      </c>
      <c r="F252" s="181" t="str">
        <f>IF('Leave Request Form'!F253="", "", 'Leave Request Form'!F253)</f>
        <v/>
      </c>
      <c r="G252" s="163" t="str">
        <f>IF('Leave Request Form'!G253="", "", 'Leave Request Form'!G253)</f>
        <v/>
      </c>
      <c r="H252" s="164" t="str">
        <f>IF('Leave Request Form'!H253="", "", 'Leave Request Form'!H253)</f>
        <v/>
      </c>
      <c r="I252" s="156"/>
      <c r="J252" s="157" t="str">
        <f>IF('Leave Request Form'!AL253="", "", 'Leave Request Form'!AL253)</f>
        <v/>
      </c>
      <c r="K252" s="156"/>
      <c r="L252" s="157"/>
      <c r="M252" s="159"/>
      <c r="N252" s="160"/>
      <c r="O252" s="161"/>
      <c r="P252" s="163"/>
      <c r="Q252" s="163"/>
      <c r="R252" s="163"/>
      <c r="S252" s="156"/>
      <c r="T252" s="157" t="str">
        <f>IF('Leave Request Form'!W253="", 'Leave Request Form'!K253, 'Leave Request Form'!W253)</f>
        <v/>
      </c>
      <c r="U252" s="156"/>
      <c r="V252" s="157" t="str">
        <f>IF('Leave Request Form'!Y253="", 'Leave Request Form'!M253, 'Leave Request Form'!Y253)</f>
        <v/>
      </c>
      <c r="W252" s="75"/>
    </row>
    <row r="253" spans="1:23" x14ac:dyDescent="0.25">
      <c r="A253" s="75"/>
      <c r="B253" s="176" t="str">
        <f>IF('Leave Request Form'!B254="", "", 'Leave Request Form'!B254)</f>
        <v/>
      </c>
      <c r="C253" s="158" t="str">
        <f>IF('Leave Request Form'!C254="", "", 'Leave Request Form'!C254)</f>
        <v/>
      </c>
      <c r="D253" s="160" t="str">
        <f>IF('Leave Request Form'!D254="", "", 'Leave Request Form'!D254)</f>
        <v/>
      </c>
      <c r="E253" s="161" t="str">
        <f>IF('Leave Request Form'!E254="", "", 'Leave Request Form'!E254)</f>
        <v/>
      </c>
      <c r="F253" s="181" t="str">
        <f>IF('Leave Request Form'!F254="", "", 'Leave Request Form'!F254)</f>
        <v/>
      </c>
      <c r="G253" s="163" t="str">
        <f>IF('Leave Request Form'!G254="", "", 'Leave Request Form'!G254)</f>
        <v/>
      </c>
      <c r="H253" s="164" t="str">
        <f>IF('Leave Request Form'!H254="", "", 'Leave Request Form'!H254)</f>
        <v/>
      </c>
      <c r="I253" s="156"/>
      <c r="J253" s="157" t="str">
        <f>IF('Leave Request Form'!AL254="", "", 'Leave Request Form'!AL254)</f>
        <v/>
      </c>
      <c r="K253" s="156"/>
      <c r="L253" s="157"/>
      <c r="M253" s="159"/>
      <c r="N253" s="160"/>
      <c r="O253" s="161"/>
      <c r="P253" s="163"/>
      <c r="Q253" s="163"/>
      <c r="R253" s="163"/>
      <c r="S253" s="156"/>
      <c r="T253" s="157" t="str">
        <f>IF('Leave Request Form'!W254="", 'Leave Request Form'!K254, 'Leave Request Form'!W254)</f>
        <v/>
      </c>
      <c r="U253" s="156"/>
      <c r="V253" s="157" t="str">
        <f>IF('Leave Request Form'!Y254="", 'Leave Request Form'!M254, 'Leave Request Form'!Y254)</f>
        <v/>
      </c>
      <c r="W253" s="75"/>
    </row>
    <row r="254" spans="1:23" x14ac:dyDescent="0.25">
      <c r="A254" s="75"/>
      <c r="B254" s="176" t="str">
        <f>IF('Leave Request Form'!B255="", "", 'Leave Request Form'!B255)</f>
        <v/>
      </c>
      <c r="C254" s="158" t="str">
        <f>IF('Leave Request Form'!C255="", "", 'Leave Request Form'!C255)</f>
        <v/>
      </c>
      <c r="D254" s="160" t="str">
        <f>IF('Leave Request Form'!D255="", "", 'Leave Request Form'!D255)</f>
        <v/>
      </c>
      <c r="E254" s="161" t="str">
        <f>IF('Leave Request Form'!E255="", "", 'Leave Request Form'!E255)</f>
        <v/>
      </c>
      <c r="F254" s="181" t="str">
        <f>IF('Leave Request Form'!F255="", "", 'Leave Request Form'!F255)</f>
        <v/>
      </c>
      <c r="G254" s="163" t="str">
        <f>IF('Leave Request Form'!G255="", "", 'Leave Request Form'!G255)</f>
        <v/>
      </c>
      <c r="H254" s="164" t="str">
        <f>IF('Leave Request Form'!H255="", "", 'Leave Request Form'!H255)</f>
        <v/>
      </c>
      <c r="I254" s="156"/>
      <c r="J254" s="157" t="str">
        <f>IF('Leave Request Form'!AL255="", "", 'Leave Request Form'!AL255)</f>
        <v/>
      </c>
      <c r="K254" s="156"/>
      <c r="L254" s="157"/>
      <c r="M254" s="159"/>
      <c r="N254" s="160"/>
      <c r="O254" s="161"/>
      <c r="P254" s="163"/>
      <c r="Q254" s="163"/>
      <c r="R254" s="163"/>
      <c r="S254" s="156"/>
      <c r="T254" s="157" t="str">
        <f>IF('Leave Request Form'!W255="", 'Leave Request Form'!K255, 'Leave Request Form'!W255)</f>
        <v/>
      </c>
      <c r="U254" s="156"/>
      <c r="V254" s="157" t="str">
        <f>IF('Leave Request Form'!Y255="", 'Leave Request Form'!M255, 'Leave Request Form'!Y255)</f>
        <v/>
      </c>
      <c r="W254" s="75"/>
    </row>
    <row r="255" spans="1:23" x14ac:dyDescent="0.25">
      <c r="A255" s="75"/>
      <c r="B255" s="176" t="str">
        <f>IF('Leave Request Form'!B256="", "", 'Leave Request Form'!B256)</f>
        <v/>
      </c>
      <c r="C255" s="158" t="str">
        <f>IF('Leave Request Form'!C256="", "", 'Leave Request Form'!C256)</f>
        <v/>
      </c>
      <c r="D255" s="160" t="str">
        <f>IF('Leave Request Form'!D256="", "", 'Leave Request Form'!D256)</f>
        <v/>
      </c>
      <c r="E255" s="161" t="str">
        <f>IF('Leave Request Form'!E256="", "", 'Leave Request Form'!E256)</f>
        <v/>
      </c>
      <c r="F255" s="181" t="str">
        <f>IF('Leave Request Form'!F256="", "", 'Leave Request Form'!F256)</f>
        <v/>
      </c>
      <c r="G255" s="163" t="str">
        <f>IF('Leave Request Form'!G256="", "", 'Leave Request Form'!G256)</f>
        <v/>
      </c>
      <c r="H255" s="164" t="str">
        <f>IF('Leave Request Form'!H256="", "", 'Leave Request Form'!H256)</f>
        <v/>
      </c>
      <c r="I255" s="156"/>
      <c r="J255" s="157" t="str">
        <f>IF('Leave Request Form'!AL256="", "", 'Leave Request Form'!AL256)</f>
        <v/>
      </c>
      <c r="K255" s="156"/>
      <c r="L255" s="157"/>
      <c r="M255" s="159"/>
      <c r="N255" s="160"/>
      <c r="O255" s="161"/>
      <c r="P255" s="163"/>
      <c r="Q255" s="163"/>
      <c r="R255" s="163"/>
      <c r="S255" s="156"/>
      <c r="T255" s="157" t="str">
        <f>IF('Leave Request Form'!W256="", 'Leave Request Form'!K256, 'Leave Request Form'!W256)</f>
        <v/>
      </c>
      <c r="U255" s="156"/>
      <c r="V255" s="157" t="str">
        <f>IF('Leave Request Form'!Y256="", 'Leave Request Form'!M256, 'Leave Request Form'!Y256)</f>
        <v/>
      </c>
      <c r="W255" s="75"/>
    </row>
    <row r="256" spans="1:23" x14ac:dyDescent="0.25">
      <c r="A256" s="75"/>
      <c r="B256" s="176" t="str">
        <f>IF('Leave Request Form'!B257="", "", 'Leave Request Form'!B257)</f>
        <v/>
      </c>
      <c r="C256" s="158" t="str">
        <f>IF('Leave Request Form'!C257="", "", 'Leave Request Form'!C257)</f>
        <v/>
      </c>
      <c r="D256" s="160" t="str">
        <f>IF('Leave Request Form'!D257="", "", 'Leave Request Form'!D257)</f>
        <v/>
      </c>
      <c r="E256" s="161" t="str">
        <f>IF('Leave Request Form'!E257="", "", 'Leave Request Form'!E257)</f>
        <v/>
      </c>
      <c r="F256" s="181" t="str">
        <f>IF('Leave Request Form'!F257="", "", 'Leave Request Form'!F257)</f>
        <v/>
      </c>
      <c r="G256" s="163" t="str">
        <f>IF('Leave Request Form'!G257="", "", 'Leave Request Form'!G257)</f>
        <v/>
      </c>
      <c r="H256" s="164" t="str">
        <f>IF('Leave Request Form'!H257="", "", 'Leave Request Form'!H257)</f>
        <v/>
      </c>
      <c r="I256" s="156"/>
      <c r="J256" s="157" t="str">
        <f>IF('Leave Request Form'!AL257="", "", 'Leave Request Form'!AL257)</f>
        <v/>
      </c>
      <c r="K256" s="156"/>
      <c r="L256" s="157"/>
      <c r="M256" s="159"/>
      <c r="N256" s="160"/>
      <c r="O256" s="161"/>
      <c r="P256" s="163"/>
      <c r="Q256" s="163"/>
      <c r="R256" s="163"/>
      <c r="S256" s="156"/>
      <c r="T256" s="157" t="str">
        <f>IF('Leave Request Form'!W257="", 'Leave Request Form'!K257, 'Leave Request Form'!W257)</f>
        <v/>
      </c>
      <c r="U256" s="156"/>
      <c r="V256" s="157" t="str">
        <f>IF('Leave Request Form'!Y257="", 'Leave Request Form'!M257, 'Leave Request Form'!Y257)</f>
        <v/>
      </c>
      <c r="W256" s="75"/>
    </row>
    <row r="257" spans="1:23" x14ac:dyDescent="0.25">
      <c r="A257" s="75"/>
      <c r="B257" s="176" t="str">
        <f>IF('Leave Request Form'!B258="", "", 'Leave Request Form'!B258)</f>
        <v/>
      </c>
      <c r="C257" s="158" t="str">
        <f>IF('Leave Request Form'!C258="", "", 'Leave Request Form'!C258)</f>
        <v/>
      </c>
      <c r="D257" s="160" t="str">
        <f>IF('Leave Request Form'!D258="", "", 'Leave Request Form'!D258)</f>
        <v/>
      </c>
      <c r="E257" s="161" t="str">
        <f>IF('Leave Request Form'!E258="", "", 'Leave Request Form'!E258)</f>
        <v/>
      </c>
      <c r="F257" s="181" t="str">
        <f>IF('Leave Request Form'!F258="", "", 'Leave Request Form'!F258)</f>
        <v/>
      </c>
      <c r="G257" s="163" t="str">
        <f>IF('Leave Request Form'!G258="", "", 'Leave Request Form'!G258)</f>
        <v/>
      </c>
      <c r="H257" s="164" t="str">
        <f>IF('Leave Request Form'!H258="", "", 'Leave Request Form'!H258)</f>
        <v/>
      </c>
      <c r="I257" s="156"/>
      <c r="J257" s="157" t="str">
        <f>IF('Leave Request Form'!AL258="", "", 'Leave Request Form'!AL258)</f>
        <v/>
      </c>
      <c r="K257" s="156"/>
      <c r="L257" s="157"/>
      <c r="M257" s="159"/>
      <c r="N257" s="160"/>
      <c r="O257" s="161"/>
      <c r="P257" s="163"/>
      <c r="Q257" s="163"/>
      <c r="R257" s="163"/>
      <c r="S257" s="156"/>
      <c r="T257" s="157" t="str">
        <f>IF('Leave Request Form'!W258="", 'Leave Request Form'!K258, 'Leave Request Form'!W258)</f>
        <v/>
      </c>
      <c r="U257" s="156"/>
      <c r="V257" s="157" t="str">
        <f>IF('Leave Request Form'!Y258="", 'Leave Request Form'!M258, 'Leave Request Form'!Y258)</f>
        <v/>
      </c>
      <c r="W257" s="75"/>
    </row>
    <row r="258" spans="1:23" x14ac:dyDescent="0.25">
      <c r="A258" s="75"/>
      <c r="B258" s="176" t="str">
        <f>IF('Leave Request Form'!B259="", "", 'Leave Request Form'!B259)</f>
        <v/>
      </c>
      <c r="C258" s="158" t="str">
        <f>IF('Leave Request Form'!C259="", "", 'Leave Request Form'!C259)</f>
        <v/>
      </c>
      <c r="D258" s="160" t="str">
        <f>IF('Leave Request Form'!D259="", "", 'Leave Request Form'!D259)</f>
        <v/>
      </c>
      <c r="E258" s="161" t="str">
        <f>IF('Leave Request Form'!E259="", "", 'Leave Request Form'!E259)</f>
        <v/>
      </c>
      <c r="F258" s="181" t="str">
        <f>IF('Leave Request Form'!F259="", "", 'Leave Request Form'!F259)</f>
        <v/>
      </c>
      <c r="G258" s="163" t="str">
        <f>IF('Leave Request Form'!G259="", "", 'Leave Request Form'!G259)</f>
        <v/>
      </c>
      <c r="H258" s="164" t="str">
        <f>IF('Leave Request Form'!H259="", "", 'Leave Request Form'!H259)</f>
        <v/>
      </c>
      <c r="I258" s="156"/>
      <c r="J258" s="157" t="str">
        <f>IF('Leave Request Form'!AL259="", "", 'Leave Request Form'!AL259)</f>
        <v/>
      </c>
      <c r="K258" s="156"/>
      <c r="L258" s="157"/>
      <c r="M258" s="159"/>
      <c r="N258" s="160"/>
      <c r="O258" s="161"/>
      <c r="P258" s="163"/>
      <c r="Q258" s="163"/>
      <c r="R258" s="163"/>
      <c r="S258" s="156"/>
      <c r="T258" s="157" t="str">
        <f>IF('Leave Request Form'!W259="", 'Leave Request Form'!K259, 'Leave Request Form'!W259)</f>
        <v/>
      </c>
      <c r="U258" s="156"/>
      <c r="V258" s="157" t="str">
        <f>IF('Leave Request Form'!Y259="", 'Leave Request Form'!M259, 'Leave Request Form'!Y259)</f>
        <v/>
      </c>
      <c r="W258" s="75"/>
    </row>
    <row r="259" spans="1:23" x14ac:dyDescent="0.25">
      <c r="A259" s="75"/>
      <c r="B259" s="176" t="str">
        <f>IF('Leave Request Form'!B260="", "", 'Leave Request Form'!B260)</f>
        <v/>
      </c>
      <c r="C259" s="158" t="str">
        <f>IF('Leave Request Form'!C260="", "", 'Leave Request Form'!C260)</f>
        <v/>
      </c>
      <c r="D259" s="160" t="str">
        <f>IF('Leave Request Form'!D260="", "", 'Leave Request Form'!D260)</f>
        <v/>
      </c>
      <c r="E259" s="161" t="str">
        <f>IF('Leave Request Form'!E260="", "", 'Leave Request Form'!E260)</f>
        <v/>
      </c>
      <c r="F259" s="181" t="str">
        <f>IF('Leave Request Form'!F260="", "", 'Leave Request Form'!F260)</f>
        <v/>
      </c>
      <c r="G259" s="163" t="str">
        <f>IF('Leave Request Form'!G260="", "", 'Leave Request Form'!G260)</f>
        <v/>
      </c>
      <c r="H259" s="164" t="str">
        <f>IF('Leave Request Form'!H260="", "", 'Leave Request Form'!H260)</f>
        <v/>
      </c>
      <c r="I259" s="156"/>
      <c r="J259" s="157" t="str">
        <f>IF('Leave Request Form'!AL260="", "", 'Leave Request Form'!AL260)</f>
        <v/>
      </c>
      <c r="K259" s="156"/>
      <c r="L259" s="157"/>
      <c r="M259" s="159"/>
      <c r="N259" s="160"/>
      <c r="O259" s="161"/>
      <c r="P259" s="163"/>
      <c r="Q259" s="163"/>
      <c r="R259" s="163"/>
      <c r="S259" s="156"/>
      <c r="T259" s="157" t="str">
        <f>IF('Leave Request Form'!W260="", 'Leave Request Form'!K260, 'Leave Request Form'!W260)</f>
        <v/>
      </c>
      <c r="U259" s="156"/>
      <c r="V259" s="157" t="str">
        <f>IF('Leave Request Form'!Y260="", 'Leave Request Form'!M260, 'Leave Request Form'!Y260)</f>
        <v/>
      </c>
      <c r="W259" s="75"/>
    </row>
    <row r="260" spans="1:23" x14ac:dyDescent="0.25">
      <c r="A260" s="75"/>
      <c r="B260" s="176" t="str">
        <f>IF('Leave Request Form'!B261="", "", 'Leave Request Form'!B261)</f>
        <v/>
      </c>
      <c r="C260" s="158" t="str">
        <f>IF('Leave Request Form'!C261="", "", 'Leave Request Form'!C261)</f>
        <v/>
      </c>
      <c r="D260" s="160" t="str">
        <f>IF('Leave Request Form'!D261="", "", 'Leave Request Form'!D261)</f>
        <v/>
      </c>
      <c r="E260" s="161" t="str">
        <f>IF('Leave Request Form'!E261="", "", 'Leave Request Form'!E261)</f>
        <v/>
      </c>
      <c r="F260" s="181" t="str">
        <f>IF('Leave Request Form'!F261="", "", 'Leave Request Form'!F261)</f>
        <v/>
      </c>
      <c r="G260" s="163" t="str">
        <f>IF('Leave Request Form'!G261="", "", 'Leave Request Form'!G261)</f>
        <v/>
      </c>
      <c r="H260" s="164" t="str">
        <f>IF('Leave Request Form'!H261="", "", 'Leave Request Form'!H261)</f>
        <v/>
      </c>
      <c r="I260" s="156"/>
      <c r="J260" s="157" t="str">
        <f>IF('Leave Request Form'!AL261="", "", 'Leave Request Form'!AL261)</f>
        <v/>
      </c>
      <c r="K260" s="156"/>
      <c r="L260" s="157"/>
      <c r="M260" s="159"/>
      <c r="N260" s="160"/>
      <c r="O260" s="161"/>
      <c r="P260" s="163"/>
      <c r="Q260" s="163"/>
      <c r="R260" s="163"/>
      <c r="S260" s="156"/>
      <c r="T260" s="157" t="str">
        <f>IF('Leave Request Form'!W261="", 'Leave Request Form'!K261, 'Leave Request Form'!W261)</f>
        <v/>
      </c>
      <c r="U260" s="156"/>
      <c r="V260" s="157" t="str">
        <f>IF('Leave Request Form'!Y261="", 'Leave Request Form'!M261, 'Leave Request Form'!Y261)</f>
        <v/>
      </c>
      <c r="W260" s="75"/>
    </row>
    <row r="261" spans="1:23" x14ac:dyDescent="0.25">
      <c r="A261" s="75"/>
      <c r="B261" s="176" t="str">
        <f>IF('Leave Request Form'!B262="", "", 'Leave Request Form'!B262)</f>
        <v/>
      </c>
      <c r="C261" s="158" t="str">
        <f>IF('Leave Request Form'!C262="", "", 'Leave Request Form'!C262)</f>
        <v/>
      </c>
      <c r="D261" s="160" t="str">
        <f>IF('Leave Request Form'!D262="", "", 'Leave Request Form'!D262)</f>
        <v/>
      </c>
      <c r="E261" s="161" t="str">
        <f>IF('Leave Request Form'!E262="", "", 'Leave Request Form'!E262)</f>
        <v/>
      </c>
      <c r="F261" s="181" t="str">
        <f>IF('Leave Request Form'!F262="", "", 'Leave Request Form'!F262)</f>
        <v/>
      </c>
      <c r="G261" s="163" t="str">
        <f>IF('Leave Request Form'!G262="", "", 'Leave Request Form'!G262)</f>
        <v/>
      </c>
      <c r="H261" s="164" t="str">
        <f>IF('Leave Request Form'!H262="", "", 'Leave Request Form'!H262)</f>
        <v/>
      </c>
      <c r="I261" s="156"/>
      <c r="J261" s="157" t="str">
        <f>IF('Leave Request Form'!AL262="", "", 'Leave Request Form'!AL262)</f>
        <v/>
      </c>
      <c r="K261" s="156"/>
      <c r="L261" s="157"/>
      <c r="M261" s="159"/>
      <c r="N261" s="160"/>
      <c r="O261" s="161"/>
      <c r="P261" s="163"/>
      <c r="Q261" s="163"/>
      <c r="R261" s="163"/>
      <c r="S261" s="156"/>
      <c r="T261" s="157" t="str">
        <f>IF('Leave Request Form'!W262="", 'Leave Request Form'!K262, 'Leave Request Form'!W262)</f>
        <v/>
      </c>
      <c r="U261" s="156"/>
      <c r="V261" s="157" t="str">
        <f>IF('Leave Request Form'!Y262="", 'Leave Request Form'!M262, 'Leave Request Form'!Y262)</f>
        <v/>
      </c>
      <c r="W261" s="75"/>
    </row>
    <row r="262" spans="1:23" x14ac:dyDescent="0.25">
      <c r="A262" s="75"/>
      <c r="B262" s="176" t="str">
        <f>IF('Leave Request Form'!B263="", "", 'Leave Request Form'!B263)</f>
        <v/>
      </c>
      <c r="C262" s="158" t="str">
        <f>IF('Leave Request Form'!C263="", "", 'Leave Request Form'!C263)</f>
        <v/>
      </c>
      <c r="D262" s="160" t="str">
        <f>IF('Leave Request Form'!D263="", "", 'Leave Request Form'!D263)</f>
        <v/>
      </c>
      <c r="E262" s="161" t="str">
        <f>IF('Leave Request Form'!E263="", "", 'Leave Request Form'!E263)</f>
        <v/>
      </c>
      <c r="F262" s="181" t="str">
        <f>IF('Leave Request Form'!F263="", "", 'Leave Request Form'!F263)</f>
        <v/>
      </c>
      <c r="G262" s="163" t="str">
        <f>IF('Leave Request Form'!G263="", "", 'Leave Request Form'!G263)</f>
        <v/>
      </c>
      <c r="H262" s="164" t="str">
        <f>IF('Leave Request Form'!H263="", "", 'Leave Request Form'!H263)</f>
        <v/>
      </c>
      <c r="I262" s="156"/>
      <c r="J262" s="157" t="str">
        <f>IF('Leave Request Form'!AL263="", "", 'Leave Request Form'!AL263)</f>
        <v/>
      </c>
      <c r="K262" s="156"/>
      <c r="L262" s="157"/>
      <c r="M262" s="159"/>
      <c r="N262" s="160"/>
      <c r="O262" s="161"/>
      <c r="P262" s="163"/>
      <c r="Q262" s="163"/>
      <c r="R262" s="163"/>
      <c r="S262" s="156"/>
      <c r="T262" s="157" t="str">
        <f>IF('Leave Request Form'!W263="", 'Leave Request Form'!K263, 'Leave Request Form'!W263)</f>
        <v/>
      </c>
      <c r="U262" s="156"/>
      <c r="V262" s="157" t="str">
        <f>IF('Leave Request Form'!Y263="", 'Leave Request Form'!M263, 'Leave Request Form'!Y263)</f>
        <v/>
      </c>
      <c r="W262" s="75"/>
    </row>
    <row r="263" spans="1:23" x14ac:dyDescent="0.25">
      <c r="A263" s="75"/>
      <c r="B263" s="176" t="str">
        <f>IF('Leave Request Form'!B264="", "", 'Leave Request Form'!B264)</f>
        <v/>
      </c>
      <c r="C263" s="158" t="str">
        <f>IF('Leave Request Form'!C264="", "", 'Leave Request Form'!C264)</f>
        <v/>
      </c>
      <c r="D263" s="160" t="str">
        <f>IF('Leave Request Form'!D264="", "", 'Leave Request Form'!D264)</f>
        <v/>
      </c>
      <c r="E263" s="161" t="str">
        <f>IF('Leave Request Form'!E264="", "", 'Leave Request Form'!E264)</f>
        <v/>
      </c>
      <c r="F263" s="181" t="str">
        <f>IF('Leave Request Form'!F264="", "", 'Leave Request Form'!F264)</f>
        <v/>
      </c>
      <c r="G263" s="163" t="str">
        <f>IF('Leave Request Form'!G264="", "", 'Leave Request Form'!G264)</f>
        <v/>
      </c>
      <c r="H263" s="164" t="str">
        <f>IF('Leave Request Form'!H264="", "", 'Leave Request Form'!H264)</f>
        <v/>
      </c>
      <c r="I263" s="156"/>
      <c r="J263" s="157" t="str">
        <f>IF('Leave Request Form'!AL264="", "", 'Leave Request Form'!AL264)</f>
        <v/>
      </c>
      <c r="K263" s="156"/>
      <c r="L263" s="157"/>
      <c r="M263" s="159"/>
      <c r="N263" s="160"/>
      <c r="O263" s="161"/>
      <c r="P263" s="163"/>
      <c r="Q263" s="163"/>
      <c r="R263" s="163"/>
      <c r="S263" s="156"/>
      <c r="T263" s="157" t="str">
        <f>IF('Leave Request Form'!W264="", 'Leave Request Form'!K264, 'Leave Request Form'!W264)</f>
        <v/>
      </c>
      <c r="U263" s="156"/>
      <c r="V263" s="157" t="str">
        <f>IF('Leave Request Form'!Y264="", 'Leave Request Form'!M264, 'Leave Request Form'!Y264)</f>
        <v/>
      </c>
      <c r="W263" s="75"/>
    </row>
    <row r="264" spans="1:23" x14ac:dyDescent="0.25">
      <c r="A264" s="75"/>
      <c r="B264" s="176" t="str">
        <f>IF('Leave Request Form'!B265="", "", 'Leave Request Form'!B265)</f>
        <v/>
      </c>
      <c r="C264" s="158" t="str">
        <f>IF('Leave Request Form'!C265="", "", 'Leave Request Form'!C265)</f>
        <v/>
      </c>
      <c r="D264" s="160" t="str">
        <f>IF('Leave Request Form'!D265="", "", 'Leave Request Form'!D265)</f>
        <v/>
      </c>
      <c r="E264" s="161" t="str">
        <f>IF('Leave Request Form'!E265="", "", 'Leave Request Form'!E265)</f>
        <v/>
      </c>
      <c r="F264" s="181" t="str">
        <f>IF('Leave Request Form'!F265="", "", 'Leave Request Form'!F265)</f>
        <v/>
      </c>
      <c r="G264" s="163" t="str">
        <f>IF('Leave Request Form'!G265="", "", 'Leave Request Form'!G265)</f>
        <v/>
      </c>
      <c r="H264" s="164" t="str">
        <f>IF('Leave Request Form'!H265="", "", 'Leave Request Form'!H265)</f>
        <v/>
      </c>
      <c r="I264" s="156"/>
      <c r="J264" s="157" t="str">
        <f>IF('Leave Request Form'!AL265="", "", 'Leave Request Form'!AL265)</f>
        <v/>
      </c>
      <c r="K264" s="156"/>
      <c r="L264" s="157"/>
      <c r="M264" s="159"/>
      <c r="N264" s="160"/>
      <c r="O264" s="161"/>
      <c r="P264" s="163"/>
      <c r="Q264" s="163"/>
      <c r="R264" s="163"/>
      <c r="S264" s="156"/>
      <c r="T264" s="157" t="str">
        <f>IF('Leave Request Form'!W265="", 'Leave Request Form'!K265, 'Leave Request Form'!W265)</f>
        <v/>
      </c>
      <c r="U264" s="156"/>
      <c r="V264" s="157" t="str">
        <f>IF('Leave Request Form'!Y265="", 'Leave Request Form'!M265, 'Leave Request Form'!Y265)</f>
        <v/>
      </c>
      <c r="W264" s="75"/>
    </row>
    <row r="265" spans="1:23" x14ac:dyDescent="0.25">
      <c r="A265" s="75"/>
      <c r="B265" s="176" t="str">
        <f>IF('Leave Request Form'!B266="", "", 'Leave Request Form'!B266)</f>
        <v/>
      </c>
      <c r="C265" s="158" t="str">
        <f>IF('Leave Request Form'!C266="", "", 'Leave Request Form'!C266)</f>
        <v/>
      </c>
      <c r="D265" s="160" t="str">
        <f>IF('Leave Request Form'!D266="", "", 'Leave Request Form'!D266)</f>
        <v/>
      </c>
      <c r="E265" s="161" t="str">
        <f>IF('Leave Request Form'!E266="", "", 'Leave Request Form'!E266)</f>
        <v/>
      </c>
      <c r="F265" s="181" t="str">
        <f>IF('Leave Request Form'!F266="", "", 'Leave Request Form'!F266)</f>
        <v/>
      </c>
      <c r="G265" s="163" t="str">
        <f>IF('Leave Request Form'!G266="", "", 'Leave Request Form'!G266)</f>
        <v/>
      </c>
      <c r="H265" s="164" t="str">
        <f>IF('Leave Request Form'!H266="", "", 'Leave Request Form'!H266)</f>
        <v/>
      </c>
      <c r="I265" s="156"/>
      <c r="J265" s="157" t="str">
        <f>IF('Leave Request Form'!AL266="", "", 'Leave Request Form'!AL266)</f>
        <v/>
      </c>
      <c r="K265" s="156"/>
      <c r="L265" s="157"/>
      <c r="M265" s="159"/>
      <c r="N265" s="160"/>
      <c r="O265" s="161"/>
      <c r="P265" s="163"/>
      <c r="Q265" s="163"/>
      <c r="R265" s="163"/>
      <c r="S265" s="156"/>
      <c r="T265" s="157" t="str">
        <f>IF('Leave Request Form'!W266="", 'Leave Request Form'!K266, 'Leave Request Form'!W266)</f>
        <v/>
      </c>
      <c r="U265" s="156"/>
      <c r="V265" s="157" t="str">
        <f>IF('Leave Request Form'!Y266="", 'Leave Request Form'!M266, 'Leave Request Form'!Y266)</f>
        <v/>
      </c>
      <c r="W265" s="75"/>
    </row>
    <row r="266" spans="1:23" x14ac:dyDescent="0.25">
      <c r="A266" s="75"/>
      <c r="B266" s="176" t="str">
        <f>IF('Leave Request Form'!B267="", "", 'Leave Request Form'!B267)</f>
        <v/>
      </c>
      <c r="C266" s="158" t="str">
        <f>IF('Leave Request Form'!C267="", "", 'Leave Request Form'!C267)</f>
        <v/>
      </c>
      <c r="D266" s="160" t="str">
        <f>IF('Leave Request Form'!D267="", "", 'Leave Request Form'!D267)</f>
        <v/>
      </c>
      <c r="E266" s="161" t="str">
        <f>IF('Leave Request Form'!E267="", "", 'Leave Request Form'!E267)</f>
        <v/>
      </c>
      <c r="F266" s="181" t="str">
        <f>IF('Leave Request Form'!F267="", "", 'Leave Request Form'!F267)</f>
        <v/>
      </c>
      <c r="G266" s="163" t="str">
        <f>IF('Leave Request Form'!G267="", "", 'Leave Request Form'!G267)</f>
        <v/>
      </c>
      <c r="H266" s="164" t="str">
        <f>IF('Leave Request Form'!H267="", "", 'Leave Request Form'!H267)</f>
        <v/>
      </c>
      <c r="I266" s="156"/>
      <c r="J266" s="157" t="str">
        <f>IF('Leave Request Form'!AL267="", "", 'Leave Request Form'!AL267)</f>
        <v/>
      </c>
      <c r="K266" s="156"/>
      <c r="L266" s="157"/>
      <c r="M266" s="159"/>
      <c r="N266" s="160"/>
      <c r="O266" s="161"/>
      <c r="P266" s="163"/>
      <c r="Q266" s="163"/>
      <c r="R266" s="163"/>
      <c r="S266" s="156"/>
      <c r="T266" s="157" t="str">
        <f>IF('Leave Request Form'!W267="", 'Leave Request Form'!K267, 'Leave Request Form'!W267)</f>
        <v/>
      </c>
      <c r="U266" s="156"/>
      <c r="V266" s="157" t="str">
        <f>IF('Leave Request Form'!Y267="", 'Leave Request Form'!M267, 'Leave Request Form'!Y267)</f>
        <v/>
      </c>
      <c r="W266" s="75"/>
    </row>
    <row r="267" spans="1:23" x14ac:dyDescent="0.25">
      <c r="A267" s="75"/>
      <c r="B267" s="176" t="str">
        <f>IF('Leave Request Form'!B268="", "", 'Leave Request Form'!B268)</f>
        <v/>
      </c>
      <c r="C267" s="158" t="str">
        <f>IF('Leave Request Form'!C268="", "", 'Leave Request Form'!C268)</f>
        <v/>
      </c>
      <c r="D267" s="160" t="str">
        <f>IF('Leave Request Form'!D268="", "", 'Leave Request Form'!D268)</f>
        <v/>
      </c>
      <c r="E267" s="161" t="str">
        <f>IF('Leave Request Form'!E268="", "", 'Leave Request Form'!E268)</f>
        <v/>
      </c>
      <c r="F267" s="181" t="str">
        <f>IF('Leave Request Form'!F268="", "", 'Leave Request Form'!F268)</f>
        <v/>
      </c>
      <c r="G267" s="163" t="str">
        <f>IF('Leave Request Form'!G268="", "", 'Leave Request Form'!G268)</f>
        <v/>
      </c>
      <c r="H267" s="164" t="str">
        <f>IF('Leave Request Form'!H268="", "", 'Leave Request Form'!H268)</f>
        <v/>
      </c>
      <c r="I267" s="156"/>
      <c r="J267" s="157" t="str">
        <f>IF('Leave Request Form'!AL268="", "", 'Leave Request Form'!AL268)</f>
        <v/>
      </c>
      <c r="K267" s="156"/>
      <c r="L267" s="157"/>
      <c r="M267" s="159"/>
      <c r="N267" s="160"/>
      <c r="O267" s="161"/>
      <c r="P267" s="163"/>
      <c r="Q267" s="163"/>
      <c r="R267" s="163"/>
      <c r="S267" s="156"/>
      <c r="T267" s="157" t="str">
        <f>IF('Leave Request Form'!W268="", 'Leave Request Form'!K268, 'Leave Request Form'!W268)</f>
        <v/>
      </c>
      <c r="U267" s="156"/>
      <c r="V267" s="157" t="str">
        <f>IF('Leave Request Form'!Y268="", 'Leave Request Form'!M268, 'Leave Request Form'!Y268)</f>
        <v/>
      </c>
      <c r="W267" s="75"/>
    </row>
    <row r="268" spans="1:23" x14ac:dyDescent="0.25">
      <c r="A268" s="75"/>
      <c r="B268" s="176" t="str">
        <f>IF('Leave Request Form'!B269="", "", 'Leave Request Form'!B269)</f>
        <v/>
      </c>
      <c r="C268" s="158" t="str">
        <f>IF('Leave Request Form'!C269="", "", 'Leave Request Form'!C269)</f>
        <v/>
      </c>
      <c r="D268" s="160" t="str">
        <f>IF('Leave Request Form'!D269="", "", 'Leave Request Form'!D269)</f>
        <v/>
      </c>
      <c r="E268" s="161" t="str">
        <f>IF('Leave Request Form'!E269="", "", 'Leave Request Form'!E269)</f>
        <v/>
      </c>
      <c r="F268" s="181" t="str">
        <f>IF('Leave Request Form'!F269="", "", 'Leave Request Form'!F269)</f>
        <v/>
      </c>
      <c r="G268" s="163" t="str">
        <f>IF('Leave Request Form'!G269="", "", 'Leave Request Form'!G269)</f>
        <v/>
      </c>
      <c r="H268" s="164" t="str">
        <f>IF('Leave Request Form'!H269="", "", 'Leave Request Form'!H269)</f>
        <v/>
      </c>
      <c r="I268" s="156"/>
      <c r="J268" s="157" t="str">
        <f>IF('Leave Request Form'!AL269="", "", 'Leave Request Form'!AL269)</f>
        <v/>
      </c>
      <c r="K268" s="156"/>
      <c r="L268" s="157"/>
      <c r="M268" s="159"/>
      <c r="N268" s="160"/>
      <c r="O268" s="161"/>
      <c r="P268" s="163"/>
      <c r="Q268" s="163"/>
      <c r="R268" s="163"/>
      <c r="S268" s="156"/>
      <c r="T268" s="157" t="str">
        <f>IF('Leave Request Form'!W269="", 'Leave Request Form'!K269, 'Leave Request Form'!W269)</f>
        <v/>
      </c>
      <c r="U268" s="156"/>
      <c r="V268" s="157" t="str">
        <f>IF('Leave Request Form'!Y269="", 'Leave Request Form'!M269, 'Leave Request Form'!Y269)</f>
        <v/>
      </c>
      <c r="W268" s="75"/>
    </row>
    <row r="269" spans="1:23" x14ac:dyDescent="0.25">
      <c r="A269" s="75"/>
      <c r="B269" s="176" t="str">
        <f>IF('Leave Request Form'!B270="", "", 'Leave Request Form'!B270)</f>
        <v/>
      </c>
      <c r="C269" s="158" t="str">
        <f>IF('Leave Request Form'!C270="", "", 'Leave Request Form'!C270)</f>
        <v/>
      </c>
      <c r="D269" s="160" t="str">
        <f>IF('Leave Request Form'!D270="", "", 'Leave Request Form'!D270)</f>
        <v/>
      </c>
      <c r="E269" s="161" t="str">
        <f>IF('Leave Request Form'!E270="", "", 'Leave Request Form'!E270)</f>
        <v/>
      </c>
      <c r="F269" s="181" t="str">
        <f>IF('Leave Request Form'!F270="", "", 'Leave Request Form'!F270)</f>
        <v/>
      </c>
      <c r="G269" s="163" t="str">
        <f>IF('Leave Request Form'!G270="", "", 'Leave Request Form'!G270)</f>
        <v/>
      </c>
      <c r="H269" s="164" t="str">
        <f>IF('Leave Request Form'!H270="", "", 'Leave Request Form'!H270)</f>
        <v/>
      </c>
      <c r="I269" s="156"/>
      <c r="J269" s="157" t="str">
        <f>IF('Leave Request Form'!AL270="", "", 'Leave Request Form'!AL270)</f>
        <v/>
      </c>
      <c r="K269" s="156"/>
      <c r="L269" s="157"/>
      <c r="M269" s="159"/>
      <c r="N269" s="160"/>
      <c r="O269" s="161"/>
      <c r="P269" s="163"/>
      <c r="Q269" s="163"/>
      <c r="R269" s="163"/>
      <c r="S269" s="156"/>
      <c r="T269" s="157" t="str">
        <f>IF('Leave Request Form'!W270="", 'Leave Request Form'!K270, 'Leave Request Form'!W270)</f>
        <v/>
      </c>
      <c r="U269" s="156"/>
      <c r="V269" s="157" t="str">
        <f>IF('Leave Request Form'!Y270="", 'Leave Request Form'!M270, 'Leave Request Form'!Y270)</f>
        <v/>
      </c>
      <c r="W269" s="75"/>
    </row>
    <row r="270" spans="1:23" x14ac:dyDescent="0.25">
      <c r="A270" s="75"/>
      <c r="B270" s="176" t="str">
        <f>IF('Leave Request Form'!B271="", "", 'Leave Request Form'!B271)</f>
        <v/>
      </c>
      <c r="C270" s="158" t="str">
        <f>IF('Leave Request Form'!C271="", "", 'Leave Request Form'!C271)</f>
        <v/>
      </c>
      <c r="D270" s="160" t="str">
        <f>IF('Leave Request Form'!D271="", "", 'Leave Request Form'!D271)</f>
        <v/>
      </c>
      <c r="E270" s="161" t="str">
        <f>IF('Leave Request Form'!E271="", "", 'Leave Request Form'!E271)</f>
        <v/>
      </c>
      <c r="F270" s="181" t="str">
        <f>IF('Leave Request Form'!F271="", "", 'Leave Request Form'!F271)</f>
        <v/>
      </c>
      <c r="G270" s="163" t="str">
        <f>IF('Leave Request Form'!G271="", "", 'Leave Request Form'!G271)</f>
        <v/>
      </c>
      <c r="H270" s="164" t="str">
        <f>IF('Leave Request Form'!H271="", "", 'Leave Request Form'!H271)</f>
        <v/>
      </c>
      <c r="I270" s="156"/>
      <c r="J270" s="157" t="str">
        <f>IF('Leave Request Form'!AL271="", "", 'Leave Request Form'!AL271)</f>
        <v/>
      </c>
      <c r="K270" s="156"/>
      <c r="L270" s="157"/>
      <c r="M270" s="159"/>
      <c r="N270" s="160"/>
      <c r="O270" s="161"/>
      <c r="P270" s="163"/>
      <c r="Q270" s="163"/>
      <c r="R270" s="163"/>
      <c r="S270" s="156"/>
      <c r="T270" s="157" t="str">
        <f>IF('Leave Request Form'!W271="", 'Leave Request Form'!K271, 'Leave Request Form'!W271)</f>
        <v/>
      </c>
      <c r="U270" s="156"/>
      <c r="V270" s="157" t="str">
        <f>IF('Leave Request Form'!Y271="", 'Leave Request Form'!M271, 'Leave Request Form'!Y271)</f>
        <v/>
      </c>
      <c r="W270" s="75"/>
    </row>
    <row r="271" spans="1:23" x14ac:dyDescent="0.25">
      <c r="A271" s="75"/>
      <c r="B271" s="176" t="str">
        <f>IF('Leave Request Form'!B272="", "", 'Leave Request Form'!B272)</f>
        <v/>
      </c>
      <c r="C271" s="158" t="str">
        <f>IF('Leave Request Form'!C272="", "", 'Leave Request Form'!C272)</f>
        <v/>
      </c>
      <c r="D271" s="160" t="str">
        <f>IF('Leave Request Form'!D272="", "", 'Leave Request Form'!D272)</f>
        <v/>
      </c>
      <c r="E271" s="161" t="str">
        <f>IF('Leave Request Form'!E272="", "", 'Leave Request Form'!E272)</f>
        <v/>
      </c>
      <c r="F271" s="181" t="str">
        <f>IF('Leave Request Form'!F272="", "", 'Leave Request Form'!F272)</f>
        <v/>
      </c>
      <c r="G271" s="163" t="str">
        <f>IF('Leave Request Form'!G272="", "", 'Leave Request Form'!G272)</f>
        <v/>
      </c>
      <c r="H271" s="164" t="str">
        <f>IF('Leave Request Form'!H272="", "", 'Leave Request Form'!H272)</f>
        <v/>
      </c>
      <c r="I271" s="156"/>
      <c r="J271" s="157" t="str">
        <f>IF('Leave Request Form'!AL272="", "", 'Leave Request Form'!AL272)</f>
        <v/>
      </c>
      <c r="K271" s="156"/>
      <c r="L271" s="157"/>
      <c r="M271" s="159"/>
      <c r="N271" s="160"/>
      <c r="O271" s="161"/>
      <c r="P271" s="163"/>
      <c r="Q271" s="163"/>
      <c r="R271" s="163"/>
      <c r="S271" s="156"/>
      <c r="T271" s="157" t="str">
        <f>IF('Leave Request Form'!W272="", 'Leave Request Form'!K272, 'Leave Request Form'!W272)</f>
        <v/>
      </c>
      <c r="U271" s="156"/>
      <c r="V271" s="157" t="str">
        <f>IF('Leave Request Form'!Y272="", 'Leave Request Form'!M272, 'Leave Request Form'!Y272)</f>
        <v/>
      </c>
      <c r="W271" s="75"/>
    </row>
    <row r="272" spans="1:23" x14ac:dyDescent="0.25">
      <c r="A272" s="75"/>
      <c r="B272" s="176" t="str">
        <f>IF('Leave Request Form'!B273="", "", 'Leave Request Form'!B273)</f>
        <v/>
      </c>
      <c r="C272" s="158" t="str">
        <f>IF('Leave Request Form'!C273="", "", 'Leave Request Form'!C273)</f>
        <v/>
      </c>
      <c r="D272" s="160" t="str">
        <f>IF('Leave Request Form'!D273="", "", 'Leave Request Form'!D273)</f>
        <v/>
      </c>
      <c r="E272" s="161" t="str">
        <f>IF('Leave Request Form'!E273="", "", 'Leave Request Form'!E273)</f>
        <v/>
      </c>
      <c r="F272" s="181" t="str">
        <f>IF('Leave Request Form'!F273="", "", 'Leave Request Form'!F273)</f>
        <v/>
      </c>
      <c r="G272" s="163" t="str">
        <f>IF('Leave Request Form'!G273="", "", 'Leave Request Form'!G273)</f>
        <v/>
      </c>
      <c r="H272" s="164" t="str">
        <f>IF('Leave Request Form'!H273="", "", 'Leave Request Form'!H273)</f>
        <v/>
      </c>
      <c r="I272" s="156"/>
      <c r="J272" s="157" t="str">
        <f>IF('Leave Request Form'!AL273="", "", 'Leave Request Form'!AL273)</f>
        <v/>
      </c>
      <c r="K272" s="156"/>
      <c r="L272" s="157"/>
      <c r="M272" s="159"/>
      <c r="N272" s="160"/>
      <c r="O272" s="161"/>
      <c r="P272" s="163"/>
      <c r="Q272" s="163"/>
      <c r="R272" s="163"/>
      <c r="S272" s="156"/>
      <c r="T272" s="157" t="str">
        <f>IF('Leave Request Form'!W273="", 'Leave Request Form'!K273, 'Leave Request Form'!W273)</f>
        <v/>
      </c>
      <c r="U272" s="156"/>
      <c r="V272" s="157" t="str">
        <f>IF('Leave Request Form'!Y273="", 'Leave Request Form'!M273, 'Leave Request Form'!Y273)</f>
        <v/>
      </c>
      <c r="W272" s="75"/>
    </row>
    <row r="273" spans="1:23" x14ac:dyDescent="0.25">
      <c r="A273" s="75"/>
      <c r="B273" s="176" t="str">
        <f>IF('Leave Request Form'!B274="", "", 'Leave Request Form'!B274)</f>
        <v/>
      </c>
      <c r="C273" s="158" t="str">
        <f>IF('Leave Request Form'!C274="", "", 'Leave Request Form'!C274)</f>
        <v/>
      </c>
      <c r="D273" s="160" t="str">
        <f>IF('Leave Request Form'!D274="", "", 'Leave Request Form'!D274)</f>
        <v/>
      </c>
      <c r="E273" s="161" t="str">
        <f>IF('Leave Request Form'!E274="", "", 'Leave Request Form'!E274)</f>
        <v/>
      </c>
      <c r="F273" s="181" t="str">
        <f>IF('Leave Request Form'!F274="", "", 'Leave Request Form'!F274)</f>
        <v/>
      </c>
      <c r="G273" s="163" t="str">
        <f>IF('Leave Request Form'!G274="", "", 'Leave Request Form'!G274)</f>
        <v/>
      </c>
      <c r="H273" s="164" t="str">
        <f>IF('Leave Request Form'!H274="", "", 'Leave Request Form'!H274)</f>
        <v/>
      </c>
      <c r="I273" s="156"/>
      <c r="J273" s="157" t="str">
        <f>IF('Leave Request Form'!AL274="", "", 'Leave Request Form'!AL274)</f>
        <v/>
      </c>
      <c r="K273" s="156"/>
      <c r="L273" s="157"/>
      <c r="M273" s="159"/>
      <c r="N273" s="160"/>
      <c r="O273" s="161"/>
      <c r="P273" s="163"/>
      <c r="Q273" s="163"/>
      <c r="R273" s="163"/>
      <c r="S273" s="156"/>
      <c r="T273" s="157" t="str">
        <f>IF('Leave Request Form'!W274="", 'Leave Request Form'!K274, 'Leave Request Form'!W274)</f>
        <v/>
      </c>
      <c r="U273" s="156"/>
      <c r="V273" s="157" t="str">
        <f>IF('Leave Request Form'!Y274="", 'Leave Request Form'!M274, 'Leave Request Form'!Y274)</f>
        <v/>
      </c>
      <c r="W273" s="75"/>
    </row>
    <row r="274" spans="1:23" x14ac:dyDescent="0.25">
      <c r="A274" s="75"/>
      <c r="B274" s="176" t="str">
        <f>IF('Leave Request Form'!B275="", "", 'Leave Request Form'!B275)</f>
        <v/>
      </c>
      <c r="C274" s="158" t="str">
        <f>IF('Leave Request Form'!C275="", "", 'Leave Request Form'!C275)</f>
        <v/>
      </c>
      <c r="D274" s="160" t="str">
        <f>IF('Leave Request Form'!D275="", "", 'Leave Request Form'!D275)</f>
        <v/>
      </c>
      <c r="E274" s="161" t="str">
        <f>IF('Leave Request Form'!E275="", "", 'Leave Request Form'!E275)</f>
        <v/>
      </c>
      <c r="F274" s="181" t="str">
        <f>IF('Leave Request Form'!F275="", "", 'Leave Request Form'!F275)</f>
        <v/>
      </c>
      <c r="G274" s="163" t="str">
        <f>IF('Leave Request Form'!G275="", "", 'Leave Request Form'!G275)</f>
        <v/>
      </c>
      <c r="H274" s="164" t="str">
        <f>IF('Leave Request Form'!H275="", "", 'Leave Request Form'!H275)</f>
        <v/>
      </c>
      <c r="I274" s="156"/>
      <c r="J274" s="157" t="str">
        <f>IF('Leave Request Form'!AL275="", "", 'Leave Request Form'!AL275)</f>
        <v/>
      </c>
      <c r="K274" s="156"/>
      <c r="L274" s="157"/>
      <c r="M274" s="159"/>
      <c r="N274" s="160"/>
      <c r="O274" s="161"/>
      <c r="P274" s="163"/>
      <c r="Q274" s="163"/>
      <c r="R274" s="163"/>
      <c r="S274" s="156"/>
      <c r="T274" s="157" t="str">
        <f>IF('Leave Request Form'!W275="", 'Leave Request Form'!K275, 'Leave Request Form'!W275)</f>
        <v/>
      </c>
      <c r="U274" s="156"/>
      <c r="V274" s="157" t="str">
        <f>IF('Leave Request Form'!Y275="", 'Leave Request Form'!M275, 'Leave Request Form'!Y275)</f>
        <v/>
      </c>
      <c r="W274" s="75"/>
    </row>
    <row r="275" spans="1:23" x14ac:dyDescent="0.25">
      <c r="A275" s="75"/>
      <c r="B275" s="176" t="str">
        <f>IF('Leave Request Form'!B276="", "", 'Leave Request Form'!B276)</f>
        <v/>
      </c>
      <c r="C275" s="158" t="str">
        <f>IF('Leave Request Form'!C276="", "", 'Leave Request Form'!C276)</f>
        <v/>
      </c>
      <c r="D275" s="160" t="str">
        <f>IF('Leave Request Form'!D276="", "", 'Leave Request Form'!D276)</f>
        <v/>
      </c>
      <c r="E275" s="161" t="str">
        <f>IF('Leave Request Form'!E276="", "", 'Leave Request Form'!E276)</f>
        <v/>
      </c>
      <c r="F275" s="181" t="str">
        <f>IF('Leave Request Form'!F276="", "", 'Leave Request Form'!F276)</f>
        <v/>
      </c>
      <c r="G275" s="163" t="str">
        <f>IF('Leave Request Form'!G276="", "", 'Leave Request Form'!G276)</f>
        <v/>
      </c>
      <c r="H275" s="164" t="str">
        <f>IF('Leave Request Form'!H276="", "", 'Leave Request Form'!H276)</f>
        <v/>
      </c>
      <c r="I275" s="156"/>
      <c r="J275" s="157" t="str">
        <f>IF('Leave Request Form'!AL276="", "", 'Leave Request Form'!AL276)</f>
        <v/>
      </c>
      <c r="K275" s="156"/>
      <c r="L275" s="157"/>
      <c r="M275" s="159"/>
      <c r="N275" s="160"/>
      <c r="O275" s="161"/>
      <c r="P275" s="163"/>
      <c r="Q275" s="163"/>
      <c r="R275" s="163"/>
      <c r="S275" s="156"/>
      <c r="T275" s="157" t="str">
        <f>IF('Leave Request Form'!W276="", 'Leave Request Form'!K276, 'Leave Request Form'!W276)</f>
        <v/>
      </c>
      <c r="U275" s="156"/>
      <c r="V275" s="157" t="str">
        <f>IF('Leave Request Form'!Y276="", 'Leave Request Form'!M276, 'Leave Request Form'!Y276)</f>
        <v/>
      </c>
      <c r="W275" s="75"/>
    </row>
    <row r="276" spans="1:23" x14ac:dyDescent="0.25">
      <c r="A276" s="75"/>
      <c r="B276" s="176" t="str">
        <f>IF('Leave Request Form'!B277="", "", 'Leave Request Form'!B277)</f>
        <v/>
      </c>
      <c r="C276" s="158" t="str">
        <f>IF('Leave Request Form'!C277="", "", 'Leave Request Form'!C277)</f>
        <v/>
      </c>
      <c r="D276" s="160" t="str">
        <f>IF('Leave Request Form'!D277="", "", 'Leave Request Form'!D277)</f>
        <v/>
      </c>
      <c r="E276" s="161" t="str">
        <f>IF('Leave Request Form'!E277="", "", 'Leave Request Form'!E277)</f>
        <v/>
      </c>
      <c r="F276" s="181" t="str">
        <f>IF('Leave Request Form'!F277="", "", 'Leave Request Form'!F277)</f>
        <v/>
      </c>
      <c r="G276" s="163" t="str">
        <f>IF('Leave Request Form'!G277="", "", 'Leave Request Form'!G277)</f>
        <v/>
      </c>
      <c r="H276" s="164" t="str">
        <f>IF('Leave Request Form'!H277="", "", 'Leave Request Form'!H277)</f>
        <v/>
      </c>
      <c r="I276" s="156"/>
      <c r="J276" s="157" t="str">
        <f>IF('Leave Request Form'!AL277="", "", 'Leave Request Form'!AL277)</f>
        <v/>
      </c>
      <c r="K276" s="156"/>
      <c r="L276" s="157"/>
      <c r="M276" s="159"/>
      <c r="N276" s="160"/>
      <c r="O276" s="161"/>
      <c r="P276" s="163"/>
      <c r="Q276" s="163"/>
      <c r="R276" s="163"/>
      <c r="S276" s="156"/>
      <c r="T276" s="157" t="str">
        <f>IF('Leave Request Form'!W277="", 'Leave Request Form'!K277, 'Leave Request Form'!W277)</f>
        <v/>
      </c>
      <c r="U276" s="156"/>
      <c r="V276" s="157" t="str">
        <f>IF('Leave Request Form'!Y277="", 'Leave Request Form'!M277, 'Leave Request Form'!Y277)</f>
        <v/>
      </c>
      <c r="W276" s="75"/>
    </row>
    <row r="277" spans="1:23" x14ac:dyDescent="0.25">
      <c r="A277" s="75"/>
      <c r="B277" s="176" t="str">
        <f>IF('Leave Request Form'!B278="", "", 'Leave Request Form'!B278)</f>
        <v/>
      </c>
      <c r="C277" s="158" t="str">
        <f>IF('Leave Request Form'!C278="", "", 'Leave Request Form'!C278)</f>
        <v/>
      </c>
      <c r="D277" s="160" t="str">
        <f>IF('Leave Request Form'!D278="", "", 'Leave Request Form'!D278)</f>
        <v/>
      </c>
      <c r="E277" s="161" t="str">
        <f>IF('Leave Request Form'!E278="", "", 'Leave Request Form'!E278)</f>
        <v/>
      </c>
      <c r="F277" s="181" t="str">
        <f>IF('Leave Request Form'!F278="", "", 'Leave Request Form'!F278)</f>
        <v/>
      </c>
      <c r="G277" s="163" t="str">
        <f>IF('Leave Request Form'!G278="", "", 'Leave Request Form'!G278)</f>
        <v/>
      </c>
      <c r="H277" s="164" t="str">
        <f>IF('Leave Request Form'!H278="", "", 'Leave Request Form'!H278)</f>
        <v/>
      </c>
      <c r="I277" s="156"/>
      <c r="J277" s="157" t="str">
        <f>IF('Leave Request Form'!AL278="", "", 'Leave Request Form'!AL278)</f>
        <v/>
      </c>
      <c r="K277" s="156"/>
      <c r="L277" s="157"/>
      <c r="M277" s="159"/>
      <c r="N277" s="160"/>
      <c r="O277" s="161"/>
      <c r="P277" s="163"/>
      <c r="Q277" s="163"/>
      <c r="R277" s="163"/>
      <c r="S277" s="156"/>
      <c r="T277" s="157" t="str">
        <f>IF('Leave Request Form'!W278="", 'Leave Request Form'!K278, 'Leave Request Form'!W278)</f>
        <v/>
      </c>
      <c r="U277" s="156"/>
      <c r="V277" s="157" t="str">
        <f>IF('Leave Request Form'!Y278="", 'Leave Request Form'!M278, 'Leave Request Form'!Y278)</f>
        <v/>
      </c>
      <c r="W277" s="75"/>
    </row>
    <row r="278" spans="1:23" x14ac:dyDescent="0.25">
      <c r="A278" s="75"/>
      <c r="B278" s="176" t="str">
        <f>IF('Leave Request Form'!B279="", "", 'Leave Request Form'!B279)</f>
        <v/>
      </c>
      <c r="C278" s="158" t="str">
        <f>IF('Leave Request Form'!C279="", "", 'Leave Request Form'!C279)</f>
        <v/>
      </c>
      <c r="D278" s="160" t="str">
        <f>IF('Leave Request Form'!D279="", "", 'Leave Request Form'!D279)</f>
        <v/>
      </c>
      <c r="E278" s="161" t="str">
        <f>IF('Leave Request Form'!E279="", "", 'Leave Request Form'!E279)</f>
        <v/>
      </c>
      <c r="F278" s="181" t="str">
        <f>IF('Leave Request Form'!F279="", "", 'Leave Request Form'!F279)</f>
        <v/>
      </c>
      <c r="G278" s="163" t="str">
        <f>IF('Leave Request Form'!G279="", "", 'Leave Request Form'!G279)</f>
        <v/>
      </c>
      <c r="H278" s="164" t="str">
        <f>IF('Leave Request Form'!H279="", "", 'Leave Request Form'!H279)</f>
        <v/>
      </c>
      <c r="I278" s="156"/>
      <c r="J278" s="157" t="str">
        <f>IF('Leave Request Form'!AL279="", "", 'Leave Request Form'!AL279)</f>
        <v/>
      </c>
      <c r="K278" s="156"/>
      <c r="L278" s="157"/>
      <c r="M278" s="159"/>
      <c r="N278" s="160"/>
      <c r="O278" s="161"/>
      <c r="P278" s="163"/>
      <c r="Q278" s="163"/>
      <c r="R278" s="163"/>
      <c r="S278" s="156"/>
      <c r="T278" s="157" t="str">
        <f>IF('Leave Request Form'!W279="", 'Leave Request Form'!K279, 'Leave Request Form'!W279)</f>
        <v/>
      </c>
      <c r="U278" s="156"/>
      <c r="V278" s="157" t="str">
        <f>IF('Leave Request Form'!Y279="", 'Leave Request Form'!M279, 'Leave Request Form'!Y279)</f>
        <v/>
      </c>
      <c r="W278" s="75"/>
    </row>
    <row r="279" spans="1:23" x14ac:dyDescent="0.25">
      <c r="A279" s="75"/>
      <c r="B279" s="176" t="str">
        <f>IF('Leave Request Form'!B280="", "", 'Leave Request Form'!B280)</f>
        <v/>
      </c>
      <c r="C279" s="158" t="str">
        <f>IF('Leave Request Form'!C280="", "", 'Leave Request Form'!C280)</f>
        <v/>
      </c>
      <c r="D279" s="160" t="str">
        <f>IF('Leave Request Form'!D280="", "", 'Leave Request Form'!D280)</f>
        <v/>
      </c>
      <c r="E279" s="161" t="str">
        <f>IF('Leave Request Form'!E280="", "", 'Leave Request Form'!E280)</f>
        <v/>
      </c>
      <c r="F279" s="181" t="str">
        <f>IF('Leave Request Form'!F280="", "", 'Leave Request Form'!F280)</f>
        <v/>
      </c>
      <c r="G279" s="163" t="str">
        <f>IF('Leave Request Form'!G280="", "", 'Leave Request Form'!G280)</f>
        <v/>
      </c>
      <c r="H279" s="164" t="str">
        <f>IF('Leave Request Form'!H280="", "", 'Leave Request Form'!H280)</f>
        <v/>
      </c>
      <c r="I279" s="156"/>
      <c r="J279" s="157" t="str">
        <f>IF('Leave Request Form'!AL280="", "", 'Leave Request Form'!AL280)</f>
        <v/>
      </c>
      <c r="K279" s="156"/>
      <c r="L279" s="157"/>
      <c r="M279" s="159"/>
      <c r="N279" s="160"/>
      <c r="O279" s="161"/>
      <c r="P279" s="163"/>
      <c r="Q279" s="163"/>
      <c r="R279" s="163"/>
      <c r="S279" s="156"/>
      <c r="T279" s="157" t="str">
        <f>IF('Leave Request Form'!W280="", 'Leave Request Form'!K280, 'Leave Request Form'!W280)</f>
        <v/>
      </c>
      <c r="U279" s="156"/>
      <c r="V279" s="157" t="str">
        <f>IF('Leave Request Form'!Y280="", 'Leave Request Form'!M280, 'Leave Request Form'!Y280)</f>
        <v/>
      </c>
      <c r="W279" s="75"/>
    </row>
    <row r="280" spans="1:23" x14ac:dyDescent="0.25">
      <c r="A280" s="75"/>
      <c r="B280" s="176" t="str">
        <f>IF('Leave Request Form'!B281="", "", 'Leave Request Form'!B281)</f>
        <v/>
      </c>
      <c r="C280" s="158" t="str">
        <f>IF('Leave Request Form'!C281="", "", 'Leave Request Form'!C281)</f>
        <v/>
      </c>
      <c r="D280" s="160" t="str">
        <f>IF('Leave Request Form'!D281="", "", 'Leave Request Form'!D281)</f>
        <v/>
      </c>
      <c r="E280" s="161" t="str">
        <f>IF('Leave Request Form'!E281="", "", 'Leave Request Form'!E281)</f>
        <v/>
      </c>
      <c r="F280" s="181" t="str">
        <f>IF('Leave Request Form'!F281="", "", 'Leave Request Form'!F281)</f>
        <v/>
      </c>
      <c r="G280" s="163" t="str">
        <f>IF('Leave Request Form'!G281="", "", 'Leave Request Form'!G281)</f>
        <v/>
      </c>
      <c r="H280" s="164" t="str">
        <f>IF('Leave Request Form'!H281="", "", 'Leave Request Form'!H281)</f>
        <v/>
      </c>
      <c r="I280" s="156"/>
      <c r="J280" s="157" t="str">
        <f>IF('Leave Request Form'!AL281="", "", 'Leave Request Form'!AL281)</f>
        <v/>
      </c>
      <c r="K280" s="156"/>
      <c r="L280" s="157"/>
      <c r="M280" s="159"/>
      <c r="N280" s="160"/>
      <c r="O280" s="161"/>
      <c r="P280" s="163"/>
      <c r="Q280" s="163"/>
      <c r="R280" s="163"/>
      <c r="S280" s="156"/>
      <c r="T280" s="157" t="str">
        <f>IF('Leave Request Form'!W281="", 'Leave Request Form'!K281, 'Leave Request Form'!W281)</f>
        <v/>
      </c>
      <c r="U280" s="156"/>
      <c r="V280" s="157" t="str">
        <f>IF('Leave Request Form'!Y281="", 'Leave Request Form'!M281, 'Leave Request Form'!Y281)</f>
        <v/>
      </c>
      <c r="W280" s="75"/>
    </row>
    <row r="281" spans="1:23" x14ac:dyDescent="0.25">
      <c r="A281" s="75"/>
      <c r="B281" s="176" t="str">
        <f>IF('Leave Request Form'!B282="", "", 'Leave Request Form'!B282)</f>
        <v/>
      </c>
      <c r="C281" s="158" t="str">
        <f>IF('Leave Request Form'!C282="", "", 'Leave Request Form'!C282)</f>
        <v/>
      </c>
      <c r="D281" s="160" t="str">
        <f>IF('Leave Request Form'!D282="", "", 'Leave Request Form'!D282)</f>
        <v/>
      </c>
      <c r="E281" s="161" t="str">
        <f>IF('Leave Request Form'!E282="", "", 'Leave Request Form'!E282)</f>
        <v/>
      </c>
      <c r="F281" s="181" t="str">
        <f>IF('Leave Request Form'!F282="", "", 'Leave Request Form'!F282)</f>
        <v/>
      </c>
      <c r="G281" s="163" t="str">
        <f>IF('Leave Request Form'!G282="", "", 'Leave Request Form'!G282)</f>
        <v/>
      </c>
      <c r="H281" s="164" t="str">
        <f>IF('Leave Request Form'!H282="", "", 'Leave Request Form'!H282)</f>
        <v/>
      </c>
      <c r="I281" s="156"/>
      <c r="J281" s="157" t="str">
        <f>IF('Leave Request Form'!AL282="", "", 'Leave Request Form'!AL282)</f>
        <v/>
      </c>
      <c r="K281" s="156"/>
      <c r="L281" s="157"/>
      <c r="M281" s="159"/>
      <c r="N281" s="160"/>
      <c r="O281" s="161"/>
      <c r="P281" s="163"/>
      <c r="Q281" s="163"/>
      <c r="R281" s="163"/>
      <c r="S281" s="156"/>
      <c r="T281" s="157" t="str">
        <f>IF('Leave Request Form'!W282="", 'Leave Request Form'!K282, 'Leave Request Form'!W282)</f>
        <v/>
      </c>
      <c r="U281" s="156"/>
      <c r="V281" s="157" t="str">
        <f>IF('Leave Request Form'!Y282="", 'Leave Request Form'!M282, 'Leave Request Form'!Y282)</f>
        <v/>
      </c>
      <c r="W281" s="75"/>
    </row>
    <row r="282" spans="1:23" x14ac:dyDescent="0.25">
      <c r="A282" s="75"/>
      <c r="B282" s="176" t="str">
        <f>IF('Leave Request Form'!B283="", "", 'Leave Request Form'!B283)</f>
        <v/>
      </c>
      <c r="C282" s="158" t="str">
        <f>IF('Leave Request Form'!C283="", "", 'Leave Request Form'!C283)</f>
        <v/>
      </c>
      <c r="D282" s="160" t="str">
        <f>IF('Leave Request Form'!D283="", "", 'Leave Request Form'!D283)</f>
        <v/>
      </c>
      <c r="E282" s="161" t="str">
        <f>IF('Leave Request Form'!E283="", "", 'Leave Request Form'!E283)</f>
        <v/>
      </c>
      <c r="F282" s="181" t="str">
        <f>IF('Leave Request Form'!F283="", "", 'Leave Request Form'!F283)</f>
        <v/>
      </c>
      <c r="G282" s="163" t="str">
        <f>IF('Leave Request Form'!G283="", "", 'Leave Request Form'!G283)</f>
        <v/>
      </c>
      <c r="H282" s="164" t="str">
        <f>IF('Leave Request Form'!H283="", "", 'Leave Request Form'!H283)</f>
        <v/>
      </c>
      <c r="I282" s="156"/>
      <c r="J282" s="157" t="str">
        <f>IF('Leave Request Form'!AL283="", "", 'Leave Request Form'!AL283)</f>
        <v/>
      </c>
      <c r="K282" s="156"/>
      <c r="L282" s="157"/>
      <c r="M282" s="159"/>
      <c r="N282" s="160"/>
      <c r="O282" s="161"/>
      <c r="P282" s="163"/>
      <c r="Q282" s="163"/>
      <c r="R282" s="163"/>
      <c r="S282" s="156"/>
      <c r="T282" s="157" t="str">
        <f>IF('Leave Request Form'!W283="", 'Leave Request Form'!K283, 'Leave Request Form'!W283)</f>
        <v/>
      </c>
      <c r="U282" s="156"/>
      <c r="V282" s="157" t="str">
        <f>IF('Leave Request Form'!Y283="", 'Leave Request Form'!M283, 'Leave Request Form'!Y283)</f>
        <v/>
      </c>
      <c r="W282" s="75"/>
    </row>
    <row r="283" spans="1:23" x14ac:dyDescent="0.25">
      <c r="A283" s="75"/>
      <c r="B283" s="176" t="str">
        <f>IF('Leave Request Form'!B284="", "", 'Leave Request Form'!B284)</f>
        <v/>
      </c>
      <c r="C283" s="158" t="str">
        <f>IF('Leave Request Form'!C284="", "", 'Leave Request Form'!C284)</f>
        <v/>
      </c>
      <c r="D283" s="160" t="str">
        <f>IF('Leave Request Form'!D284="", "", 'Leave Request Form'!D284)</f>
        <v/>
      </c>
      <c r="E283" s="161" t="str">
        <f>IF('Leave Request Form'!E284="", "", 'Leave Request Form'!E284)</f>
        <v/>
      </c>
      <c r="F283" s="181" t="str">
        <f>IF('Leave Request Form'!F284="", "", 'Leave Request Form'!F284)</f>
        <v/>
      </c>
      <c r="G283" s="163" t="str">
        <f>IF('Leave Request Form'!G284="", "", 'Leave Request Form'!G284)</f>
        <v/>
      </c>
      <c r="H283" s="164" t="str">
        <f>IF('Leave Request Form'!H284="", "", 'Leave Request Form'!H284)</f>
        <v/>
      </c>
      <c r="I283" s="156"/>
      <c r="J283" s="157" t="str">
        <f>IF('Leave Request Form'!AL284="", "", 'Leave Request Form'!AL284)</f>
        <v/>
      </c>
      <c r="K283" s="156"/>
      <c r="L283" s="157"/>
      <c r="M283" s="159"/>
      <c r="N283" s="160"/>
      <c r="O283" s="161"/>
      <c r="P283" s="163"/>
      <c r="Q283" s="163"/>
      <c r="R283" s="163"/>
      <c r="S283" s="156"/>
      <c r="T283" s="157" t="str">
        <f>IF('Leave Request Form'!W284="", 'Leave Request Form'!K284, 'Leave Request Form'!W284)</f>
        <v/>
      </c>
      <c r="U283" s="156"/>
      <c r="V283" s="157" t="str">
        <f>IF('Leave Request Form'!Y284="", 'Leave Request Form'!M284, 'Leave Request Form'!Y284)</f>
        <v/>
      </c>
      <c r="W283" s="75"/>
    </row>
    <row r="284" spans="1:23" x14ac:dyDescent="0.25">
      <c r="A284" s="75"/>
      <c r="B284" s="176" t="str">
        <f>IF('Leave Request Form'!B285="", "", 'Leave Request Form'!B285)</f>
        <v/>
      </c>
      <c r="C284" s="158" t="str">
        <f>IF('Leave Request Form'!C285="", "", 'Leave Request Form'!C285)</f>
        <v/>
      </c>
      <c r="D284" s="160" t="str">
        <f>IF('Leave Request Form'!D285="", "", 'Leave Request Form'!D285)</f>
        <v/>
      </c>
      <c r="E284" s="161" t="str">
        <f>IF('Leave Request Form'!E285="", "", 'Leave Request Form'!E285)</f>
        <v/>
      </c>
      <c r="F284" s="181" t="str">
        <f>IF('Leave Request Form'!F285="", "", 'Leave Request Form'!F285)</f>
        <v/>
      </c>
      <c r="G284" s="163" t="str">
        <f>IF('Leave Request Form'!G285="", "", 'Leave Request Form'!G285)</f>
        <v/>
      </c>
      <c r="H284" s="164" t="str">
        <f>IF('Leave Request Form'!H285="", "", 'Leave Request Form'!H285)</f>
        <v/>
      </c>
      <c r="I284" s="156"/>
      <c r="J284" s="157" t="str">
        <f>IF('Leave Request Form'!AL285="", "", 'Leave Request Form'!AL285)</f>
        <v/>
      </c>
      <c r="K284" s="156"/>
      <c r="L284" s="157"/>
      <c r="M284" s="159"/>
      <c r="N284" s="160"/>
      <c r="O284" s="161"/>
      <c r="P284" s="163"/>
      <c r="Q284" s="163"/>
      <c r="R284" s="163"/>
      <c r="S284" s="156"/>
      <c r="T284" s="157" t="str">
        <f>IF('Leave Request Form'!W285="", 'Leave Request Form'!K285, 'Leave Request Form'!W285)</f>
        <v/>
      </c>
      <c r="U284" s="156"/>
      <c r="V284" s="157" t="str">
        <f>IF('Leave Request Form'!Y285="", 'Leave Request Form'!M285, 'Leave Request Form'!Y285)</f>
        <v/>
      </c>
      <c r="W284" s="75"/>
    </row>
    <row r="285" spans="1:23" x14ac:dyDescent="0.25">
      <c r="A285" s="75"/>
      <c r="B285" s="176" t="str">
        <f>IF('Leave Request Form'!B286="", "", 'Leave Request Form'!B286)</f>
        <v/>
      </c>
      <c r="C285" s="158" t="str">
        <f>IF('Leave Request Form'!C286="", "", 'Leave Request Form'!C286)</f>
        <v/>
      </c>
      <c r="D285" s="160" t="str">
        <f>IF('Leave Request Form'!D286="", "", 'Leave Request Form'!D286)</f>
        <v/>
      </c>
      <c r="E285" s="161" t="str">
        <f>IF('Leave Request Form'!E286="", "", 'Leave Request Form'!E286)</f>
        <v/>
      </c>
      <c r="F285" s="181" t="str">
        <f>IF('Leave Request Form'!F286="", "", 'Leave Request Form'!F286)</f>
        <v/>
      </c>
      <c r="G285" s="163" t="str">
        <f>IF('Leave Request Form'!G286="", "", 'Leave Request Form'!G286)</f>
        <v/>
      </c>
      <c r="H285" s="164" t="str">
        <f>IF('Leave Request Form'!H286="", "", 'Leave Request Form'!H286)</f>
        <v/>
      </c>
      <c r="I285" s="156"/>
      <c r="J285" s="157" t="str">
        <f>IF('Leave Request Form'!AL286="", "", 'Leave Request Form'!AL286)</f>
        <v/>
      </c>
      <c r="K285" s="156"/>
      <c r="L285" s="157"/>
      <c r="M285" s="159"/>
      <c r="N285" s="160"/>
      <c r="O285" s="161"/>
      <c r="P285" s="163"/>
      <c r="Q285" s="163"/>
      <c r="R285" s="163"/>
      <c r="S285" s="156"/>
      <c r="T285" s="157" t="str">
        <f>IF('Leave Request Form'!W286="", 'Leave Request Form'!K286, 'Leave Request Form'!W286)</f>
        <v/>
      </c>
      <c r="U285" s="156"/>
      <c r="V285" s="157" t="str">
        <f>IF('Leave Request Form'!Y286="", 'Leave Request Form'!M286, 'Leave Request Form'!Y286)</f>
        <v/>
      </c>
      <c r="W285" s="75"/>
    </row>
    <row r="286" spans="1:23" x14ac:dyDescent="0.25">
      <c r="A286" s="75"/>
      <c r="B286" s="176" t="str">
        <f>IF('Leave Request Form'!B287="", "", 'Leave Request Form'!B287)</f>
        <v/>
      </c>
      <c r="C286" s="158" t="str">
        <f>IF('Leave Request Form'!C287="", "", 'Leave Request Form'!C287)</f>
        <v/>
      </c>
      <c r="D286" s="160" t="str">
        <f>IF('Leave Request Form'!D287="", "", 'Leave Request Form'!D287)</f>
        <v/>
      </c>
      <c r="E286" s="161" t="str">
        <f>IF('Leave Request Form'!E287="", "", 'Leave Request Form'!E287)</f>
        <v/>
      </c>
      <c r="F286" s="181" t="str">
        <f>IF('Leave Request Form'!F287="", "", 'Leave Request Form'!F287)</f>
        <v/>
      </c>
      <c r="G286" s="163" t="str">
        <f>IF('Leave Request Form'!G287="", "", 'Leave Request Form'!G287)</f>
        <v/>
      </c>
      <c r="H286" s="164" t="str">
        <f>IF('Leave Request Form'!H287="", "", 'Leave Request Form'!H287)</f>
        <v/>
      </c>
      <c r="I286" s="156"/>
      <c r="J286" s="157" t="str">
        <f>IF('Leave Request Form'!AL287="", "", 'Leave Request Form'!AL287)</f>
        <v/>
      </c>
      <c r="K286" s="156"/>
      <c r="L286" s="157"/>
      <c r="M286" s="159"/>
      <c r="N286" s="160"/>
      <c r="O286" s="161"/>
      <c r="P286" s="163"/>
      <c r="Q286" s="163"/>
      <c r="R286" s="163"/>
      <c r="S286" s="156"/>
      <c r="T286" s="157" t="str">
        <f>IF('Leave Request Form'!W287="", 'Leave Request Form'!K287, 'Leave Request Form'!W287)</f>
        <v/>
      </c>
      <c r="U286" s="156"/>
      <c r="V286" s="157" t="str">
        <f>IF('Leave Request Form'!Y287="", 'Leave Request Form'!M287, 'Leave Request Form'!Y287)</f>
        <v/>
      </c>
      <c r="W286" s="75"/>
    </row>
    <row r="287" spans="1:23" x14ac:dyDescent="0.25">
      <c r="A287" s="75"/>
      <c r="B287" s="176" t="str">
        <f>IF('Leave Request Form'!B288="", "", 'Leave Request Form'!B288)</f>
        <v/>
      </c>
      <c r="C287" s="158" t="str">
        <f>IF('Leave Request Form'!C288="", "", 'Leave Request Form'!C288)</f>
        <v/>
      </c>
      <c r="D287" s="160" t="str">
        <f>IF('Leave Request Form'!D288="", "", 'Leave Request Form'!D288)</f>
        <v/>
      </c>
      <c r="E287" s="161" t="str">
        <f>IF('Leave Request Form'!E288="", "", 'Leave Request Form'!E288)</f>
        <v/>
      </c>
      <c r="F287" s="181" t="str">
        <f>IF('Leave Request Form'!F288="", "", 'Leave Request Form'!F288)</f>
        <v/>
      </c>
      <c r="G287" s="163" t="str">
        <f>IF('Leave Request Form'!G288="", "", 'Leave Request Form'!G288)</f>
        <v/>
      </c>
      <c r="H287" s="164" t="str">
        <f>IF('Leave Request Form'!H288="", "", 'Leave Request Form'!H288)</f>
        <v/>
      </c>
      <c r="I287" s="156"/>
      <c r="J287" s="157" t="str">
        <f>IF('Leave Request Form'!AL288="", "", 'Leave Request Form'!AL288)</f>
        <v/>
      </c>
      <c r="K287" s="156"/>
      <c r="L287" s="157"/>
      <c r="M287" s="159"/>
      <c r="N287" s="160"/>
      <c r="O287" s="161"/>
      <c r="P287" s="163"/>
      <c r="Q287" s="163"/>
      <c r="R287" s="163"/>
      <c r="S287" s="156"/>
      <c r="T287" s="157" t="str">
        <f>IF('Leave Request Form'!W288="", 'Leave Request Form'!K288, 'Leave Request Form'!W288)</f>
        <v/>
      </c>
      <c r="U287" s="156"/>
      <c r="V287" s="157" t="str">
        <f>IF('Leave Request Form'!Y288="", 'Leave Request Form'!M288, 'Leave Request Form'!Y288)</f>
        <v/>
      </c>
      <c r="W287" s="75"/>
    </row>
    <row r="288" spans="1:23" x14ac:dyDescent="0.25">
      <c r="A288" s="75"/>
      <c r="B288" s="176" t="str">
        <f>IF('Leave Request Form'!B289="", "", 'Leave Request Form'!B289)</f>
        <v/>
      </c>
      <c r="C288" s="158" t="str">
        <f>IF('Leave Request Form'!C289="", "", 'Leave Request Form'!C289)</f>
        <v/>
      </c>
      <c r="D288" s="160" t="str">
        <f>IF('Leave Request Form'!D289="", "", 'Leave Request Form'!D289)</f>
        <v/>
      </c>
      <c r="E288" s="161" t="str">
        <f>IF('Leave Request Form'!E289="", "", 'Leave Request Form'!E289)</f>
        <v/>
      </c>
      <c r="F288" s="181" t="str">
        <f>IF('Leave Request Form'!F289="", "", 'Leave Request Form'!F289)</f>
        <v/>
      </c>
      <c r="G288" s="163" t="str">
        <f>IF('Leave Request Form'!G289="", "", 'Leave Request Form'!G289)</f>
        <v/>
      </c>
      <c r="H288" s="164" t="str">
        <f>IF('Leave Request Form'!H289="", "", 'Leave Request Form'!H289)</f>
        <v/>
      </c>
      <c r="I288" s="156"/>
      <c r="J288" s="157" t="str">
        <f>IF('Leave Request Form'!AL289="", "", 'Leave Request Form'!AL289)</f>
        <v/>
      </c>
      <c r="K288" s="156"/>
      <c r="L288" s="157"/>
      <c r="M288" s="159"/>
      <c r="N288" s="160"/>
      <c r="O288" s="161"/>
      <c r="P288" s="163"/>
      <c r="Q288" s="163"/>
      <c r="R288" s="163"/>
      <c r="S288" s="156"/>
      <c r="T288" s="157" t="str">
        <f>IF('Leave Request Form'!W289="", 'Leave Request Form'!K289, 'Leave Request Form'!W289)</f>
        <v/>
      </c>
      <c r="U288" s="156"/>
      <c r="V288" s="157" t="str">
        <f>IF('Leave Request Form'!Y289="", 'Leave Request Form'!M289, 'Leave Request Form'!Y289)</f>
        <v/>
      </c>
      <c r="W288" s="75"/>
    </row>
    <row r="289" spans="1:23" x14ac:dyDescent="0.25">
      <c r="A289" s="75"/>
      <c r="B289" s="176" t="str">
        <f>IF('Leave Request Form'!B290="", "", 'Leave Request Form'!B290)</f>
        <v/>
      </c>
      <c r="C289" s="158" t="str">
        <f>IF('Leave Request Form'!C290="", "", 'Leave Request Form'!C290)</f>
        <v/>
      </c>
      <c r="D289" s="160" t="str">
        <f>IF('Leave Request Form'!D290="", "", 'Leave Request Form'!D290)</f>
        <v/>
      </c>
      <c r="E289" s="161" t="str">
        <f>IF('Leave Request Form'!E290="", "", 'Leave Request Form'!E290)</f>
        <v/>
      </c>
      <c r="F289" s="181" t="str">
        <f>IF('Leave Request Form'!F290="", "", 'Leave Request Form'!F290)</f>
        <v/>
      </c>
      <c r="G289" s="163" t="str">
        <f>IF('Leave Request Form'!G290="", "", 'Leave Request Form'!G290)</f>
        <v/>
      </c>
      <c r="H289" s="164" t="str">
        <f>IF('Leave Request Form'!H290="", "", 'Leave Request Form'!H290)</f>
        <v/>
      </c>
      <c r="I289" s="156"/>
      <c r="J289" s="157" t="str">
        <f>IF('Leave Request Form'!AL290="", "", 'Leave Request Form'!AL290)</f>
        <v/>
      </c>
      <c r="K289" s="156"/>
      <c r="L289" s="157"/>
      <c r="M289" s="159"/>
      <c r="N289" s="160"/>
      <c r="O289" s="161"/>
      <c r="P289" s="163"/>
      <c r="Q289" s="163"/>
      <c r="R289" s="163"/>
      <c r="S289" s="156"/>
      <c r="T289" s="157" t="str">
        <f>IF('Leave Request Form'!W290="", 'Leave Request Form'!K290, 'Leave Request Form'!W290)</f>
        <v/>
      </c>
      <c r="U289" s="156"/>
      <c r="V289" s="157" t="str">
        <f>IF('Leave Request Form'!Y290="", 'Leave Request Form'!M290, 'Leave Request Form'!Y290)</f>
        <v/>
      </c>
      <c r="W289" s="75"/>
    </row>
    <row r="290" spans="1:23" x14ac:dyDescent="0.25">
      <c r="A290" s="75"/>
      <c r="B290" s="176" t="str">
        <f>IF('Leave Request Form'!B291="", "", 'Leave Request Form'!B291)</f>
        <v/>
      </c>
      <c r="C290" s="158" t="str">
        <f>IF('Leave Request Form'!C291="", "", 'Leave Request Form'!C291)</f>
        <v/>
      </c>
      <c r="D290" s="160" t="str">
        <f>IF('Leave Request Form'!D291="", "", 'Leave Request Form'!D291)</f>
        <v/>
      </c>
      <c r="E290" s="161" t="str">
        <f>IF('Leave Request Form'!E291="", "", 'Leave Request Form'!E291)</f>
        <v/>
      </c>
      <c r="F290" s="181" t="str">
        <f>IF('Leave Request Form'!F291="", "", 'Leave Request Form'!F291)</f>
        <v/>
      </c>
      <c r="G290" s="163" t="str">
        <f>IF('Leave Request Form'!G291="", "", 'Leave Request Form'!G291)</f>
        <v/>
      </c>
      <c r="H290" s="164" t="str">
        <f>IF('Leave Request Form'!H291="", "", 'Leave Request Form'!H291)</f>
        <v/>
      </c>
      <c r="I290" s="156"/>
      <c r="J290" s="157" t="str">
        <f>IF('Leave Request Form'!AL291="", "", 'Leave Request Form'!AL291)</f>
        <v/>
      </c>
      <c r="K290" s="156"/>
      <c r="L290" s="157"/>
      <c r="M290" s="159"/>
      <c r="N290" s="160"/>
      <c r="O290" s="161"/>
      <c r="P290" s="163"/>
      <c r="Q290" s="163"/>
      <c r="R290" s="163"/>
      <c r="S290" s="156"/>
      <c r="T290" s="157" t="str">
        <f>IF('Leave Request Form'!W291="", 'Leave Request Form'!K291, 'Leave Request Form'!W291)</f>
        <v/>
      </c>
      <c r="U290" s="156"/>
      <c r="V290" s="157" t="str">
        <f>IF('Leave Request Form'!Y291="", 'Leave Request Form'!M291, 'Leave Request Form'!Y291)</f>
        <v/>
      </c>
      <c r="W290" s="75"/>
    </row>
    <row r="291" spans="1:23" x14ac:dyDescent="0.25">
      <c r="A291" s="75"/>
      <c r="B291" s="176" t="str">
        <f>IF('Leave Request Form'!B292="", "", 'Leave Request Form'!B292)</f>
        <v/>
      </c>
      <c r="C291" s="158" t="str">
        <f>IF('Leave Request Form'!C292="", "", 'Leave Request Form'!C292)</f>
        <v/>
      </c>
      <c r="D291" s="160" t="str">
        <f>IF('Leave Request Form'!D292="", "", 'Leave Request Form'!D292)</f>
        <v/>
      </c>
      <c r="E291" s="161" t="str">
        <f>IF('Leave Request Form'!E292="", "", 'Leave Request Form'!E292)</f>
        <v/>
      </c>
      <c r="F291" s="181" t="str">
        <f>IF('Leave Request Form'!F292="", "", 'Leave Request Form'!F292)</f>
        <v/>
      </c>
      <c r="G291" s="163" t="str">
        <f>IF('Leave Request Form'!G292="", "", 'Leave Request Form'!G292)</f>
        <v/>
      </c>
      <c r="H291" s="164" t="str">
        <f>IF('Leave Request Form'!H292="", "", 'Leave Request Form'!H292)</f>
        <v/>
      </c>
      <c r="I291" s="156"/>
      <c r="J291" s="157" t="str">
        <f>IF('Leave Request Form'!AL292="", "", 'Leave Request Form'!AL292)</f>
        <v/>
      </c>
      <c r="K291" s="156"/>
      <c r="L291" s="157"/>
      <c r="M291" s="159"/>
      <c r="N291" s="160"/>
      <c r="O291" s="161"/>
      <c r="P291" s="163"/>
      <c r="Q291" s="163"/>
      <c r="R291" s="163"/>
      <c r="S291" s="156"/>
      <c r="T291" s="157" t="str">
        <f>IF('Leave Request Form'!W292="", 'Leave Request Form'!K292, 'Leave Request Form'!W292)</f>
        <v/>
      </c>
      <c r="U291" s="156"/>
      <c r="V291" s="157" t="str">
        <f>IF('Leave Request Form'!Y292="", 'Leave Request Form'!M292, 'Leave Request Form'!Y292)</f>
        <v/>
      </c>
      <c r="W291" s="75"/>
    </row>
    <row r="292" spans="1:23" x14ac:dyDescent="0.25">
      <c r="A292" s="75"/>
      <c r="B292" s="176" t="str">
        <f>IF('Leave Request Form'!B293="", "", 'Leave Request Form'!B293)</f>
        <v/>
      </c>
      <c r="C292" s="158" t="str">
        <f>IF('Leave Request Form'!C293="", "", 'Leave Request Form'!C293)</f>
        <v/>
      </c>
      <c r="D292" s="160" t="str">
        <f>IF('Leave Request Form'!D293="", "", 'Leave Request Form'!D293)</f>
        <v/>
      </c>
      <c r="E292" s="161" t="str">
        <f>IF('Leave Request Form'!E293="", "", 'Leave Request Form'!E293)</f>
        <v/>
      </c>
      <c r="F292" s="181" t="str">
        <f>IF('Leave Request Form'!F293="", "", 'Leave Request Form'!F293)</f>
        <v/>
      </c>
      <c r="G292" s="163" t="str">
        <f>IF('Leave Request Form'!G293="", "", 'Leave Request Form'!G293)</f>
        <v/>
      </c>
      <c r="H292" s="164" t="str">
        <f>IF('Leave Request Form'!H293="", "", 'Leave Request Form'!H293)</f>
        <v/>
      </c>
      <c r="I292" s="156"/>
      <c r="J292" s="157" t="str">
        <f>IF('Leave Request Form'!AL293="", "", 'Leave Request Form'!AL293)</f>
        <v/>
      </c>
      <c r="K292" s="156"/>
      <c r="L292" s="157"/>
      <c r="M292" s="159"/>
      <c r="N292" s="160"/>
      <c r="O292" s="161"/>
      <c r="P292" s="163"/>
      <c r="Q292" s="163"/>
      <c r="R292" s="163"/>
      <c r="S292" s="156"/>
      <c r="T292" s="157" t="str">
        <f>IF('Leave Request Form'!W293="", 'Leave Request Form'!K293, 'Leave Request Form'!W293)</f>
        <v/>
      </c>
      <c r="U292" s="156"/>
      <c r="V292" s="157" t="str">
        <f>IF('Leave Request Form'!Y293="", 'Leave Request Form'!M293, 'Leave Request Form'!Y293)</f>
        <v/>
      </c>
      <c r="W292" s="75"/>
    </row>
    <row r="293" spans="1:23" x14ac:dyDescent="0.25">
      <c r="A293" s="75"/>
      <c r="B293" s="176" t="str">
        <f>IF('Leave Request Form'!B294="", "", 'Leave Request Form'!B294)</f>
        <v/>
      </c>
      <c r="C293" s="158" t="str">
        <f>IF('Leave Request Form'!C294="", "", 'Leave Request Form'!C294)</f>
        <v/>
      </c>
      <c r="D293" s="160" t="str">
        <f>IF('Leave Request Form'!D294="", "", 'Leave Request Form'!D294)</f>
        <v/>
      </c>
      <c r="E293" s="161" t="str">
        <f>IF('Leave Request Form'!E294="", "", 'Leave Request Form'!E294)</f>
        <v/>
      </c>
      <c r="F293" s="181" t="str">
        <f>IF('Leave Request Form'!F294="", "", 'Leave Request Form'!F294)</f>
        <v/>
      </c>
      <c r="G293" s="163" t="str">
        <f>IF('Leave Request Form'!G294="", "", 'Leave Request Form'!G294)</f>
        <v/>
      </c>
      <c r="H293" s="164" t="str">
        <f>IF('Leave Request Form'!H294="", "", 'Leave Request Form'!H294)</f>
        <v/>
      </c>
      <c r="I293" s="156"/>
      <c r="J293" s="157" t="str">
        <f>IF('Leave Request Form'!AL294="", "", 'Leave Request Form'!AL294)</f>
        <v/>
      </c>
      <c r="K293" s="156"/>
      <c r="L293" s="157"/>
      <c r="M293" s="159"/>
      <c r="N293" s="160"/>
      <c r="O293" s="161"/>
      <c r="P293" s="163"/>
      <c r="Q293" s="163"/>
      <c r="R293" s="163"/>
      <c r="S293" s="156"/>
      <c r="T293" s="157" t="str">
        <f>IF('Leave Request Form'!W294="", 'Leave Request Form'!K294, 'Leave Request Form'!W294)</f>
        <v/>
      </c>
      <c r="U293" s="156"/>
      <c r="V293" s="157" t="str">
        <f>IF('Leave Request Form'!Y294="", 'Leave Request Form'!M294, 'Leave Request Form'!Y294)</f>
        <v/>
      </c>
      <c r="W293" s="75"/>
    </row>
    <row r="294" spans="1:23" x14ac:dyDescent="0.25">
      <c r="A294" s="75"/>
      <c r="B294" s="176" t="str">
        <f>IF('Leave Request Form'!B295="", "", 'Leave Request Form'!B295)</f>
        <v/>
      </c>
      <c r="C294" s="158" t="str">
        <f>IF('Leave Request Form'!C295="", "", 'Leave Request Form'!C295)</f>
        <v/>
      </c>
      <c r="D294" s="160" t="str">
        <f>IF('Leave Request Form'!D295="", "", 'Leave Request Form'!D295)</f>
        <v/>
      </c>
      <c r="E294" s="161" t="str">
        <f>IF('Leave Request Form'!E295="", "", 'Leave Request Form'!E295)</f>
        <v/>
      </c>
      <c r="F294" s="181" t="str">
        <f>IF('Leave Request Form'!F295="", "", 'Leave Request Form'!F295)</f>
        <v/>
      </c>
      <c r="G294" s="163" t="str">
        <f>IF('Leave Request Form'!G295="", "", 'Leave Request Form'!G295)</f>
        <v/>
      </c>
      <c r="H294" s="164" t="str">
        <f>IF('Leave Request Form'!H295="", "", 'Leave Request Form'!H295)</f>
        <v/>
      </c>
      <c r="I294" s="156"/>
      <c r="J294" s="157" t="str">
        <f>IF('Leave Request Form'!AL295="", "", 'Leave Request Form'!AL295)</f>
        <v/>
      </c>
      <c r="K294" s="156"/>
      <c r="L294" s="157"/>
      <c r="M294" s="159"/>
      <c r="N294" s="160"/>
      <c r="O294" s="161"/>
      <c r="P294" s="163"/>
      <c r="Q294" s="163"/>
      <c r="R294" s="163"/>
      <c r="S294" s="156"/>
      <c r="T294" s="157" t="str">
        <f>IF('Leave Request Form'!W295="", 'Leave Request Form'!K295, 'Leave Request Form'!W295)</f>
        <v/>
      </c>
      <c r="U294" s="156"/>
      <c r="V294" s="157" t="str">
        <f>IF('Leave Request Form'!Y295="", 'Leave Request Form'!M295, 'Leave Request Form'!Y295)</f>
        <v/>
      </c>
      <c r="W294" s="75"/>
    </row>
    <row r="295" spans="1:23" x14ac:dyDescent="0.25">
      <c r="A295" s="75"/>
      <c r="B295" s="176" t="str">
        <f>IF('Leave Request Form'!B296="", "", 'Leave Request Form'!B296)</f>
        <v/>
      </c>
      <c r="C295" s="158" t="str">
        <f>IF('Leave Request Form'!C296="", "", 'Leave Request Form'!C296)</f>
        <v/>
      </c>
      <c r="D295" s="160" t="str">
        <f>IF('Leave Request Form'!D296="", "", 'Leave Request Form'!D296)</f>
        <v/>
      </c>
      <c r="E295" s="161" t="str">
        <f>IF('Leave Request Form'!E296="", "", 'Leave Request Form'!E296)</f>
        <v/>
      </c>
      <c r="F295" s="181" t="str">
        <f>IF('Leave Request Form'!F296="", "", 'Leave Request Form'!F296)</f>
        <v/>
      </c>
      <c r="G295" s="163" t="str">
        <f>IF('Leave Request Form'!G296="", "", 'Leave Request Form'!G296)</f>
        <v/>
      </c>
      <c r="H295" s="164" t="str">
        <f>IF('Leave Request Form'!H296="", "", 'Leave Request Form'!H296)</f>
        <v/>
      </c>
      <c r="I295" s="156"/>
      <c r="J295" s="157" t="str">
        <f>IF('Leave Request Form'!AL296="", "", 'Leave Request Form'!AL296)</f>
        <v/>
      </c>
      <c r="K295" s="156"/>
      <c r="L295" s="157"/>
      <c r="M295" s="159"/>
      <c r="N295" s="160"/>
      <c r="O295" s="161"/>
      <c r="P295" s="163"/>
      <c r="Q295" s="163"/>
      <c r="R295" s="163"/>
      <c r="S295" s="156"/>
      <c r="T295" s="157" t="str">
        <f>IF('Leave Request Form'!W296="", 'Leave Request Form'!K296, 'Leave Request Form'!W296)</f>
        <v/>
      </c>
      <c r="U295" s="156"/>
      <c r="V295" s="157" t="str">
        <f>IF('Leave Request Form'!Y296="", 'Leave Request Form'!M296, 'Leave Request Form'!Y296)</f>
        <v/>
      </c>
      <c r="W295" s="75"/>
    </row>
    <row r="296" spans="1:23" x14ac:dyDescent="0.25">
      <c r="A296" s="75"/>
      <c r="B296" s="176" t="str">
        <f>IF('Leave Request Form'!B297="", "", 'Leave Request Form'!B297)</f>
        <v/>
      </c>
      <c r="C296" s="158" t="str">
        <f>IF('Leave Request Form'!C297="", "", 'Leave Request Form'!C297)</f>
        <v/>
      </c>
      <c r="D296" s="160" t="str">
        <f>IF('Leave Request Form'!D297="", "", 'Leave Request Form'!D297)</f>
        <v/>
      </c>
      <c r="E296" s="161" t="str">
        <f>IF('Leave Request Form'!E297="", "", 'Leave Request Form'!E297)</f>
        <v/>
      </c>
      <c r="F296" s="181" t="str">
        <f>IF('Leave Request Form'!F297="", "", 'Leave Request Form'!F297)</f>
        <v/>
      </c>
      <c r="G296" s="163" t="str">
        <f>IF('Leave Request Form'!G297="", "", 'Leave Request Form'!G297)</f>
        <v/>
      </c>
      <c r="H296" s="164" t="str">
        <f>IF('Leave Request Form'!H297="", "", 'Leave Request Form'!H297)</f>
        <v/>
      </c>
      <c r="I296" s="156"/>
      <c r="J296" s="157" t="str">
        <f>IF('Leave Request Form'!AL297="", "", 'Leave Request Form'!AL297)</f>
        <v/>
      </c>
      <c r="K296" s="156"/>
      <c r="L296" s="157"/>
      <c r="M296" s="159"/>
      <c r="N296" s="160"/>
      <c r="O296" s="161"/>
      <c r="P296" s="163"/>
      <c r="Q296" s="163"/>
      <c r="R296" s="163"/>
      <c r="S296" s="156"/>
      <c r="T296" s="157" t="str">
        <f>IF('Leave Request Form'!W297="", 'Leave Request Form'!K297, 'Leave Request Form'!W297)</f>
        <v/>
      </c>
      <c r="U296" s="156"/>
      <c r="V296" s="157" t="str">
        <f>IF('Leave Request Form'!Y297="", 'Leave Request Form'!M297, 'Leave Request Form'!Y297)</f>
        <v/>
      </c>
      <c r="W296" s="75"/>
    </row>
    <row r="297" spans="1:23" x14ac:dyDescent="0.25">
      <c r="A297" s="75"/>
      <c r="B297" s="176" t="str">
        <f>IF('Leave Request Form'!B298="", "", 'Leave Request Form'!B298)</f>
        <v/>
      </c>
      <c r="C297" s="158" t="str">
        <f>IF('Leave Request Form'!C298="", "", 'Leave Request Form'!C298)</f>
        <v/>
      </c>
      <c r="D297" s="160" t="str">
        <f>IF('Leave Request Form'!D298="", "", 'Leave Request Form'!D298)</f>
        <v/>
      </c>
      <c r="E297" s="161" t="str">
        <f>IF('Leave Request Form'!E298="", "", 'Leave Request Form'!E298)</f>
        <v/>
      </c>
      <c r="F297" s="181" t="str">
        <f>IF('Leave Request Form'!F298="", "", 'Leave Request Form'!F298)</f>
        <v/>
      </c>
      <c r="G297" s="163" t="str">
        <f>IF('Leave Request Form'!G298="", "", 'Leave Request Form'!G298)</f>
        <v/>
      </c>
      <c r="H297" s="164" t="str">
        <f>IF('Leave Request Form'!H298="", "", 'Leave Request Form'!H298)</f>
        <v/>
      </c>
      <c r="I297" s="156"/>
      <c r="J297" s="157" t="str">
        <f>IF('Leave Request Form'!AL298="", "", 'Leave Request Form'!AL298)</f>
        <v/>
      </c>
      <c r="K297" s="156"/>
      <c r="L297" s="157"/>
      <c r="M297" s="159"/>
      <c r="N297" s="160"/>
      <c r="O297" s="161"/>
      <c r="P297" s="163"/>
      <c r="Q297" s="163"/>
      <c r="R297" s="163"/>
      <c r="S297" s="156"/>
      <c r="T297" s="157" t="str">
        <f>IF('Leave Request Form'!W298="", 'Leave Request Form'!K298, 'Leave Request Form'!W298)</f>
        <v/>
      </c>
      <c r="U297" s="156"/>
      <c r="V297" s="157" t="str">
        <f>IF('Leave Request Form'!Y298="", 'Leave Request Form'!M298, 'Leave Request Form'!Y298)</f>
        <v/>
      </c>
      <c r="W297" s="75"/>
    </row>
    <row r="298" spans="1:23" x14ac:dyDescent="0.25">
      <c r="A298" s="75"/>
      <c r="B298" s="176" t="str">
        <f>IF('Leave Request Form'!B299="", "", 'Leave Request Form'!B299)</f>
        <v/>
      </c>
      <c r="C298" s="158" t="str">
        <f>IF('Leave Request Form'!C299="", "", 'Leave Request Form'!C299)</f>
        <v/>
      </c>
      <c r="D298" s="160" t="str">
        <f>IF('Leave Request Form'!D299="", "", 'Leave Request Form'!D299)</f>
        <v/>
      </c>
      <c r="E298" s="161" t="str">
        <f>IF('Leave Request Form'!E299="", "", 'Leave Request Form'!E299)</f>
        <v/>
      </c>
      <c r="F298" s="181" t="str">
        <f>IF('Leave Request Form'!F299="", "", 'Leave Request Form'!F299)</f>
        <v/>
      </c>
      <c r="G298" s="163" t="str">
        <f>IF('Leave Request Form'!G299="", "", 'Leave Request Form'!G299)</f>
        <v/>
      </c>
      <c r="H298" s="164" t="str">
        <f>IF('Leave Request Form'!H299="", "", 'Leave Request Form'!H299)</f>
        <v/>
      </c>
      <c r="I298" s="156"/>
      <c r="J298" s="157" t="str">
        <f>IF('Leave Request Form'!AL299="", "", 'Leave Request Form'!AL299)</f>
        <v/>
      </c>
      <c r="K298" s="156"/>
      <c r="L298" s="157"/>
      <c r="M298" s="159"/>
      <c r="N298" s="160"/>
      <c r="O298" s="161"/>
      <c r="P298" s="163"/>
      <c r="Q298" s="163"/>
      <c r="R298" s="163"/>
      <c r="S298" s="156"/>
      <c r="T298" s="157" t="str">
        <f>IF('Leave Request Form'!W299="", 'Leave Request Form'!K299, 'Leave Request Form'!W299)</f>
        <v/>
      </c>
      <c r="U298" s="156"/>
      <c r="V298" s="157" t="str">
        <f>IF('Leave Request Form'!Y299="", 'Leave Request Form'!M299, 'Leave Request Form'!Y299)</f>
        <v/>
      </c>
      <c r="W298" s="75"/>
    </row>
    <row r="299" spans="1:23" x14ac:dyDescent="0.25">
      <c r="A299" s="75"/>
      <c r="B299" s="176" t="str">
        <f>IF('Leave Request Form'!B300="", "", 'Leave Request Form'!B300)</f>
        <v/>
      </c>
      <c r="C299" s="158" t="str">
        <f>IF('Leave Request Form'!C300="", "", 'Leave Request Form'!C300)</f>
        <v/>
      </c>
      <c r="D299" s="160" t="str">
        <f>IF('Leave Request Form'!D300="", "", 'Leave Request Form'!D300)</f>
        <v/>
      </c>
      <c r="E299" s="161" t="str">
        <f>IF('Leave Request Form'!E300="", "", 'Leave Request Form'!E300)</f>
        <v/>
      </c>
      <c r="F299" s="181" t="str">
        <f>IF('Leave Request Form'!F300="", "", 'Leave Request Form'!F300)</f>
        <v/>
      </c>
      <c r="G299" s="163" t="str">
        <f>IF('Leave Request Form'!G300="", "", 'Leave Request Form'!G300)</f>
        <v/>
      </c>
      <c r="H299" s="164" t="str">
        <f>IF('Leave Request Form'!H300="", "", 'Leave Request Form'!H300)</f>
        <v/>
      </c>
      <c r="I299" s="156"/>
      <c r="J299" s="157" t="str">
        <f>IF('Leave Request Form'!AL300="", "", 'Leave Request Form'!AL300)</f>
        <v/>
      </c>
      <c r="K299" s="156"/>
      <c r="L299" s="157"/>
      <c r="M299" s="159"/>
      <c r="N299" s="160"/>
      <c r="O299" s="161"/>
      <c r="P299" s="163"/>
      <c r="Q299" s="163"/>
      <c r="R299" s="163"/>
      <c r="S299" s="156"/>
      <c r="T299" s="157" t="str">
        <f>IF('Leave Request Form'!W300="", 'Leave Request Form'!K300, 'Leave Request Form'!W300)</f>
        <v/>
      </c>
      <c r="U299" s="156"/>
      <c r="V299" s="157" t="str">
        <f>IF('Leave Request Form'!Y300="", 'Leave Request Form'!M300, 'Leave Request Form'!Y300)</f>
        <v/>
      </c>
      <c r="W299" s="75"/>
    </row>
    <row r="300" spans="1:23" x14ac:dyDescent="0.25">
      <c r="A300" s="75"/>
      <c r="B300" s="176" t="str">
        <f>IF('Leave Request Form'!B301="", "", 'Leave Request Form'!B301)</f>
        <v/>
      </c>
      <c r="C300" s="158" t="str">
        <f>IF('Leave Request Form'!C301="", "", 'Leave Request Form'!C301)</f>
        <v/>
      </c>
      <c r="D300" s="160" t="str">
        <f>IF('Leave Request Form'!D301="", "", 'Leave Request Form'!D301)</f>
        <v/>
      </c>
      <c r="E300" s="161" t="str">
        <f>IF('Leave Request Form'!E301="", "", 'Leave Request Form'!E301)</f>
        <v/>
      </c>
      <c r="F300" s="181" t="str">
        <f>IF('Leave Request Form'!F301="", "", 'Leave Request Form'!F301)</f>
        <v/>
      </c>
      <c r="G300" s="163" t="str">
        <f>IF('Leave Request Form'!G301="", "", 'Leave Request Form'!G301)</f>
        <v/>
      </c>
      <c r="H300" s="164" t="str">
        <f>IF('Leave Request Form'!H301="", "", 'Leave Request Form'!H301)</f>
        <v/>
      </c>
      <c r="I300" s="156"/>
      <c r="J300" s="157" t="str">
        <f>IF('Leave Request Form'!AL301="", "", 'Leave Request Form'!AL301)</f>
        <v/>
      </c>
      <c r="K300" s="156"/>
      <c r="L300" s="157"/>
      <c r="M300" s="159"/>
      <c r="N300" s="160"/>
      <c r="O300" s="161"/>
      <c r="P300" s="163"/>
      <c r="Q300" s="163"/>
      <c r="R300" s="163"/>
      <c r="S300" s="156"/>
      <c r="T300" s="157" t="str">
        <f>IF('Leave Request Form'!W301="", 'Leave Request Form'!K301, 'Leave Request Form'!W301)</f>
        <v/>
      </c>
      <c r="U300" s="156"/>
      <c r="V300" s="157" t="str">
        <f>IF('Leave Request Form'!Y301="", 'Leave Request Form'!M301, 'Leave Request Form'!Y301)</f>
        <v/>
      </c>
      <c r="W300" s="75"/>
    </row>
    <row r="301" spans="1:23" x14ac:dyDescent="0.25">
      <c r="A301" s="75"/>
      <c r="B301" s="176" t="str">
        <f>IF('Leave Request Form'!B302="", "", 'Leave Request Form'!B302)</f>
        <v/>
      </c>
      <c r="C301" s="158" t="str">
        <f>IF('Leave Request Form'!C302="", "", 'Leave Request Form'!C302)</f>
        <v/>
      </c>
      <c r="D301" s="160" t="str">
        <f>IF('Leave Request Form'!D302="", "", 'Leave Request Form'!D302)</f>
        <v/>
      </c>
      <c r="E301" s="161" t="str">
        <f>IF('Leave Request Form'!E302="", "", 'Leave Request Form'!E302)</f>
        <v/>
      </c>
      <c r="F301" s="181" t="str">
        <f>IF('Leave Request Form'!F302="", "", 'Leave Request Form'!F302)</f>
        <v/>
      </c>
      <c r="G301" s="163" t="str">
        <f>IF('Leave Request Form'!G302="", "", 'Leave Request Form'!G302)</f>
        <v/>
      </c>
      <c r="H301" s="164" t="str">
        <f>IF('Leave Request Form'!H302="", "", 'Leave Request Form'!H302)</f>
        <v/>
      </c>
      <c r="I301" s="156"/>
      <c r="J301" s="157" t="str">
        <f>IF('Leave Request Form'!AL302="", "", 'Leave Request Form'!AL302)</f>
        <v/>
      </c>
      <c r="K301" s="156"/>
      <c r="L301" s="157"/>
      <c r="M301" s="159"/>
      <c r="N301" s="160"/>
      <c r="O301" s="161"/>
      <c r="P301" s="163"/>
      <c r="Q301" s="163"/>
      <c r="R301" s="163"/>
      <c r="S301" s="156"/>
      <c r="T301" s="157" t="str">
        <f>IF('Leave Request Form'!W302="", 'Leave Request Form'!K302, 'Leave Request Form'!W302)</f>
        <v/>
      </c>
      <c r="U301" s="156"/>
      <c r="V301" s="157" t="str">
        <f>IF('Leave Request Form'!Y302="", 'Leave Request Form'!M302, 'Leave Request Form'!Y302)</f>
        <v/>
      </c>
      <c r="W301" s="75"/>
    </row>
    <row r="302" spans="1:23" x14ac:dyDescent="0.25">
      <c r="A302" s="75"/>
      <c r="B302" s="176" t="str">
        <f>IF('Leave Request Form'!B303="", "", 'Leave Request Form'!B303)</f>
        <v/>
      </c>
      <c r="C302" s="158" t="str">
        <f>IF('Leave Request Form'!C303="", "", 'Leave Request Form'!C303)</f>
        <v/>
      </c>
      <c r="D302" s="160" t="str">
        <f>IF('Leave Request Form'!D303="", "", 'Leave Request Form'!D303)</f>
        <v/>
      </c>
      <c r="E302" s="161" t="str">
        <f>IF('Leave Request Form'!E303="", "", 'Leave Request Form'!E303)</f>
        <v/>
      </c>
      <c r="F302" s="181" t="str">
        <f>IF('Leave Request Form'!F303="", "", 'Leave Request Form'!F303)</f>
        <v/>
      </c>
      <c r="G302" s="163" t="str">
        <f>IF('Leave Request Form'!G303="", "", 'Leave Request Form'!G303)</f>
        <v/>
      </c>
      <c r="H302" s="164" t="str">
        <f>IF('Leave Request Form'!H303="", "", 'Leave Request Form'!H303)</f>
        <v/>
      </c>
      <c r="I302" s="156"/>
      <c r="J302" s="157" t="str">
        <f>IF('Leave Request Form'!AL303="", "", 'Leave Request Form'!AL303)</f>
        <v/>
      </c>
      <c r="K302" s="156"/>
      <c r="L302" s="157"/>
      <c r="M302" s="159"/>
      <c r="N302" s="160"/>
      <c r="O302" s="161"/>
      <c r="P302" s="163"/>
      <c r="Q302" s="163"/>
      <c r="R302" s="163"/>
      <c r="S302" s="156"/>
      <c r="T302" s="157" t="str">
        <f>IF('Leave Request Form'!W303="", 'Leave Request Form'!K303, 'Leave Request Form'!W303)</f>
        <v/>
      </c>
      <c r="U302" s="156"/>
      <c r="V302" s="157" t="str">
        <f>IF('Leave Request Form'!Y303="", 'Leave Request Form'!M303, 'Leave Request Form'!Y303)</f>
        <v/>
      </c>
      <c r="W302" s="75"/>
    </row>
    <row r="303" spans="1:23" x14ac:dyDescent="0.25">
      <c r="A303" s="75"/>
      <c r="B303" s="176" t="str">
        <f>IF('Leave Request Form'!B304="", "", 'Leave Request Form'!B304)</f>
        <v/>
      </c>
      <c r="C303" s="158" t="str">
        <f>IF('Leave Request Form'!C304="", "", 'Leave Request Form'!C304)</f>
        <v/>
      </c>
      <c r="D303" s="160" t="str">
        <f>IF('Leave Request Form'!D304="", "", 'Leave Request Form'!D304)</f>
        <v/>
      </c>
      <c r="E303" s="161" t="str">
        <f>IF('Leave Request Form'!E304="", "", 'Leave Request Form'!E304)</f>
        <v/>
      </c>
      <c r="F303" s="181" t="str">
        <f>IF('Leave Request Form'!F304="", "", 'Leave Request Form'!F304)</f>
        <v/>
      </c>
      <c r="G303" s="163" t="str">
        <f>IF('Leave Request Form'!G304="", "", 'Leave Request Form'!G304)</f>
        <v/>
      </c>
      <c r="H303" s="164" t="str">
        <f>IF('Leave Request Form'!H304="", "", 'Leave Request Form'!H304)</f>
        <v/>
      </c>
      <c r="I303" s="156"/>
      <c r="J303" s="157" t="str">
        <f>IF('Leave Request Form'!AL304="", "", 'Leave Request Form'!AL304)</f>
        <v/>
      </c>
      <c r="K303" s="156"/>
      <c r="L303" s="157"/>
      <c r="M303" s="159"/>
      <c r="N303" s="160"/>
      <c r="O303" s="161"/>
      <c r="P303" s="163"/>
      <c r="Q303" s="163"/>
      <c r="R303" s="163"/>
      <c r="S303" s="156"/>
      <c r="T303" s="157" t="str">
        <f>IF('Leave Request Form'!W304="", 'Leave Request Form'!K304, 'Leave Request Form'!W304)</f>
        <v/>
      </c>
      <c r="U303" s="156"/>
      <c r="V303" s="157" t="str">
        <f>IF('Leave Request Form'!Y304="", 'Leave Request Form'!M304, 'Leave Request Form'!Y304)</f>
        <v/>
      </c>
      <c r="W303" s="75"/>
    </row>
    <row r="304" spans="1:23" x14ac:dyDescent="0.25">
      <c r="A304" s="75"/>
      <c r="B304" s="176" t="str">
        <f>IF('Leave Request Form'!B305="", "", 'Leave Request Form'!B305)</f>
        <v/>
      </c>
      <c r="C304" s="158" t="str">
        <f>IF('Leave Request Form'!C305="", "", 'Leave Request Form'!C305)</f>
        <v/>
      </c>
      <c r="D304" s="160" t="str">
        <f>IF('Leave Request Form'!D305="", "", 'Leave Request Form'!D305)</f>
        <v/>
      </c>
      <c r="E304" s="161" t="str">
        <f>IF('Leave Request Form'!E305="", "", 'Leave Request Form'!E305)</f>
        <v/>
      </c>
      <c r="F304" s="181" t="str">
        <f>IF('Leave Request Form'!F305="", "", 'Leave Request Form'!F305)</f>
        <v/>
      </c>
      <c r="G304" s="163" t="str">
        <f>IF('Leave Request Form'!G305="", "", 'Leave Request Form'!G305)</f>
        <v/>
      </c>
      <c r="H304" s="164" t="str">
        <f>IF('Leave Request Form'!H305="", "", 'Leave Request Form'!H305)</f>
        <v/>
      </c>
      <c r="I304" s="156"/>
      <c r="J304" s="157" t="str">
        <f>IF('Leave Request Form'!AL305="", "", 'Leave Request Form'!AL305)</f>
        <v/>
      </c>
      <c r="K304" s="156"/>
      <c r="L304" s="157"/>
      <c r="M304" s="159"/>
      <c r="N304" s="160"/>
      <c r="O304" s="161"/>
      <c r="P304" s="163"/>
      <c r="Q304" s="163"/>
      <c r="R304" s="163"/>
      <c r="S304" s="156"/>
      <c r="T304" s="157" t="str">
        <f>IF('Leave Request Form'!W305="", 'Leave Request Form'!K305, 'Leave Request Form'!W305)</f>
        <v/>
      </c>
      <c r="U304" s="156"/>
      <c r="V304" s="157" t="str">
        <f>IF('Leave Request Form'!Y305="", 'Leave Request Form'!M305, 'Leave Request Form'!Y305)</f>
        <v/>
      </c>
      <c r="W304" s="75"/>
    </row>
    <row r="305" spans="1:23" x14ac:dyDescent="0.25">
      <c r="A305" s="75"/>
      <c r="B305" s="176" t="str">
        <f>IF('Leave Request Form'!B306="", "", 'Leave Request Form'!B306)</f>
        <v/>
      </c>
      <c r="C305" s="158" t="str">
        <f>IF('Leave Request Form'!C306="", "", 'Leave Request Form'!C306)</f>
        <v/>
      </c>
      <c r="D305" s="160" t="str">
        <f>IF('Leave Request Form'!D306="", "", 'Leave Request Form'!D306)</f>
        <v/>
      </c>
      <c r="E305" s="161" t="str">
        <f>IF('Leave Request Form'!E306="", "", 'Leave Request Form'!E306)</f>
        <v/>
      </c>
      <c r="F305" s="181" t="str">
        <f>IF('Leave Request Form'!F306="", "", 'Leave Request Form'!F306)</f>
        <v/>
      </c>
      <c r="G305" s="163" t="str">
        <f>IF('Leave Request Form'!G306="", "", 'Leave Request Form'!G306)</f>
        <v/>
      </c>
      <c r="H305" s="164" t="str">
        <f>IF('Leave Request Form'!H306="", "", 'Leave Request Form'!H306)</f>
        <v/>
      </c>
      <c r="I305" s="156"/>
      <c r="J305" s="157" t="str">
        <f>IF('Leave Request Form'!AL306="", "", 'Leave Request Form'!AL306)</f>
        <v/>
      </c>
      <c r="K305" s="156"/>
      <c r="L305" s="157"/>
      <c r="M305" s="159"/>
      <c r="N305" s="160"/>
      <c r="O305" s="161"/>
      <c r="P305" s="163"/>
      <c r="Q305" s="163"/>
      <c r="R305" s="163"/>
      <c r="S305" s="156"/>
      <c r="T305" s="157" t="str">
        <f>IF('Leave Request Form'!W306="", 'Leave Request Form'!K306, 'Leave Request Form'!W306)</f>
        <v/>
      </c>
      <c r="U305" s="156"/>
      <c r="V305" s="157" t="str">
        <f>IF('Leave Request Form'!Y306="", 'Leave Request Form'!M306, 'Leave Request Form'!Y306)</f>
        <v/>
      </c>
      <c r="W305" s="75"/>
    </row>
    <row r="306" spans="1:23" x14ac:dyDescent="0.25">
      <c r="A306" s="75"/>
      <c r="B306" s="176" t="str">
        <f>IF('Leave Request Form'!B307="", "", 'Leave Request Form'!B307)</f>
        <v/>
      </c>
      <c r="C306" s="158" t="str">
        <f>IF('Leave Request Form'!C307="", "", 'Leave Request Form'!C307)</f>
        <v/>
      </c>
      <c r="D306" s="160" t="str">
        <f>IF('Leave Request Form'!D307="", "", 'Leave Request Form'!D307)</f>
        <v/>
      </c>
      <c r="E306" s="161" t="str">
        <f>IF('Leave Request Form'!E307="", "", 'Leave Request Form'!E307)</f>
        <v/>
      </c>
      <c r="F306" s="181" t="str">
        <f>IF('Leave Request Form'!F307="", "", 'Leave Request Form'!F307)</f>
        <v/>
      </c>
      <c r="G306" s="163" t="str">
        <f>IF('Leave Request Form'!G307="", "", 'Leave Request Form'!G307)</f>
        <v/>
      </c>
      <c r="H306" s="164" t="str">
        <f>IF('Leave Request Form'!H307="", "", 'Leave Request Form'!H307)</f>
        <v/>
      </c>
      <c r="I306" s="156"/>
      <c r="J306" s="157" t="str">
        <f>IF('Leave Request Form'!AL307="", "", 'Leave Request Form'!AL307)</f>
        <v/>
      </c>
      <c r="K306" s="156"/>
      <c r="L306" s="157"/>
      <c r="M306" s="159"/>
      <c r="N306" s="160"/>
      <c r="O306" s="161"/>
      <c r="P306" s="163"/>
      <c r="Q306" s="163"/>
      <c r="R306" s="163"/>
      <c r="S306" s="156"/>
      <c r="T306" s="157" t="str">
        <f>IF('Leave Request Form'!W307="", 'Leave Request Form'!K307, 'Leave Request Form'!W307)</f>
        <v/>
      </c>
      <c r="U306" s="156"/>
      <c r="V306" s="157" t="str">
        <f>IF('Leave Request Form'!Y307="", 'Leave Request Form'!M307, 'Leave Request Form'!Y307)</f>
        <v/>
      </c>
      <c r="W306" s="75"/>
    </row>
    <row r="307" spans="1:23" x14ac:dyDescent="0.25">
      <c r="A307" s="75"/>
      <c r="B307" s="176" t="str">
        <f>IF('Leave Request Form'!B308="", "", 'Leave Request Form'!B308)</f>
        <v/>
      </c>
      <c r="C307" s="158" t="str">
        <f>IF('Leave Request Form'!C308="", "", 'Leave Request Form'!C308)</f>
        <v/>
      </c>
      <c r="D307" s="160" t="str">
        <f>IF('Leave Request Form'!D308="", "", 'Leave Request Form'!D308)</f>
        <v/>
      </c>
      <c r="E307" s="161" t="str">
        <f>IF('Leave Request Form'!E308="", "", 'Leave Request Form'!E308)</f>
        <v/>
      </c>
      <c r="F307" s="181" t="str">
        <f>IF('Leave Request Form'!F308="", "", 'Leave Request Form'!F308)</f>
        <v/>
      </c>
      <c r="G307" s="163" t="str">
        <f>IF('Leave Request Form'!G308="", "", 'Leave Request Form'!G308)</f>
        <v/>
      </c>
      <c r="H307" s="164" t="str">
        <f>IF('Leave Request Form'!H308="", "", 'Leave Request Form'!H308)</f>
        <v/>
      </c>
      <c r="I307" s="156"/>
      <c r="J307" s="157" t="str">
        <f>IF('Leave Request Form'!AL308="", "", 'Leave Request Form'!AL308)</f>
        <v/>
      </c>
      <c r="K307" s="156"/>
      <c r="L307" s="157"/>
      <c r="M307" s="159"/>
      <c r="N307" s="160"/>
      <c r="O307" s="161"/>
      <c r="P307" s="163"/>
      <c r="Q307" s="163"/>
      <c r="R307" s="163"/>
      <c r="S307" s="156"/>
      <c r="T307" s="157" t="str">
        <f>IF('Leave Request Form'!W308="", 'Leave Request Form'!K308, 'Leave Request Form'!W308)</f>
        <v/>
      </c>
      <c r="U307" s="156"/>
      <c r="V307" s="157" t="str">
        <f>IF('Leave Request Form'!Y308="", 'Leave Request Form'!M308, 'Leave Request Form'!Y308)</f>
        <v/>
      </c>
      <c r="W307" s="75"/>
    </row>
    <row r="308" spans="1:23" x14ac:dyDescent="0.25">
      <c r="A308" s="75"/>
      <c r="B308" s="176" t="str">
        <f>IF('Leave Request Form'!B309="", "", 'Leave Request Form'!B309)</f>
        <v/>
      </c>
      <c r="C308" s="158" t="str">
        <f>IF('Leave Request Form'!C309="", "", 'Leave Request Form'!C309)</f>
        <v/>
      </c>
      <c r="D308" s="160" t="str">
        <f>IF('Leave Request Form'!D309="", "", 'Leave Request Form'!D309)</f>
        <v/>
      </c>
      <c r="E308" s="161" t="str">
        <f>IF('Leave Request Form'!E309="", "", 'Leave Request Form'!E309)</f>
        <v/>
      </c>
      <c r="F308" s="181" t="str">
        <f>IF('Leave Request Form'!F309="", "", 'Leave Request Form'!F309)</f>
        <v/>
      </c>
      <c r="G308" s="163" t="str">
        <f>IF('Leave Request Form'!G309="", "", 'Leave Request Form'!G309)</f>
        <v/>
      </c>
      <c r="H308" s="164" t="str">
        <f>IF('Leave Request Form'!H309="", "", 'Leave Request Form'!H309)</f>
        <v/>
      </c>
      <c r="I308" s="156"/>
      <c r="J308" s="157" t="str">
        <f>IF('Leave Request Form'!AL309="", "", 'Leave Request Form'!AL309)</f>
        <v/>
      </c>
      <c r="K308" s="156"/>
      <c r="L308" s="157"/>
      <c r="M308" s="159"/>
      <c r="N308" s="160"/>
      <c r="O308" s="161"/>
      <c r="P308" s="163"/>
      <c r="Q308" s="163"/>
      <c r="R308" s="163"/>
      <c r="S308" s="156"/>
      <c r="T308" s="157" t="str">
        <f>IF('Leave Request Form'!W309="", 'Leave Request Form'!K309, 'Leave Request Form'!W309)</f>
        <v/>
      </c>
      <c r="U308" s="156"/>
      <c r="V308" s="157" t="str">
        <f>IF('Leave Request Form'!Y309="", 'Leave Request Form'!M309, 'Leave Request Form'!Y309)</f>
        <v/>
      </c>
      <c r="W308" s="75"/>
    </row>
    <row r="309" spans="1:23" x14ac:dyDescent="0.25">
      <c r="A309" s="75"/>
      <c r="B309" s="176" t="str">
        <f>IF('Leave Request Form'!B310="", "", 'Leave Request Form'!B310)</f>
        <v/>
      </c>
      <c r="C309" s="158" t="str">
        <f>IF('Leave Request Form'!C310="", "", 'Leave Request Form'!C310)</f>
        <v/>
      </c>
      <c r="D309" s="160" t="str">
        <f>IF('Leave Request Form'!D310="", "", 'Leave Request Form'!D310)</f>
        <v/>
      </c>
      <c r="E309" s="161" t="str">
        <f>IF('Leave Request Form'!E310="", "", 'Leave Request Form'!E310)</f>
        <v/>
      </c>
      <c r="F309" s="181" t="str">
        <f>IF('Leave Request Form'!F310="", "", 'Leave Request Form'!F310)</f>
        <v/>
      </c>
      <c r="G309" s="163" t="str">
        <f>IF('Leave Request Form'!G310="", "", 'Leave Request Form'!G310)</f>
        <v/>
      </c>
      <c r="H309" s="164" t="str">
        <f>IF('Leave Request Form'!H310="", "", 'Leave Request Form'!H310)</f>
        <v/>
      </c>
      <c r="I309" s="156"/>
      <c r="J309" s="157" t="str">
        <f>IF('Leave Request Form'!AL310="", "", 'Leave Request Form'!AL310)</f>
        <v/>
      </c>
      <c r="K309" s="156"/>
      <c r="L309" s="157"/>
      <c r="M309" s="159"/>
      <c r="N309" s="160"/>
      <c r="O309" s="161"/>
      <c r="P309" s="163"/>
      <c r="Q309" s="163"/>
      <c r="R309" s="163"/>
      <c r="S309" s="156"/>
      <c r="T309" s="157" t="str">
        <f>IF('Leave Request Form'!W310="", 'Leave Request Form'!K310, 'Leave Request Form'!W310)</f>
        <v/>
      </c>
      <c r="U309" s="156"/>
      <c r="V309" s="157" t="str">
        <f>IF('Leave Request Form'!Y310="", 'Leave Request Form'!M310, 'Leave Request Form'!Y310)</f>
        <v/>
      </c>
      <c r="W309" s="75"/>
    </row>
    <row r="310" spans="1:23" x14ac:dyDescent="0.25">
      <c r="A310" s="75"/>
      <c r="B310" s="176" t="str">
        <f>IF('Leave Request Form'!B311="", "", 'Leave Request Form'!B311)</f>
        <v/>
      </c>
      <c r="C310" s="158" t="str">
        <f>IF('Leave Request Form'!C311="", "", 'Leave Request Form'!C311)</f>
        <v/>
      </c>
      <c r="D310" s="160" t="str">
        <f>IF('Leave Request Form'!D311="", "", 'Leave Request Form'!D311)</f>
        <v/>
      </c>
      <c r="E310" s="161" t="str">
        <f>IF('Leave Request Form'!E311="", "", 'Leave Request Form'!E311)</f>
        <v/>
      </c>
      <c r="F310" s="181" t="str">
        <f>IF('Leave Request Form'!F311="", "", 'Leave Request Form'!F311)</f>
        <v/>
      </c>
      <c r="G310" s="163" t="str">
        <f>IF('Leave Request Form'!G311="", "", 'Leave Request Form'!G311)</f>
        <v/>
      </c>
      <c r="H310" s="164" t="str">
        <f>IF('Leave Request Form'!H311="", "", 'Leave Request Form'!H311)</f>
        <v/>
      </c>
      <c r="I310" s="156"/>
      <c r="J310" s="157" t="str">
        <f>IF('Leave Request Form'!AL311="", "", 'Leave Request Form'!AL311)</f>
        <v/>
      </c>
      <c r="K310" s="156"/>
      <c r="L310" s="157"/>
      <c r="M310" s="159"/>
      <c r="N310" s="160"/>
      <c r="O310" s="161"/>
      <c r="P310" s="163"/>
      <c r="Q310" s="163"/>
      <c r="R310" s="163"/>
      <c r="S310" s="156"/>
      <c r="T310" s="157" t="str">
        <f>IF('Leave Request Form'!W311="", 'Leave Request Form'!K311, 'Leave Request Form'!W311)</f>
        <v/>
      </c>
      <c r="U310" s="156"/>
      <c r="V310" s="157" t="str">
        <f>IF('Leave Request Form'!Y311="", 'Leave Request Form'!M311, 'Leave Request Form'!Y311)</f>
        <v/>
      </c>
      <c r="W310" s="75"/>
    </row>
    <row r="311" spans="1:23" x14ac:dyDescent="0.25">
      <c r="A311" s="75"/>
      <c r="B311" s="176" t="str">
        <f>IF('Leave Request Form'!B312="", "", 'Leave Request Form'!B312)</f>
        <v/>
      </c>
      <c r="C311" s="158" t="str">
        <f>IF('Leave Request Form'!C312="", "", 'Leave Request Form'!C312)</f>
        <v/>
      </c>
      <c r="D311" s="160" t="str">
        <f>IF('Leave Request Form'!D312="", "", 'Leave Request Form'!D312)</f>
        <v/>
      </c>
      <c r="E311" s="161" t="str">
        <f>IF('Leave Request Form'!E312="", "", 'Leave Request Form'!E312)</f>
        <v/>
      </c>
      <c r="F311" s="181" t="str">
        <f>IF('Leave Request Form'!F312="", "", 'Leave Request Form'!F312)</f>
        <v/>
      </c>
      <c r="G311" s="163" t="str">
        <f>IF('Leave Request Form'!G312="", "", 'Leave Request Form'!G312)</f>
        <v/>
      </c>
      <c r="H311" s="164" t="str">
        <f>IF('Leave Request Form'!H312="", "", 'Leave Request Form'!H312)</f>
        <v/>
      </c>
      <c r="I311" s="156"/>
      <c r="J311" s="157" t="str">
        <f>IF('Leave Request Form'!AL312="", "", 'Leave Request Form'!AL312)</f>
        <v/>
      </c>
      <c r="K311" s="156"/>
      <c r="L311" s="157"/>
      <c r="M311" s="159"/>
      <c r="N311" s="160"/>
      <c r="O311" s="161"/>
      <c r="P311" s="163"/>
      <c r="Q311" s="163"/>
      <c r="R311" s="163"/>
      <c r="S311" s="156"/>
      <c r="T311" s="157" t="str">
        <f>IF('Leave Request Form'!W312="", 'Leave Request Form'!K312, 'Leave Request Form'!W312)</f>
        <v/>
      </c>
      <c r="U311" s="156"/>
      <c r="V311" s="157" t="str">
        <f>IF('Leave Request Form'!Y312="", 'Leave Request Form'!M312, 'Leave Request Form'!Y312)</f>
        <v/>
      </c>
      <c r="W311" s="75"/>
    </row>
    <row r="312" spans="1:23" x14ac:dyDescent="0.25">
      <c r="A312" s="75"/>
      <c r="B312" s="176" t="str">
        <f>IF('Leave Request Form'!B313="", "", 'Leave Request Form'!B313)</f>
        <v/>
      </c>
      <c r="C312" s="158" t="str">
        <f>IF('Leave Request Form'!C313="", "", 'Leave Request Form'!C313)</f>
        <v/>
      </c>
      <c r="D312" s="160" t="str">
        <f>IF('Leave Request Form'!D313="", "", 'Leave Request Form'!D313)</f>
        <v/>
      </c>
      <c r="E312" s="161" t="str">
        <f>IF('Leave Request Form'!E313="", "", 'Leave Request Form'!E313)</f>
        <v/>
      </c>
      <c r="F312" s="181" t="str">
        <f>IF('Leave Request Form'!F313="", "", 'Leave Request Form'!F313)</f>
        <v/>
      </c>
      <c r="G312" s="163" t="str">
        <f>IF('Leave Request Form'!G313="", "", 'Leave Request Form'!G313)</f>
        <v/>
      </c>
      <c r="H312" s="164" t="str">
        <f>IF('Leave Request Form'!H313="", "", 'Leave Request Form'!H313)</f>
        <v/>
      </c>
      <c r="I312" s="156"/>
      <c r="J312" s="157" t="str">
        <f>IF('Leave Request Form'!AL313="", "", 'Leave Request Form'!AL313)</f>
        <v/>
      </c>
      <c r="K312" s="156"/>
      <c r="L312" s="157"/>
      <c r="M312" s="159"/>
      <c r="N312" s="160"/>
      <c r="O312" s="161"/>
      <c r="P312" s="163"/>
      <c r="Q312" s="163"/>
      <c r="R312" s="163"/>
      <c r="S312" s="156"/>
      <c r="T312" s="157" t="str">
        <f>IF('Leave Request Form'!W313="", 'Leave Request Form'!K313, 'Leave Request Form'!W313)</f>
        <v/>
      </c>
      <c r="U312" s="156"/>
      <c r="V312" s="157" t="str">
        <f>IF('Leave Request Form'!Y313="", 'Leave Request Form'!M313, 'Leave Request Form'!Y313)</f>
        <v/>
      </c>
      <c r="W312" s="75"/>
    </row>
    <row r="313" spans="1:23" x14ac:dyDescent="0.25">
      <c r="A313" s="75"/>
      <c r="B313" s="176" t="str">
        <f>IF('Leave Request Form'!B314="", "", 'Leave Request Form'!B314)</f>
        <v/>
      </c>
      <c r="C313" s="158" t="str">
        <f>IF('Leave Request Form'!C314="", "", 'Leave Request Form'!C314)</f>
        <v/>
      </c>
      <c r="D313" s="160" t="str">
        <f>IF('Leave Request Form'!D314="", "", 'Leave Request Form'!D314)</f>
        <v/>
      </c>
      <c r="E313" s="161" t="str">
        <f>IF('Leave Request Form'!E314="", "", 'Leave Request Form'!E314)</f>
        <v/>
      </c>
      <c r="F313" s="181" t="str">
        <f>IF('Leave Request Form'!F314="", "", 'Leave Request Form'!F314)</f>
        <v/>
      </c>
      <c r="G313" s="163" t="str">
        <f>IF('Leave Request Form'!G314="", "", 'Leave Request Form'!G314)</f>
        <v/>
      </c>
      <c r="H313" s="164" t="str">
        <f>IF('Leave Request Form'!H314="", "", 'Leave Request Form'!H314)</f>
        <v/>
      </c>
      <c r="I313" s="156"/>
      <c r="J313" s="157" t="str">
        <f>IF('Leave Request Form'!AL314="", "", 'Leave Request Form'!AL314)</f>
        <v/>
      </c>
      <c r="K313" s="156"/>
      <c r="L313" s="157"/>
      <c r="M313" s="159"/>
      <c r="N313" s="160"/>
      <c r="O313" s="161"/>
      <c r="P313" s="163"/>
      <c r="Q313" s="163"/>
      <c r="R313" s="163"/>
      <c r="S313" s="156"/>
      <c r="T313" s="157" t="str">
        <f>IF('Leave Request Form'!W314="", 'Leave Request Form'!K314, 'Leave Request Form'!W314)</f>
        <v/>
      </c>
      <c r="U313" s="156"/>
      <c r="V313" s="157" t="str">
        <f>IF('Leave Request Form'!Y314="", 'Leave Request Form'!M314, 'Leave Request Form'!Y314)</f>
        <v/>
      </c>
      <c r="W313" s="75"/>
    </row>
    <row r="314" spans="1:23" x14ac:dyDescent="0.25">
      <c r="A314" s="75"/>
      <c r="B314" s="176" t="str">
        <f>IF('Leave Request Form'!B315="", "", 'Leave Request Form'!B315)</f>
        <v/>
      </c>
      <c r="C314" s="158" t="str">
        <f>IF('Leave Request Form'!C315="", "", 'Leave Request Form'!C315)</f>
        <v/>
      </c>
      <c r="D314" s="160" t="str">
        <f>IF('Leave Request Form'!D315="", "", 'Leave Request Form'!D315)</f>
        <v/>
      </c>
      <c r="E314" s="161" t="str">
        <f>IF('Leave Request Form'!E315="", "", 'Leave Request Form'!E315)</f>
        <v/>
      </c>
      <c r="F314" s="181" t="str">
        <f>IF('Leave Request Form'!F315="", "", 'Leave Request Form'!F315)</f>
        <v/>
      </c>
      <c r="G314" s="163" t="str">
        <f>IF('Leave Request Form'!G315="", "", 'Leave Request Form'!G315)</f>
        <v/>
      </c>
      <c r="H314" s="164" t="str">
        <f>IF('Leave Request Form'!H315="", "", 'Leave Request Form'!H315)</f>
        <v/>
      </c>
      <c r="I314" s="156"/>
      <c r="J314" s="157" t="str">
        <f>IF('Leave Request Form'!AL315="", "", 'Leave Request Form'!AL315)</f>
        <v/>
      </c>
      <c r="K314" s="156"/>
      <c r="L314" s="157"/>
      <c r="M314" s="159"/>
      <c r="N314" s="160"/>
      <c r="O314" s="161"/>
      <c r="P314" s="163"/>
      <c r="Q314" s="163"/>
      <c r="R314" s="163"/>
      <c r="S314" s="156"/>
      <c r="T314" s="157" t="str">
        <f>IF('Leave Request Form'!W315="", 'Leave Request Form'!K315, 'Leave Request Form'!W315)</f>
        <v/>
      </c>
      <c r="U314" s="156"/>
      <c r="V314" s="157" t="str">
        <f>IF('Leave Request Form'!Y315="", 'Leave Request Form'!M315, 'Leave Request Form'!Y315)</f>
        <v/>
      </c>
      <c r="W314" s="75"/>
    </row>
    <row r="315" spans="1:23" x14ac:dyDescent="0.25">
      <c r="A315" s="75"/>
      <c r="B315" s="176" t="str">
        <f>IF('Leave Request Form'!B316="", "", 'Leave Request Form'!B316)</f>
        <v/>
      </c>
      <c r="C315" s="158" t="str">
        <f>IF('Leave Request Form'!C316="", "", 'Leave Request Form'!C316)</f>
        <v/>
      </c>
      <c r="D315" s="160" t="str">
        <f>IF('Leave Request Form'!D316="", "", 'Leave Request Form'!D316)</f>
        <v/>
      </c>
      <c r="E315" s="161" t="str">
        <f>IF('Leave Request Form'!E316="", "", 'Leave Request Form'!E316)</f>
        <v/>
      </c>
      <c r="F315" s="181" t="str">
        <f>IF('Leave Request Form'!F316="", "", 'Leave Request Form'!F316)</f>
        <v/>
      </c>
      <c r="G315" s="163" t="str">
        <f>IF('Leave Request Form'!G316="", "", 'Leave Request Form'!G316)</f>
        <v/>
      </c>
      <c r="H315" s="164" t="str">
        <f>IF('Leave Request Form'!H316="", "", 'Leave Request Form'!H316)</f>
        <v/>
      </c>
      <c r="I315" s="156"/>
      <c r="J315" s="157" t="str">
        <f>IF('Leave Request Form'!AL316="", "", 'Leave Request Form'!AL316)</f>
        <v/>
      </c>
      <c r="K315" s="156"/>
      <c r="L315" s="157"/>
      <c r="M315" s="159"/>
      <c r="N315" s="160"/>
      <c r="O315" s="161"/>
      <c r="P315" s="163"/>
      <c r="Q315" s="163"/>
      <c r="R315" s="163"/>
      <c r="S315" s="156"/>
      <c r="T315" s="157" t="str">
        <f>IF('Leave Request Form'!W316="", 'Leave Request Form'!K316, 'Leave Request Form'!W316)</f>
        <v/>
      </c>
      <c r="U315" s="156"/>
      <c r="V315" s="157" t="str">
        <f>IF('Leave Request Form'!Y316="", 'Leave Request Form'!M316, 'Leave Request Form'!Y316)</f>
        <v/>
      </c>
      <c r="W315" s="75"/>
    </row>
    <row r="316" spans="1:23" x14ac:dyDescent="0.25">
      <c r="A316" s="75"/>
      <c r="B316" s="176" t="str">
        <f>IF('Leave Request Form'!B317="", "", 'Leave Request Form'!B317)</f>
        <v/>
      </c>
      <c r="C316" s="158" t="str">
        <f>IF('Leave Request Form'!C317="", "", 'Leave Request Form'!C317)</f>
        <v/>
      </c>
      <c r="D316" s="160" t="str">
        <f>IF('Leave Request Form'!D317="", "", 'Leave Request Form'!D317)</f>
        <v/>
      </c>
      <c r="E316" s="161" t="str">
        <f>IF('Leave Request Form'!E317="", "", 'Leave Request Form'!E317)</f>
        <v/>
      </c>
      <c r="F316" s="181" t="str">
        <f>IF('Leave Request Form'!F317="", "", 'Leave Request Form'!F317)</f>
        <v/>
      </c>
      <c r="G316" s="163" t="str">
        <f>IF('Leave Request Form'!G317="", "", 'Leave Request Form'!G317)</f>
        <v/>
      </c>
      <c r="H316" s="164" t="str">
        <f>IF('Leave Request Form'!H317="", "", 'Leave Request Form'!H317)</f>
        <v/>
      </c>
      <c r="I316" s="156"/>
      <c r="J316" s="157" t="str">
        <f>IF('Leave Request Form'!AL317="", "", 'Leave Request Form'!AL317)</f>
        <v/>
      </c>
      <c r="K316" s="156"/>
      <c r="L316" s="157"/>
      <c r="M316" s="159"/>
      <c r="N316" s="160"/>
      <c r="O316" s="161"/>
      <c r="P316" s="163"/>
      <c r="Q316" s="163"/>
      <c r="R316" s="163"/>
      <c r="S316" s="156"/>
      <c r="T316" s="157" t="str">
        <f>IF('Leave Request Form'!W317="", 'Leave Request Form'!K317, 'Leave Request Form'!W317)</f>
        <v/>
      </c>
      <c r="U316" s="156"/>
      <c r="V316" s="157" t="str">
        <f>IF('Leave Request Form'!Y317="", 'Leave Request Form'!M317, 'Leave Request Form'!Y317)</f>
        <v/>
      </c>
      <c r="W316" s="75"/>
    </row>
    <row r="317" spans="1:23" x14ac:dyDescent="0.25">
      <c r="A317" s="75"/>
      <c r="B317" s="176" t="str">
        <f>IF('Leave Request Form'!B318="", "", 'Leave Request Form'!B318)</f>
        <v/>
      </c>
      <c r="C317" s="158" t="str">
        <f>IF('Leave Request Form'!C318="", "", 'Leave Request Form'!C318)</f>
        <v/>
      </c>
      <c r="D317" s="160" t="str">
        <f>IF('Leave Request Form'!D318="", "", 'Leave Request Form'!D318)</f>
        <v/>
      </c>
      <c r="E317" s="161" t="str">
        <f>IF('Leave Request Form'!E318="", "", 'Leave Request Form'!E318)</f>
        <v/>
      </c>
      <c r="F317" s="181" t="str">
        <f>IF('Leave Request Form'!F318="", "", 'Leave Request Form'!F318)</f>
        <v/>
      </c>
      <c r="G317" s="163" t="str">
        <f>IF('Leave Request Form'!G318="", "", 'Leave Request Form'!G318)</f>
        <v/>
      </c>
      <c r="H317" s="164" t="str">
        <f>IF('Leave Request Form'!H318="", "", 'Leave Request Form'!H318)</f>
        <v/>
      </c>
      <c r="I317" s="156"/>
      <c r="J317" s="157" t="str">
        <f>IF('Leave Request Form'!AL318="", "", 'Leave Request Form'!AL318)</f>
        <v/>
      </c>
      <c r="K317" s="156"/>
      <c r="L317" s="157"/>
      <c r="M317" s="159"/>
      <c r="N317" s="160"/>
      <c r="O317" s="161"/>
      <c r="P317" s="163"/>
      <c r="Q317" s="163"/>
      <c r="R317" s="163"/>
      <c r="S317" s="156"/>
      <c r="T317" s="157" t="str">
        <f>IF('Leave Request Form'!W318="", 'Leave Request Form'!K318, 'Leave Request Form'!W318)</f>
        <v/>
      </c>
      <c r="U317" s="156"/>
      <c r="V317" s="157" t="str">
        <f>IF('Leave Request Form'!Y318="", 'Leave Request Form'!M318, 'Leave Request Form'!Y318)</f>
        <v/>
      </c>
      <c r="W317" s="75"/>
    </row>
    <row r="318" spans="1:23" x14ac:dyDescent="0.25">
      <c r="A318" s="75"/>
      <c r="B318" s="176" t="str">
        <f>IF('Leave Request Form'!B319="", "", 'Leave Request Form'!B319)</f>
        <v/>
      </c>
      <c r="C318" s="158" t="str">
        <f>IF('Leave Request Form'!C319="", "", 'Leave Request Form'!C319)</f>
        <v/>
      </c>
      <c r="D318" s="160" t="str">
        <f>IF('Leave Request Form'!D319="", "", 'Leave Request Form'!D319)</f>
        <v/>
      </c>
      <c r="E318" s="161" t="str">
        <f>IF('Leave Request Form'!E319="", "", 'Leave Request Form'!E319)</f>
        <v/>
      </c>
      <c r="F318" s="181" t="str">
        <f>IF('Leave Request Form'!F319="", "", 'Leave Request Form'!F319)</f>
        <v/>
      </c>
      <c r="G318" s="163" t="str">
        <f>IF('Leave Request Form'!G319="", "", 'Leave Request Form'!G319)</f>
        <v/>
      </c>
      <c r="H318" s="164" t="str">
        <f>IF('Leave Request Form'!H319="", "", 'Leave Request Form'!H319)</f>
        <v/>
      </c>
      <c r="I318" s="156"/>
      <c r="J318" s="157" t="str">
        <f>IF('Leave Request Form'!AL319="", "", 'Leave Request Form'!AL319)</f>
        <v/>
      </c>
      <c r="K318" s="156"/>
      <c r="L318" s="157"/>
      <c r="M318" s="159"/>
      <c r="N318" s="160"/>
      <c r="O318" s="161"/>
      <c r="P318" s="163"/>
      <c r="Q318" s="163"/>
      <c r="R318" s="163"/>
      <c r="S318" s="156"/>
      <c r="T318" s="157" t="str">
        <f>IF('Leave Request Form'!W319="", 'Leave Request Form'!K319, 'Leave Request Form'!W319)</f>
        <v/>
      </c>
      <c r="U318" s="156"/>
      <c r="V318" s="157" t="str">
        <f>IF('Leave Request Form'!Y319="", 'Leave Request Form'!M319, 'Leave Request Form'!Y319)</f>
        <v/>
      </c>
      <c r="W318" s="75"/>
    </row>
    <row r="319" spans="1:23" x14ac:dyDescent="0.25">
      <c r="A319" s="75"/>
      <c r="B319" s="176" t="str">
        <f>IF('Leave Request Form'!B320="", "", 'Leave Request Form'!B320)</f>
        <v/>
      </c>
      <c r="C319" s="158" t="str">
        <f>IF('Leave Request Form'!C320="", "", 'Leave Request Form'!C320)</f>
        <v/>
      </c>
      <c r="D319" s="160" t="str">
        <f>IF('Leave Request Form'!D320="", "", 'Leave Request Form'!D320)</f>
        <v/>
      </c>
      <c r="E319" s="161" t="str">
        <f>IF('Leave Request Form'!E320="", "", 'Leave Request Form'!E320)</f>
        <v/>
      </c>
      <c r="F319" s="181" t="str">
        <f>IF('Leave Request Form'!F320="", "", 'Leave Request Form'!F320)</f>
        <v/>
      </c>
      <c r="G319" s="163" t="str">
        <f>IF('Leave Request Form'!G320="", "", 'Leave Request Form'!G320)</f>
        <v/>
      </c>
      <c r="H319" s="164" t="str">
        <f>IF('Leave Request Form'!H320="", "", 'Leave Request Form'!H320)</f>
        <v/>
      </c>
      <c r="I319" s="156"/>
      <c r="J319" s="157" t="str">
        <f>IF('Leave Request Form'!AL320="", "", 'Leave Request Form'!AL320)</f>
        <v/>
      </c>
      <c r="K319" s="156"/>
      <c r="L319" s="157"/>
      <c r="M319" s="159"/>
      <c r="N319" s="160"/>
      <c r="O319" s="161"/>
      <c r="P319" s="163"/>
      <c r="Q319" s="163"/>
      <c r="R319" s="163"/>
      <c r="S319" s="156"/>
      <c r="T319" s="157" t="str">
        <f>IF('Leave Request Form'!W320="", 'Leave Request Form'!K320, 'Leave Request Form'!W320)</f>
        <v/>
      </c>
      <c r="U319" s="156"/>
      <c r="V319" s="157" t="str">
        <f>IF('Leave Request Form'!Y320="", 'Leave Request Form'!M320, 'Leave Request Form'!Y320)</f>
        <v/>
      </c>
      <c r="W319" s="75"/>
    </row>
    <row r="320" spans="1:23" x14ac:dyDescent="0.25">
      <c r="A320" s="75"/>
      <c r="B320" s="176" t="str">
        <f>IF('Leave Request Form'!B321="", "", 'Leave Request Form'!B321)</f>
        <v/>
      </c>
      <c r="C320" s="158" t="str">
        <f>IF('Leave Request Form'!C321="", "", 'Leave Request Form'!C321)</f>
        <v/>
      </c>
      <c r="D320" s="160" t="str">
        <f>IF('Leave Request Form'!D321="", "", 'Leave Request Form'!D321)</f>
        <v/>
      </c>
      <c r="E320" s="161" t="str">
        <f>IF('Leave Request Form'!E321="", "", 'Leave Request Form'!E321)</f>
        <v/>
      </c>
      <c r="F320" s="181" t="str">
        <f>IF('Leave Request Form'!F321="", "", 'Leave Request Form'!F321)</f>
        <v/>
      </c>
      <c r="G320" s="163" t="str">
        <f>IF('Leave Request Form'!G321="", "", 'Leave Request Form'!G321)</f>
        <v/>
      </c>
      <c r="H320" s="164" t="str">
        <f>IF('Leave Request Form'!H321="", "", 'Leave Request Form'!H321)</f>
        <v/>
      </c>
      <c r="I320" s="156"/>
      <c r="J320" s="157" t="str">
        <f>IF('Leave Request Form'!AL321="", "", 'Leave Request Form'!AL321)</f>
        <v/>
      </c>
      <c r="K320" s="156"/>
      <c r="L320" s="157"/>
      <c r="M320" s="159"/>
      <c r="N320" s="160"/>
      <c r="O320" s="161"/>
      <c r="P320" s="163"/>
      <c r="Q320" s="163"/>
      <c r="R320" s="163"/>
      <c r="S320" s="156"/>
      <c r="T320" s="157" t="str">
        <f>IF('Leave Request Form'!W321="", 'Leave Request Form'!K321, 'Leave Request Form'!W321)</f>
        <v/>
      </c>
      <c r="U320" s="156"/>
      <c r="V320" s="157" t="str">
        <f>IF('Leave Request Form'!Y321="", 'Leave Request Form'!M321, 'Leave Request Form'!Y321)</f>
        <v/>
      </c>
      <c r="W320" s="75"/>
    </row>
    <row r="321" spans="1:23" x14ac:dyDescent="0.25">
      <c r="A321" s="75"/>
      <c r="B321" s="176" t="str">
        <f>IF('Leave Request Form'!B322="", "", 'Leave Request Form'!B322)</f>
        <v/>
      </c>
      <c r="C321" s="158" t="str">
        <f>IF('Leave Request Form'!C322="", "", 'Leave Request Form'!C322)</f>
        <v/>
      </c>
      <c r="D321" s="160" t="str">
        <f>IF('Leave Request Form'!D322="", "", 'Leave Request Form'!D322)</f>
        <v/>
      </c>
      <c r="E321" s="161" t="str">
        <f>IF('Leave Request Form'!E322="", "", 'Leave Request Form'!E322)</f>
        <v/>
      </c>
      <c r="F321" s="181" t="str">
        <f>IF('Leave Request Form'!F322="", "", 'Leave Request Form'!F322)</f>
        <v/>
      </c>
      <c r="G321" s="163" t="str">
        <f>IF('Leave Request Form'!G322="", "", 'Leave Request Form'!G322)</f>
        <v/>
      </c>
      <c r="H321" s="164" t="str">
        <f>IF('Leave Request Form'!H322="", "", 'Leave Request Form'!H322)</f>
        <v/>
      </c>
      <c r="I321" s="156"/>
      <c r="J321" s="157" t="str">
        <f>IF('Leave Request Form'!AL322="", "", 'Leave Request Form'!AL322)</f>
        <v/>
      </c>
      <c r="K321" s="156"/>
      <c r="L321" s="157"/>
      <c r="M321" s="159"/>
      <c r="N321" s="160"/>
      <c r="O321" s="161"/>
      <c r="P321" s="163"/>
      <c r="Q321" s="163"/>
      <c r="R321" s="163"/>
      <c r="S321" s="156"/>
      <c r="T321" s="157" t="str">
        <f>IF('Leave Request Form'!W322="", 'Leave Request Form'!K322, 'Leave Request Form'!W322)</f>
        <v/>
      </c>
      <c r="U321" s="156"/>
      <c r="V321" s="157" t="str">
        <f>IF('Leave Request Form'!Y322="", 'Leave Request Form'!M322, 'Leave Request Form'!Y322)</f>
        <v/>
      </c>
      <c r="W321" s="75"/>
    </row>
    <row r="322" spans="1:23" x14ac:dyDescent="0.25">
      <c r="A322" s="75"/>
      <c r="B322" s="176" t="str">
        <f>IF('Leave Request Form'!B323="", "", 'Leave Request Form'!B323)</f>
        <v/>
      </c>
      <c r="C322" s="158" t="str">
        <f>IF('Leave Request Form'!C323="", "", 'Leave Request Form'!C323)</f>
        <v/>
      </c>
      <c r="D322" s="160" t="str">
        <f>IF('Leave Request Form'!D323="", "", 'Leave Request Form'!D323)</f>
        <v/>
      </c>
      <c r="E322" s="161" t="str">
        <f>IF('Leave Request Form'!E323="", "", 'Leave Request Form'!E323)</f>
        <v/>
      </c>
      <c r="F322" s="181" t="str">
        <f>IF('Leave Request Form'!F323="", "", 'Leave Request Form'!F323)</f>
        <v/>
      </c>
      <c r="G322" s="163" t="str">
        <f>IF('Leave Request Form'!G323="", "", 'Leave Request Form'!G323)</f>
        <v/>
      </c>
      <c r="H322" s="164" t="str">
        <f>IF('Leave Request Form'!H323="", "", 'Leave Request Form'!H323)</f>
        <v/>
      </c>
      <c r="I322" s="156"/>
      <c r="J322" s="157" t="str">
        <f>IF('Leave Request Form'!AL323="", "", 'Leave Request Form'!AL323)</f>
        <v/>
      </c>
      <c r="K322" s="156"/>
      <c r="L322" s="157"/>
      <c r="M322" s="159"/>
      <c r="N322" s="160"/>
      <c r="O322" s="161"/>
      <c r="P322" s="163"/>
      <c r="Q322" s="163"/>
      <c r="R322" s="163"/>
      <c r="S322" s="156"/>
      <c r="T322" s="157" t="str">
        <f>IF('Leave Request Form'!W323="", 'Leave Request Form'!K323, 'Leave Request Form'!W323)</f>
        <v/>
      </c>
      <c r="U322" s="156"/>
      <c r="V322" s="157" t="str">
        <f>IF('Leave Request Form'!Y323="", 'Leave Request Form'!M323, 'Leave Request Form'!Y323)</f>
        <v/>
      </c>
      <c r="W322" s="75"/>
    </row>
    <row r="323" spans="1:23" x14ac:dyDescent="0.25">
      <c r="A323" s="75"/>
      <c r="B323" s="176" t="str">
        <f>IF('Leave Request Form'!B324="", "", 'Leave Request Form'!B324)</f>
        <v/>
      </c>
      <c r="C323" s="158" t="str">
        <f>IF('Leave Request Form'!C324="", "", 'Leave Request Form'!C324)</f>
        <v/>
      </c>
      <c r="D323" s="160" t="str">
        <f>IF('Leave Request Form'!D324="", "", 'Leave Request Form'!D324)</f>
        <v/>
      </c>
      <c r="E323" s="161" t="str">
        <f>IF('Leave Request Form'!E324="", "", 'Leave Request Form'!E324)</f>
        <v/>
      </c>
      <c r="F323" s="181" t="str">
        <f>IF('Leave Request Form'!F324="", "", 'Leave Request Form'!F324)</f>
        <v/>
      </c>
      <c r="G323" s="163" t="str">
        <f>IF('Leave Request Form'!G324="", "", 'Leave Request Form'!G324)</f>
        <v/>
      </c>
      <c r="H323" s="164" t="str">
        <f>IF('Leave Request Form'!H324="", "", 'Leave Request Form'!H324)</f>
        <v/>
      </c>
      <c r="I323" s="156"/>
      <c r="J323" s="157" t="str">
        <f>IF('Leave Request Form'!AL324="", "", 'Leave Request Form'!AL324)</f>
        <v/>
      </c>
      <c r="K323" s="156"/>
      <c r="L323" s="157"/>
      <c r="M323" s="159"/>
      <c r="N323" s="160"/>
      <c r="O323" s="161"/>
      <c r="P323" s="163"/>
      <c r="Q323" s="163"/>
      <c r="R323" s="163"/>
      <c r="S323" s="156"/>
      <c r="T323" s="157" t="str">
        <f>IF('Leave Request Form'!W324="", 'Leave Request Form'!K324, 'Leave Request Form'!W324)</f>
        <v/>
      </c>
      <c r="U323" s="156"/>
      <c r="V323" s="157" t="str">
        <f>IF('Leave Request Form'!Y324="", 'Leave Request Form'!M324, 'Leave Request Form'!Y324)</f>
        <v/>
      </c>
      <c r="W323" s="75"/>
    </row>
    <row r="324" spans="1:23" x14ac:dyDescent="0.25">
      <c r="A324" s="75"/>
      <c r="B324" s="176" t="str">
        <f>IF('Leave Request Form'!B325="", "", 'Leave Request Form'!B325)</f>
        <v/>
      </c>
      <c r="C324" s="158" t="str">
        <f>IF('Leave Request Form'!C325="", "", 'Leave Request Form'!C325)</f>
        <v/>
      </c>
      <c r="D324" s="160" t="str">
        <f>IF('Leave Request Form'!D325="", "", 'Leave Request Form'!D325)</f>
        <v/>
      </c>
      <c r="E324" s="161" t="str">
        <f>IF('Leave Request Form'!E325="", "", 'Leave Request Form'!E325)</f>
        <v/>
      </c>
      <c r="F324" s="181" t="str">
        <f>IF('Leave Request Form'!F325="", "", 'Leave Request Form'!F325)</f>
        <v/>
      </c>
      <c r="G324" s="163" t="str">
        <f>IF('Leave Request Form'!G325="", "", 'Leave Request Form'!G325)</f>
        <v/>
      </c>
      <c r="H324" s="164" t="str">
        <f>IF('Leave Request Form'!H325="", "", 'Leave Request Form'!H325)</f>
        <v/>
      </c>
      <c r="I324" s="156"/>
      <c r="J324" s="157" t="str">
        <f>IF('Leave Request Form'!AL325="", "", 'Leave Request Form'!AL325)</f>
        <v/>
      </c>
      <c r="K324" s="156"/>
      <c r="L324" s="157"/>
      <c r="M324" s="159"/>
      <c r="N324" s="160"/>
      <c r="O324" s="161"/>
      <c r="P324" s="163"/>
      <c r="Q324" s="163"/>
      <c r="R324" s="163"/>
      <c r="S324" s="156"/>
      <c r="T324" s="157" t="str">
        <f>IF('Leave Request Form'!W325="", 'Leave Request Form'!K325, 'Leave Request Form'!W325)</f>
        <v/>
      </c>
      <c r="U324" s="156"/>
      <c r="V324" s="157" t="str">
        <f>IF('Leave Request Form'!Y325="", 'Leave Request Form'!M325, 'Leave Request Form'!Y325)</f>
        <v/>
      </c>
      <c r="W324" s="75"/>
    </row>
    <row r="325" spans="1:23" x14ac:dyDescent="0.25">
      <c r="A325" s="75"/>
      <c r="B325" s="176" t="str">
        <f>IF('Leave Request Form'!B326="", "", 'Leave Request Form'!B326)</f>
        <v/>
      </c>
      <c r="C325" s="158" t="str">
        <f>IF('Leave Request Form'!C326="", "", 'Leave Request Form'!C326)</f>
        <v/>
      </c>
      <c r="D325" s="160" t="str">
        <f>IF('Leave Request Form'!D326="", "", 'Leave Request Form'!D326)</f>
        <v/>
      </c>
      <c r="E325" s="161" t="str">
        <f>IF('Leave Request Form'!E326="", "", 'Leave Request Form'!E326)</f>
        <v/>
      </c>
      <c r="F325" s="181" t="str">
        <f>IF('Leave Request Form'!F326="", "", 'Leave Request Form'!F326)</f>
        <v/>
      </c>
      <c r="G325" s="163" t="str">
        <f>IF('Leave Request Form'!G326="", "", 'Leave Request Form'!G326)</f>
        <v/>
      </c>
      <c r="H325" s="164" t="str">
        <f>IF('Leave Request Form'!H326="", "", 'Leave Request Form'!H326)</f>
        <v/>
      </c>
      <c r="I325" s="156"/>
      <c r="J325" s="157" t="str">
        <f>IF('Leave Request Form'!AL326="", "", 'Leave Request Form'!AL326)</f>
        <v/>
      </c>
      <c r="K325" s="156"/>
      <c r="L325" s="157"/>
      <c r="M325" s="159"/>
      <c r="N325" s="160"/>
      <c r="O325" s="161"/>
      <c r="P325" s="163"/>
      <c r="Q325" s="163"/>
      <c r="R325" s="163"/>
      <c r="S325" s="156"/>
      <c r="T325" s="157" t="str">
        <f>IF('Leave Request Form'!W326="", 'Leave Request Form'!K326, 'Leave Request Form'!W326)</f>
        <v/>
      </c>
      <c r="U325" s="156"/>
      <c r="V325" s="157" t="str">
        <f>IF('Leave Request Form'!Y326="", 'Leave Request Form'!M326, 'Leave Request Form'!Y326)</f>
        <v/>
      </c>
      <c r="W325" s="75"/>
    </row>
    <row r="326" spans="1:23" x14ac:dyDescent="0.25">
      <c r="A326" s="75"/>
      <c r="B326" s="176" t="str">
        <f>IF('Leave Request Form'!B327="", "", 'Leave Request Form'!B327)</f>
        <v/>
      </c>
      <c r="C326" s="158" t="str">
        <f>IF('Leave Request Form'!C327="", "", 'Leave Request Form'!C327)</f>
        <v/>
      </c>
      <c r="D326" s="160" t="str">
        <f>IF('Leave Request Form'!D327="", "", 'Leave Request Form'!D327)</f>
        <v/>
      </c>
      <c r="E326" s="161" t="str">
        <f>IF('Leave Request Form'!E327="", "", 'Leave Request Form'!E327)</f>
        <v/>
      </c>
      <c r="F326" s="181" t="str">
        <f>IF('Leave Request Form'!F327="", "", 'Leave Request Form'!F327)</f>
        <v/>
      </c>
      <c r="G326" s="163" t="str">
        <f>IF('Leave Request Form'!G327="", "", 'Leave Request Form'!G327)</f>
        <v/>
      </c>
      <c r="H326" s="164" t="str">
        <f>IF('Leave Request Form'!H327="", "", 'Leave Request Form'!H327)</f>
        <v/>
      </c>
      <c r="I326" s="156"/>
      <c r="J326" s="157" t="str">
        <f>IF('Leave Request Form'!AL327="", "", 'Leave Request Form'!AL327)</f>
        <v/>
      </c>
      <c r="K326" s="156"/>
      <c r="L326" s="157"/>
      <c r="M326" s="159"/>
      <c r="N326" s="160"/>
      <c r="O326" s="161"/>
      <c r="P326" s="163"/>
      <c r="Q326" s="163"/>
      <c r="R326" s="163"/>
      <c r="S326" s="156"/>
      <c r="T326" s="157" t="str">
        <f>IF('Leave Request Form'!W327="", 'Leave Request Form'!K327, 'Leave Request Form'!W327)</f>
        <v/>
      </c>
      <c r="U326" s="156"/>
      <c r="V326" s="157" t="str">
        <f>IF('Leave Request Form'!Y327="", 'Leave Request Form'!M327, 'Leave Request Form'!Y327)</f>
        <v/>
      </c>
      <c r="W326" s="75"/>
    </row>
    <row r="327" spans="1:23" x14ac:dyDescent="0.25">
      <c r="A327" s="75"/>
      <c r="B327" s="176" t="str">
        <f>IF('Leave Request Form'!B328="", "", 'Leave Request Form'!B328)</f>
        <v/>
      </c>
      <c r="C327" s="158" t="str">
        <f>IF('Leave Request Form'!C328="", "", 'Leave Request Form'!C328)</f>
        <v/>
      </c>
      <c r="D327" s="160" t="str">
        <f>IF('Leave Request Form'!D328="", "", 'Leave Request Form'!D328)</f>
        <v/>
      </c>
      <c r="E327" s="161" t="str">
        <f>IF('Leave Request Form'!E328="", "", 'Leave Request Form'!E328)</f>
        <v/>
      </c>
      <c r="F327" s="181" t="str">
        <f>IF('Leave Request Form'!F328="", "", 'Leave Request Form'!F328)</f>
        <v/>
      </c>
      <c r="G327" s="163" t="str">
        <f>IF('Leave Request Form'!G328="", "", 'Leave Request Form'!G328)</f>
        <v/>
      </c>
      <c r="H327" s="164" t="str">
        <f>IF('Leave Request Form'!H328="", "", 'Leave Request Form'!H328)</f>
        <v/>
      </c>
      <c r="I327" s="156"/>
      <c r="J327" s="157" t="str">
        <f>IF('Leave Request Form'!AL328="", "", 'Leave Request Form'!AL328)</f>
        <v/>
      </c>
      <c r="K327" s="156"/>
      <c r="L327" s="157"/>
      <c r="M327" s="159"/>
      <c r="N327" s="160"/>
      <c r="O327" s="161"/>
      <c r="P327" s="163"/>
      <c r="Q327" s="163"/>
      <c r="R327" s="163"/>
      <c r="S327" s="156"/>
      <c r="T327" s="157" t="str">
        <f>IF('Leave Request Form'!W328="", 'Leave Request Form'!K328, 'Leave Request Form'!W328)</f>
        <v/>
      </c>
      <c r="U327" s="156"/>
      <c r="V327" s="157" t="str">
        <f>IF('Leave Request Form'!Y328="", 'Leave Request Form'!M328, 'Leave Request Form'!Y328)</f>
        <v/>
      </c>
      <c r="W327" s="75"/>
    </row>
    <row r="328" spans="1:23" x14ac:dyDescent="0.25">
      <c r="A328" s="75"/>
      <c r="B328" s="176" t="str">
        <f>IF('Leave Request Form'!B329="", "", 'Leave Request Form'!B329)</f>
        <v/>
      </c>
      <c r="C328" s="158" t="str">
        <f>IF('Leave Request Form'!C329="", "", 'Leave Request Form'!C329)</f>
        <v/>
      </c>
      <c r="D328" s="160" t="str">
        <f>IF('Leave Request Form'!D329="", "", 'Leave Request Form'!D329)</f>
        <v/>
      </c>
      <c r="E328" s="161" t="str">
        <f>IF('Leave Request Form'!E329="", "", 'Leave Request Form'!E329)</f>
        <v/>
      </c>
      <c r="F328" s="181" t="str">
        <f>IF('Leave Request Form'!F329="", "", 'Leave Request Form'!F329)</f>
        <v/>
      </c>
      <c r="G328" s="163" t="str">
        <f>IF('Leave Request Form'!G329="", "", 'Leave Request Form'!G329)</f>
        <v/>
      </c>
      <c r="H328" s="164" t="str">
        <f>IF('Leave Request Form'!H329="", "", 'Leave Request Form'!H329)</f>
        <v/>
      </c>
      <c r="I328" s="156"/>
      <c r="J328" s="157" t="str">
        <f>IF('Leave Request Form'!AL329="", "", 'Leave Request Form'!AL329)</f>
        <v/>
      </c>
      <c r="K328" s="156"/>
      <c r="L328" s="157"/>
      <c r="M328" s="159"/>
      <c r="N328" s="160"/>
      <c r="O328" s="161"/>
      <c r="P328" s="163"/>
      <c r="Q328" s="163"/>
      <c r="R328" s="163"/>
      <c r="S328" s="156"/>
      <c r="T328" s="157" t="str">
        <f>IF('Leave Request Form'!W329="", 'Leave Request Form'!K329, 'Leave Request Form'!W329)</f>
        <v/>
      </c>
      <c r="U328" s="156"/>
      <c r="V328" s="157" t="str">
        <f>IF('Leave Request Form'!Y329="", 'Leave Request Form'!M329, 'Leave Request Form'!Y329)</f>
        <v/>
      </c>
      <c r="W328" s="75"/>
    </row>
    <row r="329" spans="1:23" x14ac:dyDescent="0.25">
      <c r="A329" s="75"/>
      <c r="B329" s="176" t="str">
        <f>IF('Leave Request Form'!B330="", "", 'Leave Request Form'!B330)</f>
        <v/>
      </c>
      <c r="C329" s="158" t="str">
        <f>IF('Leave Request Form'!C330="", "", 'Leave Request Form'!C330)</f>
        <v/>
      </c>
      <c r="D329" s="160" t="str">
        <f>IF('Leave Request Form'!D330="", "", 'Leave Request Form'!D330)</f>
        <v/>
      </c>
      <c r="E329" s="161" t="str">
        <f>IF('Leave Request Form'!E330="", "", 'Leave Request Form'!E330)</f>
        <v/>
      </c>
      <c r="F329" s="181" t="str">
        <f>IF('Leave Request Form'!F330="", "", 'Leave Request Form'!F330)</f>
        <v/>
      </c>
      <c r="G329" s="163" t="str">
        <f>IF('Leave Request Form'!G330="", "", 'Leave Request Form'!G330)</f>
        <v/>
      </c>
      <c r="H329" s="164" t="str">
        <f>IF('Leave Request Form'!H330="", "", 'Leave Request Form'!H330)</f>
        <v/>
      </c>
      <c r="I329" s="156"/>
      <c r="J329" s="157" t="str">
        <f>IF('Leave Request Form'!AL330="", "", 'Leave Request Form'!AL330)</f>
        <v/>
      </c>
      <c r="K329" s="156"/>
      <c r="L329" s="157"/>
      <c r="M329" s="159"/>
      <c r="N329" s="160"/>
      <c r="O329" s="161"/>
      <c r="P329" s="163"/>
      <c r="Q329" s="163"/>
      <c r="R329" s="163"/>
      <c r="S329" s="156"/>
      <c r="T329" s="157" t="str">
        <f>IF('Leave Request Form'!W330="", 'Leave Request Form'!K330, 'Leave Request Form'!W330)</f>
        <v/>
      </c>
      <c r="U329" s="156"/>
      <c r="V329" s="157" t="str">
        <f>IF('Leave Request Form'!Y330="", 'Leave Request Form'!M330, 'Leave Request Form'!Y330)</f>
        <v/>
      </c>
      <c r="W329" s="75"/>
    </row>
    <row r="330" spans="1:23" x14ac:dyDescent="0.25">
      <c r="A330" s="75"/>
      <c r="B330" s="176" t="str">
        <f>IF('Leave Request Form'!B331="", "", 'Leave Request Form'!B331)</f>
        <v/>
      </c>
      <c r="C330" s="158" t="str">
        <f>IF('Leave Request Form'!C331="", "", 'Leave Request Form'!C331)</f>
        <v/>
      </c>
      <c r="D330" s="160" t="str">
        <f>IF('Leave Request Form'!D331="", "", 'Leave Request Form'!D331)</f>
        <v/>
      </c>
      <c r="E330" s="161" t="str">
        <f>IF('Leave Request Form'!E331="", "", 'Leave Request Form'!E331)</f>
        <v/>
      </c>
      <c r="F330" s="181" t="str">
        <f>IF('Leave Request Form'!F331="", "", 'Leave Request Form'!F331)</f>
        <v/>
      </c>
      <c r="G330" s="163" t="str">
        <f>IF('Leave Request Form'!G331="", "", 'Leave Request Form'!G331)</f>
        <v/>
      </c>
      <c r="H330" s="164" t="str">
        <f>IF('Leave Request Form'!H331="", "", 'Leave Request Form'!H331)</f>
        <v/>
      </c>
      <c r="I330" s="156"/>
      <c r="J330" s="157" t="str">
        <f>IF('Leave Request Form'!AL331="", "", 'Leave Request Form'!AL331)</f>
        <v/>
      </c>
      <c r="K330" s="156"/>
      <c r="L330" s="157"/>
      <c r="M330" s="159"/>
      <c r="N330" s="160"/>
      <c r="O330" s="161"/>
      <c r="P330" s="163"/>
      <c r="Q330" s="163"/>
      <c r="R330" s="163"/>
      <c r="S330" s="156"/>
      <c r="T330" s="157" t="str">
        <f>IF('Leave Request Form'!W331="", 'Leave Request Form'!K331, 'Leave Request Form'!W331)</f>
        <v/>
      </c>
      <c r="U330" s="156"/>
      <c r="V330" s="157" t="str">
        <f>IF('Leave Request Form'!Y331="", 'Leave Request Form'!M331, 'Leave Request Form'!Y331)</f>
        <v/>
      </c>
      <c r="W330" s="75"/>
    </row>
    <row r="331" spans="1:23" x14ac:dyDescent="0.25">
      <c r="A331" s="75"/>
      <c r="B331" s="176" t="str">
        <f>IF('Leave Request Form'!B332="", "", 'Leave Request Form'!B332)</f>
        <v/>
      </c>
      <c r="C331" s="158" t="str">
        <f>IF('Leave Request Form'!C332="", "", 'Leave Request Form'!C332)</f>
        <v/>
      </c>
      <c r="D331" s="160" t="str">
        <f>IF('Leave Request Form'!D332="", "", 'Leave Request Form'!D332)</f>
        <v/>
      </c>
      <c r="E331" s="161" t="str">
        <f>IF('Leave Request Form'!E332="", "", 'Leave Request Form'!E332)</f>
        <v/>
      </c>
      <c r="F331" s="181" t="str">
        <f>IF('Leave Request Form'!F332="", "", 'Leave Request Form'!F332)</f>
        <v/>
      </c>
      <c r="G331" s="163" t="str">
        <f>IF('Leave Request Form'!G332="", "", 'Leave Request Form'!G332)</f>
        <v/>
      </c>
      <c r="H331" s="164" t="str">
        <f>IF('Leave Request Form'!H332="", "", 'Leave Request Form'!H332)</f>
        <v/>
      </c>
      <c r="I331" s="156"/>
      <c r="J331" s="157" t="str">
        <f>IF('Leave Request Form'!AL332="", "", 'Leave Request Form'!AL332)</f>
        <v/>
      </c>
      <c r="K331" s="156"/>
      <c r="L331" s="157"/>
      <c r="M331" s="159"/>
      <c r="N331" s="160"/>
      <c r="O331" s="161"/>
      <c r="P331" s="163"/>
      <c r="Q331" s="163"/>
      <c r="R331" s="163"/>
      <c r="S331" s="156"/>
      <c r="T331" s="157" t="str">
        <f>IF('Leave Request Form'!W332="", 'Leave Request Form'!K332, 'Leave Request Form'!W332)</f>
        <v/>
      </c>
      <c r="U331" s="156"/>
      <c r="V331" s="157" t="str">
        <f>IF('Leave Request Form'!Y332="", 'Leave Request Form'!M332, 'Leave Request Form'!Y332)</f>
        <v/>
      </c>
      <c r="W331" s="75"/>
    </row>
    <row r="332" spans="1:23" x14ac:dyDescent="0.25">
      <c r="A332" s="75"/>
      <c r="B332" s="176" t="str">
        <f>IF('Leave Request Form'!B333="", "", 'Leave Request Form'!B333)</f>
        <v/>
      </c>
      <c r="C332" s="158" t="str">
        <f>IF('Leave Request Form'!C333="", "", 'Leave Request Form'!C333)</f>
        <v/>
      </c>
      <c r="D332" s="160" t="str">
        <f>IF('Leave Request Form'!D333="", "", 'Leave Request Form'!D333)</f>
        <v/>
      </c>
      <c r="E332" s="161" t="str">
        <f>IF('Leave Request Form'!E333="", "", 'Leave Request Form'!E333)</f>
        <v/>
      </c>
      <c r="F332" s="181" t="str">
        <f>IF('Leave Request Form'!F333="", "", 'Leave Request Form'!F333)</f>
        <v/>
      </c>
      <c r="G332" s="163" t="str">
        <f>IF('Leave Request Form'!G333="", "", 'Leave Request Form'!G333)</f>
        <v/>
      </c>
      <c r="H332" s="164" t="str">
        <f>IF('Leave Request Form'!H333="", "", 'Leave Request Form'!H333)</f>
        <v/>
      </c>
      <c r="I332" s="156"/>
      <c r="J332" s="157" t="str">
        <f>IF('Leave Request Form'!AL333="", "", 'Leave Request Form'!AL333)</f>
        <v/>
      </c>
      <c r="K332" s="156"/>
      <c r="L332" s="157"/>
      <c r="M332" s="159"/>
      <c r="N332" s="160"/>
      <c r="O332" s="161"/>
      <c r="P332" s="163"/>
      <c r="Q332" s="163"/>
      <c r="R332" s="163"/>
      <c r="S332" s="156"/>
      <c r="T332" s="157" t="str">
        <f>IF('Leave Request Form'!W333="", 'Leave Request Form'!K333, 'Leave Request Form'!W333)</f>
        <v/>
      </c>
      <c r="U332" s="156"/>
      <c r="V332" s="157" t="str">
        <f>IF('Leave Request Form'!Y333="", 'Leave Request Form'!M333, 'Leave Request Form'!Y333)</f>
        <v/>
      </c>
      <c r="W332" s="75"/>
    </row>
    <row r="333" spans="1:23" x14ac:dyDescent="0.25">
      <c r="A333" s="75"/>
      <c r="B333" s="176" t="str">
        <f>IF('Leave Request Form'!B334="", "", 'Leave Request Form'!B334)</f>
        <v/>
      </c>
      <c r="C333" s="158" t="str">
        <f>IF('Leave Request Form'!C334="", "", 'Leave Request Form'!C334)</f>
        <v/>
      </c>
      <c r="D333" s="160" t="str">
        <f>IF('Leave Request Form'!D334="", "", 'Leave Request Form'!D334)</f>
        <v/>
      </c>
      <c r="E333" s="161" t="str">
        <f>IF('Leave Request Form'!E334="", "", 'Leave Request Form'!E334)</f>
        <v/>
      </c>
      <c r="F333" s="181" t="str">
        <f>IF('Leave Request Form'!F334="", "", 'Leave Request Form'!F334)</f>
        <v/>
      </c>
      <c r="G333" s="163" t="str">
        <f>IF('Leave Request Form'!G334="", "", 'Leave Request Form'!G334)</f>
        <v/>
      </c>
      <c r="H333" s="164" t="str">
        <f>IF('Leave Request Form'!H334="", "", 'Leave Request Form'!H334)</f>
        <v/>
      </c>
      <c r="I333" s="156"/>
      <c r="J333" s="157" t="str">
        <f>IF('Leave Request Form'!AL334="", "", 'Leave Request Form'!AL334)</f>
        <v/>
      </c>
      <c r="K333" s="156"/>
      <c r="L333" s="157"/>
      <c r="M333" s="159"/>
      <c r="N333" s="160"/>
      <c r="O333" s="161"/>
      <c r="P333" s="163"/>
      <c r="Q333" s="163"/>
      <c r="R333" s="163"/>
      <c r="S333" s="156"/>
      <c r="T333" s="157" t="str">
        <f>IF('Leave Request Form'!W334="", 'Leave Request Form'!K334, 'Leave Request Form'!W334)</f>
        <v/>
      </c>
      <c r="U333" s="156"/>
      <c r="V333" s="157" t="str">
        <f>IF('Leave Request Form'!Y334="", 'Leave Request Form'!M334, 'Leave Request Form'!Y334)</f>
        <v/>
      </c>
      <c r="W333" s="75"/>
    </row>
    <row r="334" spans="1:23" x14ac:dyDescent="0.25">
      <c r="A334" s="75"/>
      <c r="B334" s="176" t="str">
        <f>IF('Leave Request Form'!B335="", "", 'Leave Request Form'!B335)</f>
        <v/>
      </c>
      <c r="C334" s="158" t="str">
        <f>IF('Leave Request Form'!C335="", "", 'Leave Request Form'!C335)</f>
        <v/>
      </c>
      <c r="D334" s="160" t="str">
        <f>IF('Leave Request Form'!D335="", "", 'Leave Request Form'!D335)</f>
        <v/>
      </c>
      <c r="E334" s="161" t="str">
        <f>IF('Leave Request Form'!E335="", "", 'Leave Request Form'!E335)</f>
        <v/>
      </c>
      <c r="F334" s="181" t="str">
        <f>IF('Leave Request Form'!F335="", "", 'Leave Request Form'!F335)</f>
        <v/>
      </c>
      <c r="G334" s="163" t="str">
        <f>IF('Leave Request Form'!G335="", "", 'Leave Request Form'!G335)</f>
        <v/>
      </c>
      <c r="H334" s="164" t="str">
        <f>IF('Leave Request Form'!H335="", "", 'Leave Request Form'!H335)</f>
        <v/>
      </c>
      <c r="I334" s="156"/>
      <c r="J334" s="157" t="str">
        <f>IF('Leave Request Form'!AL335="", "", 'Leave Request Form'!AL335)</f>
        <v/>
      </c>
      <c r="K334" s="156"/>
      <c r="L334" s="157"/>
      <c r="M334" s="159"/>
      <c r="N334" s="160"/>
      <c r="O334" s="161"/>
      <c r="P334" s="163"/>
      <c r="Q334" s="163"/>
      <c r="R334" s="163"/>
      <c r="S334" s="156"/>
      <c r="T334" s="157" t="str">
        <f>IF('Leave Request Form'!W335="", 'Leave Request Form'!K335, 'Leave Request Form'!W335)</f>
        <v/>
      </c>
      <c r="U334" s="156"/>
      <c r="V334" s="157" t="str">
        <f>IF('Leave Request Form'!Y335="", 'Leave Request Form'!M335, 'Leave Request Form'!Y335)</f>
        <v/>
      </c>
      <c r="W334" s="75"/>
    </row>
    <row r="335" spans="1:23" x14ac:dyDescent="0.25">
      <c r="A335" s="75"/>
      <c r="B335" s="176" t="str">
        <f>IF('Leave Request Form'!B336="", "", 'Leave Request Form'!B336)</f>
        <v/>
      </c>
      <c r="C335" s="158" t="str">
        <f>IF('Leave Request Form'!C336="", "", 'Leave Request Form'!C336)</f>
        <v/>
      </c>
      <c r="D335" s="160" t="str">
        <f>IF('Leave Request Form'!D336="", "", 'Leave Request Form'!D336)</f>
        <v/>
      </c>
      <c r="E335" s="161" t="str">
        <f>IF('Leave Request Form'!E336="", "", 'Leave Request Form'!E336)</f>
        <v/>
      </c>
      <c r="F335" s="181" t="str">
        <f>IF('Leave Request Form'!F336="", "", 'Leave Request Form'!F336)</f>
        <v/>
      </c>
      <c r="G335" s="163" t="str">
        <f>IF('Leave Request Form'!G336="", "", 'Leave Request Form'!G336)</f>
        <v/>
      </c>
      <c r="H335" s="164" t="str">
        <f>IF('Leave Request Form'!H336="", "", 'Leave Request Form'!H336)</f>
        <v/>
      </c>
      <c r="I335" s="156"/>
      <c r="J335" s="157" t="str">
        <f>IF('Leave Request Form'!AL336="", "", 'Leave Request Form'!AL336)</f>
        <v/>
      </c>
      <c r="K335" s="156"/>
      <c r="L335" s="157"/>
      <c r="M335" s="159"/>
      <c r="N335" s="160"/>
      <c r="O335" s="161"/>
      <c r="P335" s="163"/>
      <c r="Q335" s="163"/>
      <c r="R335" s="163"/>
      <c r="S335" s="156"/>
      <c r="T335" s="157" t="str">
        <f>IF('Leave Request Form'!W336="", 'Leave Request Form'!K336, 'Leave Request Form'!W336)</f>
        <v/>
      </c>
      <c r="U335" s="156"/>
      <c r="V335" s="157" t="str">
        <f>IF('Leave Request Form'!Y336="", 'Leave Request Form'!M336, 'Leave Request Form'!Y336)</f>
        <v/>
      </c>
      <c r="W335" s="75"/>
    </row>
    <row r="336" spans="1:23" x14ac:dyDescent="0.25">
      <c r="A336" s="75"/>
      <c r="B336" s="176" t="str">
        <f>IF('Leave Request Form'!B337="", "", 'Leave Request Form'!B337)</f>
        <v/>
      </c>
      <c r="C336" s="158" t="str">
        <f>IF('Leave Request Form'!C337="", "", 'Leave Request Form'!C337)</f>
        <v/>
      </c>
      <c r="D336" s="160" t="str">
        <f>IF('Leave Request Form'!D337="", "", 'Leave Request Form'!D337)</f>
        <v/>
      </c>
      <c r="E336" s="161" t="str">
        <f>IF('Leave Request Form'!E337="", "", 'Leave Request Form'!E337)</f>
        <v/>
      </c>
      <c r="F336" s="181" t="str">
        <f>IF('Leave Request Form'!F337="", "", 'Leave Request Form'!F337)</f>
        <v/>
      </c>
      <c r="G336" s="163" t="str">
        <f>IF('Leave Request Form'!G337="", "", 'Leave Request Form'!G337)</f>
        <v/>
      </c>
      <c r="H336" s="164" t="str">
        <f>IF('Leave Request Form'!H337="", "", 'Leave Request Form'!H337)</f>
        <v/>
      </c>
      <c r="I336" s="156"/>
      <c r="J336" s="157" t="str">
        <f>IF('Leave Request Form'!AL337="", "", 'Leave Request Form'!AL337)</f>
        <v/>
      </c>
      <c r="K336" s="156"/>
      <c r="L336" s="157"/>
      <c r="M336" s="159"/>
      <c r="N336" s="160"/>
      <c r="O336" s="161"/>
      <c r="P336" s="163"/>
      <c r="Q336" s="163"/>
      <c r="R336" s="163"/>
      <c r="S336" s="156"/>
      <c r="T336" s="157" t="str">
        <f>IF('Leave Request Form'!W337="", 'Leave Request Form'!K337, 'Leave Request Form'!W337)</f>
        <v/>
      </c>
      <c r="U336" s="156"/>
      <c r="V336" s="157" t="str">
        <f>IF('Leave Request Form'!Y337="", 'Leave Request Form'!M337, 'Leave Request Form'!Y337)</f>
        <v/>
      </c>
      <c r="W336" s="75"/>
    </row>
    <row r="337" spans="1:23" x14ac:dyDescent="0.25">
      <c r="A337" s="75"/>
      <c r="B337" s="176" t="str">
        <f>IF('Leave Request Form'!B338="", "", 'Leave Request Form'!B338)</f>
        <v/>
      </c>
      <c r="C337" s="158" t="str">
        <f>IF('Leave Request Form'!C338="", "", 'Leave Request Form'!C338)</f>
        <v/>
      </c>
      <c r="D337" s="160" t="str">
        <f>IF('Leave Request Form'!D338="", "", 'Leave Request Form'!D338)</f>
        <v/>
      </c>
      <c r="E337" s="161" t="str">
        <f>IF('Leave Request Form'!E338="", "", 'Leave Request Form'!E338)</f>
        <v/>
      </c>
      <c r="F337" s="181" t="str">
        <f>IF('Leave Request Form'!F338="", "", 'Leave Request Form'!F338)</f>
        <v/>
      </c>
      <c r="G337" s="163" t="str">
        <f>IF('Leave Request Form'!G338="", "", 'Leave Request Form'!G338)</f>
        <v/>
      </c>
      <c r="H337" s="164" t="str">
        <f>IF('Leave Request Form'!H338="", "", 'Leave Request Form'!H338)</f>
        <v/>
      </c>
      <c r="I337" s="156"/>
      <c r="J337" s="157" t="str">
        <f>IF('Leave Request Form'!AL338="", "", 'Leave Request Form'!AL338)</f>
        <v/>
      </c>
      <c r="K337" s="156"/>
      <c r="L337" s="157"/>
      <c r="M337" s="159"/>
      <c r="N337" s="160"/>
      <c r="O337" s="161"/>
      <c r="P337" s="163"/>
      <c r="Q337" s="163"/>
      <c r="R337" s="163"/>
      <c r="S337" s="156"/>
      <c r="T337" s="157" t="str">
        <f>IF('Leave Request Form'!W338="", 'Leave Request Form'!K338, 'Leave Request Form'!W338)</f>
        <v/>
      </c>
      <c r="U337" s="156"/>
      <c r="V337" s="157" t="str">
        <f>IF('Leave Request Form'!Y338="", 'Leave Request Form'!M338, 'Leave Request Form'!Y338)</f>
        <v/>
      </c>
      <c r="W337" s="75"/>
    </row>
    <row r="338" spans="1:23" x14ac:dyDescent="0.25">
      <c r="A338" s="75"/>
      <c r="B338" s="176" t="str">
        <f>IF('Leave Request Form'!B339="", "", 'Leave Request Form'!B339)</f>
        <v/>
      </c>
      <c r="C338" s="158" t="str">
        <f>IF('Leave Request Form'!C339="", "", 'Leave Request Form'!C339)</f>
        <v/>
      </c>
      <c r="D338" s="160" t="str">
        <f>IF('Leave Request Form'!D339="", "", 'Leave Request Form'!D339)</f>
        <v/>
      </c>
      <c r="E338" s="161" t="str">
        <f>IF('Leave Request Form'!E339="", "", 'Leave Request Form'!E339)</f>
        <v/>
      </c>
      <c r="F338" s="181" t="str">
        <f>IF('Leave Request Form'!F339="", "", 'Leave Request Form'!F339)</f>
        <v/>
      </c>
      <c r="G338" s="163" t="str">
        <f>IF('Leave Request Form'!G339="", "", 'Leave Request Form'!G339)</f>
        <v/>
      </c>
      <c r="H338" s="164" t="str">
        <f>IF('Leave Request Form'!H339="", "", 'Leave Request Form'!H339)</f>
        <v/>
      </c>
      <c r="I338" s="156"/>
      <c r="J338" s="157" t="str">
        <f>IF('Leave Request Form'!AL339="", "", 'Leave Request Form'!AL339)</f>
        <v/>
      </c>
      <c r="K338" s="156"/>
      <c r="L338" s="157"/>
      <c r="M338" s="159"/>
      <c r="N338" s="160"/>
      <c r="O338" s="161"/>
      <c r="P338" s="163"/>
      <c r="Q338" s="163"/>
      <c r="R338" s="163"/>
      <c r="S338" s="156"/>
      <c r="T338" s="157" t="str">
        <f>IF('Leave Request Form'!W339="", 'Leave Request Form'!K339, 'Leave Request Form'!W339)</f>
        <v/>
      </c>
      <c r="U338" s="156"/>
      <c r="V338" s="157" t="str">
        <f>IF('Leave Request Form'!Y339="", 'Leave Request Form'!M339, 'Leave Request Form'!Y339)</f>
        <v/>
      </c>
      <c r="W338" s="75"/>
    </row>
    <row r="339" spans="1:23" x14ac:dyDescent="0.25">
      <c r="A339" s="75"/>
      <c r="B339" s="176" t="str">
        <f>IF('Leave Request Form'!B340="", "", 'Leave Request Form'!B340)</f>
        <v/>
      </c>
      <c r="C339" s="158" t="str">
        <f>IF('Leave Request Form'!C340="", "", 'Leave Request Form'!C340)</f>
        <v/>
      </c>
      <c r="D339" s="160" t="str">
        <f>IF('Leave Request Form'!D340="", "", 'Leave Request Form'!D340)</f>
        <v/>
      </c>
      <c r="E339" s="161" t="str">
        <f>IF('Leave Request Form'!E340="", "", 'Leave Request Form'!E340)</f>
        <v/>
      </c>
      <c r="F339" s="181" t="str">
        <f>IF('Leave Request Form'!F340="", "", 'Leave Request Form'!F340)</f>
        <v/>
      </c>
      <c r="G339" s="163" t="str">
        <f>IF('Leave Request Form'!G340="", "", 'Leave Request Form'!G340)</f>
        <v/>
      </c>
      <c r="H339" s="164" t="str">
        <f>IF('Leave Request Form'!H340="", "", 'Leave Request Form'!H340)</f>
        <v/>
      </c>
      <c r="I339" s="156"/>
      <c r="J339" s="157" t="str">
        <f>IF('Leave Request Form'!AL340="", "", 'Leave Request Form'!AL340)</f>
        <v/>
      </c>
      <c r="K339" s="156"/>
      <c r="L339" s="157"/>
      <c r="M339" s="159"/>
      <c r="N339" s="160"/>
      <c r="O339" s="161"/>
      <c r="P339" s="163"/>
      <c r="Q339" s="163"/>
      <c r="R339" s="163"/>
      <c r="S339" s="156"/>
      <c r="T339" s="157" t="str">
        <f>IF('Leave Request Form'!W340="", 'Leave Request Form'!K340, 'Leave Request Form'!W340)</f>
        <v/>
      </c>
      <c r="U339" s="156"/>
      <c r="V339" s="157" t="str">
        <f>IF('Leave Request Form'!Y340="", 'Leave Request Form'!M340, 'Leave Request Form'!Y340)</f>
        <v/>
      </c>
      <c r="W339" s="75"/>
    </row>
    <row r="340" spans="1:23" x14ac:dyDescent="0.25">
      <c r="A340" s="75"/>
      <c r="B340" s="176" t="str">
        <f>IF('Leave Request Form'!B341="", "", 'Leave Request Form'!B341)</f>
        <v/>
      </c>
      <c r="C340" s="158" t="str">
        <f>IF('Leave Request Form'!C341="", "", 'Leave Request Form'!C341)</f>
        <v/>
      </c>
      <c r="D340" s="160" t="str">
        <f>IF('Leave Request Form'!D341="", "", 'Leave Request Form'!D341)</f>
        <v/>
      </c>
      <c r="E340" s="161" t="str">
        <f>IF('Leave Request Form'!E341="", "", 'Leave Request Form'!E341)</f>
        <v/>
      </c>
      <c r="F340" s="181" t="str">
        <f>IF('Leave Request Form'!F341="", "", 'Leave Request Form'!F341)</f>
        <v/>
      </c>
      <c r="G340" s="163" t="str">
        <f>IF('Leave Request Form'!G341="", "", 'Leave Request Form'!G341)</f>
        <v/>
      </c>
      <c r="H340" s="164" t="str">
        <f>IF('Leave Request Form'!H341="", "", 'Leave Request Form'!H341)</f>
        <v/>
      </c>
      <c r="I340" s="156"/>
      <c r="J340" s="157" t="str">
        <f>IF('Leave Request Form'!AL341="", "", 'Leave Request Form'!AL341)</f>
        <v/>
      </c>
      <c r="K340" s="156"/>
      <c r="L340" s="157"/>
      <c r="M340" s="159"/>
      <c r="N340" s="160"/>
      <c r="O340" s="161"/>
      <c r="P340" s="163"/>
      <c r="Q340" s="163"/>
      <c r="R340" s="163"/>
      <c r="S340" s="156"/>
      <c r="T340" s="157" t="str">
        <f>IF('Leave Request Form'!W341="", 'Leave Request Form'!K341, 'Leave Request Form'!W341)</f>
        <v/>
      </c>
      <c r="U340" s="156"/>
      <c r="V340" s="157" t="str">
        <f>IF('Leave Request Form'!Y341="", 'Leave Request Form'!M341, 'Leave Request Form'!Y341)</f>
        <v/>
      </c>
      <c r="W340" s="75"/>
    </row>
    <row r="341" spans="1:23" x14ac:dyDescent="0.25">
      <c r="A341" s="75"/>
      <c r="B341" s="176" t="str">
        <f>IF('Leave Request Form'!B342="", "", 'Leave Request Form'!B342)</f>
        <v/>
      </c>
      <c r="C341" s="158" t="str">
        <f>IF('Leave Request Form'!C342="", "", 'Leave Request Form'!C342)</f>
        <v/>
      </c>
      <c r="D341" s="160" t="str">
        <f>IF('Leave Request Form'!D342="", "", 'Leave Request Form'!D342)</f>
        <v/>
      </c>
      <c r="E341" s="161" t="str">
        <f>IF('Leave Request Form'!E342="", "", 'Leave Request Form'!E342)</f>
        <v/>
      </c>
      <c r="F341" s="181" t="str">
        <f>IF('Leave Request Form'!F342="", "", 'Leave Request Form'!F342)</f>
        <v/>
      </c>
      <c r="G341" s="163" t="str">
        <f>IF('Leave Request Form'!G342="", "", 'Leave Request Form'!G342)</f>
        <v/>
      </c>
      <c r="H341" s="164" t="str">
        <f>IF('Leave Request Form'!H342="", "", 'Leave Request Form'!H342)</f>
        <v/>
      </c>
      <c r="I341" s="156"/>
      <c r="J341" s="157" t="str">
        <f>IF('Leave Request Form'!AL342="", "", 'Leave Request Form'!AL342)</f>
        <v/>
      </c>
      <c r="K341" s="156"/>
      <c r="L341" s="157"/>
      <c r="M341" s="159"/>
      <c r="N341" s="160"/>
      <c r="O341" s="161"/>
      <c r="P341" s="163"/>
      <c r="Q341" s="163"/>
      <c r="R341" s="163"/>
      <c r="S341" s="156"/>
      <c r="T341" s="157" t="str">
        <f>IF('Leave Request Form'!W342="", 'Leave Request Form'!K342, 'Leave Request Form'!W342)</f>
        <v/>
      </c>
      <c r="U341" s="156"/>
      <c r="V341" s="157" t="str">
        <f>IF('Leave Request Form'!Y342="", 'Leave Request Form'!M342, 'Leave Request Form'!Y342)</f>
        <v/>
      </c>
      <c r="W341" s="75"/>
    </row>
    <row r="342" spans="1:23" x14ac:dyDescent="0.25">
      <c r="A342" s="75"/>
      <c r="B342" s="176" t="str">
        <f>IF('Leave Request Form'!B343="", "", 'Leave Request Form'!B343)</f>
        <v/>
      </c>
      <c r="C342" s="158" t="str">
        <f>IF('Leave Request Form'!C343="", "", 'Leave Request Form'!C343)</f>
        <v/>
      </c>
      <c r="D342" s="160" t="str">
        <f>IF('Leave Request Form'!D343="", "", 'Leave Request Form'!D343)</f>
        <v/>
      </c>
      <c r="E342" s="161" t="str">
        <f>IF('Leave Request Form'!E343="", "", 'Leave Request Form'!E343)</f>
        <v/>
      </c>
      <c r="F342" s="181" t="str">
        <f>IF('Leave Request Form'!F343="", "", 'Leave Request Form'!F343)</f>
        <v/>
      </c>
      <c r="G342" s="163" t="str">
        <f>IF('Leave Request Form'!G343="", "", 'Leave Request Form'!G343)</f>
        <v/>
      </c>
      <c r="H342" s="164" t="str">
        <f>IF('Leave Request Form'!H343="", "", 'Leave Request Form'!H343)</f>
        <v/>
      </c>
      <c r="I342" s="156"/>
      <c r="J342" s="157" t="str">
        <f>IF('Leave Request Form'!AL343="", "", 'Leave Request Form'!AL343)</f>
        <v/>
      </c>
      <c r="K342" s="156"/>
      <c r="L342" s="157"/>
      <c r="M342" s="159"/>
      <c r="N342" s="160"/>
      <c r="O342" s="161"/>
      <c r="P342" s="163"/>
      <c r="Q342" s="163"/>
      <c r="R342" s="163"/>
      <c r="S342" s="156"/>
      <c r="T342" s="157" t="str">
        <f>IF('Leave Request Form'!W343="", 'Leave Request Form'!K343, 'Leave Request Form'!W343)</f>
        <v/>
      </c>
      <c r="U342" s="156"/>
      <c r="V342" s="157" t="str">
        <f>IF('Leave Request Form'!Y343="", 'Leave Request Form'!M343, 'Leave Request Form'!Y343)</f>
        <v/>
      </c>
      <c r="W342" s="75"/>
    </row>
    <row r="343" spans="1:23" x14ac:dyDescent="0.25">
      <c r="A343" s="75"/>
      <c r="B343" s="176" t="str">
        <f>IF('Leave Request Form'!B344="", "", 'Leave Request Form'!B344)</f>
        <v/>
      </c>
      <c r="C343" s="158" t="str">
        <f>IF('Leave Request Form'!C344="", "", 'Leave Request Form'!C344)</f>
        <v/>
      </c>
      <c r="D343" s="160" t="str">
        <f>IF('Leave Request Form'!D344="", "", 'Leave Request Form'!D344)</f>
        <v/>
      </c>
      <c r="E343" s="161" t="str">
        <f>IF('Leave Request Form'!E344="", "", 'Leave Request Form'!E344)</f>
        <v/>
      </c>
      <c r="F343" s="181" t="str">
        <f>IF('Leave Request Form'!F344="", "", 'Leave Request Form'!F344)</f>
        <v/>
      </c>
      <c r="G343" s="163" t="str">
        <f>IF('Leave Request Form'!G344="", "", 'Leave Request Form'!G344)</f>
        <v/>
      </c>
      <c r="H343" s="164" t="str">
        <f>IF('Leave Request Form'!H344="", "", 'Leave Request Form'!H344)</f>
        <v/>
      </c>
      <c r="I343" s="156"/>
      <c r="J343" s="157" t="str">
        <f>IF('Leave Request Form'!AL344="", "", 'Leave Request Form'!AL344)</f>
        <v/>
      </c>
      <c r="K343" s="156"/>
      <c r="L343" s="157"/>
      <c r="M343" s="159"/>
      <c r="N343" s="160"/>
      <c r="O343" s="161"/>
      <c r="P343" s="163"/>
      <c r="Q343" s="163"/>
      <c r="R343" s="163"/>
      <c r="S343" s="156"/>
      <c r="T343" s="157" t="str">
        <f>IF('Leave Request Form'!W344="", 'Leave Request Form'!K344, 'Leave Request Form'!W344)</f>
        <v/>
      </c>
      <c r="U343" s="156"/>
      <c r="V343" s="157" t="str">
        <f>IF('Leave Request Form'!Y344="", 'Leave Request Form'!M344, 'Leave Request Form'!Y344)</f>
        <v/>
      </c>
      <c r="W343" s="75"/>
    </row>
    <row r="344" spans="1:23" x14ac:dyDescent="0.25">
      <c r="A344" s="75"/>
      <c r="B344" s="176" t="str">
        <f>IF('Leave Request Form'!B345="", "", 'Leave Request Form'!B345)</f>
        <v/>
      </c>
      <c r="C344" s="158" t="str">
        <f>IF('Leave Request Form'!C345="", "", 'Leave Request Form'!C345)</f>
        <v/>
      </c>
      <c r="D344" s="160" t="str">
        <f>IF('Leave Request Form'!D345="", "", 'Leave Request Form'!D345)</f>
        <v/>
      </c>
      <c r="E344" s="161" t="str">
        <f>IF('Leave Request Form'!E345="", "", 'Leave Request Form'!E345)</f>
        <v/>
      </c>
      <c r="F344" s="181" t="str">
        <f>IF('Leave Request Form'!F345="", "", 'Leave Request Form'!F345)</f>
        <v/>
      </c>
      <c r="G344" s="163" t="str">
        <f>IF('Leave Request Form'!G345="", "", 'Leave Request Form'!G345)</f>
        <v/>
      </c>
      <c r="H344" s="164" t="str">
        <f>IF('Leave Request Form'!H345="", "", 'Leave Request Form'!H345)</f>
        <v/>
      </c>
      <c r="I344" s="156"/>
      <c r="J344" s="157" t="str">
        <f>IF('Leave Request Form'!AL345="", "", 'Leave Request Form'!AL345)</f>
        <v/>
      </c>
      <c r="K344" s="156"/>
      <c r="L344" s="157"/>
      <c r="M344" s="159"/>
      <c r="N344" s="160"/>
      <c r="O344" s="161"/>
      <c r="P344" s="163"/>
      <c r="Q344" s="163"/>
      <c r="R344" s="163"/>
      <c r="S344" s="156"/>
      <c r="T344" s="157" t="str">
        <f>IF('Leave Request Form'!W345="", 'Leave Request Form'!K345, 'Leave Request Form'!W345)</f>
        <v/>
      </c>
      <c r="U344" s="156"/>
      <c r="V344" s="157" t="str">
        <f>IF('Leave Request Form'!Y345="", 'Leave Request Form'!M345, 'Leave Request Form'!Y345)</f>
        <v/>
      </c>
      <c r="W344" s="75"/>
    </row>
    <row r="345" spans="1:23" x14ac:dyDescent="0.25">
      <c r="A345" s="75"/>
      <c r="B345" s="176" t="str">
        <f>IF('Leave Request Form'!B346="", "", 'Leave Request Form'!B346)</f>
        <v/>
      </c>
      <c r="C345" s="158" t="str">
        <f>IF('Leave Request Form'!C346="", "", 'Leave Request Form'!C346)</f>
        <v/>
      </c>
      <c r="D345" s="160" t="str">
        <f>IF('Leave Request Form'!D346="", "", 'Leave Request Form'!D346)</f>
        <v/>
      </c>
      <c r="E345" s="161" t="str">
        <f>IF('Leave Request Form'!E346="", "", 'Leave Request Form'!E346)</f>
        <v/>
      </c>
      <c r="F345" s="181" t="str">
        <f>IF('Leave Request Form'!F346="", "", 'Leave Request Form'!F346)</f>
        <v/>
      </c>
      <c r="G345" s="163" t="str">
        <f>IF('Leave Request Form'!G346="", "", 'Leave Request Form'!G346)</f>
        <v/>
      </c>
      <c r="H345" s="164" t="str">
        <f>IF('Leave Request Form'!H346="", "", 'Leave Request Form'!H346)</f>
        <v/>
      </c>
      <c r="I345" s="156"/>
      <c r="J345" s="157" t="str">
        <f>IF('Leave Request Form'!AL346="", "", 'Leave Request Form'!AL346)</f>
        <v/>
      </c>
      <c r="K345" s="156"/>
      <c r="L345" s="157"/>
      <c r="M345" s="159"/>
      <c r="N345" s="160"/>
      <c r="O345" s="161"/>
      <c r="P345" s="163"/>
      <c r="Q345" s="163"/>
      <c r="R345" s="163"/>
      <c r="S345" s="156"/>
      <c r="T345" s="157" t="str">
        <f>IF('Leave Request Form'!W346="", 'Leave Request Form'!K346, 'Leave Request Form'!W346)</f>
        <v/>
      </c>
      <c r="U345" s="156"/>
      <c r="V345" s="157" t="str">
        <f>IF('Leave Request Form'!Y346="", 'Leave Request Form'!M346, 'Leave Request Form'!Y346)</f>
        <v/>
      </c>
      <c r="W345" s="75"/>
    </row>
    <row r="346" spans="1:23" x14ac:dyDescent="0.25">
      <c r="A346" s="75"/>
      <c r="B346" s="176" t="str">
        <f>IF('Leave Request Form'!B347="", "", 'Leave Request Form'!B347)</f>
        <v/>
      </c>
      <c r="C346" s="158" t="str">
        <f>IF('Leave Request Form'!C347="", "", 'Leave Request Form'!C347)</f>
        <v/>
      </c>
      <c r="D346" s="160" t="str">
        <f>IF('Leave Request Form'!D347="", "", 'Leave Request Form'!D347)</f>
        <v/>
      </c>
      <c r="E346" s="161" t="str">
        <f>IF('Leave Request Form'!E347="", "", 'Leave Request Form'!E347)</f>
        <v/>
      </c>
      <c r="F346" s="181" t="str">
        <f>IF('Leave Request Form'!F347="", "", 'Leave Request Form'!F347)</f>
        <v/>
      </c>
      <c r="G346" s="163" t="str">
        <f>IF('Leave Request Form'!G347="", "", 'Leave Request Form'!G347)</f>
        <v/>
      </c>
      <c r="H346" s="164" t="str">
        <f>IF('Leave Request Form'!H347="", "", 'Leave Request Form'!H347)</f>
        <v/>
      </c>
      <c r="I346" s="156"/>
      <c r="J346" s="157" t="str">
        <f>IF('Leave Request Form'!AL347="", "", 'Leave Request Form'!AL347)</f>
        <v/>
      </c>
      <c r="K346" s="156"/>
      <c r="L346" s="157"/>
      <c r="M346" s="159"/>
      <c r="N346" s="160"/>
      <c r="O346" s="161"/>
      <c r="P346" s="163"/>
      <c r="Q346" s="163"/>
      <c r="R346" s="163"/>
      <c r="S346" s="156"/>
      <c r="T346" s="157" t="str">
        <f>IF('Leave Request Form'!W347="", 'Leave Request Form'!K347, 'Leave Request Form'!W347)</f>
        <v/>
      </c>
      <c r="U346" s="156"/>
      <c r="V346" s="157" t="str">
        <f>IF('Leave Request Form'!Y347="", 'Leave Request Form'!M347, 'Leave Request Form'!Y347)</f>
        <v/>
      </c>
      <c r="W346" s="75"/>
    </row>
    <row r="347" spans="1:23" x14ac:dyDescent="0.25">
      <c r="A347" s="75"/>
      <c r="B347" s="176" t="str">
        <f>IF('Leave Request Form'!B348="", "", 'Leave Request Form'!B348)</f>
        <v/>
      </c>
      <c r="C347" s="158" t="str">
        <f>IF('Leave Request Form'!C348="", "", 'Leave Request Form'!C348)</f>
        <v/>
      </c>
      <c r="D347" s="160" t="str">
        <f>IF('Leave Request Form'!D348="", "", 'Leave Request Form'!D348)</f>
        <v/>
      </c>
      <c r="E347" s="161" t="str">
        <f>IF('Leave Request Form'!E348="", "", 'Leave Request Form'!E348)</f>
        <v/>
      </c>
      <c r="F347" s="181" t="str">
        <f>IF('Leave Request Form'!F348="", "", 'Leave Request Form'!F348)</f>
        <v/>
      </c>
      <c r="G347" s="163" t="str">
        <f>IF('Leave Request Form'!G348="", "", 'Leave Request Form'!G348)</f>
        <v/>
      </c>
      <c r="H347" s="164" t="str">
        <f>IF('Leave Request Form'!H348="", "", 'Leave Request Form'!H348)</f>
        <v/>
      </c>
      <c r="I347" s="156"/>
      <c r="J347" s="157" t="str">
        <f>IF('Leave Request Form'!AL348="", "", 'Leave Request Form'!AL348)</f>
        <v/>
      </c>
      <c r="K347" s="156"/>
      <c r="L347" s="157"/>
      <c r="M347" s="159"/>
      <c r="N347" s="160"/>
      <c r="O347" s="161"/>
      <c r="P347" s="163"/>
      <c r="Q347" s="163"/>
      <c r="R347" s="163"/>
      <c r="S347" s="156"/>
      <c r="T347" s="157" t="str">
        <f>IF('Leave Request Form'!W348="", 'Leave Request Form'!K348, 'Leave Request Form'!W348)</f>
        <v/>
      </c>
      <c r="U347" s="156"/>
      <c r="V347" s="157" t="str">
        <f>IF('Leave Request Form'!Y348="", 'Leave Request Form'!M348, 'Leave Request Form'!Y348)</f>
        <v/>
      </c>
      <c r="W347" s="75"/>
    </row>
    <row r="348" spans="1:23" x14ac:dyDescent="0.25">
      <c r="A348" s="75"/>
      <c r="B348" s="176" t="str">
        <f>IF('Leave Request Form'!B349="", "", 'Leave Request Form'!B349)</f>
        <v/>
      </c>
      <c r="C348" s="158" t="str">
        <f>IF('Leave Request Form'!C349="", "", 'Leave Request Form'!C349)</f>
        <v/>
      </c>
      <c r="D348" s="160" t="str">
        <f>IF('Leave Request Form'!D349="", "", 'Leave Request Form'!D349)</f>
        <v/>
      </c>
      <c r="E348" s="161" t="str">
        <f>IF('Leave Request Form'!E349="", "", 'Leave Request Form'!E349)</f>
        <v/>
      </c>
      <c r="F348" s="181" t="str">
        <f>IF('Leave Request Form'!F349="", "", 'Leave Request Form'!F349)</f>
        <v/>
      </c>
      <c r="G348" s="163" t="str">
        <f>IF('Leave Request Form'!G349="", "", 'Leave Request Form'!G349)</f>
        <v/>
      </c>
      <c r="H348" s="164" t="str">
        <f>IF('Leave Request Form'!H349="", "", 'Leave Request Form'!H349)</f>
        <v/>
      </c>
      <c r="I348" s="156"/>
      <c r="J348" s="157" t="str">
        <f>IF('Leave Request Form'!AL349="", "", 'Leave Request Form'!AL349)</f>
        <v/>
      </c>
      <c r="K348" s="156"/>
      <c r="L348" s="157"/>
      <c r="M348" s="159"/>
      <c r="N348" s="160"/>
      <c r="O348" s="161"/>
      <c r="P348" s="163"/>
      <c r="Q348" s="163"/>
      <c r="R348" s="163"/>
      <c r="S348" s="156"/>
      <c r="T348" s="157" t="str">
        <f>IF('Leave Request Form'!W349="", 'Leave Request Form'!K349, 'Leave Request Form'!W349)</f>
        <v/>
      </c>
      <c r="U348" s="156"/>
      <c r="V348" s="157" t="str">
        <f>IF('Leave Request Form'!Y349="", 'Leave Request Form'!M349, 'Leave Request Form'!Y349)</f>
        <v/>
      </c>
      <c r="W348" s="75"/>
    </row>
    <row r="349" spans="1:23" x14ac:dyDescent="0.25">
      <c r="A349" s="75"/>
      <c r="B349" s="176" t="str">
        <f>IF('Leave Request Form'!B350="", "", 'Leave Request Form'!B350)</f>
        <v/>
      </c>
      <c r="C349" s="158" t="str">
        <f>IF('Leave Request Form'!C350="", "", 'Leave Request Form'!C350)</f>
        <v/>
      </c>
      <c r="D349" s="160" t="str">
        <f>IF('Leave Request Form'!D350="", "", 'Leave Request Form'!D350)</f>
        <v/>
      </c>
      <c r="E349" s="161" t="str">
        <f>IF('Leave Request Form'!E350="", "", 'Leave Request Form'!E350)</f>
        <v/>
      </c>
      <c r="F349" s="181" t="str">
        <f>IF('Leave Request Form'!F350="", "", 'Leave Request Form'!F350)</f>
        <v/>
      </c>
      <c r="G349" s="163" t="str">
        <f>IF('Leave Request Form'!G350="", "", 'Leave Request Form'!G350)</f>
        <v/>
      </c>
      <c r="H349" s="164" t="str">
        <f>IF('Leave Request Form'!H350="", "", 'Leave Request Form'!H350)</f>
        <v/>
      </c>
      <c r="I349" s="156"/>
      <c r="J349" s="157" t="str">
        <f>IF('Leave Request Form'!AL350="", "", 'Leave Request Form'!AL350)</f>
        <v/>
      </c>
      <c r="K349" s="156"/>
      <c r="L349" s="157"/>
      <c r="M349" s="159"/>
      <c r="N349" s="160"/>
      <c r="O349" s="161"/>
      <c r="P349" s="163"/>
      <c r="Q349" s="163"/>
      <c r="R349" s="163"/>
      <c r="S349" s="156"/>
      <c r="T349" s="157" t="str">
        <f>IF('Leave Request Form'!W350="", 'Leave Request Form'!K350, 'Leave Request Form'!W350)</f>
        <v/>
      </c>
      <c r="U349" s="156"/>
      <c r="V349" s="157" t="str">
        <f>IF('Leave Request Form'!Y350="", 'Leave Request Form'!M350, 'Leave Request Form'!Y350)</f>
        <v/>
      </c>
      <c r="W349" s="75"/>
    </row>
    <row r="350" spans="1:23" x14ac:dyDescent="0.25">
      <c r="A350" s="75"/>
      <c r="B350" s="176" t="str">
        <f>IF('Leave Request Form'!B351="", "", 'Leave Request Form'!B351)</f>
        <v/>
      </c>
      <c r="C350" s="158" t="str">
        <f>IF('Leave Request Form'!C351="", "", 'Leave Request Form'!C351)</f>
        <v/>
      </c>
      <c r="D350" s="160" t="str">
        <f>IF('Leave Request Form'!D351="", "", 'Leave Request Form'!D351)</f>
        <v/>
      </c>
      <c r="E350" s="161" t="str">
        <f>IF('Leave Request Form'!E351="", "", 'Leave Request Form'!E351)</f>
        <v/>
      </c>
      <c r="F350" s="181" t="str">
        <f>IF('Leave Request Form'!F351="", "", 'Leave Request Form'!F351)</f>
        <v/>
      </c>
      <c r="G350" s="163" t="str">
        <f>IF('Leave Request Form'!G351="", "", 'Leave Request Form'!G351)</f>
        <v/>
      </c>
      <c r="H350" s="164" t="str">
        <f>IF('Leave Request Form'!H351="", "", 'Leave Request Form'!H351)</f>
        <v/>
      </c>
      <c r="I350" s="156"/>
      <c r="J350" s="157" t="str">
        <f>IF('Leave Request Form'!AL351="", "", 'Leave Request Form'!AL351)</f>
        <v/>
      </c>
      <c r="K350" s="156"/>
      <c r="L350" s="157"/>
      <c r="M350" s="159"/>
      <c r="N350" s="160"/>
      <c r="O350" s="161"/>
      <c r="P350" s="163"/>
      <c r="Q350" s="163"/>
      <c r="R350" s="163"/>
      <c r="S350" s="156"/>
      <c r="T350" s="157" t="str">
        <f>IF('Leave Request Form'!W351="", 'Leave Request Form'!K351, 'Leave Request Form'!W351)</f>
        <v/>
      </c>
      <c r="U350" s="156"/>
      <c r="V350" s="157" t="str">
        <f>IF('Leave Request Form'!Y351="", 'Leave Request Form'!M351, 'Leave Request Form'!Y351)</f>
        <v/>
      </c>
      <c r="W350" s="75"/>
    </row>
    <row r="351" spans="1:23" x14ac:dyDescent="0.25">
      <c r="A351" s="75"/>
      <c r="B351" s="176" t="str">
        <f>IF('Leave Request Form'!B352="", "", 'Leave Request Form'!B352)</f>
        <v/>
      </c>
      <c r="C351" s="158" t="str">
        <f>IF('Leave Request Form'!C352="", "", 'Leave Request Form'!C352)</f>
        <v/>
      </c>
      <c r="D351" s="160" t="str">
        <f>IF('Leave Request Form'!D352="", "", 'Leave Request Form'!D352)</f>
        <v/>
      </c>
      <c r="E351" s="161" t="str">
        <f>IF('Leave Request Form'!E352="", "", 'Leave Request Form'!E352)</f>
        <v/>
      </c>
      <c r="F351" s="181" t="str">
        <f>IF('Leave Request Form'!F352="", "", 'Leave Request Form'!F352)</f>
        <v/>
      </c>
      <c r="G351" s="163" t="str">
        <f>IF('Leave Request Form'!G352="", "", 'Leave Request Form'!G352)</f>
        <v/>
      </c>
      <c r="H351" s="164" t="str">
        <f>IF('Leave Request Form'!H352="", "", 'Leave Request Form'!H352)</f>
        <v/>
      </c>
      <c r="I351" s="156"/>
      <c r="J351" s="157" t="str">
        <f>IF('Leave Request Form'!AL352="", "", 'Leave Request Form'!AL352)</f>
        <v/>
      </c>
      <c r="K351" s="156"/>
      <c r="L351" s="157"/>
      <c r="M351" s="159"/>
      <c r="N351" s="160"/>
      <c r="O351" s="161"/>
      <c r="P351" s="163"/>
      <c r="Q351" s="163"/>
      <c r="R351" s="163"/>
      <c r="S351" s="156"/>
      <c r="T351" s="157" t="str">
        <f>IF('Leave Request Form'!W352="", 'Leave Request Form'!K352, 'Leave Request Form'!W352)</f>
        <v/>
      </c>
      <c r="U351" s="156"/>
      <c r="V351" s="157" t="str">
        <f>IF('Leave Request Form'!Y352="", 'Leave Request Form'!M352, 'Leave Request Form'!Y352)</f>
        <v/>
      </c>
      <c r="W351" s="75"/>
    </row>
    <row r="352" spans="1:23" x14ac:dyDescent="0.25">
      <c r="A352" s="75"/>
      <c r="B352" s="176" t="str">
        <f>IF('Leave Request Form'!B353="", "", 'Leave Request Form'!B353)</f>
        <v/>
      </c>
      <c r="C352" s="158" t="str">
        <f>IF('Leave Request Form'!C353="", "", 'Leave Request Form'!C353)</f>
        <v/>
      </c>
      <c r="D352" s="160" t="str">
        <f>IF('Leave Request Form'!D353="", "", 'Leave Request Form'!D353)</f>
        <v/>
      </c>
      <c r="E352" s="161" t="str">
        <f>IF('Leave Request Form'!E353="", "", 'Leave Request Form'!E353)</f>
        <v/>
      </c>
      <c r="F352" s="181" t="str">
        <f>IF('Leave Request Form'!F353="", "", 'Leave Request Form'!F353)</f>
        <v/>
      </c>
      <c r="G352" s="163" t="str">
        <f>IF('Leave Request Form'!G353="", "", 'Leave Request Form'!G353)</f>
        <v/>
      </c>
      <c r="H352" s="164" t="str">
        <f>IF('Leave Request Form'!H353="", "", 'Leave Request Form'!H353)</f>
        <v/>
      </c>
      <c r="I352" s="156"/>
      <c r="J352" s="157" t="str">
        <f>IF('Leave Request Form'!AL353="", "", 'Leave Request Form'!AL353)</f>
        <v/>
      </c>
      <c r="K352" s="156"/>
      <c r="L352" s="157"/>
      <c r="M352" s="159"/>
      <c r="N352" s="160"/>
      <c r="O352" s="161"/>
      <c r="P352" s="163"/>
      <c r="Q352" s="163"/>
      <c r="R352" s="163"/>
      <c r="S352" s="156"/>
      <c r="T352" s="157" t="str">
        <f>IF('Leave Request Form'!W353="", 'Leave Request Form'!K353, 'Leave Request Form'!W353)</f>
        <v/>
      </c>
      <c r="U352" s="156"/>
      <c r="V352" s="157" t="str">
        <f>IF('Leave Request Form'!Y353="", 'Leave Request Form'!M353, 'Leave Request Form'!Y353)</f>
        <v/>
      </c>
      <c r="W352" s="75"/>
    </row>
    <row r="353" spans="1:23" x14ac:dyDescent="0.25">
      <c r="A353" s="75"/>
      <c r="B353" s="176" t="str">
        <f>IF('Leave Request Form'!B354="", "", 'Leave Request Form'!B354)</f>
        <v/>
      </c>
      <c r="C353" s="158" t="str">
        <f>IF('Leave Request Form'!C354="", "", 'Leave Request Form'!C354)</f>
        <v/>
      </c>
      <c r="D353" s="160" t="str">
        <f>IF('Leave Request Form'!D354="", "", 'Leave Request Form'!D354)</f>
        <v/>
      </c>
      <c r="E353" s="161" t="str">
        <f>IF('Leave Request Form'!E354="", "", 'Leave Request Form'!E354)</f>
        <v/>
      </c>
      <c r="F353" s="181" t="str">
        <f>IF('Leave Request Form'!F354="", "", 'Leave Request Form'!F354)</f>
        <v/>
      </c>
      <c r="G353" s="163" t="str">
        <f>IF('Leave Request Form'!G354="", "", 'Leave Request Form'!G354)</f>
        <v/>
      </c>
      <c r="H353" s="164" t="str">
        <f>IF('Leave Request Form'!H354="", "", 'Leave Request Form'!H354)</f>
        <v/>
      </c>
      <c r="I353" s="156"/>
      <c r="J353" s="157" t="str">
        <f>IF('Leave Request Form'!AL354="", "", 'Leave Request Form'!AL354)</f>
        <v/>
      </c>
      <c r="K353" s="156"/>
      <c r="L353" s="157"/>
      <c r="M353" s="159"/>
      <c r="N353" s="160"/>
      <c r="O353" s="161"/>
      <c r="P353" s="163"/>
      <c r="Q353" s="163"/>
      <c r="R353" s="163"/>
      <c r="S353" s="156"/>
      <c r="T353" s="157" t="str">
        <f>IF('Leave Request Form'!W354="", 'Leave Request Form'!K354, 'Leave Request Form'!W354)</f>
        <v/>
      </c>
      <c r="U353" s="156"/>
      <c r="V353" s="157" t="str">
        <f>IF('Leave Request Form'!Y354="", 'Leave Request Form'!M354, 'Leave Request Form'!Y354)</f>
        <v/>
      </c>
      <c r="W353" s="75"/>
    </row>
    <row r="354" spans="1:23" x14ac:dyDescent="0.25">
      <c r="A354" s="75"/>
      <c r="B354" s="176" t="str">
        <f>IF('Leave Request Form'!B355="", "", 'Leave Request Form'!B355)</f>
        <v/>
      </c>
      <c r="C354" s="158" t="str">
        <f>IF('Leave Request Form'!C355="", "", 'Leave Request Form'!C355)</f>
        <v/>
      </c>
      <c r="D354" s="160" t="str">
        <f>IF('Leave Request Form'!D355="", "", 'Leave Request Form'!D355)</f>
        <v/>
      </c>
      <c r="E354" s="161" t="str">
        <f>IF('Leave Request Form'!E355="", "", 'Leave Request Form'!E355)</f>
        <v/>
      </c>
      <c r="F354" s="181" t="str">
        <f>IF('Leave Request Form'!F355="", "", 'Leave Request Form'!F355)</f>
        <v/>
      </c>
      <c r="G354" s="163" t="str">
        <f>IF('Leave Request Form'!G355="", "", 'Leave Request Form'!G355)</f>
        <v/>
      </c>
      <c r="H354" s="164" t="str">
        <f>IF('Leave Request Form'!H355="", "", 'Leave Request Form'!H355)</f>
        <v/>
      </c>
      <c r="I354" s="156"/>
      <c r="J354" s="157" t="str">
        <f>IF('Leave Request Form'!AL355="", "", 'Leave Request Form'!AL355)</f>
        <v/>
      </c>
      <c r="K354" s="156"/>
      <c r="L354" s="157"/>
      <c r="M354" s="159"/>
      <c r="N354" s="160"/>
      <c r="O354" s="161"/>
      <c r="P354" s="163"/>
      <c r="Q354" s="163"/>
      <c r="R354" s="163"/>
      <c r="S354" s="156"/>
      <c r="T354" s="157" t="str">
        <f>IF('Leave Request Form'!W355="", 'Leave Request Form'!K355, 'Leave Request Form'!W355)</f>
        <v/>
      </c>
      <c r="U354" s="156"/>
      <c r="V354" s="157" t="str">
        <f>IF('Leave Request Form'!Y355="", 'Leave Request Form'!M355, 'Leave Request Form'!Y355)</f>
        <v/>
      </c>
      <c r="W354" s="75"/>
    </row>
    <row r="355" spans="1:23" x14ac:dyDescent="0.25">
      <c r="A355" s="75"/>
      <c r="B355" s="176" t="str">
        <f>IF('Leave Request Form'!B356="", "", 'Leave Request Form'!B356)</f>
        <v/>
      </c>
      <c r="C355" s="158" t="str">
        <f>IF('Leave Request Form'!C356="", "", 'Leave Request Form'!C356)</f>
        <v/>
      </c>
      <c r="D355" s="160" t="str">
        <f>IF('Leave Request Form'!D356="", "", 'Leave Request Form'!D356)</f>
        <v/>
      </c>
      <c r="E355" s="161" t="str">
        <f>IF('Leave Request Form'!E356="", "", 'Leave Request Form'!E356)</f>
        <v/>
      </c>
      <c r="F355" s="181" t="str">
        <f>IF('Leave Request Form'!F356="", "", 'Leave Request Form'!F356)</f>
        <v/>
      </c>
      <c r="G355" s="163" t="str">
        <f>IF('Leave Request Form'!G356="", "", 'Leave Request Form'!G356)</f>
        <v/>
      </c>
      <c r="H355" s="164" t="str">
        <f>IF('Leave Request Form'!H356="", "", 'Leave Request Form'!H356)</f>
        <v/>
      </c>
      <c r="I355" s="156"/>
      <c r="J355" s="157" t="str">
        <f>IF('Leave Request Form'!AL356="", "", 'Leave Request Form'!AL356)</f>
        <v/>
      </c>
      <c r="K355" s="156"/>
      <c r="L355" s="157"/>
      <c r="M355" s="159"/>
      <c r="N355" s="160"/>
      <c r="O355" s="161"/>
      <c r="P355" s="163"/>
      <c r="Q355" s="163"/>
      <c r="R355" s="163"/>
      <c r="S355" s="156"/>
      <c r="T355" s="157" t="str">
        <f>IF('Leave Request Form'!W356="", 'Leave Request Form'!K356, 'Leave Request Form'!W356)</f>
        <v/>
      </c>
      <c r="U355" s="156"/>
      <c r="V355" s="157" t="str">
        <f>IF('Leave Request Form'!Y356="", 'Leave Request Form'!M356, 'Leave Request Form'!Y356)</f>
        <v/>
      </c>
      <c r="W355" s="75"/>
    </row>
    <row r="356" spans="1:23" x14ac:dyDescent="0.25">
      <c r="A356" s="75"/>
      <c r="B356" s="176" t="str">
        <f>IF('Leave Request Form'!B357="", "", 'Leave Request Form'!B357)</f>
        <v/>
      </c>
      <c r="C356" s="158" t="str">
        <f>IF('Leave Request Form'!C357="", "", 'Leave Request Form'!C357)</f>
        <v/>
      </c>
      <c r="D356" s="160" t="str">
        <f>IF('Leave Request Form'!D357="", "", 'Leave Request Form'!D357)</f>
        <v/>
      </c>
      <c r="E356" s="161" t="str">
        <f>IF('Leave Request Form'!E357="", "", 'Leave Request Form'!E357)</f>
        <v/>
      </c>
      <c r="F356" s="181" t="str">
        <f>IF('Leave Request Form'!F357="", "", 'Leave Request Form'!F357)</f>
        <v/>
      </c>
      <c r="G356" s="163" t="str">
        <f>IF('Leave Request Form'!G357="", "", 'Leave Request Form'!G357)</f>
        <v/>
      </c>
      <c r="H356" s="164" t="str">
        <f>IF('Leave Request Form'!H357="", "", 'Leave Request Form'!H357)</f>
        <v/>
      </c>
      <c r="I356" s="156"/>
      <c r="J356" s="157" t="str">
        <f>IF('Leave Request Form'!AL357="", "", 'Leave Request Form'!AL357)</f>
        <v/>
      </c>
      <c r="K356" s="156"/>
      <c r="L356" s="157"/>
      <c r="M356" s="159"/>
      <c r="N356" s="160"/>
      <c r="O356" s="161"/>
      <c r="P356" s="163"/>
      <c r="Q356" s="163"/>
      <c r="R356" s="163"/>
      <c r="S356" s="156"/>
      <c r="T356" s="157" t="str">
        <f>IF('Leave Request Form'!W357="", 'Leave Request Form'!K357, 'Leave Request Form'!W357)</f>
        <v/>
      </c>
      <c r="U356" s="156"/>
      <c r="V356" s="157" t="str">
        <f>IF('Leave Request Form'!Y357="", 'Leave Request Form'!M357, 'Leave Request Form'!Y357)</f>
        <v/>
      </c>
      <c r="W356" s="75"/>
    </row>
    <row r="357" spans="1:23" x14ac:dyDescent="0.25">
      <c r="A357" s="75"/>
      <c r="B357" s="176" t="str">
        <f>IF('Leave Request Form'!B358="", "", 'Leave Request Form'!B358)</f>
        <v/>
      </c>
      <c r="C357" s="158" t="str">
        <f>IF('Leave Request Form'!C358="", "", 'Leave Request Form'!C358)</f>
        <v/>
      </c>
      <c r="D357" s="160" t="str">
        <f>IF('Leave Request Form'!D358="", "", 'Leave Request Form'!D358)</f>
        <v/>
      </c>
      <c r="E357" s="161" t="str">
        <f>IF('Leave Request Form'!E358="", "", 'Leave Request Form'!E358)</f>
        <v/>
      </c>
      <c r="F357" s="181" t="str">
        <f>IF('Leave Request Form'!F358="", "", 'Leave Request Form'!F358)</f>
        <v/>
      </c>
      <c r="G357" s="163" t="str">
        <f>IF('Leave Request Form'!G358="", "", 'Leave Request Form'!G358)</f>
        <v/>
      </c>
      <c r="H357" s="164" t="str">
        <f>IF('Leave Request Form'!H358="", "", 'Leave Request Form'!H358)</f>
        <v/>
      </c>
      <c r="I357" s="156"/>
      <c r="J357" s="157" t="str">
        <f>IF('Leave Request Form'!AL358="", "", 'Leave Request Form'!AL358)</f>
        <v/>
      </c>
      <c r="K357" s="156"/>
      <c r="L357" s="157"/>
      <c r="M357" s="159"/>
      <c r="N357" s="160"/>
      <c r="O357" s="161"/>
      <c r="P357" s="163"/>
      <c r="Q357" s="163"/>
      <c r="R357" s="163"/>
      <c r="S357" s="156"/>
      <c r="T357" s="157" t="str">
        <f>IF('Leave Request Form'!W358="", 'Leave Request Form'!K358, 'Leave Request Form'!W358)</f>
        <v/>
      </c>
      <c r="U357" s="156"/>
      <c r="V357" s="157" t="str">
        <f>IF('Leave Request Form'!Y358="", 'Leave Request Form'!M358, 'Leave Request Form'!Y358)</f>
        <v/>
      </c>
      <c r="W357" s="75"/>
    </row>
    <row r="358" spans="1:23" x14ac:dyDescent="0.25">
      <c r="A358" s="75"/>
      <c r="B358" s="176" t="str">
        <f>IF('Leave Request Form'!B359="", "", 'Leave Request Form'!B359)</f>
        <v/>
      </c>
      <c r="C358" s="158" t="str">
        <f>IF('Leave Request Form'!C359="", "", 'Leave Request Form'!C359)</f>
        <v/>
      </c>
      <c r="D358" s="160" t="str">
        <f>IF('Leave Request Form'!D359="", "", 'Leave Request Form'!D359)</f>
        <v/>
      </c>
      <c r="E358" s="161" t="str">
        <f>IF('Leave Request Form'!E359="", "", 'Leave Request Form'!E359)</f>
        <v/>
      </c>
      <c r="F358" s="181" t="str">
        <f>IF('Leave Request Form'!F359="", "", 'Leave Request Form'!F359)</f>
        <v/>
      </c>
      <c r="G358" s="163" t="str">
        <f>IF('Leave Request Form'!G359="", "", 'Leave Request Form'!G359)</f>
        <v/>
      </c>
      <c r="H358" s="164" t="str">
        <f>IF('Leave Request Form'!H359="", "", 'Leave Request Form'!H359)</f>
        <v/>
      </c>
      <c r="I358" s="156"/>
      <c r="J358" s="157" t="str">
        <f>IF('Leave Request Form'!AL359="", "", 'Leave Request Form'!AL359)</f>
        <v/>
      </c>
      <c r="K358" s="156"/>
      <c r="L358" s="157"/>
      <c r="M358" s="159"/>
      <c r="N358" s="160"/>
      <c r="O358" s="161"/>
      <c r="P358" s="163"/>
      <c r="Q358" s="163"/>
      <c r="R358" s="163"/>
      <c r="S358" s="156"/>
      <c r="T358" s="157" t="str">
        <f>IF('Leave Request Form'!W359="", 'Leave Request Form'!K359, 'Leave Request Form'!W359)</f>
        <v/>
      </c>
      <c r="U358" s="156"/>
      <c r="V358" s="157" t="str">
        <f>IF('Leave Request Form'!Y359="", 'Leave Request Form'!M359, 'Leave Request Form'!Y359)</f>
        <v/>
      </c>
      <c r="W358" s="75"/>
    </row>
    <row r="359" spans="1:23" x14ac:dyDescent="0.25">
      <c r="A359" s="75"/>
      <c r="B359" s="176" t="str">
        <f>IF('Leave Request Form'!B360="", "", 'Leave Request Form'!B360)</f>
        <v/>
      </c>
      <c r="C359" s="158" t="str">
        <f>IF('Leave Request Form'!C360="", "", 'Leave Request Form'!C360)</f>
        <v/>
      </c>
      <c r="D359" s="160" t="str">
        <f>IF('Leave Request Form'!D360="", "", 'Leave Request Form'!D360)</f>
        <v/>
      </c>
      <c r="E359" s="161" t="str">
        <f>IF('Leave Request Form'!E360="", "", 'Leave Request Form'!E360)</f>
        <v/>
      </c>
      <c r="F359" s="181" t="str">
        <f>IF('Leave Request Form'!F360="", "", 'Leave Request Form'!F360)</f>
        <v/>
      </c>
      <c r="G359" s="163" t="str">
        <f>IF('Leave Request Form'!G360="", "", 'Leave Request Form'!G360)</f>
        <v/>
      </c>
      <c r="H359" s="164" t="str">
        <f>IF('Leave Request Form'!H360="", "", 'Leave Request Form'!H360)</f>
        <v/>
      </c>
      <c r="I359" s="156"/>
      <c r="J359" s="157" t="str">
        <f>IF('Leave Request Form'!AL360="", "", 'Leave Request Form'!AL360)</f>
        <v/>
      </c>
      <c r="K359" s="156"/>
      <c r="L359" s="157"/>
      <c r="M359" s="159"/>
      <c r="N359" s="160"/>
      <c r="O359" s="161"/>
      <c r="P359" s="163"/>
      <c r="Q359" s="163"/>
      <c r="R359" s="163"/>
      <c r="S359" s="156"/>
      <c r="T359" s="157" t="str">
        <f>IF('Leave Request Form'!W360="", 'Leave Request Form'!K360, 'Leave Request Form'!W360)</f>
        <v/>
      </c>
      <c r="U359" s="156"/>
      <c r="V359" s="157" t="str">
        <f>IF('Leave Request Form'!Y360="", 'Leave Request Form'!M360, 'Leave Request Form'!Y360)</f>
        <v/>
      </c>
      <c r="W359" s="75"/>
    </row>
    <row r="360" spans="1:23" x14ac:dyDescent="0.25">
      <c r="A360" s="75"/>
      <c r="B360" s="176" t="str">
        <f>IF('Leave Request Form'!B361="", "", 'Leave Request Form'!B361)</f>
        <v/>
      </c>
      <c r="C360" s="158" t="str">
        <f>IF('Leave Request Form'!C361="", "", 'Leave Request Form'!C361)</f>
        <v/>
      </c>
      <c r="D360" s="160" t="str">
        <f>IF('Leave Request Form'!D361="", "", 'Leave Request Form'!D361)</f>
        <v/>
      </c>
      <c r="E360" s="161" t="str">
        <f>IF('Leave Request Form'!E361="", "", 'Leave Request Form'!E361)</f>
        <v/>
      </c>
      <c r="F360" s="181" t="str">
        <f>IF('Leave Request Form'!F361="", "", 'Leave Request Form'!F361)</f>
        <v/>
      </c>
      <c r="G360" s="163" t="str">
        <f>IF('Leave Request Form'!G361="", "", 'Leave Request Form'!G361)</f>
        <v/>
      </c>
      <c r="H360" s="164" t="str">
        <f>IF('Leave Request Form'!H361="", "", 'Leave Request Form'!H361)</f>
        <v/>
      </c>
      <c r="I360" s="156"/>
      <c r="J360" s="157" t="str">
        <f>IF('Leave Request Form'!AL361="", "", 'Leave Request Form'!AL361)</f>
        <v/>
      </c>
      <c r="K360" s="156"/>
      <c r="L360" s="157"/>
      <c r="M360" s="159"/>
      <c r="N360" s="160"/>
      <c r="O360" s="161"/>
      <c r="P360" s="163"/>
      <c r="Q360" s="163"/>
      <c r="R360" s="163"/>
      <c r="S360" s="156"/>
      <c r="T360" s="157" t="str">
        <f>IF('Leave Request Form'!W361="", 'Leave Request Form'!K361, 'Leave Request Form'!W361)</f>
        <v/>
      </c>
      <c r="U360" s="156"/>
      <c r="V360" s="157" t="str">
        <f>IF('Leave Request Form'!Y361="", 'Leave Request Form'!M361, 'Leave Request Form'!Y361)</f>
        <v/>
      </c>
      <c r="W360" s="75"/>
    </row>
    <row r="361" spans="1:23" x14ac:dyDescent="0.25">
      <c r="A361" s="75"/>
      <c r="B361" s="176" t="str">
        <f>IF('Leave Request Form'!B362="", "", 'Leave Request Form'!B362)</f>
        <v/>
      </c>
      <c r="C361" s="158" t="str">
        <f>IF('Leave Request Form'!C362="", "", 'Leave Request Form'!C362)</f>
        <v/>
      </c>
      <c r="D361" s="160" t="str">
        <f>IF('Leave Request Form'!D362="", "", 'Leave Request Form'!D362)</f>
        <v/>
      </c>
      <c r="E361" s="161" t="str">
        <f>IF('Leave Request Form'!E362="", "", 'Leave Request Form'!E362)</f>
        <v/>
      </c>
      <c r="F361" s="181" t="str">
        <f>IF('Leave Request Form'!F362="", "", 'Leave Request Form'!F362)</f>
        <v/>
      </c>
      <c r="G361" s="163" t="str">
        <f>IF('Leave Request Form'!G362="", "", 'Leave Request Form'!G362)</f>
        <v/>
      </c>
      <c r="H361" s="164" t="str">
        <f>IF('Leave Request Form'!H362="", "", 'Leave Request Form'!H362)</f>
        <v/>
      </c>
      <c r="I361" s="156"/>
      <c r="J361" s="157" t="str">
        <f>IF('Leave Request Form'!AL362="", "", 'Leave Request Form'!AL362)</f>
        <v/>
      </c>
      <c r="K361" s="156"/>
      <c r="L361" s="157"/>
      <c r="M361" s="159"/>
      <c r="N361" s="160"/>
      <c r="O361" s="161"/>
      <c r="P361" s="163"/>
      <c r="Q361" s="163"/>
      <c r="R361" s="163"/>
      <c r="S361" s="156"/>
      <c r="T361" s="157" t="str">
        <f>IF('Leave Request Form'!W362="", 'Leave Request Form'!K362, 'Leave Request Form'!W362)</f>
        <v/>
      </c>
      <c r="U361" s="156"/>
      <c r="V361" s="157" t="str">
        <f>IF('Leave Request Form'!Y362="", 'Leave Request Form'!M362, 'Leave Request Form'!Y362)</f>
        <v/>
      </c>
      <c r="W361" s="75"/>
    </row>
    <row r="362" spans="1:23" x14ac:dyDescent="0.25">
      <c r="A362" s="75"/>
      <c r="B362" s="176" t="str">
        <f>IF('Leave Request Form'!B363="", "", 'Leave Request Form'!B363)</f>
        <v/>
      </c>
      <c r="C362" s="158" t="str">
        <f>IF('Leave Request Form'!C363="", "", 'Leave Request Form'!C363)</f>
        <v/>
      </c>
      <c r="D362" s="160" t="str">
        <f>IF('Leave Request Form'!D363="", "", 'Leave Request Form'!D363)</f>
        <v/>
      </c>
      <c r="E362" s="161" t="str">
        <f>IF('Leave Request Form'!E363="", "", 'Leave Request Form'!E363)</f>
        <v/>
      </c>
      <c r="F362" s="181" t="str">
        <f>IF('Leave Request Form'!F363="", "", 'Leave Request Form'!F363)</f>
        <v/>
      </c>
      <c r="G362" s="163" t="str">
        <f>IF('Leave Request Form'!G363="", "", 'Leave Request Form'!G363)</f>
        <v/>
      </c>
      <c r="H362" s="164" t="str">
        <f>IF('Leave Request Form'!H363="", "", 'Leave Request Form'!H363)</f>
        <v/>
      </c>
      <c r="I362" s="156"/>
      <c r="J362" s="157" t="str">
        <f>IF('Leave Request Form'!AL363="", "", 'Leave Request Form'!AL363)</f>
        <v/>
      </c>
      <c r="K362" s="156"/>
      <c r="L362" s="157"/>
      <c r="M362" s="159"/>
      <c r="N362" s="160"/>
      <c r="O362" s="161"/>
      <c r="P362" s="163"/>
      <c r="Q362" s="163"/>
      <c r="R362" s="163"/>
      <c r="S362" s="156"/>
      <c r="T362" s="157" t="str">
        <f>IF('Leave Request Form'!W363="", 'Leave Request Form'!K363, 'Leave Request Form'!W363)</f>
        <v/>
      </c>
      <c r="U362" s="156"/>
      <c r="V362" s="157" t="str">
        <f>IF('Leave Request Form'!Y363="", 'Leave Request Form'!M363, 'Leave Request Form'!Y363)</f>
        <v/>
      </c>
      <c r="W362" s="75"/>
    </row>
    <row r="363" spans="1:23" x14ac:dyDescent="0.25">
      <c r="A363" s="75"/>
      <c r="B363" s="176" t="str">
        <f>IF('Leave Request Form'!B364="", "", 'Leave Request Form'!B364)</f>
        <v/>
      </c>
      <c r="C363" s="158" t="str">
        <f>IF('Leave Request Form'!C364="", "", 'Leave Request Form'!C364)</f>
        <v/>
      </c>
      <c r="D363" s="160" t="str">
        <f>IF('Leave Request Form'!D364="", "", 'Leave Request Form'!D364)</f>
        <v/>
      </c>
      <c r="E363" s="161" t="str">
        <f>IF('Leave Request Form'!E364="", "", 'Leave Request Form'!E364)</f>
        <v/>
      </c>
      <c r="F363" s="181" t="str">
        <f>IF('Leave Request Form'!F364="", "", 'Leave Request Form'!F364)</f>
        <v/>
      </c>
      <c r="G363" s="163" t="str">
        <f>IF('Leave Request Form'!G364="", "", 'Leave Request Form'!G364)</f>
        <v/>
      </c>
      <c r="H363" s="164" t="str">
        <f>IF('Leave Request Form'!H364="", "", 'Leave Request Form'!H364)</f>
        <v/>
      </c>
      <c r="I363" s="156"/>
      <c r="J363" s="157" t="str">
        <f>IF('Leave Request Form'!AL364="", "", 'Leave Request Form'!AL364)</f>
        <v/>
      </c>
      <c r="K363" s="156"/>
      <c r="L363" s="157"/>
      <c r="M363" s="159"/>
      <c r="N363" s="160"/>
      <c r="O363" s="161"/>
      <c r="P363" s="163"/>
      <c r="Q363" s="163"/>
      <c r="R363" s="163"/>
      <c r="S363" s="156"/>
      <c r="T363" s="157" t="str">
        <f>IF('Leave Request Form'!W364="", 'Leave Request Form'!K364, 'Leave Request Form'!W364)</f>
        <v/>
      </c>
      <c r="U363" s="156"/>
      <c r="V363" s="157" t="str">
        <f>IF('Leave Request Form'!Y364="", 'Leave Request Form'!M364, 'Leave Request Form'!Y364)</f>
        <v/>
      </c>
      <c r="W363" s="75"/>
    </row>
    <row r="364" spans="1:23" x14ac:dyDescent="0.25">
      <c r="A364" s="75"/>
      <c r="B364" s="176" t="str">
        <f>IF('Leave Request Form'!B365="", "", 'Leave Request Form'!B365)</f>
        <v/>
      </c>
      <c r="C364" s="158" t="str">
        <f>IF('Leave Request Form'!C365="", "", 'Leave Request Form'!C365)</f>
        <v/>
      </c>
      <c r="D364" s="160" t="str">
        <f>IF('Leave Request Form'!D365="", "", 'Leave Request Form'!D365)</f>
        <v/>
      </c>
      <c r="E364" s="161" t="str">
        <f>IF('Leave Request Form'!E365="", "", 'Leave Request Form'!E365)</f>
        <v/>
      </c>
      <c r="F364" s="181" t="str">
        <f>IF('Leave Request Form'!F365="", "", 'Leave Request Form'!F365)</f>
        <v/>
      </c>
      <c r="G364" s="163" t="str">
        <f>IF('Leave Request Form'!G365="", "", 'Leave Request Form'!G365)</f>
        <v/>
      </c>
      <c r="H364" s="164" t="str">
        <f>IF('Leave Request Form'!H365="", "", 'Leave Request Form'!H365)</f>
        <v/>
      </c>
      <c r="I364" s="156"/>
      <c r="J364" s="157" t="str">
        <f>IF('Leave Request Form'!AL365="", "", 'Leave Request Form'!AL365)</f>
        <v/>
      </c>
      <c r="K364" s="156"/>
      <c r="L364" s="157"/>
      <c r="M364" s="159"/>
      <c r="N364" s="160"/>
      <c r="O364" s="161"/>
      <c r="P364" s="163"/>
      <c r="Q364" s="163"/>
      <c r="R364" s="163"/>
      <c r="S364" s="156"/>
      <c r="T364" s="157" t="str">
        <f>IF('Leave Request Form'!W365="", 'Leave Request Form'!K365, 'Leave Request Form'!W365)</f>
        <v/>
      </c>
      <c r="U364" s="156"/>
      <c r="V364" s="157" t="str">
        <f>IF('Leave Request Form'!Y365="", 'Leave Request Form'!M365, 'Leave Request Form'!Y365)</f>
        <v/>
      </c>
      <c r="W364" s="75"/>
    </row>
    <row r="365" spans="1:23" x14ac:dyDescent="0.25">
      <c r="A365" s="75"/>
      <c r="B365" s="176" t="str">
        <f>IF('Leave Request Form'!B366="", "", 'Leave Request Form'!B366)</f>
        <v/>
      </c>
      <c r="C365" s="158" t="str">
        <f>IF('Leave Request Form'!C366="", "", 'Leave Request Form'!C366)</f>
        <v/>
      </c>
      <c r="D365" s="160" t="str">
        <f>IF('Leave Request Form'!D366="", "", 'Leave Request Form'!D366)</f>
        <v/>
      </c>
      <c r="E365" s="161" t="str">
        <f>IF('Leave Request Form'!E366="", "", 'Leave Request Form'!E366)</f>
        <v/>
      </c>
      <c r="F365" s="181" t="str">
        <f>IF('Leave Request Form'!F366="", "", 'Leave Request Form'!F366)</f>
        <v/>
      </c>
      <c r="G365" s="163" t="str">
        <f>IF('Leave Request Form'!G366="", "", 'Leave Request Form'!G366)</f>
        <v/>
      </c>
      <c r="H365" s="164" t="str">
        <f>IF('Leave Request Form'!H366="", "", 'Leave Request Form'!H366)</f>
        <v/>
      </c>
      <c r="I365" s="156"/>
      <c r="J365" s="157" t="str">
        <f>IF('Leave Request Form'!AL366="", "", 'Leave Request Form'!AL366)</f>
        <v/>
      </c>
      <c r="K365" s="156"/>
      <c r="L365" s="157"/>
      <c r="M365" s="159"/>
      <c r="N365" s="160"/>
      <c r="O365" s="161"/>
      <c r="P365" s="163"/>
      <c r="Q365" s="163"/>
      <c r="R365" s="163"/>
      <c r="S365" s="156"/>
      <c r="T365" s="157" t="str">
        <f>IF('Leave Request Form'!W366="", 'Leave Request Form'!K366, 'Leave Request Form'!W366)</f>
        <v/>
      </c>
      <c r="U365" s="156"/>
      <c r="V365" s="157" t="str">
        <f>IF('Leave Request Form'!Y366="", 'Leave Request Form'!M366, 'Leave Request Form'!Y366)</f>
        <v/>
      </c>
      <c r="W365" s="75"/>
    </row>
    <row r="366" spans="1:23" x14ac:dyDescent="0.25">
      <c r="A366" s="75"/>
      <c r="B366" s="176" t="str">
        <f>IF('Leave Request Form'!B367="", "", 'Leave Request Form'!B367)</f>
        <v/>
      </c>
      <c r="C366" s="158" t="str">
        <f>IF('Leave Request Form'!C367="", "", 'Leave Request Form'!C367)</f>
        <v/>
      </c>
      <c r="D366" s="160" t="str">
        <f>IF('Leave Request Form'!D367="", "", 'Leave Request Form'!D367)</f>
        <v/>
      </c>
      <c r="E366" s="161" t="str">
        <f>IF('Leave Request Form'!E367="", "", 'Leave Request Form'!E367)</f>
        <v/>
      </c>
      <c r="F366" s="181" t="str">
        <f>IF('Leave Request Form'!F367="", "", 'Leave Request Form'!F367)</f>
        <v/>
      </c>
      <c r="G366" s="163" t="str">
        <f>IF('Leave Request Form'!G367="", "", 'Leave Request Form'!G367)</f>
        <v/>
      </c>
      <c r="H366" s="164" t="str">
        <f>IF('Leave Request Form'!H367="", "", 'Leave Request Form'!H367)</f>
        <v/>
      </c>
      <c r="I366" s="156"/>
      <c r="J366" s="157" t="str">
        <f>IF('Leave Request Form'!AL367="", "", 'Leave Request Form'!AL367)</f>
        <v/>
      </c>
      <c r="K366" s="156"/>
      <c r="L366" s="157"/>
      <c r="M366" s="159"/>
      <c r="N366" s="160"/>
      <c r="O366" s="161"/>
      <c r="P366" s="163"/>
      <c r="Q366" s="163"/>
      <c r="R366" s="163"/>
      <c r="S366" s="156"/>
      <c r="T366" s="157" t="str">
        <f>IF('Leave Request Form'!W367="", 'Leave Request Form'!K367, 'Leave Request Form'!W367)</f>
        <v/>
      </c>
      <c r="U366" s="156"/>
      <c r="V366" s="157" t="str">
        <f>IF('Leave Request Form'!Y367="", 'Leave Request Form'!M367, 'Leave Request Form'!Y367)</f>
        <v/>
      </c>
      <c r="W366" s="75"/>
    </row>
    <row r="367" spans="1:23" x14ac:dyDescent="0.25">
      <c r="A367" s="75"/>
      <c r="B367" s="176" t="str">
        <f>IF('Leave Request Form'!B368="", "", 'Leave Request Form'!B368)</f>
        <v/>
      </c>
      <c r="C367" s="158" t="str">
        <f>IF('Leave Request Form'!C368="", "", 'Leave Request Form'!C368)</f>
        <v/>
      </c>
      <c r="D367" s="160" t="str">
        <f>IF('Leave Request Form'!D368="", "", 'Leave Request Form'!D368)</f>
        <v/>
      </c>
      <c r="E367" s="161" t="str">
        <f>IF('Leave Request Form'!E368="", "", 'Leave Request Form'!E368)</f>
        <v/>
      </c>
      <c r="F367" s="181" t="str">
        <f>IF('Leave Request Form'!F368="", "", 'Leave Request Form'!F368)</f>
        <v/>
      </c>
      <c r="G367" s="163" t="str">
        <f>IF('Leave Request Form'!G368="", "", 'Leave Request Form'!G368)</f>
        <v/>
      </c>
      <c r="H367" s="164" t="str">
        <f>IF('Leave Request Form'!H368="", "", 'Leave Request Form'!H368)</f>
        <v/>
      </c>
      <c r="I367" s="156"/>
      <c r="J367" s="157" t="str">
        <f>IF('Leave Request Form'!AL368="", "", 'Leave Request Form'!AL368)</f>
        <v/>
      </c>
      <c r="K367" s="156"/>
      <c r="L367" s="157"/>
      <c r="M367" s="159"/>
      <c r="N367" s="160"/>
      <c r="O367" s="161"/>
      <c r="P367" s="163"/>
      <c r="Q367" s="163"/>
      <c r="R367" s="163"/>
      <c r="S367" s="156"/>
      <c r="T367" s="157" t="str">
        <f>IF('Leave Request Form'!W368="", 'Leave Request Form'!K368, 'Leave Request Form'!W368)</f>
        <v/>
      </c>
      <c r="U367" s="156"/>
      <c r="V367" s="157" t="str">
        <f>IF('Leave Request Form'!Y368="", 'Leave Request Form'!M368, 'Leave Request Form'!Y368)</f>
        <v/>
      </c>
      <c r="W367" s="75"/>
    </row>
    <row r="368" spans="1:23" x14ac:dyDescent="0.25">
      <c r="A368" s="75"/>
      <c r="B368" s="176" t="str">
        <f>IF('Leave Request Form'!B369="", "", 'Leave Request Form'!B369)</f>
        <v/>
      </c>
      <c r="C368" s="158" t="str">
        <f>IF('Leave Request Form'!C369="", "", 'Leave Request Form'!C369)</f>
        <v/>
      </c>
      <c r="D368" s="160" t="str">
        <f>IF('Leave Request Form'!D369="", "", 'Leave Request Form'!D369)</f>
        <v/>
      </c>
      <c r="E368" s="161" t="str">
        <f>IF('Leave Request Form'!E369="", "", 'Leave Request Form'!E369)</f>
        <v/>
      </c>
      <c r="F368" s="181" t="str">
        <f>IF('Leave Request Form'!F369="", "", 'Leave Request Form'!F369)</f>
        <v/>
      </c>
      <c r="G368" s="163" t="str">
        <f>IF('Leave Request Form'!G369="", "", 'Leave Request Form'!G369)</f>
        <v/>
      </c>
      <c r="H368" s="164" t="str">
        <f>IF('Leave Request Form'!H369="", "", 'Leave Request Form'!H369)</f>
        <v/>
      </c>
      <c r="I368" s="156"/>
      <c r="J368" s="157" t="str">
        <f>IF('Leave Request Form'!AL369="", "", 'Leave Request Form'!AL369)</f>
        <v/>
      </c>
      <c r="K368" s="156"/>
      <c r="L368" s="157"/>
      <c r="M368" s="159"/>
      <c r="N368" s="160"/>
      <c r="O368" s="161"/>
      <c r="P368" s="163"/>
      <c r="Q368" s="163"/>
      <c r="R368" s="163"/>
      <c r="S368" s="156"/>
      <c r="T368" s="157" t="str">
        <f>IF('Leave Request Form'!W369="", 'Leave Request Form'!K369, 'Leave Request Form'!W369)</f>
        <v/>
      </c>
      <c r="U368" s="156"/>
      <c r="V368" s="157" t="str">
        <f>IF('Leave Request Form'!Y369="", 'Leave Request Form'!M369, 'Leave Request Form'!Y369)</f>
        <v/>
      </c>
      <c r="W368" s="75"/>
    </row>
    <row r="369" spans="1:23" x14ac:dyDescent="0.25">
      <c r="A369" s="75"/>
      <c r="B369" s="176" t="str">
        <f>IF('Leave Request Form'!B370="", "", 'Leave Request Form'!B370)</f>
        <v/>
      </c>
      <c r="C369" s="158" t="str">
        <f>IF('Leave Request Form'!C370="", "", 'Leave Request Form'!C370)</f>
        <v/>
      </c>
      <c r="D369" s="160" t="str">
        <f>IF('Leave Request Form'!D370="", "", 'Leave Request Form'!D370)</f>
        <v/>
      </c>
      <c r="E369" s="161" t="str">
        <f>IF('Leave Request Form'!E370="", "", 'Leave Request Form'!E370)</f>
        <v/>
      </c>
      <c r="F369" s="181" t="str">
        <f>IF('Leave Request Form'!F370="", "", 'Leave Request Form'!F370)</f>
        <v/>
      </c>
      <c r="G369" s="163" t="str">
        <f>IF('Leave Request Form'!G370="", "", 'Leave Request Form'!G370)</f>
        <v/>
      </c>
      <c r="H369" s="164" t="str">
        <f>IF('Leave Request Form'!H370="", "", 'Leave Request Form'!H370)</f>
        <v/>
      </c>
      <c r="I369" s="156"/>
      <c r="J369" s="157" t="str">
        <f>IF('Leave Request Form'!AL370="", "", 'Leave Request Form'!AL370)</f>
        <v/>
      </c>
      <c r="K369" s="156"/>
      <c r="L369" s="157"/>
      <c r="M369" s="159"/>
      <c r="N369" s="160"/>
      <c r="O369" s="161"/>
      <c r="P369" s="163"/>
      <c r="Q369" s="163"/>
      <c r="R369" s="163"/>
      <c r="S369" s="156"/>
      <c r="T369" s="157" t="str">
        <f>IF('Leave Request Form'!W370="", 'Leave Request Form'!K370, 'Leave Request Form'!W370)</f>
        <v/>
      </c>
      <c r="U369" s="156"/>
      <c r="V369" s="157" t="str">
        <f>IF('Leave Request Form'!Y370="", 'Leave Request Form'!M370, 'Leave Request Form'!Y370)</f>
        <v/>
      </c>
      <c r="W369" s="75"/>
    </row>
    <row r="370" spans="1:23" x14ac:dyDescent="0.25">
      <c r="A370" s="75"/>
      <c r="B370" s="176" t="str">
        <f>IF('Leave Request Form'!B371="", "", 'Leave Request Form'!B371)</f>
        <v/>
      </c>
      <c r="C370" s="158" t="str">
        <f>IF('Leave Request Form'!C371="", "", 'Leave Request Form'!C371)</f>
        <v/>
      </c>
      <c r="D370" s="160" t="str">
        <f>IF('Leave Request Form'!D371="", "", 'Leave Request Form'!D371)</f>
        <v/>
      </c>
      <c r="E370" s="161" t="str">
        <f>IF('Leave Request Form'!E371="", "", 'Leave Request Form'!E371)</f>
        <v/>
      </c>
      <c r="F370" s="181" t="str">
        <f>IF('Leave Request Form'!F371="", "", 'Leave Request Form'!F371)</f>
        <v/>
      </c>
      <c r="G370" s="163" t="str">
        <f>IF('Leave Request Form'!G371="", "", 'Leave Request Form'!G371)</f>
        <v/>
      </c>
      <c r="H370" s="164" t="str">
        <f>IF('Leave Request Form'!H371="", "", 'Leave Request Form'!H371)</f>
        <v/>
      </c>
      <c r="I370" s="156"/>
      <c r="J370" s="157" t="str">
        <f>IF('Leave Request Form'!AL371="", "", 'Leave Request Form'!AL371)</f>
        <v/>
      </c>
      <c r="K370" s="156"/>
      <c r="L370" s="157"/>
      <c r="M370" s="159"/>
      <c r="N370" s="160"/>
      <c r="O370" s="161"/>
      <c r="P370" s="163"/>
      <c r="Q370" s="163"/>
      <c r="R370" s="163"/>
      <c r="S370" s="156"/>
      <c r="T370" s="157" t="str">
        <f>IF('Leave Request Form'!W371="", 'Leave Request Form'!K371, 'Leave Request Form'!W371)</f>
        <v/>
      </c>
      <c r="U370" s="156"/>
      <c r="V370" s="157" t="str">
        <f>IF('Leave Request Form'!Y371="", 'Leave Request Form'!M371, 'Leave Request Form'!Y371)</f>
        <v/>
      </c>
      <c r="W370" s="75"/>
    </row>
    <row r="371" spans="1:23" x14ac:dyDescent="0.25">
      <c r="A371" s="75"/>
      <c r="B371" s="176" t="str">
        <f>IF('Leave Request Form'!B372="", "", 'Leave Request Form'!B372)</f>
        <v/>
      </c>
      <c r="C371" s="158" t="str">
        <f>IF('Leave Request Form'!C372="", "", 'Leave Request Form'!C372)</f>
        <v/>
      </c>
      <c r="D371" s="160" t="str">
        <f>IF('Leave Request Form'!D372="", "", 'Leave Request Form'!D372)</f>
        <v/>
      </c>
      <c r="E371" s="161" t="str">
        <f>IF('Leave Request Form'!E372="", "", 'Leave Request Form'!E372)</f>
        <v/>
      </c>
      <c r="F371" s="181" t="str">
        <f>IF('Leave Request Form'!F372="", "", 'Leave Request Form'!F372)</f>
        <v/>
      </c>
      <c r="G371" s="163" t="str">
        <f>IF('Leave Request Form'!G372="", "", 'Leave Request Form'!G372)</f>
        <v/>
      </c>
      <c r="H371" s="164" t="str">
        <f>IF('Leave Request Form'!H372="", "", 'Leave Request Form'!H372)</f>
        <v/>
      </c>
      <c r="I371" s="156"/>
      <c r="J371" s="157" t="str">
        <f>IF('Leave Request Form'!AL372="", "", 'Leave Request Form'!AL372)</f>
        <v/>
      </c>
      <c r="K371" s="156"/>
      <c r="L371" s="157"/>
      <c r="M371" s="159"/>
      <c r="N371" s="160"/>
      <c r="O371" s="161"/>
      <c r="P371" s="163"/>
      <c r="Q371" s="163"/>
      <c r="R371" s="163"/>
      <c r="S371" s="156"/>
      <c r="T371" s="157" t="str">
        <f>IF('Leave Request Form'!W372="", 'Leave Request Form'!K372, 'Leave Request Form'!W372)</f>
        <v/>
      </c>
      <c r="U371" s="156"/>
      <c r="V371" s="157" t="str">
        <f>IF('Leave Request Form'!Y372="", 'Leave Request Form'!M372, 'Leave Request Form'!Y372)</f>
        <v/>
      </c>
      <c r="W371" s="75"/>
    </row>
    <row r="372" spans="1:23" x14ac:dyDescent="0.25">
      <c r="A372" s="75"/>
      <c r="B372" s="176" t="str">
        <f>IF('Leave Request Form'!B373="", "", 'Leave Request Form'!B373)</f>
        <v/>
      </c>
      <c r="C372" s="158" t="str">
        <f>IF('Leave Request Form'!C373="", "", 'Leave Request Form'!C373)</f>
        <v/>
      </c>
      <c r="D372" s="160" t="str">
        <f>IF('Leave Request Form'!D373="", "", 'Leave Request Form'!D373)</f>
        <v/>
      </c>
      <c r="E372" s="161" t="str">
        <f>IF('Leave Request Form'!E373="", "", 'Leave Request Form'!E373)</f>
        <v/>
      </c>
      <c r="F372" s="181" t="str">
        <f>IF('Leave Request Form'!F373="", "", 'Leave Request Form'!F373)</f>
        <v/>
      </c>
      <c r="G372" s="163" t="str">
        <f>IF('Leave Request Form'!G373="", "", 'Leave Request Form'!G373)</f>
        <v/>
      </c>
      <c r="H372" s="164" t="str">
        <f>IF('Leave Request Form'!H373="", "", 'Leave Request Form'!H373)</f>
        <v/>
      </c>
      <c r="I372" s="156"/>
      <c r="J372" s="157" t="str">
        <f>IF('Leave Request Form'!AL373="", "", 'Leave Request Form'!AL373)</f>
        <v/>
      </c>
      <c r="K372" s="156"/>
      <c r="L372" s="157"/>
      <c r="M372" s="159"/>
      <c r="N372" s="160"/>
      <c r="O372" s="161"/>
      <c r="P372" s="163"/>
      <c r="Q372" s="163"/>
      <c r="R372" s="163"/>
      <c r="S372" s="156"/>
      <c r="T372" s="157" t="str">
        <f>IF('Leave Request Form'!W373="", 'Leave Request Form'!K373, 'Leave Request Form'!W373)</f>
        <v/>
      </c>
      <c r="U372" s="156"/>
      <c r="V372" s="157" t="str">
        <f>IF('Leave Request Form'!Y373="", 'Leave Request Form'!M373, 'Leave Request Form'!Y373)</f>
        <v/>
      </c>
      <c r="W372" s="75"/>
    </row>
    <row r="373" spans="1:23" x14ac:dyDescent="0.25">
      <c r="A373" s="75"/>
      <c r="B373" s="176" t="str">
        <f>IF('Leave Request Form'!B374="", "", 'Leave Request Form'!B374)</f>
        <v/>
      </c>
      <c r="C373" s="158" t="str">
        <f>IF('Leave Request Form'!C374="", "", 'Leave Request Form'!C374)</f>
        <v/>
      </c>
      <c r="D373" s="160" t="str">
        <f>IF('Leave Request Form'!D374="", "", 'Leave Request Form'!D374)</f>
        <v/>
      </c>
      <c r="E373" s="161" t="str">
        <f>IF('Leave Request Form'!E374="", "", 'Leave Request Form'!E374)</f>
        <v/>
      </c>
      <c r="F373" s="181" t="str">
        <f>IF('Leave Request Form'!F374="", "", 'Leave Request Form'!F374)</f>
        <v/>
      </c>
      <c r="G373" s="163" t="str">
        <f>IF('Leave Request Form'!G374="", "", 'Leave Request Form'!G374)</f>
        <v/>
      </c>
      <c r="H373" s="164" t="str">
        <f>IF('Leave Request Form'!H374="", "", 'Leave Request Form'!H374)</f>
        <v/>
      </c>
      <c r="I373" s="156"/>
      <c r="J373" s="157" t="str">
        <f>IF('Leave Request Form'!AL374="", "", 'Leave Request Form'!AL374)</f>
        <v/>
      </c>
      <c r="K373" s="156"/>
      <c r="L373" s="157"/>
      <c r="M373" s="159"/>
      <c r="N373" s="160"/>
      <c r="O373" s="161"/>
      <c r="P373" s="163"/>
      <c r="Q373" s="163"/>
      <c r="R373" s="163"/>
      <c r="S373" s="156"/>
      <c r="T373" s="157" t="str">
        <f>IF('Leave Request Form'!W374="", 'Leave Request Form'!K374, 'Leave Request Form'!W374)</f>
        <v/>
      </c>
      <c r="U373" s="156"/>
      <c r="V373" s="157" t="str">
        <f>IF('Leave Request Form'!Y374="", 'Leave Request Form'!M374, 'Leave Request Form'!Y374)</f>
        <v/>
      </c>
      <c r="W373" s="75"/>
    </row>
    <row r="374" spans="1:23" x14ac:dyDescent="0.25">
      <c r="A374" s="75"/>
      <c r="B374" s="176" t="str">
        <f>IF('Leave Request Form'!B375="", "", 'Leave Request Form'!B375)</f>
        <v/>
      </c>
      <c r="C374" s="158" t="str">
        <f>IF('Leave Request Form'!C375="", "", 'Leave Request Form'!C375)</f>
        <v/>
      </c>
      <c r="D374" s="160" t="str">
        <f>IF('Leave Request Form'!D375="", "", 'Leave Request Form'!D375)</f>
        <v/>
      </c>
      <c r="E374" s="161" t="str">
        <f>IF('Leave Request Form'!E375="", "", 'Leave Request Form'!E375)</f>
        <v/>
      </c>
      <c r="F374" s="181" t="str">
        <f>IF('Leave Request Form'!F375="", "", 'Leave Request Form'!F375)</f>
        <v/>
      </c>
      <c r="G374" s="163" t="str">
        <f>IF('Leave Request Form'!G375="", "", 'Leave Request Form'!G375)</f>
        <v/>
      </c>
      <c r="H374" s="164" t="str">
        <f>IF('Leave Request Form'!H375="", "", 'Leave Request Form'!H375)</f>
        <v/>
      </c>
      <c r="I374" s="156"/>
      <c r="J374" s="157" t="str">
        <f>IF('Leave Request Form'!AL375="", "", 'Leave Request Form'!AL375)</f>
        <v/>
      </c>
      <c r="K374" s="156"/>
      <c r="L374" s="157"/>
      <c r="M374" s="159"/>
      <c r="N374" s="160"/>
      <c r="O374" s="161"/>
      <c r="P374" s="163"/>
      <c r="Q374" s="163"/>
      <c r="R374" s="163"/>
      <c r="S374" s="156"/>
      <c r="T374" s="157" t="str">
        <f>IF('Leave Request Form'!W375="", 'Leave Request Form'!K375, 'Leave Request Form'!W375)</f>
        <v/>
      </c>
      <c r="U374" s="156"/>
      <c r="V374" s="157" t="str">
        <f>IF('Leave Request Form'!Y375="", 'Leave Request Form'!M375, 'Leave Request Form'!Y375)</f>
        <v/>
      </c>
      <c r="W374" s="75"/>
    </row>
    <row r="375" spans="1:23" x14ac:dyDescent="0.25">
      <c r="A375" s="75"/>
      <c r="B375" s="176" t="str">
        <f>IF('Leave Request Form'!B376="", "", 'Leave Request Form'!B376)</f>
        <v/>
      </c>
      <c r="C375" s="158" t="str">
        <f>IF('Leave Request Form'!C376="", "", 'Leave Request Form'!C376)</f>
        <v/>
      </c>
      <c r="D375" s="160" t="str">
        <f>IF('Leave Request Form'!D376="", "", 'Leave Request Form'!D376)</f>
        <v/>
      </c>
      <c r="E375" s="161" t="str">
        <f>IF('Leave Request Form'!E376="", "", 'Leave Request Form'!E376)</f>
        <v/>
      </c>
      <c r="F375" s="181" t="str">
        <f>IF('Leave Request Form'!F376="", "", 'Leave Request Form'!F376)</f>
        <v/>
      </c>
      <c r="G375" s="163" t="str">
        <f>IF('Leave Request Form'!G376="", "", 'Leave Request Form'!G376)</f>
        <v/>
      </c>
      <c r="H375" s="164" t="str">
        <f>IF('Leave Request Form'!H376="", "", 'Leave Request Form'!H376)</f>
        <v/>
      </c>
      <c r="I375" s="156"/>
      <c r="J375" s="157" t="str">
        <f>IF('Leave Request Form'!AL376="", "", 'Leave Request Form'!AL376)</f>
        <v/>
      </c>
      <c r="K375" s="156"/>
      <c r="L375" s="157"/>
      <c r="M375" s="159"/>
      <c r="N375" s="160"/>
      <c r="O375" s="161"/>
      <c r="P375" s="163"/>
      <c r="Q375" s="163"/>
      <c r="R375" s="163"/>
      <c r="S375" s="156"/>
      <c r="T375" s="157" t="str">
        <f>IF('Leave Request Form'!W376="", 'Leave Request Form'!K376, 'Leave Request Form'!W376)</f>
        <v/>
      </c>
      <c r="U375" s="156"/>
      <c r="V375" s="157" t="str">
        <f>IF('Leave Request Form'!Y376="", 'Leave Request Form'!M376, 'Leave Request Form'!Y376)</f>
        <v/>
      </c>
      <c r="W375" s="75"/>
    </row>
    <row r="376" spans="1:23" x14ac:dyDescent="0.25">
      <c r="A376" s="75"/>
      <c r="B376" s="176" t="str">
        <f>IF('Leave Request Form'!B377="", "", 'Leave Request Form'!B377)</f>
        <v/>
      </c>
      <c r="C376" s="158" t="str">
        <f>IF('Leave Request Form'!C377="", "", 'Leave Request Form'!C377)</f>
        <v/>
      </c>
      <c r="D376" s="160" t="str">
        <f>IF('Leave Request Form'!D377="", "", 'Leave Request Form'!D377)</f>
        <v/>
      </c>
      <c r="E376" s="161" t="str">
        <f>IF('Leave Request Form'!E377="", "", 'Leave Request Form'!E377)</f>
        <v/>
      </c>
      <c r="F376" s="181" t="str">
        <f>IF('Leave Request Form'!F377="", "", 'Leave Request Form'!F377)</f>
        <v/>
      </c>
      <c r="G376" s="163" t="str">
        <f>IF('Leave Request Form'!G377="", "", 'Leave Request Form'!G377)</f>
        <v/>
      </c>
      <c r="H376" s="164" t="str">
        <f>IF('Leave Request Form'!H377="", "", 'Leave Request Form'!H377)</f>
        <v/>
      </c>
      <c r="I376" s="156"/>
      <c r="J376" s="157" t="str">
        <f>IF('Leave Request Form'!AL377="", "", 'Leave Request Form'!AL377)</f>
        <v/>
      </c>
      <c r="K376" s="156"/>
      <c r="L376" s="157"/>
      <c r="M376" s="159"/>
      <c r="N376" s="160"/>
      <c r="O376" s="161"/>
      <c r="P376" s="163"/>
      <c r="Q376" s="163"/>
      <c r="R376" s="163"/>
      <c r="S376" s="156"/>
      <c r="T376" s="157" t="str">
        <f>IF('Leave Request Form'!W377="", 'Leave Request Form'!K377, 'Leave Request Form'!W377)</f>
        <v/>
      </c>
      <c r="U376" s="156"/>
      <c r="V376" s="157" t="str">
        <f>IF('Leave Request Form'!Y377="", 'Leave Request Form'!M377, 'Leave Request Form'!Y377)</f>
        <v/>
      </c>
      <c r="W376" s="75"/>
    </row>
    <row r="377" spans="1:23" x14ac:dyDescent="0.25">
      <c r="A377" s="75"/>
      <c r="B377" s="176" t="str">
        <f>IF('Leave Request Form'!B378="", "", 'Leave Request Form'!B378)</f>
        <v/>
      </c>
      <c r="C377" s="158" t="str">
        <f>IF('Leave Request Form'!C378="", "", 'Leave Request Form'!C378)</f>
        <v/>
      </c>
      <c r="D377" s="160" t="str">
        <f>IF('Leave Request Form'!D378="", "", 'Leave Request Form'!D378)</f>
        <v/>
      </c>
      <c r="E377" s="161" t="str">
        <f>IF('Leave Request Form'!E378="", "", 'Leave Request Form'!E378)</f>
        <v/>
      </c>
      <c r="F377" s="181" t="str">
        <f>IF('Leave Request Form'!F378="", "", 'Leave Request Form'!F378)</f>
        <v/>
      </c>
      <c r="G377" s="163" t="str">
        <f>IF('Leave Request Form'!G378="", "", 'Leave Request Form'!G378)</f>
        <v/>
      </c>
      <c r="H377" s="164" t="str">
        <f>IF('Leave Request Form'!H378="", "", 'Leave Request Form'!H378)</f>
        <v/>
      </c>
      <c r="I377" s="156"/>
      <c r="J377" s="157" t="str">
        <f>IF('Leave Request Form'!AL378="", "", 'Leave Request Form'!AL378)</f>
        <v/>
      </c>
      <c r="K377" s="156"/>
      <c r="L377" s="157"/>
      <c r="M377" s="159"/>
      <c r="N377" s="160"/>
      <c r="O377" s="161"/>
      <c r="P377" s="163"/>
      <c r="Q377" s="163"/>
      <c r="R377" s="163"/>
      <c r="S377" s="156"/>
      <c r="T377" s="157" t="str">
        <f>IF('Leave Request Form'!W378="", 'Leave Request Form'!K378, 'Leave Request Form'!W378)</f>
        <v/>
      </c>
      <c r="U377" s="156"/>
      <c r="V377" s="157" t="str">
        <f>IF('Leave Request Form'!Y378="", 'Leave Request Form'!M378, 'Leave Request Form'!Y378)</f>
        <v/>
      </c>
      <c r="W377" s="75"/>
    </row>
    <row r="378" spans="1:23" x14ac:dyDescent="0.25">
      <c r="A378" s="75"/>
      <c r="B378" s="176" t="str">
        <f>IF('Leave Request Form'!B379="", "", 'Leave Request Form'!B379)</f>
        <v/>
      </c>
      <c r="C378" s="158" t="str">
        <f>IF('Leave Request Form'!C379="", "", 'Leave Request Form'!C379)</f>
        <v/>
      </c>
      <c r="D378" s="160" t="str">
        <f>IF('Leave Request Form'!D379="", "", 'Leave Request Form'!D379)</f>
        <v/>
      </c>
      <c r="E378" s="161" t="str">
        <f>IF('Leave Request Form'!E379="", "", 'Leave Request Form'!E379)</f>
        <v/>
      </c>
      <c r="F378" s="181" t="str">
        <f>IF('Leave Request Form'!F379="", "", 'Leave Request Form'!F379)</f>
        <v/>
      </c>
      <c r="G378" s="163" t="str">
        <f>IF('Leave Request Form'!G379="", "", 'Leave Request Form'!G379)</f>
        <v/>
      </c>
      <c r="H378" s="164" t="str">
        <f>IF('Leave Request Form'!H379="", "", 'Leave Request Form'!H379)</f>
        <v/>
      </c>
      <c r="I378" s="156"/>
      <c r="J378" s="157" t="str">
        <f>IF('Leave Request Form'!AL379="", "", 'Leave Request Form'!AL379)</f>
        <v/>
      </c>
      <c r="K378" s="156"/>
      <c r="L378" s="157"/>
      <c r="M378" s="159"/>
      <c r="N378" s="160"/>
      <c r="O378" s="161"/>
      <c r="P378" s="163"/>
      <c r="Q378" s="163"/>
      <c r="R378" s="163"/>
      <c r="S378" s="156"/>
      <c r="T378" s="157" t="str">
        <f>IF('Leave Request Form'!W379="", 'Leave Request Form'!K379, 'Leave Request Form'!W379)</f>
        <v/>
      </c>
      <c r="U378" s="156"/>
      <c r="V378" s="157" t="str">
        <f>IF('Leave Request Form'!Y379="", 'Leave Request Form'!M379, 'Leave Request Form'!Y379)</f>
        <v/>
      </c>
      <c r="W378" s="75"/>
    </row>
    <row r="379" spans="1:23" x14ac:dyDescent="0.25">
      <c r="A379" s="75"/>
      <c r="B379" s="176" t="str">
        <f>IF('Leave Request Form'!B380="", "", 'Leave Request Form'!B380)</f>
        <v/>
      </c>
      <c r="C379" s="158" t="str">
        <f>IF('Leave Request Form'!C380="", "", 'Leave Request Form'!C380)</f>
        <v/>
      </c>
      <c r="D379" s="160" t="str">
        <f>IF('Leave Request Form'!D380="", "", 'Leave Request Form'!D380)</f>
        <v/>
      </c>
      <c r="E379" s="161" t="str">
        <f>IF('Leave Request Form'!E380="", "", 'Leave Request Form'!E380)</f>
        <v/>
      </c>
      <c r="F379" s="181" t="str">
        <f>IF('Leave Request Form'!F380="", "", 'Leave Request Form'!F380)</f>
        <v/>
      </c>
      <c r="G379" s="163" t="str">
        <f>IF('Leave Request Form'!G380="", "", 'Leave Request Form'!G380)</f>
        <v/>
      </c>
      <c r="H379" s="164" t="str">
        <f>IF('Leave Request Form'!H380="", "", 'Leave Request Form'!H380)</f>
        <v/>
      </c>
      <c r="I379" s="156"/>
      <c r="J379" s="157" t="str">
        <f>IF('Leave Request Form'!AL380="", "", 'Leave Request Form'!AL380)</f>
        <v/>
      </c>
      <c r="K379" s="156"/>
      <c r="L379" s="157"/>
      <c r="M379" s="159"/>
      <c r="N379" s="160"/>
      <c r="O379" s="161"/>
      <c r="P379" s="163"/>
      <c r="Q379" s="163"/>
      <c r="R379" s="163"/>
      <c r="S379" s="156"/>
      <c r="T379" s="157" t="str">
        <f>IF('Leave Request Form'!W380="", 'Leave Request Form'!K380, 'Leave Request Form'!W380)</f>
        <v/>
      </c>
      <c r="U379" s="156"/>
      <c r="V379" s="157" t="str">
        <f>IF('Leave Request Form'!Y380="", 'Leave Request Form'!M380, 'Leave Request Form'!Y380)</f>
        <v/>
      </c>
      <c r="W379" s="75"/>
    </row>
    <row r="380" spans="1:23" x14ac:dyDescent="0.25">
      <c r="A380" s="75"/>
      <c r="B380" s="176" t="str">
        <f>IF('Leave Request Form'!B381="", "", 'Leave Request Form'!B381)</f>
        <v/>
      </c>
      <c r="C380" s="158" t="str">
        <f>IF('Leave Request Form'!C381="", "", 'Leave Request Form'!C381)</f>
        <v/>
      </c>
      <c r="D380" s="160" t="str">
        <f>IF('Leave Request Form'!D381="", "", 'Leave Request Form'!D381)</f>
        <v/>
      </c>
      <c r="E380" s="161" t="str">
        <f>IF('Leave Request Form'!E381="", "", 'Leave Request Form'!E381)</f>
        <v/>
      </c>
      <c r="F380" s="181" t="str">
        <f>IF('Leave Request Form'!F381="", "", 'Leave Request Form'!F381)</f>
        <v/>
      </c>
      <c r="G380" s="163" t="str">
        <f>IF('Leave Request Form'!G381="", "", 'Leave Request Form'!G381)</f>
        <v/>
      </c>
      <c r="H380" s="164" t="str">
        <f>IF('Leave Request Form'!H381="", "", 'Leave Request Form'!H381)</f>
        <v/>
      </c>
      <c r="I380" s="156"/>
      <c r="J380" s="157" t="str">
        <f>IF('Leave Request Form'!AL381="", "", 'Leave Request Form'!AL381)</f>
        <v/>
      </c>
      <c r="K380" s="156"/>
      <c r="L380" s="157"/>
      <c r="M380" s="159"/>
      <c r="N380" s="160"/>
      <c r="O380" s="161"/>
      <c r="P380" s="163"/>
      <c r="Q380" s="163"/>
      <c r="R380" s="163"/>
      <c r="S380" s="156"/>
      <c r="T380" s="157" t="str">
        <f>IF('Leave Request Form'!W381="", 'Leave Request Form'!K381, 'Leave Request Form'!W381)</f>
        <v/>
      </c>
      <c r="U380" s="156"/>
      <c r="V380" s="157" t="str">
        <f>IF('Leave Request Form'!Y381="", 'Leave Request Form'!M381, 'Leave Request Form'!Y381)</f>
        <v/>
      </c>
      <c r="W380" s="75"/>
    </row>
    <row r="381" spans="1:23" x14ac:dyDescent="0.25">
      <c r="A381" s="75"/>
      <c r="B381" s="176" t="str">
        <f>IF('Leave Request Form'!B382="", "", 'Leave Request Form'!B382)</f>
        <v/>
      </c>
      <c r="C381" s="158" t="str">
        <f>IF('Leave Request Form'!C382="", "", 'Leave Request Form'!C382)</f>
        <v/>
      </c>
      <c r="D381" s="160" t="str">
        <f>IF('Leave Request Form'!D382="", "", 'Leave Request Form'!D382)</f>
        <v/>
      </c>
      <c r="E381" s="161" t="str">
        <f>IF('Leave Request Form'!E382="", "", 'Leave Request Form'!E382)</f>
        <v/>
      </c>
      <c r="F381" s="181" t="str">
        <f>IF('Leave Request Form'!F382="", "", 'Leave Request Form'!F382)</f>
        <v/>
      </c>
      <c r="G381" s="163" t="str">
        <f>IF('Leave Request Form'!G382="", "", 'Leave Request Form'!G382)</f>
        <v/>
      </c>
      <c r="H381" s="164" t="str">
        <f>IF('Leave Request Form'!H382="", "", 'Leave Request Form'!H382)</f>
        <v/>
      </c>
      <c r="I381" s="156"/>
      <c r="J381" s="157" t="str">
        <f>IF('Leave Request Form'!AL382="", "", 'Leave Request Form'!AL382)</f>
        <v/>
      </c>
      <c r="K381" s="156"/>
      <c r="L381" s="157"/>
      <c r="M381" s="159"/>
      <c r="N381" s="160"/>
      <c r="O381" s="161"/>
      <c r="P381" s="163"/>
      <c r="Q381" s="163"/>
      <c r="R381" s="163"/>
      <c r="S381" s="156"/>
      <c r="T381" s="157" t="str">
        <f>IF('Leave Request Form'!W382="", 'Leave Request Form'!K382, 'Leave Request Form'!W382)</f>
        <v/>
      </c>
      <c r="U381" s="156"/>
      <c r="V381" s="157" t="str">
        <f>IF('Leave Request Form'!Y382="", 'Leave Request Form'!M382, 'Leave Request Form'!Y382)</f>
        <v/>
      </c>
      <c r="W381" s="75"/>
    </row>
    <row r="382" spans="1:23" x14ac:dyDescent="0.25">
      <c r="A382" s="75"/>
      <c r="B382" s="176" t="str">
        <f>IF('Leave Request Form'!B383="", "", 'Leave Request Form'!B383)</f>
        <v/>
      </c>
      <c r="C382" s="158" t="str">
        <f>IF('Leave Request Form'!C383="", "", 'Leave Request Form'!C383)</f>
        <v/>
      </c>
      <c r="D382" s="160" t="str">
        <f>IF('Leave Request Form'!D383="", "", 'Leave Request Form'!D383)</f>
        <v/>
      </c>
      <c r="E382" s="161" t="str">
        <f>IF('Leave Request Form'!E383="", "", 'Leave Request Form'!E383)</f>
        <v/>
      </c>
      <c r="F382" s="181" t="str">
        <f>IF('Leave Request Form'!F383="", "", 'Leave Request Form'!F383)</f>
        <v/>
      </c>
      <c r="G382" s="163" t="str">
        <f>IF('Leave Request Form'!G383="", "", 'Leave Request Form'!G383)</f>
        <v/>
      </c>
      <c r="H382" s="164" t="str">
        <f>IF('Leave Request Form'!H383="", "", 'Leave Request Form'!H383)</f>
        <v/>
      </c>
      <c r="I382" s="156"/>
      <c r="J382" s="157" t="str">
        <f>IF('Leave Request Form'!AL383="", "", 'Leave Request Form'!AL383)</f>
        <v/>
      </c>
      <c r="K382" s="156"/>
      <c r="L382" s="157"/>
      <c r="M382" s="159"/>
      <c r="N382" s="160"/>
      <c r="O382" s="161"/>
      <c r="P382" s="163"/>
      <c r="Q382" s="163"/>
      <c r="R382" s="163"/>
      <c r="S382" s="156"/>
      <c r="T382" s="157" t="str">
        <f>IF('Leave Request Form'!W383="", 'Leave Request Form'!K383, 'Leave Request Form'!W383)</f>
        <v/>
      </c>
      <c r="U382" s="156"/>
      <c r="V382" s="157" t="str">
        <f>IF('Leave Request Form'!Y383="", 'Leave Request Form'!M383, 'Leave Request Form'!Y383)</f>
        <v/>
      </c>
      <c r="W382" s="75"/>
    </row>
    <row r="383" spans="1:23" x14ac:dyDescent="0.25">
      <c r="A383" s="75"/>
      <c r="B383" s="176" t="str">
        <f>IF('Leave Request Form'!B384="", "", 'Leave Request Form'!B384)</f>
        <v/>
      </c>
      <c r="C383" s="158" t="str">
        <f>IF('Leave Request Form'!C384="", "", 'Leave Request Form'!C384)</f>
        <v/>
      </c>
      <c r="D383" s="160" t="str">
        <f>IF('Leave Request Form'!D384="", "", 'Leave Request Form'!D384)</f>
        <v/>
      </c>
      <c r="E383" s="161" t="str">
        <f>IF('Leave Request Form'!E384="", "", 'Leave Request Form'!E384)</f>
        <v/>
      </c>
      <c r="F383" s="181" t="str">
        <f>IF('Leave Request Form'!F384="", "", 'Leave Request Form'!F384)</f>
        <v/>
      </c>
      <c r="G383" s="163" t="str">
        <f>IF('Leave Request Form'!G384="", "", 'Leave Request Form'!G384)</f>
        <v/>
      </c>
      <c r="H383" s="164" t="str">
        <f>IF('Leave Request Form'!H384="", "", 'Leave Request Form'!H384)</f>
        <v/>
      </c>
      <c r="I383" s="156"/>
      <c r="J383" s="157" t="str">
        <f>IF('Leave Request Form'!AL384="", "", 'Leave Request Form'!AL384)</f>
        <v/>
      </c>
      <c r="K383" s="156"/>
      <c r="L383" s="157"/>
      <c r="M383" s="159"/>
      <c r="N383" s="160"/>
      <c r="O383" s="161"/>
      <c r="P383" s="163"/>
      <c r="Q383" s="163"/>
      <c r="R383" s="163"/>
      <c r="S383" s="156"/>
      <c r="T383" s="157" t="str">
        <f>IF('Leave Request Form'!W384="", 'Leave Request Form'!K384, 'Leave Request Form'!W384)</f>
        <v/>
      </c>
      <c r="U383" s="156"/>
      <c r="V383" s="157" t="str">
        <f>IF('Leave Request Form'!Y384="", 'Leave Request Form'!M384, 'Leave Request Form'!Y384)</f>
        <v/>
      </c>
      <c r="W383" s="75"/>
    </row>
    <row r="384" spans="1:23" x14ac:dyDescent="0.25">
      <c r="A384" s="75"/>
      <c r="B384" s="176" t="str">
        <f>IF('Leave Request Form'!B385="", "", 'Leave Request Form'!B385)</f>
        <v/>
      </c>
      <c r="C384" s="158" t="str">
        <f>IF('Leave Request Form'!C385="", "", 'Leave Request Form'!C385)</f>
        <v/>
      </c>
      <c r="D384" s="160" t="str">
        <f>IF('Leave Request Form'!D385="", "", 'Leave Request Form'!D385)</f>
        <v/>
      </c>
      <c r="E384" s="161" t="str">
        <f>IF('Leave Request Form'!E385="", "", 'Leave Request Form'!E385)</f>
        <v/>
      </c>
      <c r="F384" s="181" t="str">
        <f>IF('Leave Request Form'!F385="", "", 'Leave Request Form'!F385)</f>
        <v/>
      </c>
      <c r="G384" s="163" t="str">
        <f>IF('Leave Request Form'!G385="", "", 'Leave Request Form'!G385)</f>
        <v/>
      </c>
      <c r="H384" s="164" t="str">
        <f>IF('Leave Request Form'!H385="", "", 'Leave Request Form'!H385)</f>
        <v/>
      </c>
      <c r="I384" s="156"/>
      <c r="J384" s="157" t="str">
        <f>IF('Leave Request Form'!AL385="", "", 'Leave Request Form'!AL385)</f>
        <v/>
      </c>
      <c r="K384" s="156"/>
      <c r="L384" s="157"/>
      <c r="M384" s="159"/>
      <c r="N384" s="160"/>
      <c r="O384" s="161"/>
      <c r="P384" s="163"/>
      <c r="Q384" s="163"/>
      <c r="R384" s="163"/>
      <c r="S384" s="156"/>
      <c r="T384" s="157" t="str">
        <f>IF('Leave Request Form'!W385="", 'Leave Request Form'!K385, 'Leave Request Form'!W385)</f>
        <v/>
      </c>
      <c r="U384" s="156"/>
      <c r="V384" s="157" t="str">
        <f>IF('Leave Request Form'!Y385="", 'Leave Request Form'!M385, 'Leave Request Form'!Y385)</f>
        <v/>
      </c>
      <c r="W384" s="75"/>
    </row>
    <row r="385" spans="1:23" x14ac:dyDescent="0.25">
      <c r="A385" s="75"/>
      <c r="B385" s="176" t="str">
        <f>IF('Leave Request Form'!B386="", "", 'Leave Request Form'!B386)</f>
        <v/>
      </c>
      <c r="C385" s="158" t="str">
        <f>IF('Leave Request Form'!C386="", "", 'Leave Request Form'!C386)</f>
        <v/>
      </c>
      <c r="D385" s="160" t="str">
        <f>IF('Leave Request Form'!D386="", "", 'Leave Request Form'!D386)</f>
        <v/>
      </c>
      <c r="E385" s="161" t="str">
        <f>IF('Leave Request Form'!E386="", "", 'Leave Request Form'!E386)</f>
        <v/>
      </c>
      <c r="F385" s="181" t="str">
        <f>IF('Leave Request Form'!F386="", "", 'Leave Request Form'!F386)</f>
        <v/>
      </c>
      <c r="G385" s="163" t="str">
        <f>IF('Leave Request Form'!G386="", "", 'Leave Request Form'!G386)</f>
        <v/>
      </c>
      <c r="H385" s="164" t="str">
        <f>IF('Leave Request Form'!H386="", "", 'Leave Request Form'!H386)</f>
        <v/>
      </c>
      <c r="I385" s="156"/>
      <c r="J385" s="157" t="str">
        <f>IF('Leave Request Form'!AL386="", "", 'Leave Request Form'!AL386)</f>
        <v/>
      </c>
      <c r="K385" s="156"/>
      <c r="L385" s="157"/>
      <c r="M385" s="159"/>
      <c r="N385" s="160"/>
      <c r="O385" s="161"/>
      <c r="P385" s="163"/>
      <c r="Q385" s="163"/>
      <c r="R385" s="163"/>
      <c r="S385" s="156"/>
      <c r="T385" s="157" t="str">
        <f>IF('Leave Request Form'!W386="", 'Leave Request Form'!K386, 'Leave Request Form'!W386)</f>
        <v/>
      </c>
      <c r="U385" s="156"/>
      <c r="V385" s="157" t="str">
        <f>IF('Leave Request Form'!Y386="", 'Leave Request Form'!M386, 'Leave Request Form'!Y386)</f>
        <v/>
      </c>
      <c r="W385" s="75"/>
    </row>
    <row r="386" spans="1:23" x14ac:dyDescent="0.25">
      <c r="A386" s="75"/>
      <c r="B386" s="176" t="str">
        <f>IF('Leave Request Form'!B387="", "", 'Leave Request Form'!B387)</f>
        <v/>
      </c>
      <c r="C386" s="158" t="str">
        <f>IF('Leave Request Form'!C387="", "", 'Leave Request Form'!C387)</f>
        <v/>
      </c>
      <c r="D386" s="160" t="str">
        <f>IF('Leave Request Form'!D387="", "", 'Leave Request Form'!D387)</f>
        <v/>
      </c>
      <c r="E386" s="161" t="str">
        <f>IF('Leave Request Form'!E387="", "", 'Leave Request Form'!E387)</f>
        <v/>
      </c>
      <c r="F386" s="181" t="str">
        <f>IF('Leave Request Form'!F387="", "", 'Leave Request Form'!F387)</f>
        <v/>
      </c>
      <c r="G386" s="163" t="str">
        <f>IF('Leave Request Form'!G387="", "", 'Leave Request Form'!G387)</f>
        <v/>
      </c>
      <c r="H386" s="164" t="str">
        <f>IF('Leave Request Form'!H387="", "", 'Leave Request Form'!H387)</f>
        <v/>
      </c>
      <c r="I386" s="156"/>
      <c r="J386" s="157" t="str">
        <f>IF('Leave Request Form'!AL387="", "", 'Leave Request Form'!AL387)</f>
        <v/>
      </c>
      <c r="K386" s="156"/>
      <c r="L386" s="157"/>
      <c r="M386" s="159"/>
      <c r="N386" s="160"/>
      <c r="O386" s="161"/>
      <c r="P386" s="163"/>
      <c r="Q386" s="163"/>
      <c r="R386" s="163"/>
      <c r="S386" s="156"/>
      <c r="T386" s="157" t="str">
        <f>IF('Leave Request Form'!W387="", 'Leave Request Form'!K387, 'Leave Request Form'!W387)</f>
        <v/>
      </c>
      <c r="U386" s="156"/>
      <c r="V386" s="157" t="str">
        <f>IF('Leave Request Form'!Y387="", 'Leave Request Form'!M387, 'Leave Request Form'!Y387)</f>
        <v/>
      </c>
      <c r="W386" s="75"/>
    </row>
    <row r="387" spans="1:23" x14ac:dyDescent="0.25">
      <c r="A387" s="75"/>
      <c r="B387" s="176" t="str">
        <f>IF('Leave Request Form'!B388="", "", 'Leave Request Form'!B388)</f>
        <v/>
      </c>
      <c r="C387" s="158" t="str">
        <f>IF('Leave Request Form'!C388="", "", 'Leave Request Form'!C388)</f>
        <v/>
      </c>
      <c r="D387" s="160" t="str">
        <f>IF('Leave Request Form'!D388="", "", 'Leave Request Form'!D388)</f>
        <v/>
      </c>
      <c r="E387" s="161" t="str">
        <f>IF('Leave Request Form'!E388="", "", 'Leave Request Form'!E388)</f>
        <v/>
      </c>
      <c r="F387" s="181" t="str">
        <f>IF('Leave Request Form'!F388="", "", 'Leave Request Form'!F388)</f>
        <v/>
      </c>
      <c r="G387" s="163" t="str">
        <f>IF('Leave Request Form'!G388="", "", 'Leave Request Form'!G388)</f>
        <v/>
      </c>
      <c r="H387" s="164" t="str">
        <f>IF('Leave Request Form'!H388="", "", 'Leave Request Form'!H388)</f>
        <v/>
      </c>
      <c r="I387" s="156"/>
      <c r="J387" s="157" t="str">
        <f>IF('Leave Request Form'!AL388="", "", 'Leave Request Form'!AL388)</f>
        <v/>
      </c>
      <c r="K387" s="156"/>
      <c r="L387" s="157"/>
      <c r="M387" s="159"/>
      <c r="N387" s="160"/>
      <c r="O387" s="161"/>
      <c r="P387" s="163"/>
      <c r="Q387" s="163"/>
      <c r="R387" s="163"/>
      <c r="S387" s="156"/>
      <c r="T387" s="157" t="str">
        <f>IF('Leave Request Form'!W388="", 'Leave Request Form'!K388, 'Leave Request Form'!W388)</f>
        <v/>
      </c>
      <c r="U387" s="156"/>
      <c r="V387" s="157" t="str">
        <f>IF('Leave Request Form'!Y388="", 'Leave Request Form'!M388, 'Leave Request Form'!Y388)</f>
        <v/>
      </c>
      <c r="W387" s="75"/>
    </row>
    <row r="388" spans="1:23" x14ac:dyDescent="0.25">
      <c r="A388" s="75"/>
      <c r="B388" s="176" t="str">
        <f>IF('Leave Request Form'!B389="", "", 'Leave Request Form'!B389)</f>
        <v/>
      </c>
      <c r="C388" s="158" t="str">
        <f>IF('Leave Request Form'!C389="", "", 'Leave Request Form'!C389)</f>
        <v/>
      </c>
      <c r="D388" s="160" t="str">
        <f>IF('Leave Request Form'!D389="", "", 'Leave Request Form'!D389)</f>
        <v/>
      </c>
      <c r="E388" s="161" t="str">
        <f>IF('Leave Request Form'!E389="", "", 'Leave Request Form'!E389)</f>
        <v/>
      </c>
      <c r="F388" s="181" t="str">
        <f>IF('Leave Request Form'!F389="", "", 'Leave Request Form'!F389)</f>
        <v/>
      </c>
      <c r="G388" s="163" t="str">
        <f>IF('Leave Request Form'!G389="", "", 'Leave Request Form'!G389)</f>
        <v/>
      </c>
      <c r="H388" s="164" t="str">
        <f>IF('Leave Request Form'!H389="", "", 'Leave Request Form'!H389)</f>
        <v/>
      </c>
      <c r="I388" s="156"/>
      <c r="J388" s="157" t="str">
        <f>IF('Leave Request Form'!AL389="", "", 'Leave Request Form'!AL389)</f>
        <v/>
      </c>
      <c r="K388" s="156"/>
      <c r="L388" s="157"/>
      <c r="M388" s="159"/>
      <c r="N388" s="160"/>
      <c r="O388" s="161"/>
      <c r="P388" s="163"/>
      <c r="Q388" s="163"/>
      <c r="R388" s="163"/>
      <c r="S388" s="156"/>
      <c r="T388" s="157" t="str">
        <f>IF('Leave Request Form'!W389="", 'Leave Request Form'!K389, 'Leave Request Form'!W389)</f>
        <v/>
      </c>
      <c r="U388" s="156"/>
      <c r="V388" s="157" t="str">
        <f>IF('Leave Request Form'!Y389="", 'Leave Request Form'!M389, 'Leave Request Form'!Y389)</f>
        <v/>
      </c>
      <c r="W388" s="75"/>
    </row>
    <row r="389" spans="1:23" x14ac:dyDescent="0.25">
      <c r="A389" s="75"/>
      <c r="B389" s="176" t="str">
        <f>IF('Leave Request Form'!B390="", "", 'Leave Request Form'!B390)</f>
        <v/>
      </c>
      <c r="C389" s="158" t="str">
        <f>IF('Leave Request Form'!C390="", "", 'Leave Request Form'!C390)</f>
        <v/>
      </c>
      <c r="D389" s="160" t="str">
        <f>IF('Leave Request Form'!D390="", "", 'Leave Request Form'!D390)</f>
        <v/>
      </c>
      <c r="E389" s="161" t="str">
        <f>IF('Leave Request Form'!E390="", "", 'Leave Request Form'!E390)</f>
        <v/>
      </c>
      <c r="F389" s="181" t="str">
        <f>IF('Leave Request Form'!F390="", "", 'Leave Request Form'!F390)</f>
        <v/>
      </c>
      <c r="G389" s="163" t="str">
        <f>IF('Leave Request Form'!G390="", "", 'Leave Request Form'!G390)</f>
        <v/>
      </c>
      <c r="H389" s="164" t="str">
        <f>IF('Leave Request Form'!H390="", "", 'Leave Request Form'!H390)</f>
        <v/>
      </c>
      <c r="I389" s="156"/>
      <c r="J389" s="157" t="str">
        <f>IF('Leave Request Form'!AL390="", "", 'Leave Request Form'!AL390)</f>
        <v/>
      </c>
      <c r="K389" s="156"/>
      <c r="L389" s="157"/>
      <c r="M389" s="159"/>
      <c r="N389" s="160"/>
      <c r="O389" s="161"/>
      <c r="P389" s="163"/>
      <c r="Q389" s="163"/>
      <c r="R389" s="163"/>
      <c r="S389" s="156"/>
      <c r="T389" s="157" t="str">
        <f>IF('Leave Request Form'!W390="", 'Leave Request Form'!K390, 'Leave Request Form'!W390)</f>
        <v/>
      </c>
      <c r="U389" s="156"/>
      <c r="V389" s="157" t="str">
        <f>IF('Leave Request Form'!Y390="", 'Leave Request Form'!M390, 'Leave Request Form'!Y390)</f>
        <v/>
      </c>
      <c r="W389" s="75"/>
    </row>
    <row r="390" spans="1:23" x14ac:dyDescent="0.25">
      <c r="A390" s="75"/>
      <c r="B390" s="176" t="str">
        <f>IF('Leave Request Form'!B391="", "", 'Leave Request Form'!B391)</f>
        <v/>
      </c>
      <c r="C390" s="158" t="str">
        <f>IF('Leave Request Form'!C391="", "", 'Leave Request Form'!C391)</f>
        <v/>
      </c>
      <c r="D390" s="160" t="str">
        <f>IF('Leave Request Form'!D391="", "", 'Leave Request Form'!D391)</f>
        <v/>
      </c>
      <c r="E390" s="161" t="str">
        <f>IF('Leave Request Form'!E391="", "", 'Leave Request Form'!E391)</f>
        <v/>
      </c>
      <c r="F390" s="181" t="str">
        <f>IF('Leave Request Form'!F391="", "", 'Leave Request Form'!F391)</f>
        <v/>
      </c>
      <c r="G390" s="163" t="str">
        <f>IF('Leave Request Form'!G391="", "", 'Leave Request Form'!G391)</f>
        <v/>
      </c>
      <c r="H390" s="164" t="str">
        <f>IF('Leave Request Form'!H391="", "", 'Leave Request Form'!H391)</f>
        <v/>
      </c>
      <c r="I390" s="156"/>
      <c r="J390" s="157" t="str">
        <f>IF('Leave Request Form'!AL391="", "", 'Leave Request Form'!AL391)</f>
        <v/>
      </c>
      <c r="K390" s="156"/>
      <c r="L390" s="157"/>
      <c r="M390" s="159"/>
      <c r="N390" s="160"/>
      <c r="O390" s="161"/>
      <c r="P390" s="163"/>
      <c r="Q390" s="163"/>
      <c r="R390" s="163"/>
      <c r="S390" s="156"/>
      <c r="T390" s="157" t="str">
        <f>IF('Leave Request Form'!W391="", 'Leave Request Form'!K391, 'Leave Request Form'!W391)</f>
        <v/>
      </c>
      <c r="U390" s="156"/>
      <c r="V390" s="157" t="str">
        <f>IF('Leave Request Form'!Y391="", 'Leave Request Form'!M391, 'Leave Request Form'!Y391)</f>
        <v/>
      </c>
      <c r="W390" s="75"/>
    </row>
    <row r="391" spans="1:23" x14ac:dyDescent="0.25">
      <c r="A391" s="75"/>
      <c r="B391" s="176" t="str">
        <f>IF('Leave Request Form'!B392="", "", 'Leave Request Form'!B392)</f>
        <v/>
      </c>
      <c r="C391" s="158" t="str">
        <f>IF('Leave Request Form'!C392="", "", 'Leave Request Form'!C392)</f>
        <v/>
      </c>
      <c r="D391" s="160" t="str">
        <f>IF('Leave Request Form'!D392="", "", 'Leave Request Form'!D392)</f>
        <v/>
      </c>
      <c r="E391" s="161" t="str">
        <f>IF('Leave Request Form'!E392="", "", 'Leave Request Form'!E392)</f>
        <v/>
      </c>
      <c r="F391" s="181" t="str">
        <f>IF('Leave Request Form'!F392="", "", 'Leave Request Form'!F392)</f>
        <v/>
      </c>
      <c r="G391" s="163" t="str">
        <f>IF('Leave Request Form'!G392="", "", 'Leave Request Form'!G392)</f>
        <v/>
      </c>
      <c r="H391" s="164" t="str">
        <f>IF('Leave Request Form'!H392="", "", 'Leave Request Form'!H392)</f>
        <v/>
      </c>
      <c r="I391" s="156"/>
      <c r="J391" s="157" t="str">
        <f>IF('Leave Request Form'!AL392="", "", 'Leave Request Form'!AL392)</f>
        <v/>
      </c>
      <c r="K391" s="156"/>
      <c r="L391" s="157"/>
      <c r="M391" s="159"/>
      <c r="N391" s="160"/>
      <c r="O391" s="161"/>
      <c r="P391" s="163"/>
      <c r="Q391" s="163"/>
      <c r="R391" s="163"/>
      <c r="S391" s="156"/>
      <c r="T391" s="157" t="str">
        <f>IF('Leave Request Form'!W392="", 'Leave Request Form'!K392, 'Leave Request Form'!W392)</f>
        <v/>
      </c>
      <c r="U391" s="156"/>
      <c r="V391" s="157" t="str">
        <f>IF('Leave Request Form'!Y392="", 'Leave Request Form'!M392, 'Leave Request Form'!Y392)</f>
        <v/>
      </c>
      <c r="W391" s="75"/>
    </row>
    <row r="392" spans="1:23" x14ac:dyDescent="0.25">
      <c r="A392" s="75"/>
      <c r="B392" s="176" t="str">
        <f>IF('Leave Request Form'!B393="", "", 'Leave Request Form'!B393)</f>
        <v/>
      </c>
      <c r="C392" s="158" t="str">
        <f>IF('Leave Request Form'!C393="", "", 'Leave Request Form'!C393)</f>
        <v/>
      </c>
      <c r="D392" s="160" t="str">
        <f>IF('Leave Request Form'!D393="", "", 'Leave Request Form'!D393)</f>
        <v/>
      </c>
      <c r="E392" s="161" t="str">
        <f>IF('Leave Request Form'!E393="", "", 'Leave Request Form'!E393)</f>
        <v/>
      </c>
      <c r="F392" s="181" t="str">
        <f>IF('Leave Request Form'!F393="", "", 'Leave Request Form'!F393)</f>
        <v/>
      </c>
      <c r="G392" s="163" t="str">
        <f>IF('Leave Request Form'!G393="", "", 'Leave Request Form'!G393)</f>
        <v/>
      </c>
      <c r="H392" s="164" t="str">
        <f>IF('Leave Request Form'!H393="", "", 'Leave Request Form'!H393)</f>
        <v/>
      </c>
      <c r="I392" s="156"/>
      <c r="J392" s="157" t="str">
        <f>IF('Leave Request Form'!AL393="", "", 'Leave Request Form'!AL393)</f>
        <v/>
      </c>
      <c r="K392" s="156"/>
      <c r="L392" s="157"/>
      <c r="M392" s="159"/>
      <c r="N392" s="160"/>
      <c r="O392" s="161"/>
      <c r="P392" s="163"/>
      <c r="Q392" s="163"/>
      <c r="R392" s="163"/>
      <c r="S392" s="156"/>
      <c r="T392" s="157" t="str">
        <f>IF('Leave Request Form'!W393="", 'Leave Request Form'!K393, 'Leave Request Form'!W393)</f>
        <v/>
      </c>
      <c r="U392" s="156"/>
      <c r="V392" s="157" t="str">
        <f>IF('Leave Request Form'!Y393="", 'Leave Request Form'!M393, 'Leave Request Form'!Y393)</f>
        <v/>
      </c>
      <c r="W392" s="75"/>
    </row>
    <row r="393" spans="1:23" x14ac:dyDescent="0.25">
      <c r="A393" s="75"/>
      <c r="B393" s="176" t="str">
        <f>IF('Leave Request Form'!B394="", "", 'Leave Request Form'!B394)</f>
        <v/>
      </c>
      <c r="C393" s="158" t="str">
        <f>IF('Leave Request Form'!C394="", "", 'Leave Request Form'!C394)</f>
        <v/>
      </c>
      <c r="D393" s="160" t="str">
        <f>IF('Leave Request Form'!D394="", "", 'Leave Request Form'!D394)</f>
        <v/>
      </c>
      <c r="E393" s="161" t="str">
        <f>IF('Leave Request Form'!E394="", "", 'Leave Request Form'!E394)</f>
        <v/>
      </c>
      <c r="F393" s="181" t="str">
        <f>IF('Leave Request Form'!F394="", "", 'Leave Request Form'!F394)</f>
        <v/>
      </c>
      <c r="G393" s="163" t="str">
        <f>IF('Leave Request Form'!G394="", "", 'Leave Request Form'!G394)</f>
        <v/>
      </c>
      <c r="H393" s="164" t="str">
        <f>IF('Leave Request Form'!H394="", "", 'Leave Request Form'!H394)</f>
        <v/>
      </c>
      <c r="I393" s="156"/>
      <c r="J393" s="157" t="str">
        <f>IF('Leave Request Form'!AL394="", "", 'Leave Request Form'!AL394)</f>
        <v/>
      </c>
      <c r="K393" s="156"/>
      <c r="L393" s="157"/>
      <c r="M393" s="159"/>
      <c r="N393" s="160"/>
      <c r="O393" s="161"/>
      <c r="P393" s="163"/>
      <c r="Q393" s="163"/>
      <c r="R393" s="163"/>
      <c r="S393" s="156"/>
      <c r="T393" s="157" t="str">
        <f>IF('Leave Request Form'!W394="", 'Leave Request Form'!K394, 'Leave Request Form'!W394)</f>
        <v/>
      </c>
      <c r="U393" s="156"/>
      <c r="V393" s="157" t="str">
        <f>IF('Leave Request Form'!Y394="", 'Leave Request Form'!M394, 'Leave Request Form'!Y394)</f>
        <v/>
      </c>
      <c r="W393" s="75"/>
    </row>
    <row r="394" spans="1:23" x14ac:dyDescent="0.25">
      <c r="A394" s="75"/>
      <c r="B394" s="176" t="str">
        <f>IF('Leave Request Form'!B395="", "", 'Leave Request Form'!B395)</f>
        <v/>
      </c>
      <c r="C394" s="158" t="str">
        <f>IF('Leave Request Form'!C395="", "", 'Leave Request Form'!C395)</f>
        <v/>
      </c>
      <c r="D394" s="160" t="str">
        <f>IF('Leave Request Form'!D395="", "", 'Leave Request Form'!D395)</f>
        <v/>
      </c>
      <c r="E394" s="161" t="str">
        <f>IF('Leave Request Form'!E395="", "", 'Leave Request Form'!E395)</f>
        <v/>
      </c>
      <c r="F394" s="181" t="str">
        <f>IF('Leave Request Form'!F395="", "", 'Leave Request Form'!F395)</f>
        <v/>
      </c>
      <c r="G394" s="163" t="str">
        <f>IF('Leave Request Form'!G395="", "", 'Leave Request Form'!G395)</f>
        <v/>
      </c>
      <c r="H394" s="164" t="str">
        <f>IF('Leave Request Form'!H395="", "", 'Leave Request Form'!H395)</f>
        <v/>
      </c>
      <c r="I394" s="156"/>
      <c r="J394" s="157" t="str">
        <f>IF('Leave Request Form'!AL395="", "", 'Leave Request Form'!AL395)</f>
        <v/>
      </c>
      <c r="K394" s="156"/>
      <c r="L394" s="157"/>
      <c r="M394" s="159"/>
      <c r="N394" s="160"/>
      <c r="O394" s="161"/>
      <c r="P394" s="163"/>
      <c r="Q394" s="163"/>
      <c r="R394" s="163"/>
      <c r="S394" s="156"/>
      <c r="T394" s="157" t="str">
        <f>IF('Leave Request Form'!W395="", 'Leave Request Form'!K395, 'Leave Request Form'!W395)</f>
        <v/>
      </c>
      <c r="U394" s="156"/>
      <c r="V394" s="157" t="str">
        <f>IF('Leave Request Form'!Y395="", 'Leave Request Form'!M395, 'Leave Request Form'!Y395)</f>
        <v/>
      </c>
      <c r="W394" s="75"/>
    </row>
    <row r="395" spans="1:23" x14ac:dyDescent="0.25">
      <c r="A395" s="75"/>
      <c r="B395" s="176" t="str">
        <f>IF('Leave Request Form'!B396="", "", 'Leave Request Form'!B396)</f>
        <v/>
      </c>
      <c r="C395" s="158" t="str">
        <f>IF('Leave Request Form'!C396="", "", 'Leave Request Form'!C396)</f>
        <v/>
      </c>
      <c r="D395" s="160" t="str">
        <f>IF('Leave Request Form'!D396="", "", 'Leave Request Form'!D396)</f>
        <v/>
      </c>
      <c r="E395" s="161" t="str">
        <f>IF('Leave Request Form'!E396="", "", 'Leave Request Form'!E396)</f>
        <v/>
      </c>
      <c r="F395" s="181" t="str">
        <f>IF('Leave Request Form'!F396="", "", 'Leave Request Form'!F396)</f>
        <v/>
      </c>
      <c r="G395" s="163" t="str">
        <f>IF('Leave Request Form'!G396="", "", 'Leave Request Form'!G396)</f>
        <v/>
      </c>
      <c r="H395" s="164" t="str">
        <f>IF('Leave Request Form'!H396="", "", 'Leave Request Form'!H396)</f>
        <v/>
      </c>
      <c r="I395" s="156"/>
      <c r="J395" s="157" t="str">
        <f>IF('Leave Request Form'!AL396="", "", 'Leave Request Form'!AL396)</f>
        <v/>
      </c>
      <c r="K395" s="156"/>
      <c r="L395" s="157"/>
      <c r="M395" s="159"/>
      <c r="N395" s="160"/>
      <c r="O395" s="161"/>
      <c r="P395" s="163"/>
      <c r="Q395" s="163"/>
      <c r="R395" s="163"/>
      <c r="S395" s="156"/>
      <c r="T395" s="157" t="str">
        <f>IF('Leave Request Form'!W396="", 'Leave Request Form'!K396, 'Leave Request Form'!W396)</f>
        <v/>
      </c>
      <c r="U395" s="156"/>
      <c r="V395" s="157" t="str">
        <f>IF('Leave Request Form'!Y396="", 'Leave Request Form'!M396, 'Leave Request Form'!Y396)</f>
        <v/>
      </c>
      <c r="W395" s="75"/>
    </row>
    <row r="396" spans="1:23" x14ac:dyDescent="0.25">
      <c r="A396" s="75"/>
      <c r="B396" s="176" t="str">
        <f>IF('Leave Request Form'!B397="", "", 'Leave Request Form'!B397)</f>
        <v/>
      </c>
      <c r="C396" s="158" t="str">
        <f>IF('Leave Request Form'!C397="", "", 'Leave Request Form'!C397)</f>
        <v/>
      </c>
      <c r="D396" s="160" t="str">
        <f>IF('Leave Request Form'!D397="", "", 'Leave Request Form'!D397)</f>
        <v/>
      </c>
      <c r="E396" s="161" t="str">
        <f>IF('Leave Request Form'!E397="", "", 'Leave Request Form'!E397)</f>
        <v/>
      </c>
      <c r="F396" s="181" t="str">
        <f>IF('Leave Request Form'!F397="", "", 'Leave Request Form'!F397)</f>
        <v/>
      </c>
      <c r="G396" s="163" t="str">
        <f>IF('Leave Request Form'!G397="", "", 'Leave Request Form'!G397)</f>
        <v/>
      </c>
      <c r="H396" s="164" t="str">
        <f>IF('Leave Request Form'!H397="", "", 'Leave Request Form'!H397)</f>
        <v/>
      </c>
      <c r="I396" s="156"/>
      <c r="J396" s="157" t="str">
        <f>IF('Leave Request Form'!AL397="", "", 'Leave Request Form'!AL397)</f>
        <v/>
      </c>
      <c r="K396" s="156"/>
      <c r="L396" s="157"/>
      <c r="M396" s="159"/>
      <c r="N396" s="160"/>
      <c r="O396" s="161"/>
      <c r="P396" s="163"/>
      <c r="Q396" s="163"/>
      <c r="R396" s="163"/>
      <c r="S396" s="156"/>
      <c r="T396" s="157" t="str">
        <f>IF('Leave Request Form'!W397="", 'Leave Request Form'!K397, 'Leave Request Form'!W397)</f>
        <v/>
      </c>
      <c r="U396" s="156"/>
      <c r="V396" s="157" t="str">
        <f>IF('Leave Request Form'!Y397="", 'Leave Request Form'!M397, 'Leave Request Form'!Y397)</f>
        <v/>
      </c>
      <c r="W396" s="75"/>
    </row>
    <row r="397" spans="1:23" x14ac:dyDescent="0.25">
      <c r="A397" s="75"/>
      <c r="B397" s="176" t="str">
        <f>IF('Leave Request Form'!B398="", "", 'Leave Request Form'!B398)</f>
        <v/>
      </c>
      <c r="C397" s="158" t="str">
        <f>IF('Leave Request Form'!C398="", "", 'Leave Request Form'!C398)</f>
        <v/>
      </c>
      <c r="D397" s="160" t="str">
        <f>IF('Leave Request Form'!D398="", "", 'Leave Request Form'!D398)</f>
        <v/>
      </c>
      <c r="E397" s="161" t="str">
        <f>IF('Leave Request Form'!E398="", "", 'Leave Request Form'!E398)</f>
        <v/>
      </c>
      <c r="F397" s="181" t="str">
        <f>IF('Leave Request Form'!F398="", "", 'Leave Request Form'!F398)</f>
        <v/>
      </c>
      <c r="G397" s="163" t="str">
        <f>IF('Leave Request Form'!G398="", "", 'Leave Request Form'!G398)</f>
        <v/>
      </c>
      <c r="H397" s="164" t="str">
        <f>IF('Leave Request Form'!H398="", "", 'Leave Request Form'!H398)</f>
        <v/>
      </c>
      <c r="I397" s="156"/>
      <c r="J397" s="157" t="str">
        <f>IF('Leave Request Form'!AL398="", "", 'Leave Request Form'!AL398)</f>
        <v/>
      </c>
      <c r="K397" s="156"/>
      <c r="L397" s="157"/>
      <c r="M397" s="159"/>
      <c r="N397" s="160"/>
      <c r="O397" s="161"/>
      <c r="P397" s="163"/>
      <c r="Q397" s="163"/>
      <c r="R397" s="163"/>
      <c r="S397" s="156"/>
      <c r="T397" s="157" t="str">
        <f>IF('Leave Request Form'!W398="", 'Leave Request Form'!K398, 'Leave Request Form'!W398)</f>
        <v/>
      </c>
      <c r="U397" s="156"/>
      <c r="V397" s="157" t="str">
        <f>IF('Leave Request Form'!Y398="", 'Leave Request Form'!M398, 'Leave Request Form'!Y398)</f>
        <v/>
      </c>
      <c r="W397" s="75"/>
    </row>
    <row r="398" spans="1:23" x14ac:dyDescent="0.25">
      <c r="A398" s="75"/>
      <c r="B398" s="176" t="str">
        <f>IF('Leave Request Form'!B399="", "", 'Leave Request Form'!B399)</f>
        <v/>
      </c>
      <c r="C398" s="158" t="str">
        <f>IF('Leave Request Form'!C399="", "", 'Leave Request Form'!C399)</f>
        <v/>
      </c>
      <c r="D398" s="160" t="str">
        <f>IF('Leave Request Form'!D399="", "", 'Leave Request Form'!D399)</f>
        <v/>
      </c>
      <c r="E398" s="161" t="str">
        <f>IF('Leave Request Form'!E399="", "", 'Leave Request Form'!E399)</f>
        <v/>
      </c>
      <c r="F398" s="181" t="str">
        <f>IF('Leave Request Form'!F399="", "", 'Leave Request Form'!F399)</f>
        <v/>
      </c>
      <c r="G398" s="163" t="str">
        <f>IF('Leave Request Form'!G399="", "", 'Leave Request Form'!G399)</f>
        <v/>
      </c>
      <c r="H398" s="164" t="str">
        <f>IF('Leave Request Form'!H399="", "", 'Leave Request Form'!H399)</f>
        <v/>
      </c>
      <c r="I398" s="156"/>
      <c r="J398" s="157" t="str">
        <f>IF('Leave Request Form'!AL399="", "", 'Leave Request Form'!AL399)</f>
        <v/>
      </c>
      <c r="K398" s="156"/>
      <c r="L398" s="157"/>
      <c r="M398" s="159"/>
      <c r="N398" s="160"/>
      <c r="O398" s="161"/>
      <c r="P398" s="163"/>
      <c r="Q398" s="163"/>
      <c r="R398" s="163"/>
      <c r="S398" s="156"/>
      <c r="T398" s="157" t="str">
        <f>IF('Leave Request Form'!W399="", 'Leave Request Form'!K399, 'Leave Request Form'!W399)</f>
        <v/>
      </c>
      <c r="U398" s="156"/>
      <c r="V398" s="157" t="str">
        <f>IF('Leave Request Form'!Y399="", 'Leave Request Form'!M399, 'Leave Request Form'!Y399)</f>
        <v/>
      </c>
      <c r="W398" s="75"/>
    </row>
    <row r="399" spans="1:23" x14ac:dyDescent="0.25">
      <c r="A399" s="75"/>
      <c r="B399" s="176" t="str">
        <f>IF('Leave Request Form'!B400="", "", 'Leave Request Form'!B400)</f>
        <v/>
      </c>
      <c r="C399" s="158" t="str">
        <f>IF('Leave Request Form'!C400="", "", 'Leave Request Form'!C400)</f>
        <v/>
      </c>
      <c r="D399" s="160" t="str">
        <f>IF('Leave Request Form'!D400="", "", 'Leave Request Form'!D400)</f>
        <v/>
      </c>
      <c r="E399" s="161" t="str">
        <f>IF('Leave Request Form'!E400="", "", 'Leave Request Form'!E400)</f>
        <v/>
      </c>
      <c r="F399" s="181" t="str">
        <f>IF('Leave Request Form'!F400="", "", 'Leave Request Form'!F400)</f>
        <v/>
      </c>
      <c r="G399" s="163" t="str">
        <f>IF('Leave Request Form'!G400="", "", 'Leave Request Form'!G400)</f>
        <v/>
      </c>
      <c r="H399" s="164" t="str">
        <f>IF('Leave Request Form'!H400="", "", 'Leave Request Form'!H400)</f>
        <v/>
      </c>
      <c r="I399" s="156"/>
      <c r="J399" s="157" t="str">
        <f>IF('Leave Request Form'!AL400="", "", 'Leave Request Form'!AL400)</f>
        <v/>
      </c>
      <c r="K399" s="156"/>
      <c r="L399" s="157"/>
      <c r="M399" s="159"/>
      <c r="N399" s="160"/>
      <c r="O399" s="161"/>
      <c r="P399" s="163"/>
      <c r="Q399" s="163"/>
      <c r="R399" s="163"/>
      <c r="S399" s="156"/>
      <c r="T399" s="157" t="str">
        <f>IF('Leave Request Form'!W400="", 'Leave Request Form'!K400, 'Leave Request Form'!W400)</f>
        <v/>
      </c>
      <c r="U399" s="156"/>
      <c r="V399" s="157" t="str">
        <f>IF('Leave Request Form'!Y400="", 'Leave Request Form'!M400, 'Leave Request Form'!Y400)</f>
        <v/>
      </c>
      <c r="W399" s="75"/>
    </row>
    <row r="400" spans="1:23" x14ac:dyDescent="0.25">
      <c r="A400" s="75"/>
      <c r="B400" s="176" t="str">
        <f>IF('Leave Request Form'!B401="", "", 'Leave Request Form'!B401)</f>
        <v/>
      </c>
      <c r="C400" s="158" t="str">
        <f>IF('Leave Request Form'!C401="", "", 'Leave Request Form'!C401)</f>
        <v/>
      </c>
      <c r="D400" s="160" t="str">
        <f>IF('Leave Request Form'!D401="", "", 'Leave Request Form'!D401)</f>
        <v/>
      </c>
      <c r="E400" s="161" t="str">
        <f>IF('Leave Request Form'!E401="", "", 'Leave Request Form'!E401)</f>
        <v/>
      </c>
      <c r="F400" s="181" t="str">
        <f>IF('Leave Request Form'!F401="", "", 'Leave Request Form'!F401)</f>
        <v/>
      </c>
      <c r="G400" s="163" t="str">
        <f>IF('Leave Request Form'!G401="", "", 'Leave Request Form'!G401)</f>
        <v/>
      </c>
      <c r="H400" s="164" t="str">
        <f>IF('Leave Request Form'!H401="", "", 'Leave Request Form'!H401)</f>
        <v/>
      </c>
      <c r="I400" s="156"/>
      <c r="J400" s="157" t="str">
        <f>IF('Leave Request Form'!AL401="", "", 'Leave Request Form'!AL401)</f>
        <v/>
      </c>
      <c r="K400" s="156"/>
      <c r="L400" s="157"/>
      <c r="M400" s="159"/>
      <c r="N400" s="160"/>
      <c r="O400" s="161"/>
      <c r="P400" s="163"/>
      <c r="Q400" s="163"/>
      <c r="R400" s="163"/>
      <c r="S400" s="156"/>
      <c r="T400" s="157" t="str">
        <f>IF('Leave Request Form'!W401="", 'Leave Request Form'!K401, 'Leave Request Form'!W401)</f>
        <v/>
      </c>
      <c r="U400" s="156"/>
      <c r="V400" s="157" t="str">
        <f>IF('Leave Request Form'!Y401="", 'Leave Request Form'!M401, 'Leave Request Form'!Y401)</f>
        <v/>
      </c>
      <c r="W400" s="75"/>
    </row>
    <row r="401" spans="1:23" x14ac:dyDescent="0.25">
      <c r="A401" s="75"/>
      <c r="B401" s="176" t="str">
        <f>IF('Leave Request Form'!B402="", "", 'Leave Request Form'!B402)</f>
        <v/>
      </c>
      <c r="C401" s="158" t="str">
        <f>IF('Leave Request Form'!C402="", "", 'Leave Request Form'!C402)</f>
        <v/>
      </c>
      <c r="D401" s="160" t="str">
        <f>IF('Leave Request Form'!D402="", "", 'Leave Request Form'!D402)</f>
        <v/>
      </c>
      <c r="E401" s="161" t="str">
        <f>IF('Leave Request Form'!E402="", "", 'Leave Request Form'!E402)</f>
        <v/>
      </c>
      <c r="F401" s="181" t="str">
        <f>IF('Leave Request Form'!F402="", "", 'Leave Request Form'!F402)</f>
        <v/>
      </c>
      <c r="G401" s="163" t="str">
        <f>IF('Leave Request Form'!G402="", "", 'Leave Request Form'!G402)</f>
        <v/>
      </c>
      <c r="H401" s="164" t="str">
        <f>IF('Leave Request Form'!H402="", "", 'Leave Request Form'!H402)</f>
        <v/>
      </c>
      <c r="I401" s="156"/>
      <c r="J401" s="157" t="str">
        <f>IF('Leave Request Form'!AL402="", "", 'Leave Request Form'!AL402)</f>
        <v/>
      </c>
      <c r="K401" s="156"/>
      <c r="L401" s="157"/>
      <c r="M401" s="159"/>
      <c r="N401" s="160"/>
      <c r="O401" s="161"/>
      <c r="P401" s="163"/>
      <c r="Q401" s="163"/>
      <c r="R401" s="163"/>
      <c r="S401" s="156"/>
      <c r="T401" s="157" t="str">
        <f>IF('Leave Request Form'!W402="", 'Leave Request Form'!K402, 'Leave Request Form'!W402)</f>
        <v/>
      </c>
      <c r="U401" s="156"/>
      <c r="V401" s="157" t="str">
        <f>IF('Leave Request Form'!Y402="", 'Leave Request Form'!M402, 'Leave Request Form'!Y402)</f>
        <v/>
      </c>
      <c r="W401" s="75"/>
    </row>
    <row r="402" spans="1:23" x14ac:dyDescent="0.25">
      <c r="A402" s="75"/>
      <c r="B402" s="176" t="str">
        <f>IF('Leave Request Form'!B403="", "", 'Leave Request Form'!B403)</f>
        <v/>
      </c>
      <c r="C402" s="158" t="str">
        <f>IF('Leave Request Form'!C403="", "", 'Leave Request Form'!C403)</f>
        <v/>
      </c>
      <c r="D402" s="160" t="str">
        <f>IF('Leave Request Form'!D403="", "", 'Leave Request Form'!D403)</f>
        <v/>
      </c>
      <c r="E402" s="161" t="str">
        <f>IF('Leave Request Form'!E403="", "", 'Leave Request Form'!E403)</f>
        <v/>
      </c>
      <c r="F402" s="181" t="str">
        <f>IF('Leave Request Form'!F403="", "", 'Leave Request Form'!F403)</f>
        <v/>
      </c>
      <c r="G402" s="163" t="str">
        <f>IF('Leave Request Form'!G403="", "", 'Leave Request Form'!G403)</f>
        <v/>
      </c>
      <c r="H402" s="164" t="str">
        <f>IF('Leave Request Form'!H403="", "", 'Leave Request Form'!H403)</f>
        <v/>
      </c>
      <c r="I402" s="156"/>
      <c r="J402" s="157" t="str">
        <f>IF('Leave Request Form'!AL403="", "", 'Leave Request Form'!AL403)</f>
        <v/>
      </c>
      <c r="K402" s="156"/>
      <c r="L402" s="157"/>
      <c r="M402" s="159"/>
      <c r="N402" s="160"/>
      <c r="O402" s="161"/>
      <c r="P402" s="163"/>
      <c r="Q402" s="163"/>
      <c r="R402" s="163"/>
      <c r="S402" s="156"/>
      <c r="T402" s="157" t="str">
        <f>IF('Leave Request Form'!W403="", 'Leave Request Form'!K403, 'Leave Request Form'!W403)</f>
        <v/>
      </c>
      <c r="U402" s="156"/>
      <c r="V402" s="157" t="str">
        <f>IF('Leave Request Form'!Y403="", 'Leave Request Form'!M403, 'Leave Request Form'!Y403)</f>
        <v/>
      </c>
      <c r="W402" s="75"/>
    </row>
    <row r="403" spans="1:23" x14ac:dyDescent="0.25">
      <c r="A403" s="75"/>
      <c r="B403" s="176" t="str">
        <f>IF('Leave Request Form'!B404="", "", 'Leave Request Form'!B404)</f>
        <v/>
      </c>
      <c r="C403" s="158" t="str">
        <f>IF('Leave Request Form'!C404="", "", 'Leave Request Form'!C404)</f>
        <v/>
      </c>
      <c r="D403" s="160" t="str">
        <f>IF('Leave Request Form'!D404="", "", 'Leave Request Form'!D404)</f>
        <v/>
      </c>
      <c r="E403" s="161" t="str">
        <f>IF('Leave Request Form'!E404="", "", 'Leave Request Form'!E404)</f>
        <v/>
      </c>
      <c r="F403" s="181" t="str">
        <f>IF('Leave Request Form'!F404="", "", 'Leave Request Form'!F404)</f>
        <v/>
      </c>
      <c r="G403" s="163" t="str">
        <f>IF('Leave Request Form'!G404="", "", 'Leave Request Form'!G404)</f>
        <v/>
      </c>
      <c r="H403" s="164" t="str">
        <f>IF('Leave Request Form'!H404="", "", 'Leave Request Form'!H404)</f>
        <v/>
      </c>
      <c r="I403" s="156"/>
      <c r="J403" s="157" t="str">
        <f>IF('Leave Request Form'!AL404="", "", 'Leave Request Form'!AL404)</f>
        <v/>
      </c>
      <c r="K403" s="156"/>
      <c r="L403" s="157"/>
      <c r="M403" s="159"/>
      <c r="N403" s="160"/>
      <c r="O403" s="161"/>
      <c r="P403" s="163"/>
      <c r="Q403" s="163"/>
      <c r="R403" s="163"/>
      <c r="S403" s="156"/>
      <c r="T403" s="157" t="str">
        <f>IF('Leave Request Form'!W404="", 'Leave Request Form'!K404, 'Leave Request Form'!W404)</f>
        <v/>
      </c>
      <c r="U403" s="156"/>
      <c r="V403" s="157" t="str">
        <f>IF('Leave Request Form'!Y404="", 'Leave Request Form'!M404, 'Leave Request Form'!Y404)</f>
        <v/>
      </c>
      <c r="W403" s="75"/>
    </row>
    <row r="404" spans="1:23" x14ac:dyDescent="0.25">
      <c r="A404" s="75"/>
      <c r="B404" s="176" t="str">
        <f>IF('Leave Request Form'!B405="", "", 'Leave Request Form'!B405)</f>
        <v/>
      </c>
      <c r="C404" s="158" t="str">
        <f>IF('Leave Request Form'!C405="", "", 'Leave Request Form'!C405)</f>
        <v/>
      </c>
      <c r="D404" s="160" t="str">
        <f>IF('Leave Request Form'!D405="", "", 'Leave Request Form'!D405)</f>
        <v/>
      </c>
      <c r="E404" s="161" t="str">
        <f>IF('Leave Request Form'!E405="", "", 'Leave Request Form'!E405)</f>
        <v/>
      </c>
      <c r="F404" s="181" t="str">
        <f>IF('Leave Request Form'!F405="", "", 'Leave Request Form'!F405)</f>
        <v/>
      </c>
      <c r="G404" s="163" t="str">
        <f>IF('Leave Request Form'!G405="", "", 'Leave Request Form'!G405)</f>
        <v/>
      </c>
      <c r="H404" s="164" t="str">
        <f>IF('Leave Request Form'!H405="", "", 'Leave Request Form'!H405)</f>
        <v/>
      </c>
      <c r="I404" s="156"/>
      <c r="J404" s="157" t="str">
        <f>IF('Leave Request Form'!AL405="", "", 'Leave Request Form'!AL405)</f>
        <v/>
      </c>
      <c r="K404" s="156"/>
      <c r="L404" s="157"/>
      <c r="M404" s="159"/>
      <c r="N404" s="160"/>
      <c r="O404" s="161"/>
      <c r="P404" s="163"/>
      <c r="Q404" s="163"/>
      <c r="R404" s="163"/>
      <c r="S404" s="156"/>
      <c r="T404" s="157" t="str">
        <f>IF('Leave Request Form'!W405="", 'Leave Request Form'!K405, 'Leave Request Form'!W405)</f>
        <v/>
      </c>
      <c r="U404" s="156"/>
      <c r="V404" s="157" t="str">
        <f>IF('Leave Request Form'!Y405="", 'Leave Request Form'!M405, 'Leave Request Form'!Y405)</f>
        <v/>
      </c>
      <c r="W404" s="75"/>
    </row>
    <row r="405" spans="1:23" x14ac:dyDescent="0.25">
      <c r="A405" s="75"/>
      <c r="B405" s="176" t="str">
        <f>IF('Leave Request Form'!B406="", "", 'Leave Request Form'!B406)</f>
        <v/>
      </c>
      <c r="C405" s="158" t="str">
        <f>IF('Leave Request Form'!C406="", "", 'Leave Request Form'!C406)</f>
        <v/>
      </c>
      <c r="D405" s="160" t="str">
        <f>IF('Leave Request Form'!D406="", "", 'Leave Request Form'!D406)</f>
        <v/>
      </c>
      <c r="E405" s="161" t="str">
        <f>IF('Leave Request Form'!E406="", "", 'Leave Request Form'!E406)</f>
        <v/>
      </c>
      <c r="F405" s="181" t="str">
        <f>IF('Leave Request Form'!F406="", "", 'Leave Request Form'!F406)</f>
        <v/>
      </c>
      <c r="G405" s="163" t="str">
        <f>IF('Leave Request Form'!G406="", "", 'Leave Request Form'!G406)</f>
        <v/>
      </c>
      <c r="H405" s="164" t="str">
        <f>IF('Leave Request Form'!H406="", "", 'Leave Request Form'!H406)</f>
        <v/>
      </c>
      <c r="I405" s="156"/>
      <c r="J405" s="157" t="str">
        <f>IF('Leave Request Form'!AL406="", "", 'Leave Request Form'!AL406)</f>
        <v/>
      </c>
      <c r="K405" s="156"/>
      <c r="L405" s="157"/>
      <c r="M405" s="159"/>
      <c r="N405" s="160"/>
      <c r="O405" s="161"/>
      <c r="P405" s="163"/>
      <c r="Q405" s="163"/>
      <c r="R405" s="163"/>
      <c r="S405" s="156"/>
      <c r="T405" s="157" t="str">
        <f>IF('Leave Request Form'!W406="", 'Leave Request Form'!K406, 'Leave Request Form'!W406)</f>
        <v/>
      </c>
      <c r="U405" s="156"/>
      <c r="V405" s="157" t="str">
        <f>IF('Leave Request Form'!Y406="", 'Leave Request Form'!M406, 'Leave Request Form'!Y406)</f>
        <v/>
      </c>
      <c r="W405" s="75"/>
    </row>
    <row r="406" spans="1:23" x14ac:dyDescent="0.25">
      <c r="A406" s="75"/>
      <c r="B406" s="176" t="str">
        <f>IF('Leave Request Form'!B407="", "", 'Leave Request Form'!B407)</f>
        <v/>
      </c>
      <c r="C406" s="158" t="str">
        <f>IF('Leave Request Form'!C407="", "", 'Leave Request Form'!C407)</f>
        <v/>
      </c>
      <c r="D406" s="160" t="str">
        <f>IF('Leave Request Form'!D407="", "", 'Leave Request Form'!D407)</f>
        <v/>
      </c>
      <c r="E406" s="161" t="str">
        <f>IF('Leave Request Form'!E407="", "", 'Leave Request Form'!E407)</f>
        <v/>
      </c>
      <c r="F406" s="181" t="str">
        <f>IF('Leave Request Form'!F407="", "", 'Leave Request Form'!F407)</f>
        <v/>
      </c>
      <c r="G406" s="163" t="str">
        <f>IF('Leave Request Form'!G407="", "", 'Leave Request Form'!G407)</f>
        <v/>
      </c>
      <c r="H406" s="164" t="str">
        <f>IF('Leave Request Form'!H407="", "", 'Leave Request Form'!H407)</f>
        <v/>
      </c>
      <c r="I406" s="156"/>
      <c r="J406" s="157" t="str">
        <f>IF('Leave Request Form'!AL407="", "", 'Leave Request Form'!AL407)</f>
        <v/>
      </c>
      <c r="K406" s="156"/>
      <c r="L406" s="157"/>
      <c r="M406" s="159"/>
      <c r="N406" s="160"/>
      <c r="O406" s="161"/>
      <c r="P406" s="163"/>
      <c r="Q406" s="163"/>
      <c r="R406" s="163"/>
      <c r="S406" s="156"/>
      <c r="T406" s="157" t="str">
        <f>IF('Leave Request Form'!W407="", 'Leave Request Form'!K407, 'Leave Request Form'!W407)</f>
        <v/>
      </c>
      <c r="U406" s="156"/>
      <c r="V406" s="157" t="str">
        <f>IF('Leave Request Form'!Y407="", 'Leave Request Form'!M407, 'Leave Request Form'!Y407)</f>
        <v/>
      </c>
      <c r="W406" s="75"/>
    </row>
    <row r="407" spans="1:23" x14ac:dyDescent="0.25">
      <c r="A407" s="75"/>
      <c r="B407" s="176" t="str">
        <f>IF('Leave Request Form'!B408="", "", 'Leave Request Form'!B408)</f>
        <v/>
      </c>
      <c r="C407" s="158" t="str">
        <f>IF('Leave Request Form'!C408="", "", 'Leave Request Form'!C408)</f>
        <v/>
      </c>
      <c r="D407" s="160" t="str">
        <f>IF('Leave Request Form'!D408="", "", 'Leave Request Form'!D408)</f>
        <v/>
      </c>
      <c r="E407" s="161" t="str">
        <f>IF('Leave Request Form'!E408="", "", 'Leave Request Form'!E408)</f>
        <v/>
      </c>
      <c r="F407" s="181" t="str">
        <f>IF('Leave Request Form'!F408="", "", 'Leave Request Form'!F408)</f>
        <v/>
      </c>
      <c r="G407" s="163" t="str">
        <f>IF('Leave Request Form'!G408="", "", 'Leave Request Form'!G408)</f>
        <v/>
      </c>
      <c r="H407" s="164" t="str">
        <f>IF('Leave Request Form'!H408="", "", 'Leave Request Form'!H408)</f>
        <v/>
      </c>
      <c r="I407" s="156"/>
      <c r="J407" s="157" t="str">
        <f>IF('Leave Request Form'!AL408="", "", 'Leave Request Form'!AL408)</f>
        <v/>
      </c>
      <c r="K407" s="156"/>
      <c r="L407" s="157"/>
      <c r="M407" s="159"/>
      <c r="N407" s="160"/>
      <c r="O407" s="161"/>
      <c r="P407" s="163"/>
      <c r="Q407" s="163"/>
      <c r="R407" s="163"/>
      <c r="S407" s="156"/>
      <c r="T407" s="157" t="str">
        <f>IF('Leave Request Form'!W408="", 'Leave Request Form'!K408, 'Leave Request Form'!W408)</f>
        <v/>
      </c>
      <c r="U407" s="156"/>
      <c r="V407" s="157" t="str">
        <f>IF('Leave Request Form'!Y408="", 'Leave Request Form'!M408, 'Leave Request Form'!Y408)</f>
        <v/>
      </c>
      <c r="W407" s="75"/>
    </row>
    <row r="408" spans="1:23" x14ac:dyDescent="0.25">
      <c r="A408" s="75"/>
      <c r="B408" s="176" t="str">
        <f>IF('Leave Request Form'!B409="", "", 'Leave Request Form'!B409)</f>
        <v/>
      </c>
      <c r="C408" s="158" t="str">
        <f>IF('Leave Request Form'!C409="", "", 'Leave Request Form'!C409)</f>
        <v/>
      </c>
      <c r="D408" s="160" t="str">
        <f>IF('Leave Request Form'!D409="", "", 'Leave Request Form'!D409)</f>
        <v/>
      </c>
      <c r="E408" s="161" t="str">
        <f>IF('Leave Request Form'!E409="", "", 'Leave Request Form'!E409)</f>
        <v/>
      </c>
      <c r="F408" s="181" t="str">
        <f>IF('Leave Request Form'!F409="", "", 'Leave Request Form'!F409)</f>
        <v/>
      </c>
      <c r="G408" s="163" t="str">
        <f>IF('Leave Request Form'!G409="", "", 'Leave Request Form'!G409)</f>
        <v/>
      </c>
      <c r="H408" s="164" t="str">
        <f>IF('Leave Request Form'!H409="", "", 'Leave Request Form'!H409)</f>
        <v/>
      </c>
      <c r="I408" s="156"/>
      <c r="J408" s="157" t="str">
        <f>IF('Leave Request Form'!AL409="", "", 'Leave Request Form'!AL409)</f>
        <v/>
      </c>
      <c r="K408" s="156"/>
      <c r="L408" s="157"/>
      <c r="M408" s="159"/>
      <c r="N408" s="160"/>
      <c r="O408" s="161"/>
      <c r="P408" s="163"/>
      <c r="Q408" s="163"/>
      <c r="R408" s="163"/>
      <c r="S408" s="156"/>
      <c r="T408" s="157" t="str">
        <f>IF('Leave Request Form'!W409="", 'Leave Request Form'!K409, 'Leave Request Form'!W409)</f>
        <v/>
      </c>
      <c r="U408" s="156"/>
      <c r="V408" s="157" t="str">
        <f>IF('Leave Request Form'!Y409="", 'Leave Request Form'!M409, 'Leave Request Form'!Y409)</f>
        <v/>
      </c>
      <c r="W408" s="75"/>
    </row>
    <row r="409" spans="1:23" x14ac:dyDescent="0.25">
      <c r="A409" s="75"/>
      <c r="B409" s="176" t="str">
        <f>IF('Leave Request Form'!B410="", "", 'Leave Request Form'!B410)</f>
        <v/>
      </c>
      <c r="C409" s="158" t="str">
        <f>IF('Leave Request Form'!C410="", "", 'Leave Request Form'!C410)</f>
        <v/>
      </c>
      <c r="D409" s="160" t="str">
        <f>IF('Leave Request Form'!D410="", "", 'Leave Request Form'!D410)</f>
        <v/>
      </c>
      <c r="E409" s="161" t="str">
        <f>IF('Leave Request Form'!E410="", "", 'Leave Request Form'!E410)</f>
        <v/>
      </c>
      <c r="F409" s="181" t="str">
        <f>IF('Leave Request Form'!F410="", "", 'Leave Request Form'!F410)</f>
        <v/>
      </c>
      <c r="G409" s="163" t="str">
        <f>IF('Leave Request Form'!G410="", "", 'Leave Request Form'!G410)</f>
        <v/>
      </c>
      <c r="H409" s="164" t="str">
        <f>IF('Leave Request Form'!H410="", "", 'Leave Request Form'!H410)</f>
        <v/>
      </c>
      <c r="I409" s="156"/>
      <c r="J409" s="157" t="str">
        <f>IF('Leave Request Form'!AL410="", "", 'Leave Request Form'!AL410)</f>
        <v/>
      </c>
      <c r="K409" s="156"/>
      <c r="L409" s="157"/>
      <c r="M409" s="159"/>
      <c r="N409" s="160"/>
      <c r="O409" s="161"/>
      <c r="P409" s="163"/>
      <c r="Q409" s="163"/>
      <c r="R409" s="163"/>
      <c r="S409" s="156"/>
      <c r="T409" s="157" t="str">
        <f>IF('Leave Request Form'!W410="", 'Leave Request Form'!K410, 'Leave Request Form'!W410)</f>
        <v/>
      </c>
      <c r="U409" s="156"/>
      <c r="V409" s="157" t="str">
        <f>IF('Leave Request Form'!Y410="", 'Leave Request Form'!M410, 'Leave Request Form'!Y410)</f>
        <v/>
      </c>
      <c r="W409" s="75"/>
    </row>
    <row r="410" spans="1:23" x14ac:dyDescent="0.25">
      <c r="A410" s="75"/>
      <c r="B410" s="176" t="str">
        <f>IF('Leave Request Form'!B411="", "", 'Leave Request Form'!B411)</f>
        <v/>
      </c>
      <c r="C410" s="158" t="str">
        <f>IF('Leave Request Form'!C411="", "", 'Leave Request Form'!C411)</f>
        <v/>
      </c>
      <c r="D410" s="160" t="str">
        <f>IF('Leave Request Form'!D411="", "", 'Leave Request Form'!D411)</f>
        <v/>
      </c>
      <c r="E410" s="161" t="str">
        <f>IF('Leave Request Form'!E411="", "", 'Leave Request Form'!E411)</f>
        <v/>
      </c>
      <c r="F410" s="181" t="str">
        <f>IF('Leave Request Form'!F411="", "", 'Leave Request Form'!F411)</f>
        <v/>
      </c>
      <c r="G410" s="163" t="str">
        <f>IF('Leave Request Form'!G411="", "", 'Leave Request Form'!G411)</f>
        <v/>
      </c>
      <c r="H410" s="164" t="str">
        <f>IF('Leave Request Form'!H411="", "", 'Leave Request Form'!H411)</f>
        <v/>
      </c>
      <c r="I410" s="156"/>
      <c r="J410" s="157" t="str">
        <f>IF('Leave Request Form'!AL411="", "", 'Leave Request Form'!AL411)</f>
        <v/>
      </c>
      <c r="K410" s="156"/>
      <c r="L410" s="157"/>
      <c r="M410" s="159"/>
      <c r="N410" s="160"/>
      <c r="O410" s="161"/>
      <c r="P410" s="163"/>
      <c r="Q410" s="163"/>
      <c r="R410" s="163"/>
      <c r="S410" s="156"/>
      <c r="T410" s="157" t="str">
        <f>IF('Leave Request Form'!W411="", 'Leave Request Form'!K411, 'Leave Request Form'!W411)</f>
        <v/>
      </c>
      <c r="U410" s="156"/>
      <c r="V410" s="157" t="str">
        <f>IF('Leave Request Form'!Y411="", 'Leave Request Form'!M411, 'Leave Request Form'!Y411)</f>
        <v/>
      </c>
      <c r="W410" s="75"/>
    </row>
    <row r="411" spans="1:23" x14ac:dyDescent="0.25">
      <c r="A411" s="75"/>
      <c r="B411" s="176" t="str">
        <f>IF('Leave Request Form'!B412="", "", 'Leave Request Form'!B412)</f>
        <v/>
      </c>
      <c r="C411" s="158" t="str">
        <f>IF('Leave Request Form'!C412="", "", 'Leave Request Form'!C412)</f>
        <v/>
      </c>
      <c r="D411" s="160" t="str">
        <f>IF('Leave Request Form'!D412="", "", 'Leave Request Form'!D412)</f>
        <v/>
      </c>
      <c r="E411" s="161" t="str">
        <f>IF('Leave Request Form'!E412="", "", 'Leave Request Form'!E412)</f>
        <v/>
      </c>
      <c r="F411" s="181" t="str">
        <f>IF('Leave Request Form'!F412="", "", 'Leave Request Form'!F412)</f>
        <v/>
      </c>
      <c r="G411" s="163" t="str">
        <f>IF('Leave Request Form'!G412="", "", 'Leave Request Form'!G412)</f>
        <v/>
      </c>
      <c r="H411" s="164" t="str">
        <f>IF('Leave Request Form'!H412="", "", 'Leave Request Form'!H412)</f>
        <v/>
      </c>
      <c r="I411" s="156"/>
      <c r="J411" s="157" t="str">
        <f>IF('Leave Request Form'!AL412="", "", 'Leave Request Form'!AL412)</f>
        <v/>
      </c>
      <c r="K411" s="156"/>
      <c r="L411" s="157"/>
      <c r="M411" s="159"/>
      <c r="N411" s="160"/>
      <c r="O411" s="161"/>
      <c r="P411" s="163"/>
      <c r="Q411" s="163"/>
      <c r="R411" s="163"/>
      <c r="S411" s="156"/>
      <c r="T411" s="157" t="str">
        <f>IF('Leave Request Form'!W412="", 'Leave Request Form'!K412, 'Leave Request Form'!W412)</f>
        <v/>
      </c>
      <c r="U411" s="156"/>
      <c r="V411" s="157" t="str">
        <f>IF('Leave Request Form'!Y412="", 'Leave Request Form'!M412, 'Leave Request Form'!Y412)</f>
        <v/>
      </c>
      <c r="W411" s="75"/>
    </row>
    <row r="412" spans="1:23" x14ac:dyDescent="0.25">
      <c r="A412" s="75"/>
      <c r="B412" s="176" t="str">
        <f>IF('Leave Request Form'!B413="", "", 'Leave Request Form'!B413)</f>
        <v/>
      </c>
      <c r="C412" s="158" t="str">
        <f>IF('Leave Request Form'!C413="", "", 'Leave Request Form'!C413)</f>
        <v/>
      </c>
      <c r="D412" s="160" t="str">
        <f>IF('Leave Request Form'!D413="", "", 'Leave Request Form'!D413)</f>
        <v/>
      </c>
      <c r="E412" s="161" t="str">
        <f>IF('Leave Request Form'!E413="", "", 'Leave Request Form'!E413)</f>
        <v/>
      </c>
      <c r="F412" s="181" t="str">
        <f>IF('Leave Request Form'!F413="", "", 'Leave Request Form'!F413)</f>
        <v/>
      </c>
      <c r="G412" s="163" t="str">
        <f>IF('Leave Request Form'!G413="", "", 'Leave Request Form'!G413)</f>
        <v/>
      </c>
      <c r="H412" s="164" t="str">
        <f>IF('Leave Request Form'!H413="", "", 'Leave Request Form'!H413)</f>
        <v/>
      </c>
      <c r="I412" s="156"/>
      <c r="J412" s="157" t="str">
        <f>IF('Leave Request Form'!AL413="", "", 'Leave Request Form'!AL413)</f>
        <v/>
      </c>
      <c r="K412" s="156"/>
      <c r="L412" s="157"/>
      <c r="M412" s="159"/>
      <c r="N412" s="160"/>
      <c r="O412" s="161"/>
      <c r="P412" s="163"/>
      <c r="Q412" s="163"/>
      <c r="R412" s="163"/>
      <c r="S412" s="156"/>
      <c r="T412" s="157" t="str">
        <f>IF('Leave Request Form'!W413="", 'Leave Request Form'!K413, 'Leave Request Form'!W413)</f>
        <v/>
      </c>
      <c r="U412" s="156"/>
      <c r="V412" s="157" t="str">
        <f>IF('Leave Request Form'!Y413="", 'Leave Request Form'!M413, 'Leave Request Form'!Y413)</f>
        <v/>
      </c>
      <c r="W412" s="75"/>
    </row>
    <row r="413" spans="1:23" x14ac:dyDescent="0.25">
      <c r="A413" s="75"/>
      <c r="B413" s="176" t="str">
        <f>IF('Leave Request Form'!B414="", "", 'Leave Request Form'!B414)</f>
        <v/>
      </c>
      <c r="C413" s="158" t="str">
        <f>IF('Leave Request Form'!C414="", "", 'Leave Request Form'!C414)</f>
        <v/>
      </c>
      <c r="D413" s="160" t="str">
        <f>IF('Leave Request Form'!D414="", "", 'Leave Request Form'!D414)</f>
        <v/>
      </c>
      <c r="E413" s="161" t="str">
        <f>IF('Leave Request Form'!E414="", "", 'Leave Request Form'!E414)</f>
        <v/>
      </c>
      <c r="F413" s="181" t="str">
        <f>IF('Leave Request Form'!F414="", "", 'Leave Request Form'!F414)</f>
        <v/>
      </c>
      <c r="G413" s="163" t="str">
        <f>IF('Leave Request Form'!G414="", "", 'Leave Request Form'!G414)</f>
        <v/>
      </c>
      <c r="H413" s="164" t="str">
        <f>IF('Leave Request Form'!H414="", "", 'Leave Request Form'!H414)</f>
        <v/>
      </c>
      <c r="I413" s="156"/>
      <c r="J413" s="157" t="str">
        <f>IF('Leave Request Form'!AL414="", "", 'Leave Request Form'!AL414)</f>
        <v/>
      </c>
      <c r="K413" s="156"/>
      <c r="L413" s="157"/>
      <c r="M413" s="159"/>
      <c r="N413" s="160"/>
      <c r="O413" s="161"/>
      <c r="P413" s="163"/>
      <c r="Q413" s="163"/>
      <c r="R413" s="163"/>
      <c r="S413" s="156"/>
      <c r="T413" s="157" t="str">
        <f>IF('Leave Request Form'!W414="", 'Leave Request Form'!K414, 'Leave Request Form'!W414)</f>
        <v/>
      </c>
      <c r="U413" s="156"/>
      <c r="V413" s="157" t="str">
        <f>IF('Leave Request Form'!Y414="", 'Leave Request Form'!M414, 'Leave Request Form'!Y414)</f>
        <v/>
      </c>
      <c r="W413" s="75"/>
    </row>
    <row r="414" spans="1:23" x14ac:dyDescent="0.25">
      <c r="A414" s="75"/>
      <c r="B414" s="176" t="str">
        <f>IF('Leave Request Form'!B415="", "", 'Leave Request Form'!B415)</f>
        <v/>
      </c>
      <c r="C414" s="158" t="str">
        <f>IF('Leave Request Form'!C415="", "", 'Leave Request Form'!C415)</f>
        <v/>
      </c>
      <c r="D414" s="160" t="str">
        <f>IF('Leave Request Form'!D415="", "", 'Leave Request Form'!D415)</f>
        <v/>
      </c>
      <c r="E414" s="161" t="str">
        <f>IF('Leave Request Form'!E415="", "", 'Leave Request Form'!E415)</f>
        <v/>
      </c>
      <c r="F414" s="181" t="str">
        <f>IF('Leave Request Form'!F415="", "", 'Leave Request Form'!F415)</f>
        <v/>
      </c>
      <c r="G414" s="163" t="str">
        <f>IF('Leave Request Form'!G415="", "", 'Leave Request Form'!G415)</f>
        <v/>
      </c>
      <c r="H414" s="164" t="str">
        <f>IF('Leave Request Form'!H415="", "", 'Leave Request Form'!H415)</f>
        <v/>
      </c>
      <c r="I414" s="156"/>
      <c r="J414" s="157" t="str">
        <f>IF('Leave Request Form'!AL415="", "", 'Leave Request Form'!AL415)</f>
        <v/>
      </c>
      <c r="K414" s="156"/>
      <c r="L414" s="157"/>
      <c r="M414" s="159"/>
      <c r="N414" s="160"/>
      <c r="O414" s="161"/>
      <c r="P414" s="163"/>
      <c r="Q414" s="163"/>
      <c r="R414" s="163"/>
      <c r="S414" s="156"/>
      <c r="T414" s="157" t="str">
        <f>IF('Leave Request Form'!W415="", 'Leave Request Form'!K415, 'Leave Request Form'!W415)</f>
        <v/>
      </c>
      <c r="U414" s="156"/>
      <c r="V414" s="157" t="str">
        <f>IF('Leave Request Form'!Y415="", 'Leave Request Form'!M415, 'Leave Request Form'!Y415)</f>
        <v/>
      </c>
      <c r="W414" s="75"/>
    </row>
    <row r="415" spans="1:23" x14ac:dyDescent="0.25">
      <c r="A415" s="75"/>
      <c r="B415" s="176" t="str">
        <f>IF('Leave Request Form'!B416="", "", 'Leave Request Form'!B416)</f>
        <v/>
      </c>
      <c r="C415" s="158" t="str">
        <f>IF('Leave Request Form'!C416="", "", 'Leave Request Form'!C416)</f>
        <v/>
      </c>
      <c r="D415" s="160" t="str">
        <f>IF('Leave Request Form'!D416="", "", 'Leave Request Form'!D416)</f>
        <v/>
      </c>
      <c r="E415" s="161" t="str">
        <f>IF('Leave Request Form'!E416="", "", 'Leave Request Form'!E416)</f>
        <v/>
      </c>
      <c r="F415" s="181" t="str">
        <f>IF('Leave Request Form'!F416="", "", 'Leave Request Form'!F416)</f>
        <v/>
      </c>
      <c r="G415" s="163" t="str">
        <f>IF('Leave Request Form'!G416="", "", 'Leave Request Form'!G416)</f>
        <v/>
      </c>
      <c r="H415" s="164" t="str">
        <f>IF('Leave Request Form'!H416="", "", 'Leave Request Form'!H416)</f>
        <v/>
      </c>
      <c r="I415" s="156"/>
      <c r="J415" s="157" t="str">
        <f>IF('Leave Request Form'!AL416="", "", 'Leave Request Form'!AL416)</f>
        <v/>
      </c>
      <c r="K415" s="156"/>
      <c r="L415" s="157"/>
      <c r="M415" s="159"/>
      <c r="N415" s="160"/>
      <c r="O415" s="161"/>
      <c r="P415" s="163"/>
      <c r="Q415" s="163"/>
      <c r="R415" s="163"/>
      <c r="S415" s="156"/>
      <c r="T415" s="157" t="str">
        <f>IF('Leave Request Form'!W416="", 'Leave Request Form'!K416, 'Leave Request Form'!W416)</f>
        <v/>
      </c>
      <c r="U415" s="156"/>
      <c r="V415" s="157" t="str">
        <f>IF('Leave Request Form'!Y416="", 'Leave Request Form'!M416, 'Leave Request Form'!Y416)</f>
        <v/>
      </c>
      <c r="W415" s="75"/>
    </row>
    <row r="416" spans="1:23" x14ac:dyDescent="0.25">
      <c r="A416" s="75"/>
      <c r="B416" s="176" t="str">
        <f>IF('Leave Request Form'!B417="", "", 'Leave Request Form'!B417)</f>
        <v/>
      </c>
      <c r="C416" s="158" t="str">
        <f>IF('Leave Request Form'!C417="", "", 'Leave Request Form'!C417)</f>
        <v/>
      </c>
      <c r="D416" s="160" t="str">
        <f>IF('Leave Request Form'!D417="", "", 'Leave Request Form'!D417)</f>
        <v/>
      </c>
      <c r="E416" s="161" t="str">
        <f>IF('Leave Request Form'!E417="", "", 'Leave Request Form'!E417)</f>
        <v/>
      </c>
      <c r="F416" s="181" t="str">
        <f>IF('Leave Request Form'!F417="", "", 'Leave Request Form'!F417)</f>
        <v/>
      </c>
      <c r="G416" s="163" t="str">
        <f>IF('Leave Request Form'!G417="", "", 'Leave Request Form'!G417)</f>
        <v/>
      </c>
      <c r="H416" s="164" t="str">
        <f>IF('Leave Request Form'!H417="", "", 'Leave Request Form'!H417)</f>
        <v/>
      </c>
      <c r="I416" s="156"/>
      <c r="J416" s="157" t="str">
        <f>IF('Leave Request Form'!AL417="", "", 'Leave Request Form'!AL417)</f>
        <v/>
      </c>
      <c r="K416" s="156"/>
      <c r="L416" s="157"/>
      <c r="M416" s="159"/>
      <c r="N416" s="160"/>
      <c r="O416" s="161"/>
      <c r="P416" s="163"/>
      <c r="Q416" s="163"/>
      <c r="R416" s="163"/>
      <c r="S416" s="156"/>
      <c r="T416" s="157" t="str">
        <f>IF('Leave Request Form'!W417="", 'Leave Request Form'!K417, 'Leave Request Form'!W417)</f>
        <v/>
      </c>
      <c r="U416" s="156"/>
      <c r="V416" s="157" t="str">
        <f>IF('Leave Request Form'!Y417="", 'Leave Request Form'!M417, 'Leave Request Form'!Y417)</f>
        <v/>
      </c>
      <c r="W416" s="75"/>
    </row>
    <row r="417" spans="1:23" x14ac:dyDescent="0.25">
      <c r="A417" s="75"/>
      <c r="B417" s="176" t="str">
        <f>IF('Leave Request Form'!B418="", "", 'Leave Request Form'!B418)</f>
        <v/>
      </c>
      <c r="C417" s="158" t="str">
        <f>IF('Leave Request Form'!C418="", "", 'Leave Request Form'!C418)</f>
        <v/>
      </c>
      <c r="D417" s="160" t="str">
        <f>IF('Leave Request Form'!D418="", "", 'Leave Request Form'!D418)</f>
        <v/>
      </c>
      <c r="E417" s="161" t="str">
        <f>IF('Leave Request Form'!E418="", "", 'Leave Request Form'!E418)</f>
        <v/>
      </c>
      <c r="F417" s="181" t="str">
        <f>IF('Leave Request Form'!F418="", "", 'Leave Request Form'!F418)</f>
        <v/>
      </c>
      <c r="G417" s="163" t="str">
        <f>IF('Leave Request Form'!G418="", "", 'Leave Request Form'!G418)</f>
        <v/>
      </c>
      <c r="H417" s="164" t="str">
        <f>IF('Leave Request Form'!H418="", "", 'Leave Request Form'!H418)</f>
        <v/>
      </c>
      <c r="I417" s="156"/>
      <c r="J417" s="157" t="str">
        <f>IF('Leave Request Form'!AL418="", "", 'Leave Request Form'!AL418)</f>
        <v/>
      </c>
      <c r="K417" s="156"/>
      <c r="L417" s="157"/>
      <c r="M417" s="159"/>
      <c r="N417" s="160"/>
      <c r="O417" s="161"/>
      <c r="P417" s="163"/>
      <c r="Q417" s="163"/>
      <c r="R417" s="163"/>
      <c r="S417" s="156"/>
      <c r="T417" s="157" t="str">
        <f>IF('Leave Request Form'!W418="", 'Leave Request Form'!K418, 'Leave Request Form'!W418)</f>
        <v/>
      </c>
      <c r="U417" s="156"/>
      <c r="V417" s="157" t="str">
        <f>IF('Leave Request Form'!Y418="", 'Leave Request Form'!M418, 'Leave Request Form'!Y418)</f>
        <v/>
      </c>
      <c r="W417" s="75"/>
    </row>
    <row r="418" spans="1:23" x14ac:dyDescent="0.25">
      <c r="A418" s="75"/>
      <c r="B418" s="176" t="str">
        <f>IF('Leave Request Form'!B419="", "", 'Leave Request Form'!B419)</f>
        <v/>
      </c>
      <c r="C418" s="158" t="str">
        <f>IF('Leave Request Form'!C419="", "", 'Leave Request Form'!C419)</f>
        <v/>
      </c>
      <c r="D418" s="160" t="str">
        <f>IF('Leave Request Form'!D419="", "", 'Leave Request Form'!D419)</f>
        <v/>
      </c>
      <c r="E418" s="161" t="str">
        <f>IF('Leave Request Form'!E419="", "", 'Leave Request Form'!E419)</f>
        <v/>
      </c>
      <c r="F418" s="181" t="str">
        <f>IF('Leave Request Form'!F419="", "", 'Leave Request Form'!F419)</f>
        <v/>
      </c>
      <c r="G418" s="163" t="str">
        <f>IF('Leave Request Form'!G419="", "", 'Leave Request Form'!G419)</f>
        <v/>
      </c>
      <c r="H418" s="164" t="str">
        <f>IF('Leave Request Form'!H419="", "", 'Leave Request Form'!H419)</f>
        <v/>
      </c>
      <c r="I418" s="156"/>
      <c r="J418" s="157" t="str">
        <f>IF('Leave Request Form'!AL419="", "", 'Leave Request Form'!AL419)</f>
        <v/>
      </c>
      <c r="K418" s="156"/>
      <c r="L418" s="157"/>
      <c r="M418" s="159"/>
      <c r="N418" s="160"/>
      <c r="O418" s="161"/>
      <c r="P418" s="163"/>
      <c r="Q418" s="163"/>
      <c r="R418" s="163"/>
      <c r="S418" s="156"/>
      <c r="T418" s="157" t="str">
        <f>IF('Leave Request Form'!W419="", 'Leave Request Form'!K419, 'Leave Request Form'!W419)</f>
        <v/>
      </c>
      <c r="U418" s="156"/>
      <c r="V418" s="157" t="str">
        <f>IF('Leave Request Form'!Y419="", 'Leave Request Form'!M419, 'Leave Request Form'!Y419)</f>
        <v/>
      </c>
      <c r="W418" s="75"/>
    </row>
    <row r="419" spans="1:23" x14ac:dyDescent="0.25">
      <c r="A419" s="75"/>
      <c r="B419" s="176" t="str">
        <f>IF('Leave Request Form'!B420="", "", 'Leave Request Form'!B420)</f>
        <v/>
      </c>
      <c r="C419" s="158" t="str">
        <f>IF('Leave Request Form'!C420="", "", 'Leave Request Form'!C420)</f>
        <v/>
      </c>
      <c r="D419" s="160" t="str">
        <f>IF('Leave Request Form'!D420="", "", 'Leave Request Form'!D420)</f>
        <v/>
      </c>
      <c r="E419" s="161" t="str">
        <f>IF('Leave Request Form'!E420="", "", 'Leave Request Form'!E420)</f>
        <v/>
      </c>
      <c r="F419" s="181" t="str">
        <f>IF('Leave Request Form'!F420="", "", 'Leave Request Form'!F420)</f>
        <v/>
      </c>
      <c r="G419" s="163" t="str">
        <f>IF('Leave Request Form'!G420="", "", 'Leave Request Form'!G420)</f>
        <v/>
      </c>
      <c r="H419" s="164" t="str">
        <f>IF('Leave Request Form'!H420="", "", 'Leave Request Form'!H420)</f>
        <v/>
      </c>
      <c r="I419" s="156"/>
      <c r="J419" s="157" t="str">
        <f>IF('Leave Request Form'!AL420="", "", 'Leave Request Form'!AL420)</f>
        <v/>
      </c>
      <c r="K419" s="156"/>
      <c r="L419" s="157"/>
      <c r="M419" s="159"/>
      <c r="N419" s="160"/>
      <c r="O419" s="161"/>
      <c r="P419" s="163"/>
      <c r="Q419" s="163"/>
      <c r="R419" s="163"/>
      <c r="S419" s="156"/>
      <c r="T419" s="157" t="str">
        <f>IF('Leave Request Form'!W420="", 'Leave Request Form'!K420, 'Leave Request Form'!W420)</f>
        <v/>
      </c>
      <c r="U419" s="156"/>
      <c r="V419" s="157" t="str">
        <f>IF('Leave Request Form'!Y420="", 'Leave Request Form'!M420, 'Leave Request Form'!Y420)</f>
        <v/>
      </c>
      <c r="W419" s="75"/>
    </row>
    <row r="420" spans="1:23" x14ac:dyDescent="0.25">
      <c r="A420" s="75"/>
      <c r="B420" s="176" t="str">
        <f>IF('Leave Request Form'!B421="", "", 'Leave Request Form'!B421)</f>
        <v/>
      </c>
      <c r="C420" s="158" t="str">
        <f>IF('Leave Request Form'!C421="", "", 'Leave Request Form'!C421)</f>
        <v/>
      </c>
      <c r="D420" s="160" t="str">
        <f>IF('Leave Request Form'!D421="", "", 'Leave Request Form'!D421)</f>
        <v/>
      </c>
      <c r="E420" s="161" t="str">
        <f>IF('Leave Request Form'!E421="", "", 'Leave Request Form'!E421)</f>
        <v/>
      </c>
      <c r="F420" s="181" t="str">
        <f>IF('Leave Request Form'!F421="", "", 'Leave Request Form'!F421)</f>
        <v/>
      </c>
      <c r="G420" s="163" t="str">
        <f>IF('Leave Request Form'!G421="", "", 'Leave Request Form'!G421)</f>
        <v/>
      </c>
      <c r="H420" s="164" t="str">
        <f>IF('Leave Request Form'!H421="", "", 'Leave Request Form'!H421)</f>
        <v/>
      </c>
      <c r="I420" s="156"/>
      <c r="J420" s="157" t="str">
        <f>IF('Leave Request Form'!AL421="", "", 'Leave Request Form'!AL421)</f>
        <v/>
      </c>
      <c r="K420" s="156"/>
      <c r="L420" s="157"/>
      <c r="M420" s="159"/>
      <c r="N420" s="160"/>
      <c r="O420" s="161"/>
      <c r="P420" s="163"/>
      <c r="Q420" s="163"/>
      <c r="R420" s="163"/>
      <c r="S420" s="156"/>
      <c r="T420" s="157" t="str">
        <f>IF('Leave Request Form'!W421="", 'Leave Request Form'!K421, 'Leave Request Form'!W421)</f>
        <v/>
      </c>
      <c r="U420" s="156"/>
      <c r="V420" s="157" t="str">
        <f>IF('Leave Request Form'!Y421="", 'Leave Request Form'!M421, 'Leave Request Form'!Y421)</f>
        <v/>
      </c>
      <c r="W420" s="75"/>
    </row>
    <row r="421" spans="1:23" x14ac:dyDescent="0.25">
      <c r="A421" s="75"/>
      <c r="B421" s="176" t="str">
        <f>IF('Leave Request Form'!B422="", "", 'Leave Request Form'!B422)</f>
        <v/>
      </c>
      <c r="C421" s="158" t="str">
        <f>IF('Leave Request Form'!C422="", "", 'Leave Request Form'!C422)</f>
        <v/>
      </c>
      <c r="D421" s="160" t="str">
        <f>IF('Leave Request Form'!D422="", "", 'Leave Request Form'!D422)</f>
        <v/>
      </c>
      <c r="E421" s="161" t="str">
        <f>IF('Leave Request Form'!E422="", "", 'Leave Request Form'!E422)</f>
        <v/>
      </c>
      <c r="F421" s="181" t="str">
        <f>IF('Leave Request Form'!F422="", "", 'Leave Request Form'!F422)</f>
        <v/>
      </c>
      <c r="G421" s="163" t="str">
        <f>IF('Leave Request Form'!G422="", "", 'Leave Request Form'!G422)</f>
        <v/>
      </c>
      <c r="H421" s="164" t="str">
        <f>IF('Leave Request Form'!H422="", "", 'Leave Request Form'!H422)</f>
        <v/>
      </c>
      <c r="I421" s="156"/>
      <c r="J421" s="157" t="str">
        <f>IF('Leave Request Form'!AL422="", "", 'Leave Request Form'!AL422)</f>
        <v/>
      </c>
      <c r="K421" s="156"/>
      <c r="L421" s="157"/>
      <c r="M421" s="159"/>
      <c r="N421" s="160"/>
      <c r="O421" s="161"/>
      <c r="P421" s="163"/>
      <c r="Q421" s="163"/>
      <c r="R421" s="163"/>
      <c r="S421" s="156"/>
      <c r="T421" s="157" t="str">
        <f>IF('Leave Request Form'!W422="", 'Leave Request Form'!K422, 'Leave Request Form'!W422)</f>
        <v/>
      </c>
      <c r="U421" s="156"/>
      <c r="V421" s="157" t="str">
        <f>IF('Leave Request Form'!Y422="", 'Leave Request Form'!M422, 'Leave Request Form'!Y422)</f>
        <v/>
      </c>
      <c r="W421" s="75"/>
    </row>
    <row r="422" spans="1:23" x14ac:dyDescent="0.25">
      <c r="A422" s="75"/>
      <c r="B422" s="176" t="str">
        <f>IF('Leave Request Form'!B423="", "", 'Leave Request Form'!B423)</f>
        <v/>
      </c>
      <c r="C422" s="158" t="str">
        <f>IF('Leave Request Form'!C423="", "", 'Leave Request Form'!C423)</f>
        <v/>
      </c>
      <c r="D422" s="160" t="str">
        <f>IF('Leave Request Form'!D423="", "", 'Leave Request Form'!D423)</f>
        <v/>
      </c>
      <c r="E422" s="161" t="str">
        <f>IF('Leave Request Form'!E423="", "", 'Leave Request Form'!E423)</f>
        <v/>
      </c>
      <c r="F422" s="181" t="str">
        <f>IF('Leave Request Form'!F423="", "", 'Leave Request Form'!F423)</f>
        <v/>
      </c>
      <c r="G422" s="163" t="str">
        <f>IF('Leave Request Form'!G423="", "", 'Leave Request Form'!G423)</f>
        <v/>
      </c>
      <c r="H422" s="164" t="str">
        <f>IF('Leave Request Form'!H423="", "", 'Leave Request Form'!H423)</f>
        <v/>
      </c>
      <c r="I422" s="156"/>
      <c r="J422" s="157" t="str">
        <f>IF('Leave Request Form'!AL423="", "", 'Leave Request Form'!AL423)</f>
        <v/>
      </c>
      <c r="K422" s="156"/>
      <c r="L422" s="157"/>
      <c r="M422" s="159"/>
      <c r="N422" s="160"/>
      <c r="O422" s="161"/>
      <c r="P422" s="163"/>
      <c r="Q422" s="163"/>
      <c r="R422" s="163"/>
      <c r="S422" s="156"/>
      <c r="T422" s="157" t="str">
        <f>IF('Leave Request Form'!W423="", 'Leave Request Form'!K423, 'Leave Request Form'!W423)</f>
        <v/>
      </c>
      <c r="U422" s="156"/>
      <c r="V422" s="157" t="str">
        <f>IF('Leave Request Form'!Y423="", 'Leave Request Form'!M423, 'Leave Request Form'!Y423)</f>
        <v/>
      </c>
      <c r="W422" s="75"/>
    </row>
    <row r="423" spans="1:23" x14ac:dyDescent="0.25">
      <c r="A423" s="75"/>
      <c r="B423" s="176" t="str">
        <f>IF('Leave Request Form'!B424="", "", 'Leave Request Form'!B424)</f>
        <v/>
      </c>
      <c r="C423" s="158" t="str">
        <f>IF('Leave Request Form'!C424="", "", 'Leave Request Form'!C424)</f>
        <v/>
      </c>
      <c r="D423" s="160" t="str">
        <f>IF('Leave Request Form'!D424="", "", 'Leave Request Form'!D424)</f>
        <v/>
      </c>
      <c r="E423" s="161" t="str">
        <f>IF('Leave Request Form'!E424="", "", 'Leave Request Form'!E424)</f>
        <v/>
      </c>
      <c r="F423" s="181" t="str">
        <f>IF('Leave Request Form'!F424="", "", 'Leave Request Form'!F424)</f>
        <v/>
      </c>
      <c r="G423" s="163" t="str">
        <f>IF('Leave Request Form'!G424="", "", 'Leave Request Form'!G424)</f>
        <v/>
      </c>
      <c r="H423" s="164" t="str">
        <f>IF('Leave Request Form'!H424="", "", 'Leave Request Form'!H424)</f>
        <v/>
      </c>
      <c r="I423" s="156"/>
      <c r="J423" s="157" t="str">
        <f>IF('Leave Request Form'!AL424="", "", 'Leave Request Form'!AL424)</f>
        <v/>
      </c>
      <c r="K423" s="156"/>
      <c r="L423" s="157"/>
      <c r="M423" s="159"/>
      <c r="N423" s="160"/>
      <c r="O423" s="161"/>
      <c r="P423" s="163"/>
      <c r="Q423" s="163"/>
      <c r="R423" s="163"/>
      <c r="S423" s="156"/>
      <c r="T423" s="157" t="str">
        <f>IF('Leave Request Form'!W424="", 'Leave Request Form'!K424, 'Leave Request Form'!W424)</f>
        <v/>
      </c>
      <c r="U423" s="156"/>
      <c r="V423" s="157" t="str">
        <f>IF('Leave Request Form'!Y424="", 'Leave Request Form'!M424, 'Leave Request Form'!Y424)</f>
        <v/>
      </c>
      <c r="W423" s="75"/>
    </row>
    <row r="424" spans="1:23" x14ac:dyDescent="0.25">
      <c r="A424" s="75"/>
      <c r="B424" s="176" t="str">
        <f>IF('Leave Request Form'!B425="", "", 'Leave Request Form'!B425)</f>
        <v/>
      </c>
      <c r="C424" s="158" t="str">
        <f>IF('Leave Request Form'!C425="", "", 'Leave Request Form'!C425)</f>
        <v/>
      </c>
      <c r="D424" s="160" t="str">
        <f>IF('Leave Request Form'!D425="", "", 'Leave Request Form'!D425)</f>
        <v/>
      </c>
      <c r="E424" s="161" t="str">
        <f>IF('Leave Request Form'!E425="", "", 'Leave Request Form'!E425)</f>
        <v/>
      </c>
      <c r="F424" s="181" t="str">
        <f>IF('Leave Request Form'!F425="", "", 'Leave Request Form'!F425)</f>
        <v/>
      </c>
      <c r="G424" s="163" t="str">
        <f>IF('Leave Request Form'!G425="", "", 'Leave Request Form'!G425)</f>
        <v/>
      </c>
      <c r="H424" s="164" t="str">
        <f>IF('Leave Request Form'!H425="", "", 'Leave Request Form'!H425)</f>
        <v/>
      </c>
      <c r="I424" s="156"/>
      <c r="J424" s="157" t="str">
        <f>IF('Leave Request Form'!AL425="", "", 'Leave Request Form'!AL425)</f>
        <v/>
      </c>
      <c r="K424" s="156"/>
      <c r="L424" s="157"/>
      <c r="M424" s="159"/>
      <c r="N424" s="160"/>
      <c r="O424" s="161"/>
      <c r="P424" s="163"/>
      <c r="Q424" s="163"/>
      <c r="R424" s="163"/>
      <c r="S424" s="156"/>
      <c r="T424" s="157" t="str">
        <f>IF('Leave Request Form'!W425="", 'Leave Request Form'!K425, 'Leave Request Form'!W425)</f>
        <v/>
      </c>
      <c r="U424" s="156"/>
      <c r="V424" s="157" t="str">
        <f>IF('Leave Request Form'!Y425="", 'Leave Request Form'!M425, 'Leave Request Form'!Y425)</f>
        <v/>
      </c>
      <c r="W424" s="75"/>
    </row>
    <row r="425" spans="1:23" x14ac:dyDescent="0.25">
      <c r="A425" s="75"/>
      <c r="B425" s="176" t="str">
        <f>IF('Leave Request Form'!B426="", "", 'Leave Request Form'!B426)</f>
        <v/>
      </c>
      <c r="C425" s="158" t="str">
        <f>IF('Leave Request Form'!C426="", "", 'Leave Request Form'!C426)</f>
        <v/>
      </c>
      <c r="D425" s="160" t="str">
        <f>IF('Leave Request Form'!D426="", "", 'Leave Request Form'!D426)</f>
        <v/>
      </c>
      <c r="E425" s="161" t="str">
        <f>IF('Leave Request Form'!E426="", "", 'Leave Request Form'!E426)</f>
        <v/>
      </c>
      <c r="F425" s="181" t="str">
        <f>IF('Leave Request Form'!F426="", "", 'Leave Request Form'!F426)</f>
        <v/>
      </c>
      <c r="G425" s="163" t="str">
        <f>IF('Leave Request Form'!G426="", "", 'Leave Request Form'!G426)</f>
        <v/>
      </c>
      <c r="H425" s="164" t="str">
        <f>IF('Leave Request Form'!H426="", "", 'Leave Request Form'!H426)</f>
        <v/>
      </c>
      <c r="I425" s="156"/>
      <c r="J425" s="157" t="str">
        <f>IF('Leave Request Form'!AL426="", "", 'Leave Request Form'!AL426)</f>
        <v/>
      </c>
      <c r="K425" s="156"/>
      <c r="L425" s="157"/>
      <c r="M425" s="159"/>
      <c r="N425" s="160"/>
      <c r="O425" s="161"/>
      <c r="P425" s="163"/>
      <c r="Q425" s="163"/>
      <c r="R425" s="163"/>
      <c r="S425" s="156"/>
      <c r="T425" s="157" t="str">
        <f>IF('Leave Request Form'!W426="", 'Leave Request Form'!K426, 'Leave Request Form'!W426)</f>
        <v/>
      </c>
      <c r="U425" s="156"/>
      <c r="V425" s="157" t="str">
        <f>IF('Leave Request Form'!Y426="", 'Leave Request Form'!M426, 'Leave Request Form'!Y426)</f>
        <v/>
      </c>
      <c r="W425" s="75"/>
    </row>
    <row r="426" spans="1:23" x14ac:dyDescent="0.25">
      <c r="A426" s="75"/>
      <c r="B426" s="176" t="str">
        <f>IF('Leave Request Form'!B427="", "", 'Leave Request Form'!B427)</f>
        <v/>
      </c>
      <c r="C426" s="158" t="str">
        <f>IF('Leave Request Form'!C427="", "", 'Leave Request Form'!C427)</f>
        <v/>
      </c>
      <c r="D426" s="160" t="str">
        <f>IF('Leave Request Form'!D427="", "", 'Leave Request Form'!D427)</f>
        <v/>
      </c>
      <c r="E426" s="161" t="str">
        <f>IF('Leave Request Form'!E427="", "", 'Leave Request Form'!E427)</f>
        <v/>
      </c>
      <c r="F426" s="181" t="str">
        <f>IF('Leave Request Form'!F427="", "", 'Leave Request Form'!F427)</f>
        <v/>
      </c>
      <c r="G426" s="163" t="str">
        <f>IF('Leave Request Form'!G427="", "", 'Leave Request Form'!G427)</f>
        <v/>
      </c>
      <c r="H426" s="164" t="str">
        <f>IF('Leave Request Form'!H427="", "", 'Leave Request Form'!H427)</f>
        <v/>
      </c>
      <c r="I426" s="156"/>
      <c r="J426" s="157" t="str">
        <f>IF('Leave Request Form'!AL427="", "", 'Leave Request Form'!AL427)</f>
        <v/>
      </c>
      <c r="K426" s="156"/>
      <c r="L426" s="157"/>
      <c r="M426" s="159"/>
      <c r="N426" s="160"/>
      <c r="O426" s="161"/>
      <c r="P426" s="163"/>
      <c r="Q426" s="163"/>
      <c r="R426" s="163"/>
      <c r="S426" s="156"/>
      <c r="T426" s="157" t="str">
        <f>IF('Leave Request Form'!W427="", 'Leave Request Form'!K427, 'Leave Request Form'!W427)</f>
        <v/>
      </c>
      <c r="U426" s="156"/>
      <c r="V426" s="157" t="str">
        <f>IF('Leave Request Form'!Y427="", 'Leave Request Form'!M427, 'Leave Request Form'!Y427)</f>
        <v/>
      </c>
      <c r="W426" s="75"/>
    </row>
    <row r="427" spans="1:23" x14ac:dyDescent="0.25">
      <c r="A427" s="75"/>
      <c r="B427" s="176" t="str">
        <f>IF('Leave Request Form'!B428="", "", 'Leave Request Form'!B428)</f>
        <v/>
      </c>
      <c r="C427" s="158" t="str">
        <f>IF('Leave Request Form'!C428="", "", 'Leave Request Form'!C428)</f>
        <v/>
      </c>
      <c r="D427" s="160" t="str">
        <f>IF('Leave Request Form'!D428="", "", 'Leave Request Form'!D428)</f>
        <v/>
      </c>
      <c r="E427" s="161" t="str">
        <f>IF('Leave Request Form'!E428="", "", 'Leave Request Form'!E428)</f>
        <v/>
      </c>
      <c r="F427" s="181" t="str">
        <f>IF('Leave Request Form'!F428="", "", 'Leave Request Form'!F428)</f>
        <v/>
      </c>
      <c r="G427" s="163" t="str">
        <f>IF('Leave Request Form'!G428="", "", 'Leave Request Form'!G428)</f>
        <v/>
      </c>
      <c r="H427" s="164" t="str">
        <f>IF('Leave Request Form'!H428="", "", 'Leave Request Form'!H428)</f>
        <v/>
      </c>
      <c r="I427" s="156"/>
      <c r="J427" s="157" t="str">
        <f>IF('Leave Request Form'!AL428="", "", 'Leave Request Form'!AL428)</f>
        <v/>
      </c>
      <c r="K427" s="156"/>
      <c r="L427" s="157"/>
      <c r="M427" s="159"/>
      <c r="N427" s="160"/>
      <c r="O427" s="161"/>
      <c r="P427" s="163"/>
      <c r="Q427" s="163"/>
      <c r="R427" s="163"/>
      <c r="S427" s="156"/>
      <c r="T427" s="157" t="str">
        <f>IF('Leave Request Form'!W428="", 'Leave Request Form'!K428, 'Leave Request Form'!W428)</f>
        <v/>
      </c>
      <c r="U427" s="156"/>
      <c r="V427" s="157" t="str">
        <f>IF('Leave Request Form'!Y428="", 'Leave Request Form'!M428, 'Leave Request Form'!Y428)</f>
        <v/>
      </c>
      <c r="W427" s="75"/>
    </row>
    <row r="428" spans="1:23" x14ac:dyDescent="0.25">
      <c r="A428" s="75"/>
      <c r="B428" s="176" t="str">
        <f>IF('Leave Request Form'!B429="", "", 'Leave Request Form'!B429)</f>
        <v/>
      </c>
      <c r="C428" s="158" t="str">
        <f>IF('Leave Request Form'!C429="", "", 'Leave Request Form'!C429)</f>
        <v/>
      </c>
      <c r="D428" s="160" t="str">
        <f>IF('Leave Request Form'!D429="", "", 'Leave Request Form'!D429)</f>
        <v/>
      </c>
      <c r="E428" s="161" t="str">
        <f>IF('Leave Request Form'!E429="", "", 'Leave Request Form'!E429)</f>
        <v/>
      </c>
      <c r="F428" s="181" t="str">
        <f>IF('Leave Request Form'!F429="", "", 'Leave Request Form'!F429)</f>
        <v/>
      </c>
      <c r="G428" s="163" t="str">
        <f>IF('Leave Request Form'!G429="", "", 'Leave Request Form'!G429)</f>
        <v/>
      </c>
      <c r="H428" s="164" t="str">
        <f>IF('Leave Request Form'!H429="", "", 'Leave Request Form'!H429)</f>
        <v/>
      </c>
      <c r="I428" s="156"/>
      <c r="J428" s="157" t="str">
        <f>IF('Leave Request Form'!AL429="", "", 'Leave Request Form'!AL429)</f>
        <v/>
      </c>
      <c r="K428" s="156"/>
      <c r="L428" s="157"/>
      <c r="M428" s="159"/>
      <c r="N428" s="160"/>
      <c r="O428" s="161"/>
      <c r="P428" s="163"/>
      <c r="Q428" s="163"/>
      <c r="R428" s="163"/>
      <c r="S428" s="156"/>
      <c r="T428" s="157" t="str">
        <f>IF('Leave Request Form'!W429="", 'Leave Request Form'!K429, 'Leave Request Form'!W429)</f>
        <v/>
      </c>
      <c r="U428" s="156"/>
      <c r="V428" s="157" t="str">
        <f>IF('Leave Request Form'!Y429="", 'Leave Request Form'!M429, 'Leave Request Form'!Y429)</f>
        <v/>
      </c>
      <c r="W428" s="75"/>
    </row>
    <row r="429" spans="1:23" x14ac:dyDescent="0.25">
      <c r="A429" s="75"/>
      <c r="B429" s="176" t="str">
        <f>IF('Leave Request Form'!B430="", "", 'Leave Request Form'!B430)</f>
        <v/>
      </c>
      <c r="C429" s="158" t="str">
        <f>IF('Leave Request Form'!C430="", "", 'Leave Request Form'!C430)</f>
        <v/>
      </c>
      <c r="D429" s="160" t="str">
        <f>IF('Leave Request Form'!D430="", "", 'Leave Request Form'!D430)</f>
        <v/>
      </c>
      <c r="E429" s="161" t="str">
        <f>IF('Leave Request Form'!E430="", "", 'Leave Request Form'!E430)</f>
        <v/>
      </c>
      <c r="F429" s="181" t="str">
        <f>IF('Leave Request Form'!F430="", "", 'Leave Request Form'!F430)</f>
        <v/>
      </c>
      <c r="G429" s="163" t="str">
        <f>IF('Leave Request Form'!G430="", "", 'Leave Request Form'!G430)</f>
        <v/>
      </c>
      <c r="H429" s="164" t="str">
        <f>IF('Leave Request Form'!H430="", "", 'Leave Request Form'!H430)</f>
        <v/>
      </c>
      <c r="I429" s="156"/>
      <c r="J429" s="157" t="str">
        <f>IF('Leave Request Form'!AL430="", "", 'Leave Request Form'!AL430)</f>
        <v/>
      </c>
      <c r="K429" s="156"/>
      <c r="L429" s="157"/>
      <c r="M429" s="159"/>
      <c r="N429" s="160"/>
      <c r="O429" s="161"/>
      <c r="P429" s="163"/>
      <c r="Q429" s="163"/>
      <c r="R429" s="163"/>
      <c r="S429" s="156"/>
      <c r="T429" s="157" t="str">
        <f>IF('Leave Request Form'!W430="", 'Leave Request Form'!K430, 'Leave Request Form'!W430)</f>
        <v/>
      </c>
      <c r="U429" s="156"/>
      <c r="V429" s="157" t="str">
        <f>IF('Leave Request Form'!Y430="", 'Leave Request Form'!M430, 'Leave Request Form'!Y430)</f>
        <v/>
      </c>
      <c r="W429" s="75"/>
    </row>
    <row r="430" spans="1:23" x14ac:dyDescent="0.25">
      <c r="A430" s="75"/>
      <c r="B430" s="176" t="str">
        <f>IF('Leave Request Form'!B431="", "", 'Leave Request Form'!B431)</f>
        <v/>
      </c>
      <c r="C430" s="158" t="str">
        <f>IF('Leave Request Form'!C431="", "", 'Leave Request Form'!C431)</f>
        <v/>
      </c>
      <c r="D430" s="160" t="str">
        <f>IF('Leave Request Form'!D431="", "", 'Leave Request Form'!D431)</f>
        <v/>
      </c>
      <c r="E430" s="161" t="str">
        <f>IF('Leave Request Form'!E431="", "", 'Leave Request Form'!E431)</f>
        <v/>
      </c>
      <c r="F430" s="181" t="str">
        <f>IF('Leave Request Form'!F431="", "", 'Leave Request Form'!F431)</f>
        <v/>
      </c>
      <c r="G430" s="163" t="str">
        <f>IF('Leave Request Form'!G431="", "", 'Leave Request Form'!G431)</f>
        <v/>
      </c>
      <c r="H430" s="164" t="str">
        <f>IF('Leave Request Form'!H431="", "", 'Leave Request Form'!H431)</f>
        <v/>
      </c>
      <c r="I430" s="156"/>
      <c r="J430" s="157" t="str">
        <f>IF('Leave Request Form'!AL431="", "", 'Leave Request Form'!AL431)</f>
        <v/>
      </c>
      <c r="K430" s="156"/>
      <c r="L430" s="157"/>
      <c r="M430" s="159"/>
      <c r="N430" s="160"/>
      <c r="O430" s="161"/>
      <c r="P430" s="163"/>
      <c r="Q430" s="163"/>
      <c r="R430" s="163"/>
      <c r="S430" s="156"/>
      <c r="T430" s="157" t="str">
        <f>IF('Leave Request Form'!W431="", 'Leave Request Form'!K431, 'Leave Request Form'!W431)</f>
        <v/>
      </c>
      <c r="U430" s="156"/>
      <c r="V430" s="157" t="str">
        <f>IF('Leave Request Form'!Y431="", 'Leave Request Form'!M431, 'Leave Request Form'!Y431)</f>
        <v/>
      </c>
      <c r="W430" s="75"/>
    </row>
    <row r="431" spans="1:23" x14ac:dyDescent="0.25">
      <c r="A431" s="75"/>
      <c r="B431" s="176" t="str">
        <f>IF('Leave Request Form'!B432="", "", 'Leave Request Form'!B432)</f>
        <v/>
      </c>
      <c r="C431" s="158" t="str">
        <f>IF('Leave Request Form'!C432="", "", 'Leave Request Form'!C432)</f>
        <v/>
      </c>
      <c r="D431" s="160" t="str">
        <f>IF('Leave Request Form'!D432="", "", 'Leave Request Form'!D432)</f>
        <v/>
      </c>
      <c r="E431" s="161" t="str">
        <f>IF('Leave Request Form'!E432="", "", 'Leave Request Form'!E432)</f>
        <v/>
      </c>
      <c r="F431" s="181" t="str">
        <f>IF('Leave Request Form'!F432="", "", 'Leave Request Form'!F432)</f>
        <v/>
      </c>
      <c r="G431" s="163" t="str">
        <f>IF('Leave Request Form'!G432="", "", 'Leave Request Form'!G432)</f>
        <v/>
      </c>
      <c r="H431" s="164" t="str">
        <f>IF('Leave Request Form'!H432="", "", 'Leave Request Form'!H432)</f>
        <v/>
      </c>
      <c r="I431" s="156"/>
      <c r="J431" s="157" t="str">
        <f>IF('Leave Request Form'!AL432="", "", 'Leave Request Form'!AL432)</f>
        <v/>
      </c>
      <c r="K431" s="156"/>
      <c r="L431" s="157"/>
      <c r="M431" s="159"/>
      <c r="N431" s="160"/>
      <c r="O431" s="161"/>
      <c r="P431" s="163"/>
      <c r="Q431" s="163"/>
      <c r="R431" s="163"/>
      <c r="S431" s="156"/>
      <c r="T431" s="157" t="str">
        <f>IF('Leave Request Form'!W432="", 'Leave Request Form'!K432, 'Leave Request Form'!W432)</f>
        <v/>
      </c>
      <c r="U431" s="156"/>
      <c r="V431" s="157" t="str">
        <f>IF('Leave Request Form'!Y432="", 'Leave Request Form'!M432, 'Leave Request Form'!Y432)</f>
        <v/>
      </c>
      <c r="W431" s="75"/>
    </row>
    <row r="432" spans="1:23" x14ac:dyDescent="0.25">
      <c r="A432" s="75"/>
      <c r="B432" s="176" t="str">
        <f>IF('Leave Request Form'!B433="", "", 'Leave Request Form'!B433)</f>
        <v/>
      </c>
      <c r="C432" s="158" t="str">
        <f>IF('Leave Request Form'!C433="", "", 'Leave Request Form'!C433)</f>
        <v/>
      </c>
      <c r="D432" s="160" t="str">
        <f>IF('Leave Request Form'!D433="", "", 'Leave Request Form'!D433)</f>
        <v/>
      </c>
      <c r="E432" s="161" t="str">
        <f>IF('Leave Request Form'!E433="", "", 'Leave Request Form'!E433)</f>
        <v/>
      </c>
      <c r="F432" s="181" t="str">
        <f>IF('Leave Request Form'!F433="", "", 'Leave Request Form'!F433)</f>
        <v/>
      </c>
      <c r="G432" s="163" t="str">
        <f>IF('Leave Request Form'!G433="", "", 'Leave Request Form'!G433)</f>
        <v/>
      </c>
      <c r="H432" s="164" t="str">
        <f>IF('Leave Request Form'!H433="", "", 'Leave Request Form'!H433)</f>
        <v/>
      </c>
      <c r="I432" s="156"/>
      <c r="J432" s="157" t="str">
        <f>IF('Leave Request Form'!AL433="", "", 'Leave Request Form'!AL433)</f>
        <v/>
      </c>
      <c r="K432" s="156"/>
      <c r="L432" s="157"/>
      <c r="M432" s="159"/>
      <c r="N432" s="160"/>
      <c r="O432" s="161"/>
      <c r="P432" s="163"/>
      <c r="Q432" s="163"/>
      <c r="R432" s="163"/>
      <c r="S432" s="156"/>
      <c r="T432" s="157" t="str">
        <f>IF('Leave Request Form'!W433="", 'Leave Request Form'!K433, 'Leave Request Form'!W433)</f>
        <v/>
      </c>
      <c r="U432" s="156"/>
      <c r="V432" s="157" t="str">
        <f>IF('Leave Request Form'!Y433="", 'Leave Request Form'!M433, 'Leave Request Form'!Y433)</f>
        <v/>
      </c>
      <c r="W432" s="75"/>
    </row>
    <row r="433" spans="1:23" x14ac:dyDescent="0.25">
      <c r="A433" s="75"/>
      <c r="B433" s="176" t="str">
        <f>IF('Leave Request Form'!B434="", "", 'Leave Request Form'!B434)</f>
        <v/>
      </c>
      <c r="C433" s="158" t="str">
        <f>IF('Leave Request Form'!C434="", "", 'Leave Request Form'!C434)</f>
        <v/>
      </c>
      <c r="D433" s="160" t="str">
        <f>IF('Leave Request Form'!D434="", "", 'Leave Request Form'!D434)</f>
        <v/>
      </c>
      <c r="E433" s="161" t="str">
        <f>IF('Leave Request Form'!E434="", "", 'Leave Request Form'!E434)</f>
        <v/>
      </c>
      <c r="F433" s="181" t="str">
        <f>IF('Leave Request Form'!F434="", "", 'Leave Request Form'!F434)</f>
        <v/>
      </c>
      <c r="G433" s="163" t="str">
        <f>IF('Leave Request Form'!G434="", "", 'Leave Request Form'!G434)</f>
        <v/>
      </c>
      <c r="H433" s="164" t="str">
        <f>IF('Leave Request Form'!H434="", "", 'Leave Request Form'!H434)</f>
        <v/>
      </c>
      <c r="I433" s="156"/>
      <c r="J433" s="157" t="str">
        <f>IF('Leave Request Form'!AL434="", "", 'Leave Request Form'!AL434)</f>
        <v/>
      </c>
      <c r="K433" s="156"/>
      <c r="L433" s="157"/>
      <c r="M433" s="159"/>
      <c r="N433" s="160"/>
      <c r="O433" s="161"/>
      <c r="P433" s="163"/>
      <c r="Q433" s="163"/>
      <c r="R433" s="163"/>
      <c r="S433" s="156"/>
      <c r="T433" s="157" t="str">
        <f>IF('Leave Request Form'!W434="", 'Leave Request Form'!K434, 'Leave Request Form'!W434)</f>
        <v/>
      </c>
      <c r="U433" s="156"/>
      <c r="V433" s="157" t="str">
        <f>IF('Leave Request Form'!Y434="", 'Leave Request Form'!M434, 'Leave Request Form'!Y434)</f>
        <v/>
      </c>
      <c r="W433" s="75"/>
    </row>
    <row r="434" spans="1:23" x14ac:dyDescent="0.25">
      <c r="A434" s="75"/>
      <c r="B434" s="176" t="str">
        <f>IF('Leave Request Form'!B435="", "", 'Leave Request Form'!B435)</f>
        <v/>
      </c>
      <c r="C434" s="158" t="str">
        <f>IF('Leave Request Form'!C435="", "", 'Leave Request Form'!C435)</f>
        <v/>
      </c>
      <c r="D434" s="160" t="str">
        <f>IF('Leave Request Form'!D435="", "", 'Leave Request Form'!D435)</f>
        <v/>
      </c>
      <c r="E434" s="161" t="str">
        <f>IF('Leave Request Form'!E435="", "", 'Leave Request Form'!E435)</f>
        <v/>
      </c>
      <c r="F434" s="181" t="str">
        <f>IF('Leave Request Form'!F435="", "", 'Leave Request Form'!F435)</f>
        <v/>
      </c>
      <c r="G434" s="163" t="str">
        <f>IF('Leave Request Form'!G435="", "", 'Leave Request Form'!G435)</f>
        <v/>
      </c>
      <c r="H434" s="164" t="str">
        <f>IF('Leave Request Form'!H435="", "", 'Leave Request Form'!H435)</f>
        <v/>
      </c>
      <c r="I434" s="156"/>
      <c r="J434" s="157" t="str">
        <f>IF('Leave Request Form'!AL435="", "", 'Leave Request Form'!AL435)</f>
        <v/>
      </c>
      <c r="K434" s="156"/>
      <c r="L434" s="157"/>
      <c r="M434" s="159"/>
      <c r="N434" s="160"/>
      <c r="O434" s="161"/>
      <c r="P434" s="163"/>
      <c r="Q434" s="163"/>
      <c r="R434" s="163"/>
      <c r="S434" s="156"/>
      <c r="T434" s="157" t="str">
        <f>IF('Leave Request Form'!W435="", 'Leave Request Form'!K435, 'Leave Request Form'!W435)</f>
        <v/>
      </c>
      <c r="U434" s="156"/>
      <c r="V434" s="157" t="str">
        <f>IF('Leave Request Form'!Y435="", 'Leave Request Form'!M435, 'Leave Request Form'!Y435)</f>
        <v/>
      </c>
      <c r="W434" s="75"/>
    </row>
    <row r="435" spans="1:23" x14ac:dyDescent="0.25">
      <c r="A435" s="75"/>
      <c r="B435" s="176" t="str">
        <f>IF('Leave Request Form'!B436="", "", 'Leave Request Form'!B436)</f>
        <v/>
      </c>
      <c r="C435" s="158" t="str">
        <f>IF('Leave Request Form'!C436="", "", 'Leave Request Form'!C436)</f>
        <v/>
      </c>
      <c r="D435" s="160" t="str">
        <f>IF('Leave Request Form'!D436="", "", 'Leave Request Form'!D436)</f>
        <v/>
      </c>
      <c r="E435" s="161" t="str">
        <f>IF('Leave Request Form'!E436="", "", 'Leave Request Form'!E436)</f>
        <v/>
      </c>
      <c r="F435" s="181" t="str">
        <f>IF('Leave Request Form'!F436="", "", 'Leave Request Form'!F436)</f>
        <v/>
      </c>
      <c r="G435" s="163" t="str">
        <f>IF('Leave Request Form'!G436="", "", 'Leave Request Form'!G436)</f>
        <v/>
      </c>
      <c r="H435" s="164" t="str">
        <f>IF('Leave Request Form'!H436="", "", 'Leave Request Form'!H436)</f>
        <v/>
      </c>
      <c r="I435" s="156"/>
      <c r="J435" s="157" t="str">
        <f>IF('Leave Request Form'!AL436="", "", 'Leave Request Form'!AL436)</f>
        <v/>
      </c>
      <c r="K435" s="156"/>
      <c r="L435" s="157"/>
      <c r="M435" s="159"/>
      <c r="N435" s="160"/>
      <c r="O435" s="161"/>
      <c r="P435" s="163"/>
      <c r="Q435" s="163"/>
      <c r="R435" s="163"/>
      <c r="S435" s="156"/>
      <c r="T435" s="157" t="str">
        <f>IF('Leave Request Form'!W436="", 'Leave Request Form'!K436, 'Leave Request Form'!W436)</f>
        <v/>
      </c>
      <c r="U435" s="156"/>
      <c r="V435" s="157" t="str">
        <f>IF('Leave Request Form'!Y436="", 'Leave Request Form'!M436, 'Leave Request Form'!Y436)</f>
        <v/>
      </c>
      <c r="W435" s="75"/>
    </row>
    <row r="436" spans="1:23" x14ac:dyDescent="0.25">
      <c r="A436" s="75"/>
      <c r="B436" s="176" t="str">
        <f>IF('Leave Request Form'!B437="", "", 'Leave Request Form'!B437)</f>
        <v/>
      </c>
      <c r="C436" s="158" t="str">
        <f>IF('Leave Request Form'!C437="", "", 'Leave Request Form'!C437)</f>
        <v/>
      </c>
      <c r="D436" s="160" t="str">
        <f>IF('Leave Request Form'!D437="", "", 'Leave Request Form'!D437)</f>
        <v/>
      </c>
      <c r="E436" s="161" t="str">
        <f>IF('Leave Request Form'!E437="", "", 'Leave Request Form'!E437)</f>
        <v/>
      </c>
      <c r="F436" s="181" t="str">
        <f>IF('Leave Request Form'!F437="", "", 'Leave Request Form'!F437)</f>
        <v/>
      </c>
      <c r="G436" s="163" t="str">
        <f>IF('Leave Request Form'!G437="", "", 'Leave Request Form'!G437)</f>
        <v/>
      </c>
      <c r="H436" s="164" t="str">
        <f>IF('Leave Request Form'!H437="", "", 'Leave Request Form'!H437)</f>
        <v/>
      </c>
      <c r="I436" s="156"/>
      <c r="J436" s="157" t="str">
        <f>IF('Leave Request Form'!AL437="", "", 'Leave Request Form'!AL437)</f>
        <v/>
      </c>
      <c r="K436" s="156"/>
      <c r="L436" s="157"/>
      <c r="M436" s="159"/>
      <c r="N436" s="160"/>
      <c r="O436" s="161"/>
      <c r="P436" s="163"/>
      <c r="Q436" s="163"/>
      <c r="R436" s="163"/>
      <c r="S436" s="156"/>
      <c r="T436" s="157" t="str">
        <f>IF('Leave Request Form'!W437="", 'Leave Request Form'!K437, 'Leave Request Form'!W437)</f>
        <v/>
      </c>
      <c r="U436" s="156"/>
      <c r="V436" s="157" t="str">
        <f>IF('Leave Request Form'!Y437="", 'Leave Request Form'!M437, 'Leave Request Form'!Y437)</f>
        <v/>
      </c>
      <c r="W436" s="75"/>
    </row>
    <row r="437" spans="1:23" x14ac:dyDescent="0.25">
      <c r="A437" s="75"/>
      <c r="B437" s="176" t="str">
        <f>IF('Leave Request Form'!B438="", "", 'Leave Request Form'!B438)</f>
        <v/>
      </c>
      <c r="C437" s="158" t="str">
        <f>IF('Leave Request Form'!C438="", "", 'Leave Request Form'!C438)</f>
        <v/>
      </c>
      <c r="D437" s="160" t="str">
        <f>IF('Leave Request Form'!D438="", "", 'Leave Request Form'!D438)</f>
        <v/>
      </c>
      <c r="E437" s="161" t="str">
        <f>IF('Leave Request Form'!E438="", "", 'Leave Request Form'!E438)</f>
        <v/>
      </c>
      <c r="F437" s="181" t="str">
        <f>IF('Leave Request Form'!F438="", "", 'Leave Request Form'!F438)</f>
        <v/>
      </c>
      <c r="G437" s="163" t="str">
        <f>IF('Leave Request Form'!G438="", "", 'Leave Request Form'!G438)</f>
        <v/>
      </c>
      <c r="H437" s="164" t="str">
        <f>IF('Leave Request Form'!H438="", "", 'Leave Request Form'!H438)</f>
        <v/>
      </c>
      <c r="I437" s="156"/>
      <c r="J437" s="157" t="str">
        <f>IF('Leave Request Form'!AL438="", "", 'Leave Request Form'!AL438)</f>
        <v/>
      </c>
      <c r="K437" s="156"/>
      <c r="L437" s="157"/>
      <c r="M437" s="159"/>
      <c r="N437" s="160"/>
      <c r="O437" s="161"/>
      <c r="P437" s="163"/>
      <c r="Q437" s="163"/>
      <c r="R437" s="163"/>
      <c r="S437" s="156"/>
      <c r="T437" s="157" t="str">
        <f>IF('Leave Request Form'!W438="", 'Leave Request Form'!K438, 'Leave Request Form'!W438)</f>
        <v/>
      </c>
      <c r="U437" s="156"/>
      <c r="V437" s="157" t="str">
        <f>IF('Leave Request Form'!Y438="", 'Leave Request Form'!M438, 'Leave Request Form'!Y438)</f>
        <v/>
      </c>
      <c r="W437" s="75"/>
    </row>
    <row r="438" spans="1:23" x14ac:dyDescent="0.25">
      <c r="A438" s="75"/>
      <c r="B438" s="176" t="str">
        <f>IF('Leave Request Form'!B439="", "", 'Leave Request Form'!B439)</f>
        <v/>
      </c>
      <c r="C438" s="158" t="str">
        <f>IF('Leave Request Form'!C439="", "", 'Leave Request Form'!C439)</f>
        <v/>
      </c>
      <c r="D438" s="160" t="str">
        <f>IF('Leave Request Form'!D439="", "", 'Leave Request Form'!D439)</f>
        <v/>
      </c>
      <c r="E438" s="161" t="str">
        <f>IF('Leave Request Form'!E439="", "", 'Leave Request Form'!E439)</f>
        <v/>
      </c>
      <c r="F438" s="181" t="str">
        <f>IF('Leave Request Form'!F439="", "", 'Leave Request Form'!F439)</f>
        <v/>
      </c>
      <c r="G438" s="163" t="str">
        <f>IF('Leave Request Form'!G439="", "", 'Leave Request Form'!G439)</f>
        <v/>
      </c>
      <c r="H438" s="164" t="str">
        <f>IF('Leave Request Form'!H439="", "", 'Leave Request Form'!H439)</f>
        <v/>
      </c>
      <c r="I438" s="156"/>
      <c r="J438" s="157" t="str">
        <f>IF('Leave Request Form'!AL439="", "", 'Leave Request Form'!AL439)</f>
        <v/>
      </c>
      <c r="K438" s="156"/>
      <c r="L438" s="157"/>
      <c r="M438" s="159"/>
      <c r="N438" s="160"/>
      <c r="O438" s="161"/>
      <c r="P438" s="163"/>
      <c r="Q438" s="163"/>
      <c r="R438" s="163"/>
      <c r="S438" s="156"/>
      <c r="T438" s="157" t="str">
        <f>IF('Leave Request Form'!W439="", 'Leave Request Form'!K439, 'Leave Request Form'!W439)</f>
        <v/>
      </c>
      <c r="U438" s="156"/>
      <c r="V438" s="157" t="str">
        <f>IF('Leave Request Form'!Y439="", 'Leave Request Form'!M439, 'Leave Request Form'!Y439)</f>
        <v/>
      </c>
      <c r="W438" s="75"/>
    </row>
    <row r="439" spans="1:23" x14ac:dyDescent="0.25">
      <c r="A439" s="75"/>
      <c r="B439" s="176" t="str">
        <f>IF('Leave Request Form'!B440="", "", 'Leave Request Form'!B440)</f>
        <v/>
      </c>
      <c r="C439" s="158" t="str">
        <f>IF('Leave Request Form'!C440="", "", 'Leave Request Form'!C440)</f>
        <v/>
      </c>
      <c r="D439" s="160" t="str">
        <f>IF('Leave Request Form'!D440="", "", 'Leave Request Form'!D440)</f>
        <v/>
      </c>
      <c r="E439" s="161" t="str">
        <f>IF('Leave Request Form'!E440="", "", 'Leave Request Form'!E440)</f>
        <v/>
      </c>
      <c r="F439" s="181" t="str">
        <f>IF('Leave Request Form'!F440="", "", 'Leave Request Form'!F440)</f>
        <v/>
      </c>
      <c r="G439" s="163" t="str">
        <f>IF('Leave Request Form'!G440="", "", 'Leave Request Form'!G440)</f>
        <v/>
      </c>
      <c r="H439" s="164" t="str">
        <f>IF('Leave Request Form'!H440="", "", 'Leave Request Form'!H440)</f>
        <v/>
      </c>
      <c r="I439" s="156"/>
      <c r="J439" s="157" t="str">
        <f>IF('Leave Request Form'!AL440="", "", 'Leave Request Form'!AL440)</f>
        <v/>
      </c>
      <c r="K439" s="156"/>
      <c r="L439" s="157"/>
      <c r="M439" s="159"/>
      <c r="N439" s="160"/>
      <c r="O439" s="161"/>
      <c r="P439" s="163"/>
      <c r="Q439" s="163"/>
      <c r="R439" s="163"/>
      <c r="S439" s="156"/>
      <c r="T439" s="157" t="str">
        <f>IF('Leave Request Form'!W440="", 'Leave Request Form'!K440, 'Leave Request Form'!W440)</f>
        <v/>
      </c>
      <c r="U439" s="156"/>
      <c r="V439" s="157" t="str">
        <f>IF('Leave Request Form'!Y440="", 'Leave Request Form'!M440, 'Leave Request Form'!Y440)</f>
        <v/>
      </c>
      <c r="W439" s="75"/>
    </row>
    <row r="440" spans="1:23" x14ac:dyDescent="0.25">
      <c r="A440" s="75"/>
      <c r="B440" s="176" t="str">
        <f>IF('Leave Request Form'!B441="", "", 'Leave Request Form'!B441)</f>
        <v/>
      </c>
      <c r="C440" s="158" t="str">
        <f>IF('Leave Request Form'!C441="", "", 'Leave Request Form'!C441)</f>
        <v/>
      </c>
      <c r="D440" s="160" t="str">
        <f>IF('Leave Request Form'!D441="", "", 'Leave Request Form'!D441)</f>
        <v/>
      </c>
      <c r="E440" s="161" t="str">
        <f>IF('Leave Request Form'!E441="", "", 'Leave Request Form'!E441)</f>
        <v/>
      </c>
      <c r="F440" s="181" t="str">
        <f>IF('Leave Request Form'!F441="", "", 'Leave Request Form'!F441)</f>
        <v/>
      </c>
      <c r="G440" s="163" t="str">
        <f>IF('Leave Request Form'!G441="", "", 'Leave Request Form'!G441)</f>
        <v/>
      </c>
      <c r="H440" s="164" t="str">
        <f>IF('Leave Request Form'!H441="", "", 'Leave Request Form'!H441)</f>
        <v/>
      </c>
      <c r="I440" s="156"/>
      <c r="J440" s="157" t="str">
        <f>IF('Leave Request Form'!AL441="", "", 'Leave Request Form'!AL441)</f>
        <v/>
      </c>
      <c r="K440" s="156"/>
      <c r="L440" s="157"/>
      <c r="M440" s="159"/>
      <c r="N440" s="160"/>
      <c r="O440" s="161"/>
      <c r="P440" s="163"/>
      <c r="Q440" s="163"/>
      <c r="R440" s="163"/>
      <c r="S440" s="156"/>
      <c r="T440" s="157" t="str">
        <f>IF('Leave Request Form'!W441="", 'Leave Request Form'!K441, 'Leave Request Form'!W441)</f>
        <v/>
      </c>
      <c r="U440" s="156"/>
      <c r="V440" s="157" t="str">
        <f>IF('Leave Request Form'!Y441="", 'Leave Request Form'!M441, 'Leave Request Form'!Y441)</f>
        <v/>
      </c>
      <c r="W440" s="75"/>
    </row>
    <row r="441" spans="1:23" x14ac:dyDescent="0.25">
      <c r="A441" s="75"/>
      <c r="B441" s="176" t="str">
        <f>IF('Leave Request Form'!B442="", "", 'Leave Request Form'!B442)</f>
        <v/>
      </c>
      <c r="C441" s="158" t="str">
        <f>IF('Leave Request Form'!C442="", "", 'Leave Request Form'!C442)</f>
        <v/>
      </c>
      <c r="D441" s="160" t="str">
        <f>IF('Leave Request Form'!D442="", "", 'Leave Request Form'!D442)</f>
        <v/>
      </c>
      <c r="E441" s="161" t="str">
        <f>IF('Leave Request Form'!E442="", "", 'Leave Request Form'!E442)</f>
        <v/>
      </c>
      <c r="F441" s="181" t="str">
        <f>IF('Leave Request Form'!F442="", "", 'Leave Request Form'!F442)</f>
        <v/>
      </c>
      <c r="G441" s="163" t="str">
        <f>IF('Leave Request Form'!G442="", "", 'Leave Request Form'!G442)</f>
        <v/>
      </c>
      <c r="H441" s="164" t="str">
        <f>IF('Leave Request Form'!H442="", "", 'Leave Request Form'!H442)</f>
        <v/>
      </c>
      <c r="I441" s="156"/>
      <c r="J441" s="157" t="str">
        <f>IF('Leave Request Form'!AL442="", "", 'Leave Request Form'!AL442)</f>
        <v/>
      </c>
      <c r="K441" s="156"/>
      <c r="L441" s="157"/>
      <c r="M441" s="159"/>
      <c r="N441" s="160"/>
      <c r="O441" s="161"/>
      <c r="P441" s="163"/>
      <c r="Q441" s="163"/>
      <c r="R441" s="163"/>
      <c r="S441" s="156"/>
      <c r="T441" s="157" t="str">
        <f>IF('Leave Request Form'!W442="", 'Leave Request Form'!K442, 'Leave Request Form'!W442)</f>
        <v/>
      </c>
      <c r="U441" s="156"/>
      <c r="V441" s="157" t="str">
        <f>IF('Leave Request Form'!Y442="", 'Leave Request Form'!M442, 'Leave Request Form'!Y442)</f>
        <v/>
      </c>
      <c r="W441" s="75"/>
    </row>
    <row r="442" spans="1:23" x14ac:dyDescent="0.25">
      <c r="A442" s="75"/>
      <c r="B442" s="176" t="str">
        <f>IF('Leave Request Form'!B443="", "", 'Leave Request Form'!B443)</f>
        <v/>
      </c>
      <c r="C442" s="158" t="str">
        <f>IF('Leave Request Form'!C443="", "", 'Leave Request Form'!C443)</f>
        <v/>
      </c>
      <c r="D442" s="160" t="str">
        <f>IF('Leave Request Form'!D443="", "", 'Leave Request Form'!D443)</f>
        <v/>
      </c>
      <c r="E442" s="161" t="str">
        <f>IF('Leave Request Form'!E443="", "", 'Leave Request Form'!E443)</f>
        <v/>
      </c>
      <c r="F442" s="181" t="str">
        <f>IF('Leave Request Form'!F443="", "", 'Leave Request Form'!F443)</f>
        <v/>
      </c>
      <c r="G442" s="163" t="str">
        <f>IF('Leave Request Form'!G443="", "", 'Leave Request Form'!G443)</f>
        <v/>
      </c>
      <c r="H442" s="164" t="str">
        <f>IF('Leave Request Form'!H443="", "", 'Leave Request Form'!H443)</f>
        <v/>
      </c>
      <c r="I442" s="156"/>
      <c r="J442" s="157" t="str">
        <f>IF('Leave Request Form'!AL443="", "", 'Leave Request Form'!AL443)</f>
        <v/>
      </c>
      <c r="K442" s="156"/>
      <c r="L442" s="157"/>
      <c r="M442" s="159"/>
      <c r="N442" s="160"/>
      <c r="O442" s="161"/>
      <c r="P442" s="163"/>
      <c r="Q442" s="163"/>
      <c r="R442" s="163"/>
      <c r="S442" s="156"/>
      <c r="T442" s="157" t="str">
        <f>IF('Leave Request Form'!W443="", 'Leave Request Form'!K443, 'Leave Request Form'!W443)</f>
        <v/>
      </c>
      <c r="U442" s="156"/>
      <c r="V442" s="157" t="str">
        <f>IF('Leave Request Form'!Y443="", 'Leave Request Form'!M443, 'Leave Request Form'!Y443)</f>
        <v/>
      </c>
      <c r="W442" s="75"/>
    </row>
    <row r="443" spans="1:23" x14ac:dyDescent="0.25">
      <c r="A443" s="75"/>
      <c r="B443" s="176" t="str">
        <f>IF('Leave Request Form'!B444="", "", 'Leave Request Form'!B444)</f>
        <v/>
      </c>
      <c r="C443" s="158" t="str">
        <f>IF('Leave Request Form'!C444="", "", 'Leave Request Form'!C444)</f>
        <v/>
      </c>
      <c r="D443" s="160" t="str">
        <f>IF('Leave Request Form'!D444="", "", 'Leave Request Form'!D444)</f>
        <v/>
      </c>
      <c r="E443" s="161" t="str">
        <f>IF('Leave Request Form'!E444="", "", 'Leave Request Form'!E444)</f>
        <v/>
      </c>
      <c r="F443" s="181" t="str">
        <f>IF('Leave Request Form'!F444="", "", 'Leave Request Form'!F444)</f>
        <v/>
      </c>
      <c r="G443" s="163" t="str">
        <f>IF('Leave Request Form'!G444="", "", 'Leave Request Form'!G444)</f>
        <v/>
      </c>
      <c r="H443" s="164" t="str">
        <f>IF('Leave Request Form'!H444="", "", 'Leave Request Form'!H444)</f>
        <v/>
      </c>
      <c r="I443" s="156"/>
      <c r="J443" s="157" t="str">
        <f>IF('Leave Request Form'!AL444="", "", 'Leave Request Form'!AL444)</f>
        <v/>
      </c>
      <c r="K443" s="156"/>
      <c r="L443" s="157"/>
      <c r="M443" s="159"/>
      <c r="N443" s="160"/>
      <c r="O443" s="161"/>
      <c r="P443" s="163"/>
      <c r="Q443" s="163"/>
      <c r="R443" s="163"/>
      <c r="S443" s="156"/>
      <c r="T443" s="157" t="str">
        <f>IF('Leave Request Form'!W444="", 'Leave Request Form'!K444, 'Leave Request Form'!W444)</f>
        <v/>
      </c>
      <c r="U443" s="156"/>
      <c r="V443" s="157" t="str">
        <f>IF('Leave Request Form'!Y444="", 'Leave Request Form'!M444, 'Leave Request Form'!Y444)</f>
        <v/>
      </c>
      <c r="W443" s="75"/>
    </row>
    <row r="444" spans="1:23" x14ac:dyDescent="0.25">
      <c r="A444" s="75"/>
      <c r="B444" s="176" t="str">
        <f>IF('Leave Request Form'!B445="", "", 'Leave Request Form'!B445)</f>
        <v/>
      </c>
      <c r="C444" s="158" t="str">
        <f>IF('Leave Request Form'!C445="", "", 'Leave Request Form'!C445)</f>
        <v/>
      </c>
      <c r="D444" s="160" t="str">
        <f>IF('Leave Request Form'!D445="", "", 'Leave Request Form'!D445)</f>
        <v/>
      </c>
      <c r="E444" s="161" t="str">
        <f>IF('Leave Request Form'!E445="", "", 'Leave Request Form'!E445)</f>
        <v/>
      </c>
      <c r="F444" s="181" t="str">
        <f>IF('Leave Request Form'!F445="", "", 'Leave Request Form'!F445)</f>
        <v/>
      </c>
      <c r="G444" s="163" t="str">
        <f>IF('Leave Request Form'!G445="", "", 'Leave Request Form'!G445)</f>
        <v/>
      </c>
      <c r="H444" s="164" t="str">
        <f>IF('Leave Request Form'!H445="", "", 'Leave Request Form'!H445)</f>
        <v/>
      </c>
      <c r="I444" s="156"/>
      <c r="J444" s="157" t="str">
        <f>IF('Leave Request Form'!AL445="", "", 'Leave Request Form'!AL445)</f>
        <v/>
      </c>
      <c r="K444" s="156"/>
      <c r="L444" s="157"/>
      <c r="M444" s="159"/>
      <c r="N444" s="160"/>
      <c r="O444" s="161"/>
      <c r="P444" s="163"/>
      <c r="Q444" s="163"/>
      <c r="R444" s="163"/>
      <c r="S444" s="156"/>
      <c r="T444" s="157" t="str">
        <f>IF('Leave Request Form'!W445="", 'Leave Request Form'!K445, 'Leave Request Form'!W445)</f>
        <v/>
      </c>
      <c r="U444" s="156"/>
      <c r="V444" s="157" t="str">
        <f>IF('Leave Request Form'!Y445="", 'Leave Request Form'!M445, 'Leave Request Form'!Y445)</f>
        <v/>
      </c>
      <c r="W444" s="75"/>
    </row>
    <row r="445" spans="1:23" x14ac:dyDescent="0.25">
      <c r="A445" s="75"/>
      <c r="B445" s="176" t="str">
        <f>IF('Leave Request Form'!B446="", "", 'Leave Request Form'!B446)</f>
        <v/>
      </c>
      <c r="C445" s="158" t="str">
        <f>IF('Leave Request Form'!C446="", "", 'Leave Request Form'!C446)</f>
        <v/>
      </c>
      <c r="D445" s="160" t="str">
        <f>IF('Leave Request Form'!D446="", "", 'Leave Request Form'!D446)</f>
        <v/>
      </c>
      <c r="E445" s="161" t="str">
        <f>IF('Leave Request Form'!E446="", "", 'Leave Request Form'!E446)</f>
        <v/>
      </c>
      <c r="F445" s="181" t="str">
        <f>IF('Leave Request Form'!F446="", "", 'Leave Request Form'!F446)</f>
        <v/>
      </c>
      <c r="G445" s="163" t="str">
        <f>IF('Leave Request Form'!G446="", "", 'Leave Request Form'!G446)</f>
        <v/>
      </c>
      <c r="H445" s="164" t="str">
        <f>IF('Leave Request Form'!H446="", "", 'Leave Request Form'!H446)</f>
        <v/>
      </c>
      <c r="I445" s="156"/>
      <c r="J445" s="157" t="str">
        <f>IF('Leave Request Form'!AL446="", "", 'Leave Request Form'!AL446)</f>
        <v/>
      </c>
      <c r="K445" s="156"/>
      <c r="L445" s="157"/>
      <c r="M445" s="159"/>
      <c r="N445" s="160"/>
      <c r="O445" s="161"/>
      <c r="P445" s="163"/>
      <c r="Q445" s="163"/>
      <c r="R445" s="163"/>
      <c r="S445" s="156"/>
      <c r="T445" s="157" t="str">
        <f>IF('Leave Request Form'!W446="", 'Leave Request Form'!K446, 'Leave Request Form'!W446)</f>
        <v/>
      </c>
      <c r="U445" s="156"/>
      <c r="V445" s="157" t="str">
        <f>IF('Leave Request Form'!Y446="", 'Leave Request Form'!M446, 'Leave Request Form'!Y446)</f>
        <v/>
      </c>
      <c r="W445" s="75"/>
    </row>
    <row r="446" spans="1:23" x14ac:dyDescent="0.25">
      <c r="A446" s="75"/>
      <c r="B446" s="176" t="str">
        <f>IF('Leave Request Form'!B447="", "", 'Leave Request Form'!B447)</f>
        <v/>
      </c>
      <c r="C446" s="158" t="str">
        <f>IF('Leave Request Form'!C447="", "", 'Leave Request Form'!C447)</f>
        <v/>
      </c>
      <c r="D446" s="160" t="str">
        <f>IF('Leave Request Form'!D447="", "", 'Leave Request Form'!D447)</f>
        <v/>
      </c>
      <c r="E446" s="161" t="str">
        <f>IF('Leave Request Form'!E447="", "", 'Leave Request Form'!E447)</f>
        <v/>
      </c>
      <c r="F446" s="181" t="str">
        <f>IF('Leave Request Form'!F447="", "", 'Leave Request Form'!F447)</f>
        <v/>
      </c>
      <c r="G446" s="163" t="str">
        <f>IF('Leave Request Form'!G447="", "", 'Leave Request Form'!G447)</f>
        <v/>
      </c>
      <c r="H446" s="164" t="str">
        <f>IF('Leave Request Form'!H447="", "", 'Leave Request Form'!H447)</f>
        <v/>
      </c>
      <c r="I446" s="156"/>
      <c r="J446" s="157" t="str">
        <f>IF('Leave Request Form'!AL447="", "", 'Leave Request Form'!AL447)</f>
        <v/>
      </c>
      <c r="K446" s="156"/>
      <c r="L446" s="157"/>
      <c r="M446" s="159"/>
      <c r="N446" s="160"/>
      <c r="O446" s="161"/>
      <c r="P446" s="163"/>
      <c r="Q446" s="163"/>
      <c r="R446" s="163"/>
      <c r="S446" s="156"/>
      <c r="T446" s="157" t="str">
        <f>IF('Leave Request Form'!W447="", 'Leave Request Form'!K447, 'Leave Request Form'!W447)</f>
        <v/>
      </c>
      <c r="U446" s="156"/>
      <c r="V446" s="157" t="str">
        <f>IF('Leave Request Form'!Y447="", 'Leave Request Form'!M447, 'Leave Request Form'!Y447)</f>
        <v/>
      </c>
      <c r="W446" s="75"/>
    </row>
    <row r="447" spans="1:23" x14ac:dyDescent="0.25">
      <c r="A447" s="75"/>
      <c r="B447" s="176" t="str">
        <f>IF('Leave Request Form'!B448="", "", 'Leave Request Form'!B448)</f>
        <v/>
      </c>
      <c r="C447" s="158" t="str">
        <f>IF('Leave Request Form'!C448="", "", 'Leave Request Form'!C448)</f>
        <v/>
      </c>
      <c r="D447" s="160" t="str">
        <f>IF('Leave Request Form'!D448="", "", 'Leave Request Form'!D448)</f>
        <v/>
      </c>
      <c r="E447" s="161" t="str">
        <f>IF('Leave Request Form'!E448="", "", 'Leave Request Form'!E448)</f>
        <v/>
      </c>
      <c r="F447" s="181" t="str">
        <f>IF('Leave Request Form'!F448="", "", 'Leave Request Form'!F448)</f>
        <v/>
      </c>
      <c r="G447" s="163" t="str">
        <f>IF('Leave Request Form'!G448="", "", 'Leave Request Form'!G448)</f>
        <v/>
      </c>
      <c r="H447" s="164" t="str">
        <f>IF('Leave Request Form'!H448="", "", 'Leave Request Form'!H448)</f>
        <v/>
      </c>
      <c r="I447" s="156"/>
      <c r="J447" s="157" t="str">
        <f>IF('Leave Request Form'!AL448="", "", 'Leave Request Form'!AL448)</f>
        <v/>
      </c>
      <c r="K447" s="156"/>
      <c r="L447" s="157"/>
      <c r="M447" s="159"/>
      <c r="N447" s="160"/>
      <c r="O447" s="161"/>
      <c r="P447" s="163"/>
      <c r="Q447" s="163"/>
      <c r="R447" s="163"/>
      <c r="S447" s="156"/>
      <c r="T447" s="157" t="str">
        <f>IF('Leave Request Form'!W448="", 'Leave Request Form'!K448, 'Leave Request Form'!W448)</f>
        <v/>
      </c>
      <c r="U447" s="156"/>
      <c r="V447" s="157" t="str">
        <f>IF('Leave Request Form'!Y448="", 'Leave Request Form'!M448, 'Leave Request Form'!Y448)</f>
        <v/>
      </c>
      <c r="W447" s="75"/>
    </row>
    <row r="448" spans="1:23" x14ac:dyDescent="0.25">
      <c r="A448" s="75"/>
      <c r="B448" s="176" t="str">
        <f>IF('Leave Request Form'!B449="", "", 'Leave Request Form'!B449)</f>
        <v/>
      </c>
      <c r="C448" s="158" t="str">
        <f>IF('Leave Request Form'!C449="", "", 'Leave Request Form'!C449)</f>
        <v/>
      </c>
      <c r="D448" s="160" t="str">
        <f>IF('Leave Request Form'!D449="", "", 'Leave Request Form'!D449)</f>
        <v/>
      </c>
      <c r="E448" s="161" t="str">
        <f>IF('Leave Request Form'!E449="", "", 'Leave Request Form'!E449)</f>
        <v/>
      </c>
      <c r="F448" s="181" t="str">
        <f>IF('Leave Request Form'!F449="", "", 'Leave Request Form'!F449)</f>
        <v/>
      </c>
      <c r="G448" s="163" t="str">
        <f>IF('Leave Request Form'!G449="", "", 'Leave Request Form'!G449)</f>
        <v/>
      </c>
      <c r="H448" s="164" t="str">
        <f>IF('Leave Request Form'!H449="", "", 'Leave Request Form'!H449)</f>
        <v/>
      </c>
      <c r="I448" s="156"/>
      <c r="J448" s="157" t="str">
        <f>IF('Leave Request Form'!AL449="", "", 'Leave Request Form'!AL449)</f>
        <v/>
      </c>
      <c r="K448" s="156"/>
      <c r="L448" s="157"/>
      <c r="M448" s="159"/>
      <c r="N448" s="160"/>
      <c r="O448" s="161"/>
      <c r="P448" s="163"/>
      <c r="Q448" s="163"/>
      <c r="R448" s="163"/>
      <c r="S448" s="156"/>
      <c r="T448" s="157" t="str">
        <f>IF('Leave Request Form'!W449="", 'Leave Request Form'!K449, 'Leave Request Form'!W449)</f>
        <v/>
      </c>
      <c r="U448" s="156"/>
      <c r="V448" s="157" t="str">
        <f>IF('Leave Request Form'!Y449="", 'Leave Request Form'!M449, 'Leave Request Form'!Y449)</f>
        <v/>
      </c>
      <c r="W448" s="75"/>
    </row>
    <row r="449" spans="1:23" x14ac:dyDescent="0.25">
      <c r="A449" s="75"/>
      <c r="B449" s="176" t="str">
        <f>IF('Leave Request Form'!B450="", "", 'Leave Request Form'!B450)</f>
        <v/>
      </c>
      <c r="C449" s="158" t="str">
        <f>IF('Leave Request Form'!C450="", "", 'Leave Request Form'!C450)</f>
        <v/>
      </c>
      <c r="D449" s="160" t="str">
        <f>IF('Leave Request Form'!D450="", "", 'Leave Request Form'!D450)</f>
        <v/>
      </c>
      <c r="E449" s="161" t="str">
        <f>IF('Leave Request Form'!E450="", "", 'Leave Request Form'!E450)</f>
        <v/>
      </c>
      <c r="F449" s="181" t="str">
        <f>IF('Leave Request Form'!F450="", "", 'Leave Request Form'!F450)</f>
        <v/>
      </c>
      <c r="G449" s="163" t="str">
        <f>IF('Leave Request Form'!G450="", "", 'Leave Request Form'!G450)</f>
        <v/>
      </c>
      <c r="H449" s="164" t="str">
        <f>IF('Leave Request Form'!H450="", "", 'Leave Request Form'!H450)</f>
        <v/>
      </c>
      <c r="I449" s="156"/>
      <c r="J449" s="157" t="str">
        <f>IF('Leave Request Form'!AL450="", "", 'Leave Request Form'!AL450)</f>
        <v/>
      </c>
      <c r="K449" s="156"/>
      <c r="L449" s="157"/>
      <c r="M449" s="159"/>
      <c r="N449" s="160"/>
      <c r="O449" s="161"/>
      <c r="P449" s="163"/>
      <c r="Q449" s="163"/>
      <c r="R449" s="163"/>
      <c r="S449" s="156"/>
      <c r="T449" s="157" t="str">
        <f>IF('Leave Request Form'!W450="", 'Leave Request Form'!K450, 'Leave Request Form'!W450)</f>
        <v/>
      </c>
      <c r="U449" s="156"/>
      <c r="V449" s="157" t="str">
        <f>IF('Leave Request Form'!Y450="", 'Leave Request Form'!M450, 'Leave Request Form'!Y450)</f>
        <v/>
      </c>
      <c r="W449" s="75"/>
    </row>
    <row r="450" spans="1:23" x14ac:dyDescent="0.25">
      <c r="A450" s="75"/>
      <c r="B450" s="176" t="str">
        <f>IF('Leave Request Form'!B451="", "", 'Leave Request Form'!B451)</f>
        <v/>
      </c>
      <c r="C450" s="158" t="str">
        <f>IF('Leave Request Form'!C451="", "", 'Leave Request Form'!C451)</f>
        <v/>
      </c>
      <c r="D450" s="160" t="str">
        <f>IF('Leave Request Form'!D451="", "", 'Leave Request Form'!D451)</f>
        <v/>
      </c>
      <c r="E450" s="161" t="str">
        <f>IF('Leave Request Form'!E451="", "", 'Leave Request Form'!E451)</f>
        <v/>
      </c>
      <c r="F450" s="181" t="str">
        <f>IF('Leave Request Form'!F451="", "", 'Leave Request Form'!F451)</f>
        <v/>
      </c>
      <c r="G450" s="163" t="str">
        <f>IF('Leave Request Form'!G451="", "", 'Leave Request Form'!G451)</f>
        <v/>
      </c>
      <c r="H450" s="164" t="str">
        <f>IF('Leave Request Form'!H451="", "", 'Leave Request Form'!H451)</f>
        <v/>
      </c>
      <c r="I450" s="156"/>
      <c r="J450" s="157" t="str">
        <f>IF('Leave Request Form'!AL451="", "", 'Leave Request Form'!AL451)</f>
        <v/>
      </c>
      <c r="K450" s="156"/>
      <c r="L450" s="157"/>
      <c r="M450" s="159"/>
      <c r="N450" s="160"/>
      <c r="O450" s="161"/>
      <c r="P450" s="163"/>
      <c r="Q450" s="163"/>
      <c r="R450" s="163"/>
      <c r="S450" s="156"/>
      <c r="T450" s="157" t="str">
        <f>IF('Leave Request Form'!W451="", 'Leave Request Form'!K451, 'Leave Request Form'!W451)</f>
        <v/>
      </c>
      <c r="U450" s="156"/>
      <c r="V450" s="157" t="str">
        <f>IF('Leave Request Form'!Y451="", 'Leave Request Form'!M451, 'Leave Request Form'!Y451)</f>
        <v/>
      </c>
      <c r="W450" s="75"/>
    </row>
    <row r="451" spans="1:23" x14ac:dyDescent="0.25">
      <c r="A451" s="75"/>
      <c r="B451" s="176" t="str">
        <f>IF('Leave Request Form'!B452="", "", 'Leave Request Form'!B452)</f>
        <v/>
      </c>
      <c r="C451" s="158" t="str">
        <f>IF('Leave Request Form'!C452="", "", 'Leave Request Form'!C452)</f>
        <v/>
      </c>
      <c r="D451" s="160" t="str">
        <f>IF('Leave Request Form'!D452="", "", 'Leave Request Form'!D452)</f>
        <v/>
      </c>
      <c r="E451" s="161" t="str">
        <f>IF('Leave Request Form'!E452="", "", 'Leave Request Form'!E452)</f>
        <v/>
      </c>
      <c r="F451" s="181" t="str">
        <f>IF('Leave Request Form'!F452="", "", 'Leave Request Form'!F452)</f>
        <v/>
      </c>
      <c r="G451" s="163" t="str">
        <f>IF('Leave Request Form'!G452="", "", 'Leave Request Form'!G452)</f>
        <v/>
      </c>
      <c r="H451" s="164" t="str">
        <f>IF('Leave Request Form'!H452="", "", 'Leave Request Form'!H452)</f>
        <v/>
      </c>
      <c r="I451" s="156"/>
      <c r="J451" s="157" t="str">
        <f>IF('Leave Request Form'!AL452="", "", 'Leave Request Form'!AL452)</f>
        <v/>
      </c>
      <c r="K451" s="156"/>
      <c r="L451" s="157"/>
      <c r="M451" s="159"/>
      <c r="N451" s="160"/>
      <c r="O451" s="161"/>
      <c r="P451" s="163"/>
      <c r="Q451" s="163"/>
      <c r="R451" s="163"/>
      <c r="S451" s="156"/>
      <c r="T451" s="157" t="str">
        <f>IF('Leave Request Form'!W452="", 'Leave Request Form'!K452, 'Leave Request Form'!W452)</f>
        <v/>
      </c>
      <c r="U451" s="156"/>
      <c r="V451" s="157" t="str">
        <f>IF('Leave Request Form'!Y452="", 'Leave Request Form'!M452, 'Leave Request Form'!Y452)</f>
        <v/>
      </c>
      <c r="W451" s="75"/>
    </row>
    <row r="452" spans="1:23" x14ac:dyDescent="0.25">
      <c r="A452" s="75"/>
      <c r="B452" s="176" t="str">
        <f>IF('Leave Request Form'!B453="", "", 'Leave Request Form'!B453)</f>
        <v/>
      </c>
      <c r="C452" s="158" t="str">
        <f>IF('Leave Request Form'!C453="", "", 'Leave Request Form'!C453)</f>
        <v/>
      </c>
      <c r="D452" s="160" t="str">
        <f>IF('Leave Request Form'!D453="", "", 'Leave Request Form'!D453)</f>
        <v/>
      </c>
      <c r="E452" s="161" t="str">
        <f>IF('Leave Request Form'!E453="", "", 'Leave Request Form'!E453)</f>
        <v/>
      </c>
      <c r="F452" s="181" t="str">
        <f>IF('Leave Request Form'!F453="", "", 'Leave Request Form'!F453)</f>
        <v/>
      </c>
      <c r="G452" s="163" t="str">
        <f>IF('Leave Request Form'!G453="", "", 'Leave Request Form'!G453)</f>
        <v/>
      </c>
      <c r="H452" s="164" t="str">
        <f>IF('Leave Request Form'!H453="", "", 'Leave Request Form'!H453)</f>
        <v/>
      </c>
      <c r="I452" s="156"/>
      <c r="J452" s="157" t="str">
        <f>IF('Leave Request Form'!AL453="", "", 'Leave Request Form'!AL453)</f>
        <v/>
      </c>
      <c r="K452" s="156"/>
      <c r="L452" s="157"/>
      <c r="M452" s="159"/>
      <c r="N452" s="160"/>
      <c r="O452" s="161"/>
      <c r="P452" s="163"/>
      <c r="Q452" s="163"/>
      <c r="R452" s="163"/>
      <c r="S452" s="156"/>
      <c r="T452" s="157" t="str">
        <f>IF('Leave Request Form'!W453="", 'Leave Request Form'!K453, 'Leave Request Form'!W453)</f>
        <v/>
      </c>
      <c r="U452" s="156"/>
      <c r="V452" s="157" t="str">
        <f>IF('Leave Request Form'!Y453="", 'Leave Request Form'!M453, 'Leave Request Form'!Y453)</f>
        <v/>
      </c>
      <c r="W452" s="75"/>
    </row>
    <row r="453" spans="1:23" x14ac:dyDescent="0.25">
      <c r="A453" s="75"/>
      <c r="B453" s="176" t="str">
        <f>IF('Leave Request Form'!B454="", "", 'Leave Request Form'!B454)</f>
        <v/>
      </c>
      <c r="C453" s="158" t="str">
        <f>IF('Leave Request Form'!C454="", "", 'Leave Request Form'!C454)</f>
        <v/>
      </c>
      <c r="D453" s="160" t="str">
        <f>IF('Leave Request Form'!D454="", "", 'Leave Request Form'!D454)</f>
        <v/>
      </c>
      <c r="E453" s="161" t="str">
        <f>IF('Leave Request Form'!E454="", "", 'Leave Request Form'!E454)</f>
        <v/>
      </c>
      <c r="F453" s="181" t="str">
        <f>IF('Leave Request Form'!F454="", "", 'Leave Request Form'!F454)</f>
        <v/>
      </c>
      <c r="G453" s="163" t="str">
        <f>IF('Leave Request Form'!G454="", "", 'Leave Request Form'!G454)</f>
        <v/>
      </c>
      <c r="H453" s="164" t="str">
        <f>IF('Leave Request Form'!H454="", "", 'Leave Request Form'!H454)</f>
        <v/>
      </c>
      <c r="I453" s="156"/>
      <c r="J453" s="157" t="str">
        <f>IF('Leave Request Form'!AL454="", "", 'Leave Request Form'!AL454)</f>
        <v/>
      </c>
      <c r="K453" s="156"/>
      <c r="L453" s="157"/>
      <c r="M453" s="159"/>
      <c r="N453" s="160"/>
      <c r="O453" s="161"/>
      <c r="P453" s="163"/>
      <c r="Q453" s="163"/>
      <c r="R453" s="163"/>
      <c r="S453" s="156"/>
      <c r="T453" s="157" t="str">
        <f>IF('Leave Request Form'!W454="", 'Leave Request Form'!K454, 'Leave Request Form'!W454)</f>
        <v/>
      </c>
      <c r="U453" s="156"/>
      <c r="V453" s="157" t="str">
        <f>IF('Leave Request Form'!Y454="", 'Leave Request Form'!M454, 'Leave Request Form'!Y454)</f>
        <v/>
      </c>
      <c r="W453" s="75"/>
    </row>
    <row r="454" spans="1:23" x14ac:dyDescent="0.25">
      <c r="A454" s="75"/>
      <c r="B454" s="176" t="str">
        <f>IF('Leave Request Form'!B455="", "", 'Leave Request Form'!B455)</f>
        <v/>
      </c>
      <c r="C454" s="158" t="str">
        <f>IF('Leave Request Form'!C455="", "", 'Leave Request Form'!C455)</f>
        <v/>
      </c>
      <c r="D454" s="160" t="str">
        <f>IF('Leave Request Form'!D455="", "", 'Leave Request Form'!D455)</f>
        <v/>
      </c>
      <c r="E454" s="161" t="str">
        <f>IF('Leave Request Form'!E455="", "", 'Leave Request Form'!E455)</f>
        <v/>
      </c>
      <c r="F454" s="181" t="str">
        <f>IF('Leave Request Form'!F455="", "", 'Leave Request Form'!F455)</f>
        <v/>
      </c>
      <c r="G454" s="163" t="str">
        <f>IF('Leave Request Form'!G455="", "", 'Leave Request Form'!G455)</f>
        <v/>
      </c>
      <c r="H454" s="164" t="str">
        <f>IF('Leave Request Form'!H455="", "", 'Leave Request Form'!H455)</f>
        <v/>
      </c>
      <c r="I454" s="156"/>
      <c r="J454" s="157" t="str">
        <f>IF('Leave Request Form'!AL455="", "", 'Leave Request Form'!AL455)</f>
        <v/>
      </c>
      <c r="K454" s="156"/>
      <c r="L454" s="157"/>
      <c r="M454" s="159"/>
      <c r="N454" s="160"/>
      <c r="O454" s="161"/>
      <c r="P454" s="163"/>
      <c r="Q454" s="163"/>
      <c r="R454" s="163"/>
      <c r="S454" s="156"/>
      <c r="T454" s="157" t="str">
        <f>IF('Leave Request Form'!W455="", 'Leave Request Form'!K455, 'Leave Request Form'!W455)</f>
        <v/>
      </c>
      <c r="U454" s="156"/>
      <c r="V454" s="157" t="str">
        <f>IF('Leave Request Form'!Y455="", 'Leave Request Form'!M455, 'Leave Request Form'!Y455)</f>
        <v/>
      </c>
      <c r="W454" s="75"/>
    </row>
    <row r="455" spans="1:23" x14ac:dyDescent="0.25">
      <c r="A455" s="75"/>
      <c r="B455" s="176" t="str">
        <f>IF('Leave Request Form'!B456="", "", 'Leave Request Form'!B456)</f>
        <v/>
      </c>
      <c r="C455" s="158" t="str">
        <f>IF('Leave Request Form'!C456="", "", 'Leave Request Form'!C456)</f>
        <v/>
      </c>
      <c r="D455" s="160" t="str">
        <f>IF('Leave Request Form'!D456="", "", 'Leave Request Form'!D456)</f>
        <v/>
      </c>
      <c r="E455" s="161" t="str">
        <f>IF('Leave Request Form'!E456="", "", 'Leave Request Form'!E456)</f>
        <v/>
      </c>
      <c r="F455" s="181" t="str">
        <f>IF('Leave Request Form'!F456="", "", 'Leave Request Form'!F456)</f>
        <v/>
      </c>
      <c r="G455" s="163" t="str">
        <f>IF('Leave Request Form'!G456="", "", 'Leave Request Form'!G456)</f>
        <v/>
      </c>
      <c r="H455" s="164" t="str">
        <f>IF('Leave Request Form'!H456="", "", 'Leave Request Form'!H456)</f>
        <v/>
      </c>
      <c r="I455" s="156"/>
      <c r="J455" s="157" t="str">
        <f>IF('Leave Request Form'!AL456="", "", 'Leave Request Form'!AL456)</f>
        <v/>
      </c>
      <c r="K455" s="156"/>
      <c r="L455" s="157"/>
      <c r="M455" s="159"/>
      <c r="N455" s="160"/>
      <c r="O455" s="161"/>
      <c r="P455" s="163"/>
      <c r="Q455" s="163"/>
      <c r="R455" s="163"/>
      <c r="S455" s="156"/>
      <c r="T455" s="157" t="str">
        <f>IF('Leave Request Form'!W456="", 'Leave Request Form'!K456, 'Leave Request Form'!W456)</f>
        <v/>
      </c>
      <c r="U455" s="156"/>
      <c r="V455" s="157" t="str">
        <f>IF('Leave Request Form'!Y456="", 'Leave Request Form'!M456, 'Leave Request Form'!Y456)</f>
        <v/>
      </c>
      <c r="W455" s="75"/>
    </row>
    <row r="456" spans="1:23" x14ac:dyDescent="0.25">
      <c r="A456" s="75"/>
      <c r="B456" s="176" t="str">
        <f>IF('Leave Request Form'!B457="", "", 'Leave Request Form'!B457)</f>
        <v/>
      </c>
      <c r="C456" s="158" t="str">
        <f>IF('Leave Request Form'!C457="", "", 'Leave Request Form'!C457)</f>
        <v/>
      </c>
      <c r="D456" s="160" t="str">
        <f>IF('Leave Request Form'!D457="", "", 'Leave Request Form'!D457)</f>
        <v/>
      </c>
      <c r="E456" s="161" t="str">
        <f>IF('Leave Request Form'!E457="", "", 'Leave Request Form'!E457)</f>
        <v/>
      </c>
      <c r="F456" s="181" t="str">
        <f>IF('Leave Request Form'!F457="", "", 'Leave Request Form'!F457)</f>
        <v/>
      </c>
      <c r="G456" s="163" t="str">
        <f>IF('Leave Request Form'!G457="", "", 'Leave Request Form'!G457)</f>
        <v/>
      </c>
      <c r="H456" s="164" t="str">
        <f>IF('Leave Request Form'!H457="", "", 'Leave Request Form'!H457)</f>
        <v/>
      </c>
      <c r="I456" s="156"/>
      <c r="J456" s="157" t="str">
        <f>IF('Leave Request Form'!AL457="", "", 'Leave Request Form'!AL457)</f>
        <v/>
      </c>
      <c r="K456" s="156"/>
      <c r="L456" s="157"/>
      <c r="M456" s="159"/>
      <c r="N456" s="160"/>
      <c r="O456" s="161"/>
      <c r="P456" s="163"/>
      <c r="Q456" s="163"/>
      <c r="R456" s="163"/>
      <c r="S456" s="156"/>
      <c r="T456" s="157" t="str">
        <f>IF('Leave Request Form'!W457="", 'Leave Request Form'!K457, 'Leave Request Form'!W457)</f>
        <v/>
      </c>
      <c r="U456" s="156"/>
      <c r="V456" s="157" t="str">
        <f>IF('Leave Request Form'!Y457="", 'Leave Request Form'!M457, 'Leave Request Form'!Y457)</f>
        <v/>
      </c>
      <c r="W456" s="75"/>
    </row>
    <row r="457" spans="1:23" x14ac:dyDescent="0.25">
      <c r="A457" s="75"/>
      <c r="B457" s="176" t="str">
        <f>IF('Leave Request Form'!B458="", "", 'Leave Request Form'!B458)</f>
        <v/>
      </c>
      <c r="C457" s="158" t="str">
        <f>IF('Leave Request Form'!C458="", "", 'Leave Request Form'!C458)</f>
        <v/>
      </c>
      <c r="D457" s="160" t="str">
        <f>IF('Leave Request Form'!D458="", "", 'Leave Request Form'!D458)</f>
        <v/>
      </c>
      <c r="E457" s="161" t="str">
        <f>IF('Leave Request Form'!E458="", "", 'Leave Request Form'!E458)</f>
        <v/>
      </c>
      <c r="F457" s="181" t="str">
        <f>IF('Leave Request Form'!F458="", "", 'Leave Request Form'!F458)</f>
        <v/>
      </c>
      <c r="G457" s="163" t="str">
        <f>IF('Leave Request Form'!G458="", "", 'Leave Request Form'!G458)</f>
        <v/>
      </c>
      <c r="H457" s="164" t="str">
        <f>IF('Leave Request Form'!H458="", "", 'Leave Request Form'!H458)</f>
        <v/>
      </c>
      <c r="I457" s="156"/>
      <c r="J457" s="157" t="str">
        <f>IF('Leave Request Form'!AL458="", "", 'Leave Request Form'!AL458)</f>
        <v/>
      </c>
      <c r="K457" s="156"/>
      <c r="L457" s="157"/>
      <c r="M457" s="159"/>
      <c r="N457" s="160"/>
      <c r="O457" s="161"/>
      <c r="P457" s="163"/>
      <c r="Q457" s="163"/>
      <c r="R457" s="163"/>
      <c r="S457" s="156"/>
      <c r="T457" s="157" t="str">
        <f>IF('Leave Request Form'!W458="", 'Leave Request Form'!K458, 'Leave Request Form'!W458)</f>
        <v/>
      </c>
      <c r="U457" s="156"/>
      <c r="V457" s="157" t="str">
        <f>IF('Leave Request Form'!Y458="", 'Leave Request Form'!M458, 'Leave Request Form'!Y458)</f>
        <v/>
      </c>
      <c r="W457" s="75"/>
    </row>
    <row r="458" spans="1:23" x14ac:dyDescent="0.25">
      <c r="A458" s="75"/>
      <c r="B458" s="176" t="str">
        <f>IF('Leave Request Form'!B459="", "", 'Leave Request Form'!B459)</f>
        <v/>
      </c>
      <c r="C458" s="158" t="str">
        <f>IF('Leave Request Form'!C459="", "", 'Leave Request Form'!C459)</f>
        <v/>
      </c>
      <c r="D458" s="160" t="str">
        <f>IF('Leave Request Form'!D459="", "", 'Leave Request Form'!D459)</f>
        <v/>
      </c>
      <c r="E458" s="161" t="str">
        <f>IF('Leave Request Form'!E459="", "", 'Leave Request Form'!E459)</f>
        <v/>
      </c>
      <c r="F458" s="181" t="str">
        <f>IF('Leave Request Form'!F459="", "", 'Leave Request Form'!F459)</f>
        <v/>
      </c>
      <c r="G458" s="163" t="str">
        <f>IF('Leave Request Form'!G459="", "", 'Leave Request Form'!G459)</f>
        <v/>
      </c>
      <c r="H458" s="164" t="str">
        <f>IF('Leave Request Form'!H459="", "", 'Leave Request Form'!H459)</f>
        <v/>
      </c>
      <c r="I458" s="156"/>
      <c r="J458" s="157" t="str">
        <f>IF('Leave Request Form'!AL459="", "", 'Leave Request Form'!AL459)</f>
        <v/>
      </c>
      <c r="K458" s="156"/>
      <c r="L458" s="157"/>
      <c r="M458" s="159"/>
      <c r="N458" s="160"/>
      <c r="O458" s="161"/>
      <c r="P458" s="163"/>
      <c r="Q458" s="163"/>
      <c r="R458" s="163"/>
      <c r="S458" s="156"/>
      <c r="T458" s="157" t="str">
        <f>IF('Leave Request Form'!W459="", 'Leave Request Form'!K459, 'Leave Request Form'!W459)</f>
        <v/>
      </c>
      <c r="U458" s="156"/>
      <c r="V458" s="157" t="str">
        <f>IF('Leave Request Form'!Y459="", 'Leave Request Form'!M459, 'Leave Request Form'!Y459)</f>
        <v/>
      </c>
      <c r="W458" s="75"/>
    </row>
    <row r="459" spans="1:23" x14ac:dyDescent="0.25">
      <c r="A459" s="75"/>
      <c r="B459" s="176" t="str">
        <f>IF('Leave Request Form'!B460="", "", 'Leave Request Form'!B460)</f>
        <v/>
      </c>
      <c r="C459" s="158" t="str">
        <f>IF('Leave Request Form'!C460="", "", 'Leave Request Form'!C460)</f>
        <v/>
      </c>
      <c r="D459" s="160" t="str">
        <f>IF('Leave Request Form'!D460="", "", 'Leave Request Form'!D460)</f>
        <v/>
      </c>
      <c r="E459" s="161" t="str">
        <f>IF('Leave Request Form'!E460="", "", 'Leave Request Form'!E460)</f>
        <v/>
      </c>
      <c r="F459" s="181" t="str">
        <f>IF('Leave Request Form'!F460="", "", 'Leave Request Form'!F460)</f>
        <v/>
      </c>
      <c r="G459" s="163" t="str">
        <f>IF('Leave Request Form'!G460="", "", 'Leave Request Form'!G460)</f>
        <v/>
      </c>
      <c r="H459" s="164" t="str">
        <f>IF('Leave Request Form'!H460="", "", 'Leave Request Form'!H460)</f>
        <v/>
      </c>
      <c r="I459" s="156"/>
      <c r="J459" s="157" t="str">
        <f>IF('Leave Request Form'!AL460="", "", 'Leave Request Form'!AL460)</f>
        <v/>
      </c>
      <c r="K459" s="156"/>
      <c r="L459" s="157"/>
      <c r="M459" s="159"/>
      <c r="N459" s="160"/>
      <c r="O459" s="161"/>
      <c r="P459" s="163"/>
      <c r="Q459" s="163"/>
      <c r="R459" s="163"/>
      <c r="S459" s="156"/>
      <c r="T459" s="157" t="str">
        <f>IF('Leave Request Form'!W460="", 'Leave Request Form'!K460, 'Leave Request Form'!W460)</f>
        <v/>
      </c>
      <c r="U459" s="156"/>
      <c r="V459" s="157" t="str">
        <f>IF('Leave Request Form'!Y460="", 'Leave Request Form'!M460, 'Leave Request Form'!Y460)</f>
        <v/>
      </c>
      <c r="W459" s="75"/>
    </row>
    <row r="460" spans="1:23" x14ac:dyDescent="0.25">
      <c r="A460" s="75"/>
      <c r="B460" s="176" t="str">
        <f>IF('Leave Request Form'!B461="", "", 'Leave Request Form'!B461)</f>
        <v/>
      </c>
      <c r="C460" s="158" t="str">
        <f>IF('Leave Request Form'!C461="", "", 'Leave Request Form'!C461)</f>
        <v/>
      </c>
      <c r="D460" s="160" t="str">
        <f>IF('Leave Request Form'!D461="", "", 'Leave Request Form'!D461)</f>
        <v/>
      </c>
      <c r="E460" s="161" t="str">
        <f>IF('Leave Request Form'!E461="", "", 'Leave Request Form'!E461)</f>
        <v/>
      </c>
      <c r="F460" s="181" t="str">
        <f>IF('Leave Request Form'!F461="", "", 'Leave Request Form'!F461)</f>
        <v/>
      </c>
      <c r="G460" s="163" t="str">
        <f>IF('Leave Request Form'!G461="", "", 'Leave Request Form'!G461)</f>
        <v/>
      </c>
      <c r="H460" s="164" t="str">
        <f>IF('Leave Request Form'!H461="", "", 'Leave Request Form'!H461)</f>
        <v/>
      </c>
      <c r="I460" s="156"/>
      <c r="J460" s="157" t="str">
        <f>IF('Leave Request Form'!AL461="", "", 'Leave Request Form'!AL461)</f>
        <v/>
      </c>
      <c r="K460" s="156"/>
      <c r="L460" s="157"/>
      <c r="M460" s="159"/>
      <c r="N460" s="160"/>
      <c r="O460" s="161"/>
      <c r="P460" s="163"/>
      <c r="Q460" s="163"/>
      <c r="R460" s="163"/>
      <c r="S460" s="156"/>
      <c r="T460" s="157" t="str">
        <f>IF('Leave Request Form'!W461="", 'Leave Request Form'!K461, 'Leave Request Form'!W461)</f>
        <v/>
      </c>
      <c r="U460" s="156"/>
      <c r="V460" s="157" t="str">
        <f>IF('Leave Request Form'!Y461="", 'Leave Request Form'!M461, 'Leave Request Form'!Y461)</f>
        <v/>
      </c>
      <c r="W460" s="75"/>
    </row>
    <row r="461" spans="1:23" x14ac:dyDescent="0.25">
      <c r="A461" s="75"/>
      <c r="B461" s="176" t="str">
        <f>IF('Leave Request Form'!B462="", "", 'Leave Request Form'!B462)</f>
        <v/>
      </c>
      <c r="C461" s="158" t="str">
        <f>IF('Leave Request Form'!C462="", "", 'Leave Request Form'!C462)</f>
        <v/>
      </c>
      <c r="D461" s="160" t="str">
        <f>IF('Leave Request Form'!D462="", "", 'Leave Request Form'!D462)</f>
        <v/>
      </c>
      <c r="E461" s="161" t="str">
        <f>IF('Leave Request Form'!E462="", "", 'Leave Request Form'!E462)</f>
        <v/>
      </c>
      <c r="F461" s="181" t="str">
        <f>IF('Leave Request Form'!F462="", "", 'Leave Request Form'!F462)</f>
        <v/>
      </c>
      <c r="G461" s="163" t="str">
        <f>IF('Leave Request Form'!G462="", "", 'Leave Request Form'!G462)</f>
        <v/>
      </c>
      <c r="H461" s="164" t="str">
        <f>IF('Leave Request Form'!H462="", "", 'Leave Request Form'!H462)</f>
        <v/>
      </c>
      <c r="I461" s="156"/>
      <c r="J461" s="157" t="str">
        <f>IF('Leave Request Form'!AL462="", "", 'Leave Request Form'!AL462)</f>
        <v/>
      </c>
      <c r="K461" s="156"/>
      <c r="L461" s="157"/>
      <c r="M461" s="159"/>
      <c r="N461" s="160"/>
      <c r="O461" s="161"/>
      <c r="P461" s="163"/>
      <c r="Q461" s="163"/>
      <c r="R461" s="163"/>
      <c r="S461" s="156"/>
      <c r="T461" s="157" t="str">
        <f>IF('Leave Request Form'!W462="", 'Leave Request Form'!K462, 'Leave Request Form'!W462)</f>
        <v/>
      </c>
      <c r="U461" s="156"/>
      <c r="V461" s="157" t="str">
        <f>IF('Leave Request Form'!Y462="", 'Leave Request Form'!M462, 'Leave Request Form'!Y462)</f>
        <v/>
      </c>
      <c r="W461" s="75"/>
    </row>
    <row r="462" spans="1:23" x14ac:dyDescent="0.25">
      <c r="A462" s="75"/>
      <c r="B462" s="176" t="str">
        <f>IF('Leave Request Form'!B463="", "", 'Leave Request Form'!B463)</f>
        <v/>
      </c>
      <c r="C462" s="158" t="str">
        <f>IF('Leave Request Form'!C463="", "", 'Leave Request Form'!C463)</f>
        <v/>
      </c>
      <c r="D462" s="160" t="str">
        <f>IF('Leave Request Form'!D463="", "", 'Leave Request Form'!D463)</f>
        <v/>
      </c>
      <c r="E462" s="161" t="str">
        <f>IF('Leave Request Form'!E463="", "", 'Leave Request Form'!E463)</f>
        <v/>
      </c>
      <c r="F462" s="181" t="str">
        <f>IF('Leave Request Form'!F463="", "", 'Leave Request Form'!F463)</f>
        <v/>
      </c>
      <c r="G462" s="163" t="str">
        <f>IF('Leave Request Form'!G463="", "", 'Leave Request Form'!G463)</f>
        <v/>
      </c>
      <c r="H462" s="164" t="str">
        <f>IF('Leave Request Form'!H463="", "", 'Leave Request Form'!H463)</f>
        <v/>
      </c>
      <c r="I462" s="156"/>
      <c r="J462" s="157" t="str">
        <f>IF('Leave Request Form'!AL463="", "", 'Leave Request Form'!AL463)</f>
        <v/>
      </c>
      <c r="K462" s="156"/>
      <c r="L462" s="157"/>
      <c r="M462" s="159"/>
      <c r="N462" s="160"/>
      <c r="O462" s="161"/>
      <c r="P462" s="163"/>
      <c r="Q462" s="163"/>
      <c r="R462" s="163"/>
      <c r="S462" s="156"/>
      <c r="T462" s="157" t="str">
        <f>IF('Leave Request Form'!W463="", 'Leave Request Form'!K463, 'Leave Request Form'!W463)</f>
        <v/>
      </c>
      <c r="U462" s="156"/>
      <c r="V462" s="157" t="str">
        <f>IF('Leave Request Form'!Y463="", 'Leave Request Form'!M463, 'Leave Request Form'!Y463)</f>
        <v/>
      </c>
      <c r="W462" s="75"/>
    </row>
    <row r="463" spans="1:23" x14ac:dyDescent="0.25">
      <c r="A463" s="75"/>
      <c r="B463" s="176" t="str">
        <f>IF('Leave Request Form'!B464="", "", 'Leave Request Form'!B464)</f>
        <v/>
      </c>
      <c r="C463" s="158" t="str">
        <f>IF('Leave Request Form'!C464="", "", 'Leave Request Form'!C464)</f>
        <v/>
      </c>
      <c r="D463" s="160" t="str">
        <f>IF('Leave Request Form'!D464="", "", 'Leave Request Form'!D464)</f>
        <v/>
      </c>
      <c r="E463" s="161" t="str">
        <f>IF('Leave Request Form'!E464="", "", 'Leave Request Form'!E464)</f>
        <v/>
      </c>
      <c r="F463" s="181" t="str">
        <f>IF('Leave Request Form'!F464="", "", 'Leave Request Form'!F464)</f>
        <v/>
      </c>
      <c r="G463" s="163" t="str">
        <f>IF('Leave Request Form'!G464="", "", 'Leave Request Form'!G464)</f>
        <v/>
      </c>
      <c r="H463" s="164" t="str">
        <f>IF('Leave Request Form'!H464="", "", 'Leave Request Form'!H464)</f>
        <v/>
      </c>
      <c r="I463" s="156"/>
      <c r="J463" s="157" t="str">
        <f>IF('Leave Request Form'!AL464="", "", 'Leave Request Form'!AL464)</f>
        <v/>
      </c>
      <c r="K463" s="156"/>
      <c r="L463" s="157"/>
      <c r="M463" s="159"/>
      <c r="N463" s="160"/>
      <c r="O463" s="161"/>
      <c r="P463" s="163"/>
      <c r="Q463" s="163"/>
      <c r="R463" s="163"/>
      <c r="S463" s="156"/>
      <c r="T463" s="157" t="str">
        <f>IF('Leave Request Form'!W464="", 'Leave Request Form'!K464, 'Leave Request Form'!W464)</f>
        <v/>
      </c>
      <c r="U463" s="156"/>
      <c r="V463" s="157" t="str">
        <f>IF('Leave Request Form'!Y464="", 'Leave Request Form'!M464, 'Leave Request Form'!Y464)</f>
        <v/>
      </c>
      <c r="W463" s="75"/>
    </row>
    <row r="464" spans="1:23" x14ac:dyDescent="0.25">
      <c r="A464" s="75"/>
      <c r="B464" s="176" t="str">
        <f>IF('Leave Request Form'!B465="", "", 'Leave Request Form'!B465)</f>
        <v/>
      </c>
      <c r="C464" s="158" t="str">
        <f>IF('Leave Request Form'!C465="", "", 'Leave Request Form'!C465)</f>
        <v/>
      </c>
      <c r="D464" s="160" t="str">
        <f>IF('Leave Request Form'!D465="", "", 'Leave Request Form'!D465)</f>
        <v/>
      </c>
      <c r="E464" s="161" t="str">
        <f>IF('Leave Request Form'!E465="", "", 'Leave Request Form'!E465)</f>
        <v/>
      </c>
      <c r="F464" s="181" t="str">
        <f>IF('Leave Request Form'!F465="", "", 'Leave Request Form'!F465)</f>
        <v/>
      </c>
      <c r="G464" s="163" t="str">
        <f>IF('Leave Request Form'!G465="", "", 'Leave Request Form'!G465)</f>
        <v/>
      </c>
      <c r="H464" s="164" t="str">
        <f>IF('Leave Request Form'!H465="", "", 'Leave Request Form'!H465)</f>
        <v/>
      </c>
      <c r="I464" s="156"/>
      <c r="J464" s="157" t="str">
        <f>IF('Leave Request Form'!AL465="", "", 'Leave Request Form'!AL465)</f>
        <v/>
      </c>
      <c r="K464" s="156"/>
      <c r="L464" s="157"/>
      <c r="M464" s="159"/>
      <c r="N464" s="160"/>
      <c r="O464" s="161"/>
      <c r="P464" s="163"/>
      <c r="Q464" s="163"/>
      <c r="R464" s="163"/>
      <c r="S464" s="156"/>
      <c r="T464" s="157" t="str">
        <f>IF('Leave Request Form'!W465="", 'Leave Request Form'!K465, 'Leave Request Form'!W465)</f>
        <v/>
      </c>
      <c r="U464" s="156"/>
      <c r="V464" s="157" t="str">
        <f>IF('Leave Request Form'!Y465="", 'Leave Request Form'!M465, 'Leave Request Form'!Y465)</f>
        <v/>
      </c>
      <c r="W464" s="75"/>
    </row>
    <row r="465" spans="1:23" x14ac:dyDescent="0.25">
      <c r="A465" s="75"/>
      <c r="B465" s="176" t="str">
        <f>IF('Leave Request Form'!B466="", "", 'Leave Request Form'!B466)</f>
        <v/>
      </c>
      <c r="C465" s="158" t="str">
        <f>IF('Leave Request Form'!C466="", "", 'Leave Request Form'!C466)</f>
        <v/>
      </c>
      <c r="D465" s="160" t="str">
        <f>IF('Leave Request Form'!D466="", "", 'Leave Request Form'!D466)</f>
        <v/>
      </c>
      <c r="E465" s="161" t="str">
        <f>IF('Leave Request Form'!E466="", "", 'Leave Request Form'!E466)</f>
        <v/>
      </c>
      <c r="F465" s="181" t="str">
        <f>IF('Leave Request Form'!F466="", "", 'Leave Request Form'!F466)</f>
        <v/>
      </c>
      <c r="G465" s="163" t="str">
        <f>IF('Leave Request Form'!G466="", "", 'Leave Request Form'!G466)</f>
        <v/>
      </c>
      <c r="H465" s="164" t="str">
        <f>IF('Leave Request Form'!H466="", "", 'Leave Request Form'!H466)</f>
        <v/>
      </c>
      <c r="I465" s="156"/>
      <c r="J465" s="157" t="str">
        <f>IF('Leave Request Form'!AL466="", "", 'Leave Request Form'!AL466)</f>
        <v/>
      </c>
      <c r="K465" s="156"/>
      <c r="L465" s="157"/>
      <c r="M465" s="159"/>
      <c r="N465" s="160"/>
      <c r="O465" s="161"/>
      <c r="P465" s="163"/>
      <c r="Q465" s="163"/>
      <c r="R465" s="163"/>
      <c r="S465" s="156"/>
      <c r="T465" s="157" t="str">
        <f>IF('Leave Request Form'!W466="", 'Leave Request Form'!K466, 'Leave Request Form'!W466)</f>
        <v/>
      </c>
      <c r="U465" s="156"/>
      <c r="V465" s="157" t="str">
        <f>IF('Leave Request Form'!Y466="", 'Leave Request Form'!M466, 'Leave Request Form'!Y466)</f>
        <v/>
      </c>
      <c r="W465" s="75"/>
    </row>
    <row r="466" spans="1:23" x14ac:dyDescent="0.25">
      <c r="A466" s="75"/>
      <c r="B466" s="176" t="str">
        <f>IF('Leave Request Form'!B467="", "", 'Leave Request Form'!B467)</f>
        <v/>
      </c>
      <c r="C466" s="158" t="str">
        <f>IF('Leave Request Form'!C467="", "", 'Leave Request Form'!C467)</f>
        <v/>
      </c>
      <c r="D466" s="160" t="str">
        <f>IF('Leave Request Form'!D467="", "", 'Leave Request Form'!D467)</f>
        <v/>
      </c>
      <c r="E466" s="161" t="str">
        <f>IF('Leave Request Form'!E467="", "", 'Leave Request Form'!E467)</f>
        <v/>
      </c>
      <c r="F466" s="181" t="str">
        <f>IF('Leave Request Form'!F467="", "", 'Leave Request Form'!F467)</f>
        <v/>
      </c>
      <c r="G466" s="163" t="str">
        <f>IF('Leave Request Form'!G467="", "", 'Leave Request Form'!G467)</f>
        <v/>
      </c>
      <c r="H466" s="164" t="str">
        <f>IF('Leave Request Form'!H467="", "", 'Leave Request Form'!H467)</f>
        <v/>
      </c>
      <c r="I466" s="156"/>
      <c r="J466" s="157" t="str">
        <f>IF('Leave Request Form'!AL467="", "", 'Leave Request Form'!AL467)</f>
        <v/>
      </c>
      <c r="K466" s="156"/>
      <c r="L466" s="157"/>
      <c r="M466" s="159"/>
      <c r="N466" s="160"/>
      <c r="O466" s="161"/>
      <c r="P466" s="163"/>
      <c r="Q466" s="163"/>
      <c r="R466" s="163"/>
      <c r="S466" s="156"/>
      <c r="T466" s="157" t="str">
        <f>IF('Leave Request Form'!W467="", 'Leave Request Form'!K467, 'Leave Request Form'!W467)</f>
        <v/>
      </c>
      <c r="U466" s="156"/>
      <c r="V466" s="157" t="str">
        <f>IF('Leave Request Form'!Y467="", 'Leave Request Form'!M467, 'Leave Request Form'!Y467)</f>
        <v/>
      </c>
      <c r="W466" s="75"/>
    </row>
    <row r="467" spans="1:23" x14ac:dyDescent="0.25">
      <c r="A467" s="75"/>
      <c r="B467" s="176" t="str">
        <f>IF('Leave Request Form'!B468="", "", 'Leave Request Form'!B468)</f>
        <v/>
      </c>
      <c r="C467" s="158" t="str">
        <f>IF('Leave Request Form'!C468="", "", 'Leave Request Form'!C468)</f>
        <v/>
      </c>
      <c r="D467" s="160" t="str">
        <f>IF('Leave Request Form'!D468="", "", 'Leave Request Form'!D468)</f>
        <v/>
      </c>
      <c r="E467" s="161" t="str">
        <f>IF('Leave Request Form'!E468="", "", 'Leave Request Form'!E468)</f>
        <v/>
      </c>
      <c r="F467" s="181" t="str">
        <f>IF('Leave Request Form'!F468="", "", 'Leave Request Form'!F468)</f>
        <v/>
      </c>
      <c r="G467" s="163" t="str">
        <f>IF('Leave Request Form'!G468="", "", 'Leave Request Form'!G468)</f>
        <v/>
      </c>
      <c r="H467" s="164" t="str">
        <f>IF('Leave Request Form'!H468="", "", 'Leave Request Form'!H468)</f>
        <v/>
      </c>
      <c r="I467" s="156"/>
      <c r="J467" s="157" t="str">
        <f>IF('Leave Request Form'!AL468="", "", 'Leave Request Form'!AL468)</f>
        <v/>
      </c>
      <c r="K467" s="156"/>
      <c r="L467" s="157"/>
      <c r="M467" s="159"/>
      <c r="N467" s="160"/>
      <c r="O467" s="161"/>
      <c r="P467" s="163"/>
      <c r="Q467" s="163"/>
      <c r="R467" s="163"/>
      <c r="S467" s="156"/>
      <c r="T467" s="157" t="str">
        <f>IF('Leave Request Form'!W468="", 'Leave Request Form'!K468, 'Leave Request Form'!W468)</f>
        <v/>
      </c>
      <c r="U467" s="156"/>
      <c r="V467" s="157" t="str">
        <f>IF('Leave Request Form'!Y468="", 'Leave Request Form'!M468, 'Leave Request Form'!Y468)</f>
        <v/>
      </c>
      <c r="W467" s="75"/>
    </row>
    <row r="468" spans="1:23" x14ac:dyDescent="0.25">
      <c r="A468" s="75"/>
      <c r="B468" s="176" t="str">
        <f>IF('Leave Request Form'!B469="", "", 'Leave Request Form'!B469)</f>
        <v/>
      </c>
      <c r="C468" s="158" t="str">
        <f>IF('Leave Request Form'!C469="", "", 'Leave Request Form'!C469)</f>
        <v/>
      </c>
      <c r="D468" s="160" t="str">
        <f>IF('Leave Request Form'!D469="", "", 'Leave Request Form'!D469)</f>
        <v/>
      </c>
      <c r="E468" s="161" t="str">
        <f>IF('Leave Request Form'!E469="", "", 'Leave Request Form'!E469)</f>
        <v/>
      </c>
      <c r="F468" s="181" t="str">
        <f>IF('Leave Request Form'!F469="", "", 'Leave Request Form'!F469)</f>
        <v/>
      </c>
      <c r="G468" s="163" t="str">
        <f>IF('Leave Request Form'!G469="", "", 'Leave Request Form'!G469)</f>
        <v/>
      </c>
      <c r="H468" s="164" t="str">
        <f>IF('Leave Request Form'!H469="", "", 'Leave Request Form'!H469)</f>
        <v/>
      </c>
      <c r="I468" s="156"/>
      <c r="J468" s="157" t="str">
        <f>IF('Leave Request Form'!AL469="", "", 'Leave Request Form'!AL469)</f>
        <v/>
      </c>
      <c r="K468" s="156"/>
      <c r="L468" s="157"/>
      <c r="M468" s="159"/>
      <c r="N468" s="160"/>
      <c r="O468" s="161"/>
      <c r="P468" s="163"/>
      <c r="Q468" s="163"/>
      <c r="R468" s="163"/>
      <c r="S468" s="156"/>
      <c r="T468" s="157" t="str">
        <f>IF('Leave Request Form'!W469="", 'Leave Request Form'!K469, 'Leave Request Form'!W469)</f>
        <v/>
      </c>
      <c r="U468" s="156"/>
      <c r="V468" s="157" t="str">
        <f>IF('Leave Request Form'!Y469="", 'Leave Request Form'!M469, 'Leave Request Form'!Y469)</f>
        <v/>
      </c>
      <c r="W468" s="75"/>
    </row>
    <row r="469" spans="1:23" x14ac:dyDescent="0.25">
      <c r="A469" s="75"/>
      <c r="B469" s="176" t="str">
        <f>IF('Leave Request Form'!B470="", "", 'Leave Request Form'!B470)</f>
        <v/>
      </c>
      <c r="C469" s="158" t="str">
        <f>IF('Leave Request Form'!C470="", "", 'Leave Request Form'!C470)</f>
        <v/>
      </c>
      <c r="D469" s="160" t="str">
        <f>IF('Leave Request Form'!D470="", "", 'Leave Request Form'!D470)</f>
        <v/>
      </c>
      <c r="E469" s="161" t="str">
        <f>IF('Leave Request Form'!E470="", "", 'Leave Request Form'!E470)</f>
        <v/>
      </c>
      <c r="F469" s="181" t="str">
        <f>IF('Leave Request Form'!F470="", "", 'Leave Request Form'!F470)</f>
        <v/>
      </c>
      <c r="G469" s="163" t="str">
        <f>IF('Leave Request Form'!G470="", "", 'Leave Request Form'!G470)</f>
        <v/>
      </c>
      <c r="H469" s="164" t="str">
        <f>IF('Leave Request Form'!H470="", "", 'Leave Request Form'!H470)</f>
        <v/>
      </c>
      <c r="I469" s="156"/>
      <c r="J469" s="157" t="str">
        <f>IF('Leave Request Form'!AL470="", "", 'Leave Request Form'!AL470)</f>
        <v/>
      </c>
      <c r="K469" s="156"/>
      <c r="L469" s="157"/>
      <c r="M469" s="159"/>
      <c r="N469" s="160"/>
      <c r="O469" s="161"/>
      <c r="P469" s="163"/>
      <c r="Q469" s="163"/>
      <c r="R469" s="163"/>
      <c r="S469" s="156"/>
      <c r="T469" s="157" t="str">
        <f>IF('Leave Request Form'!W470="", 'Leave Request Form'!K470, 'Leave Request Form'!W470)</f>
        <v/>
      </c>
      <c r="U469" s="156"/>
      <c r="V469" s="157" t="str">
        <f>IF('Leave Request Form'!Y470="", 'Leave Request Form'!M470, 'Leave Request Form'!Y470)</f>
        <v/>
      </c>
      <c r="W469" s="75"/>
    </row>
    <row r="470" spans="1:23" x14ac:dyDescent="0.25">
      <c r="A470" s="75"/>
      <c r="B470" s="176" t="str">
        <f>IF('Leave Request Form'!B471="", "", 'Leave Request Form'!B471)</f>
        <v/>
      </c>
      <c r="C470" s="158" t="str">
        <f>IF('Leave Request Form'!C471="", "", 'Leave Request Form'!C471)</f>
        <v/>
      </c>
      <c r="D470" s="160" t="str">
        <f>IF('Leave Request Form'!D471="", "", 'Leave Request Form'!D471)</f>
        <v/>
      </c>
      <c r="E470" s="161" t="str">
        <f>IF('Leave Request Form'!E471="", "", 'Leave Request Form'!E471)</f>
        <v/>
      </c>
      <c r="F470" s="181" t="str">
        <f>IF('Leave Request Form'!F471="", "", 'Leave Request Form'!F471)</f>
        <v/>
      </c>
      <c r="G470" s="163" t="str">
        <f>IF('Leave Request Form'!G471="", "", 'Leave Request Form'!G471)</f>
        <v/>
      </c>
      <c r="H470" s="164" t="str">
        <f>IF('Leave Request Form'!H471="", "", 'Leave Request Form'!H471)</f>
        <v/>
      </c>
      <c r="I470" s="156"/>
      <c r="J470" s="157" t="str">
        <f>IF('Leave Request Form'!AL471="", "", 'Leave Request Form'!AL471)</f>
        <v/>
      </c>
      <c r="K470" s="156"/>
      <c r="L470" s="157"/>
      <c r="M470" s="159"/>
      <c r="N470" s="160"/>
      <c r="O470" s="161"/>
      <c r="P470" s="163"/>
      <c r="Q470" s="163"/>
      <c r="R470" s="163"/>
      <c r="S470" s="156"/>
      <c r="T470" s="157" t="str">
        <f>IF('Leave Request Form'!W471="", 'Leave Request Form'!K471, 'Leave Request Form'!W471)</f>
        <v/>
      </c>
      <c r="U470" s="156"/>
      <c r="V470" s="157" t="str">
        <f>IF('Leave Request Form'!Y471="", 'Leave Request Form'!M471, 'Leave Request Form'!Y471)</f>
        <v/>
      </c>
      <c r="W470" s="75"/>
    </row>
    <row r="471" spans="1:23" x14ac:dyDescent="0.25">
      <c r="A471" s="75"/>
      <c r="B471" s="176" t="str">
        <f>IF('Leave Request Form'!B472="", "", 'Leave Request Form'!B472)</f>
        <v/>
      </c>
      <c r="C471" s="158" t="str">
        <f>IF('Leave Request Form'!C472="", "", 'Leave Request Form'!C472)</f>
        <v/>
      </c>
      <c r="D471" s="160" t="str">
        <f>IF('Leave Request Form'!D472="", "", 'Leave Request Form'!D472)</f>
        <v/>
      </c>
      <c r="E471" s="161" t="str">
        <f>IF('Leave Request Form'!E472="", "", 'Leave Request Form'!E472)</f>
        <v/>
      </c>
      <c r="F471" s="181" t="str">
        <f>IF('Leave Request Form'!F472="", "", 'Leave Request Form'!F472)</f>
        <v/>
      </c>
      <c r="G471" s="163" t="str">
        <f>IF('Leave Request Form'!G472="", "", 'Leave Request Form'!G472)</f>
        <v/>
      </c>
      <c r="H471" s="164" t="str">
        <f>IF('Leave Request Form'!H472="", "", 'Leave Request Form'!H472)</f>
        <v/>
      </c>
      <c r="I471" s="156"/>
      <c r="J471" s="157" t="str">
        <f>IF('Leave Request Form'!AL472="", "", 'Leave Request Form'!AL472)</f>
        <v/>
      </c>
      <c r="K471" s="156"/>
      <c r="L471" s="157"/>
      <c r="M471" s="159"/>
      <c r="N471" s="160"/>
      <c r="O471" s="161"/>
      <c r="P471" s="163"/>
      <c r="Q471" s="163"/>
      <c r="R471" s="163"/>
      <c r="S471" s="156"/>
      <c r="T471" s="157" t="str">
        <f>IF('Leave Request Form'!W472="", 'Leave Request Form'!K472, 'Leave Request Form'!W472)</f>
        <v/>
      </c>
      <c r="U471" s="156"/>
      <c r="V471" s="157" t="str">
        <f>IF('Leave Request Form'!Y472="", 'Leave Request Form'!M472, 'Leave Request Form'!Y472)</f>
        <v/>
      </c>
      <c r="W471" s="75"/>
    </row>
    <row r="472" spans="1:23" x14ac:dyDescent="0.25">
      <c r="A472" s="75"/>
      <c r="B472" s="176" t="str">
        <f>IF('Leave Request Form'!B473="", "", 'Leave Request Form'!B473)</f>
        <v/>
      </c>
      <c r="C472" s="158" t="str">
        <f>IF('Leave Request Form'!C473="", "", 'Leave Request Form'!C473)</f>
        <v/>
      </c>
      <c r="D472" s="160" t="str">
        <f>IF('Leave Request Form'!D473="", "", 'Leave Request Form'!D473)</f>
        <v/>
      </c>
      <c r="E472" s="161" t="str">
        <f>IF('Leave Request Form'!E473="", "", 'Leave Request Form'!E473)</f>
        <v/>
      </c>
      <c r="F472" s="181" t="str">
        <f>IF('Leave Request Form'!F473="", "", 'Leave Request Form'!F473)</f>
        <v/>
      </c>
      <c r="G472" s="163" t="str">
        <f>IF('Leave Request Form'!G473="", "", 'Leave Request Form'!G473)</f>
        <v/>
      </c>
      <c r="H472" s="164" t="str">
        <f>IF('Leave Request Form'!H473="", "", 'Leave Request Form'!H473)</f>
        <v/>
      </c>
      <c r="I472" s="156"/>
      <c r="J472" s="157" t="str">
        <f>IF('Leave Request Form'!AL473="", "", 'Leave Request Form'!AL473)</f>
        <v/>
      </c>
      <c r="K472" s="156"/>
      <c r="L472" s="157"/>
      <c r="M472" s="159"/>
      <c r="N472" s="160"/>
      <c r="O472" s="161"/>
      <c r="P472" s="163"/>
      <c r="Q472" s="163"/>
      <c r="R472" s="163"/>
      <c r="S472" s="156"/>
      <c r="T472" s="157" t="str">
        <f>IF('Leave Request Form'!W473="", 'Leave Request Form'!K473, 'Leave Request Form'!W473)</f>
        <v/>
      </c>
      <c r="U472" s="156"/>
      <c r="V472" s="157" t="str">
        <f>IF('Leave Request Form'!Y473="", 'Leave Request Form'!M473, 'Leave Request Form'!Y473)</f>
        <v/>
      </c>
      <c r="W472" s="75"/>
    </row>
    <row r="473" spans="1:23" x14ac:dyDescent="0.25">
      <c r="A473" s="75"/>
      <c r="B473" s="176" t="str">
        <f>IF('Leave Request Form'!B474="", "", 'Leave Request Form'!B474)</f>
        <v/>
      </c>
      <c r="C473" s="158" t="str">
        <f>IF('Leave Request Form'!C474="", "", 'Leave Request Form'!C474)</f>
        <v/>
      </c>
      <c r="D473" s="160" t="str">
        <f>IF('Leave Request Form'!D474="", "", 'Leave Request Form'!D474)</f>
        <v/>
      </c>
      <c r="E473" s="161" t="str">
        <f>IF('Leave Request Form'!E474="", "", 'Leave Request Form'!E474)</f>
        <v/>
      </c>
      <c r="F473" s="181" t="str">
        <f>IF('Leave Request Form'!F474="", "", 'Leave Request Form'!F474)</f>
        <v/>
      </c>
      <c r="G473" s="163" t="str">
        <f>IF('Leave Request Form'!G474="", "", 'Leave Request Form'!G474)</f>
        <v/>
      </c>
      <c r="H473" s="164" t="str">
        <f>IF('Leave Request Form'!H474="", "", 'Leave Request Form'!H474)</f>
        <v/>
      </c>
      <c r="I473" s="156"/>
      <c r="J473" s="157" t="str">
        <f>IF('Leave Request Form'!AL474="", "", 'Leave Request Form'!AL474)</f>
        <v/>
      </c>
      <c r="K473" s="156"/>
      <c r="L473" s="157"/>
      <c r="M473" s="159"/>
      <c r="N473" s="160"/>
      <c r="O473" s="161"/>
      <c r="P473" s="163"/>
      <c r="Q473" s="163"/>
      <c r="R473" s="163"/>
      <c r="S473" s="156"/>
      <c r="T473" s="157" t="str">
        <f>IF('Leave Request Form'!W474="", 'Leave Request Form'!K474, 'Leave Request Form'!W474)</f>
        <v/>
      </c>
      <c r="U473" s="156"/>
      <c r="V473" s="157" t="str">
        <f>IF('Leave Request Form'!Y474="", 'Leave Request Form'!M474, 'Leave Request Form'!Y474)</f>
        <v/>
      </c>
      <c r="W473" s="75"/>
    </row>
    <row r="474" spans="1:23" x14ac:dyDescent="0.25">
      <c r="A474" s="75"/>
      <c r="B474" s="176" t="str">
        <f>IF('Leave Request Form'!B475="", "", 'Leave Request Form'!B475)</f>
        <v/>
      </c>
      <c r="C474" s="158" t="str">
        <f>IF('Leave Request Form'!C475="", "", 'Leave Request Form'!C475)</f>
        <v/>
      </c>
      <c r="D474" s="160" t="str">
        <f>IF('Leave Request Form'!D475="", "", 'Leave Request Form'!D475)</f>
        <v/>
      </c>
      <c r="E474" s="161" t="str">
        <f>IF('Leave Request Form'!E475="", "", 'Leave Request Form'!E475)</f>
        <v/>
      </c>
      <c r="F474" s="181" t="str">
        <f>IF('Leave Request Form'!F475="", "", 'Leave Request Form'!F475)</f>
        <v/>
      </c>
      <c r="G474" s="163" t="str">
        <f>IF('Leave Request Form'!G475="", "", 'Leave Request Form'!G475)</f>
        <v/>
      </c>
      <c r="H474" s="164" t="str">
        <f>IF('Leave Request Form'!H475="", "", 'Leave Request Form'!H475)</f>
        <v/>
      </c>
      <c r="I474" s="156"/>
      <c r="J474" s="157" t="str">
        <f>IF('Leave Request Form'!AL475="", "", 'Leave Request Form'!AL475)</f>
        <v/>
      </c>
      <c r="K474" s="156"/>
      <c r="L474" s="157"/>
      <c r="M474" s="159"/>
      <c r="N474" s="160"/>
      <c r="O474" s="161"/>
      <c r="P474" s="163"/>
      <c r="Q474" s="163"/>
      <c r="R474" s="163"/>
      <c r="S474" s="156"/>
      <c r="T474" s="157" t="str">
        <f>IF('Leave Request Form'!W475="", 'Leave Request Form'!K475, 'Leave Request Form'!W475)</f>
        <v/>
      </c>
      <c r="U474" s="156"/>
      <c r="V474" s="157" t="str">
        <f>IF('Leave Request Form'!Y475="", 'Leave Request Form'!M475, 'Leave Request Form'!Y475)</f>
        <v/>
      </c>
      <c r="W474" s="75"/>
    </row>
    <row r="475" spans="1:23" x14ac:dyDescent="0.25">
      <c r="A475" s="75"/>
      <c r="B475" s="176" t="str">
        <f>IF('Leave Request Form'!B476="", "", 'Leave Request Form'!B476)</f>
        <v/>
      </c>
      <c r="C475" s="158" t="str">
        <f>IF('Leave Request Form'!C476="", "", 'Leave Request Form'!C476)</f>
        <v/>
      </c>
      <c r="D475" s="160" t="str">
        <f>IF('Leave Request Form'!D476="", "", 'Leave Request Form'!D476)</f>
        <v/>
      </c>
      <c r="E475" s="161" t="str">
        <f>IF('Leave Request Form'!E476="", "", 'Leave Request Form'!E476)</f>
        <v/>
      </c>
      <c r="F475" s="181" t="str">
        <f>IF('Leave Request Form'!F476="", "", 'Leave Request Form'!F476)</f>
        <v/>
      </c>
      <c r="G475" s="163" t="str">
        <f>IF('Leave Request Form'!G476="", "", 'Leave Request Form'!G476)</f>
        <v/>
      </c>
      <c r="H475" s="164" t="str">
        <f>IF('Leave Request Form'!H476="", "", 'Leave Request Form'!H476)</f>
        <v/>
      </c>
      <c r="I475" s="156"/>
      <c r="J475" s="157" t="str">
        <f>IF('Leave Request Form'!AL476="", "", 'Leave Request Form'!AL476)</f>
        <v/>
      </c>
      <c r="K475" s="156"/>
      <c r="L475" s="157"/>
      <c r="M475" s="159"/>
      <c r="N475" s="160"/>
      <c r="O475" s="161"/>
      <c r="P475" s="163"/>
      <c r="Q475" s="163"/>
      <c r="R475" s="163"/>
      <c r="S475" s="156"/>
      <c r="T475" s="157" t="str">
        <f>IF('Leave Request Form'!W476="", 'Leave Request Form'!K476, 'Leave Request Form'!W476)</f>
        <v/>
      </c>
      <c r="U475" s="156"/>
      <c r="V475" s="157" t="str">
        <f>IF('Leave Request Form'!Y476="", 'Leave Request Form'!M476, 'Leave Request Form'!Y476)</f>
        <v/>
      </c>
      <c r="W475" s="75"/>
    </row>
    <row r="476" spans="1:23" x14ac:dyDescent="0.25">
      <c r="A476" s="75"/>
      <c r="B476" s="176" t="str">
        <f>IF('Leave Request Form'!B477="", "", 'Leave Request Form'!B477)</f>
        <v/>
      </c>
      <c r="C476" s="158" t="str">
        <f>IF('Leave Request Form'!C477="", "", 'Leave Request Form'!C477)</f>
        <v/>
      </c>
      <c r="D476" s="160" t="str">
        <f>IF('Leave Request Form'!D477="", "", 'Leave Request Form'!D477)</f>
        <v/>
      </c>
      <c r="E476" s="161" t="str">
        <f>IF('Leave Request Form'!E477="", "", 'Leave Request Form'!E477)</f>
        <v/>
      </c>
      <c r="F476" s="181" t="str">
        <f>IF('Leave Request Form'!F477="", "", 'Leave Request Form'!F477)</f>
        <v/>
      </c>
      <c r="G476" s="163" t="str">
        <f>IF('Leave Request Form'!G477="", "", 'Leave Request Form'!G477)</f>
        <v/>
      </c>
      <c r="H476" s="164" t="str">
        <f>IF('Leave Request Form'!H477="", "", 'Leave Request Form'!H477)</f>
        <v/>
      </c>
      <c r="I476" s="156"/>
      <c r="J476" s="157" t="str">
        <f>IF('Leave Request Form'!AL477="", "", 'Leave Request Form'!AL477)</f>
        <v/>
      </c>
      <c r="K476" s="156"/>
      <c r="L476" s="157"/>
      <c r="M476" s="159"/>
      <c r="N476" s="160"/>
      <c r="O476" s="161"/>
      <c r="P476" s="163"/>
      <c r="Q476" s="163"/>
      <c r="R476" s="163"/>
      <c r="S476" s="156"/>
      <c r="T476" s="157" t="str">
        <f>IF('Leave Request Form'!W477="", 'Leave Request Form'!K477, 'Leave Request Form'!W477)</f>
        <v/>
      </c>
      <c r="U476" s="156"/>
      <c r="V476" s="157" t="str">
        <f>IF('Leave Request Form'!Y477="", 'Leave Request Form'!M477, 'Leave Request Form'!Y477)</f>
        <v/>
      </c>
      <c r="W476" s="75"/>
    </row>
    <row r="477" spans="1:23" x14ac:dyDescent="0.25">
      <c r="A477" s="75"/>
      <c r="B477" s="176" t="str">
        <f>IF('Leave Request Form'!B478="", "", 'Leave Request Form'!B478)</f>
        <v/>
      </c>
      <c r="C477" s="158" t="str">
        <f>IF('Leave Request Form'!C478="", "", 'Leave Request Form'!C478)</f>
        <v/>
      </c>
      <c r="D477" s="160" t="str">
        <f>IF('Leave Request Form'!D478="", "", 'Leave Request Form'!D478)</f>
        <v/>
      </c>
      <c r="E477" s="161" t="str">
        <f>IF('Leave Request Form'!E478="", "", 'Leave Request Form'!E478)</f>
        <v/>
      </c>
      <c r="F477" s="181" t="str">
        <f>IF('Leave Request Form'!F478="", "", 'Leave Request Form'!F478)</f>
        <v/>
      </c>
      <c r="G477" s="163" t="str">
        <f>IF('Leave Request Form'!G478="", "", 'Leave Request Form'!G478)</f>
        <v/>
      </c>
      <c r="H477" s="164" t="str">
        <f>IF('Leave Request Form'!H478="", "", 'Leave Request Form'!H478)</f>
        <v/>
      </c>
      <c r="I477" s="156"/>
      <c r="J477" s="157" t="str">
        <f>IF('Leave Request Form'!AL478="", "", 'Leave Request Form'!AL478)</f>
        <v/>
      </c>
      <c r="K477" s="156"/>
      <c r="L477" s="157"/>
      <c r="M477" s="159"/>
      <c r="N477" s="160"/>
      <c r="O477" s="161"/>
      <c r="P477" s="163"/>
      <c r="Q477" s="163"/>
      <c r="R477" s="163"/>
      <c r="S477" s="156"/>
      <c r="T477" s="157" t="str">
        <f>IF('Leave Request Form'!W478="", 'Leave Request Form'!K478, 'Leave Request Form'!W478)</f>
        <v/>
      </c>
      <c r="U477" s="156"/>
      <c r="V477" s="157" t="str">
        <f>IF('Leave Request Form'!Y478="", 'Leave Request Form'!M478, 'Leave Request Form'!Y478)</f>
        <v/>
      </c>
      <c r="W477" s="75"/>
    </row>
    <row r="478" spans="1:23" x14ac:dyDescent="0.25">
      <c r="A478" s="75"/>
      <c r="B478" s="176" t="str">
        <f>IF('Leave Request Form'!B479="", "", 'Leave Request Form'!B479)</f>
        <v/>
      </c>
      <c r="C478" s="158" t="str">
        <f>IF('Leave Request Form'!C479="", "", 'Leave Request Form'!C479)</f>
        <v/>
      </c>
      <c r="D478" s="160" t="str">
        <f>IF('Leave Request Form'!D479="", "", 'Leave Request Form'!D479)</f>
        <v/>
      </c>
      <c r="E478" s="161" t="str">
        <f>IF('Leave Request Form'!E479="", "", 'Leave Request Form'!E479)</f>
        <v/>
      </c>
      <c r="F478" s="181" t="str">
        <f>IF('Leave Request Form'!F479="", "", 'Leave Request Form'!F479)</f>
        <v/>
      </c>
      <c r="G478" s="163" t="str">
        <f>IF('Leave Request Form'!G479="", "", 'Leave Request Form'!G479)</f>
        <v/>
      </c>
      <c r="H478" s="164" t="str">
        <f>IF('Leave Request Form'!H479="", "", 'Leave Request Form'!H479)</f>
        <v/>
      </c>
      <c r="I478" s="156"/>
      <c r="J478" s="157" t="str">
        <f>IF('Leave Request Form'!AL479="", "", 'Leave Request Form'!AL479)</f>
        <v/>
      </c>
      <c r="K478" s="156"/>
      <c r="L478" s="157"/>
      <c r="M478" s="159"/>
      <c r="N478" s="160"/>
      <c r="O478" s="161"/>
      <c r="P478" s="163"/>
      <c r="Q478" s="163"/>
      <c r="R478" s="163"/>
      <c r="S478" s="156"/>
      <c r="T478" s="157" t="str">
        <f>IF('Leave Request Form'!W479="", 'Leave Request Form'!K479, 'Leave Request Form'!W479)</f>
        <v/>
      </c>
      <c r="U478" s="156"/>
      <c r="V478" s="157" t="str">
        <f>IF('Leave Request Form'!Y479="", 'Leave Request Form'!M479, 'Leave Request Form'!Y479)</f>
        <v/>
      </c>
      <c r="W478" s="75"/>
    </row>
    <row r="479" spans="1:23" x14ac:dyDescent="0.25">
      <c r="A479" s="75"/>
      <c r="B479" s="176" t="str">
        <f>IF('Leave Request Form'!B480="", "", 'Leave Request Form'!B480)</f>
        <v/>
      </c>
      <c r="C479" s="158" t="str">
        <f>IF('Leave Request Form'!C480="", "", 'Leave Request Form'!C480)</f>
        <v/>
      </c>
      <c r="D479" s="160" t="str">
        <f>IF('Leave Request Form'!D480="", "", 'Leave Request Form'!D480)</f>
        <v/>
      </c>
      <c r="E479" s="161" t="str">
        <f>IF('Leave Request Form'!E480="", "", 'Leave Request Form'!E480)</f>
        <v/>
      </c>
      <c r="F479" s="181" t="str">
        <f>IF('Leave Request Form'!F480="", "", 'Leave Request Form'!F480)</f>
        <v/>
      </c>
      <c r="G479" s="163" t="str">
        <f>IF('Leave Request Form'!G480="", "", 'Leave Request Form'!G480)</f>
        <v/>
      </c>
      <c r="H479" s="164" t="str">
        <f>IF('Leave Request Form'!H480="", "", 'Leave Request Form'!H480)</f>
        <v/>
      </c>
      <c r="I479" s="156"/>
      <c r="J479" s="157" t="str">
        <f>IF('Leave Request Form'!AL480="", "", 'Leave Request Form'!AL480)</f>
        <v/>
      </c>
      <c r="K479" s="156"/>
      <c r="L479" s="157"/>
      <c r="M479" s="159"/>
      <c r="N479" s="160"/>
      <c r="O479" s="161"/>
      <c r="P479" s="163"/>
      <c r="Q479" s="163"/>
      <c r="R479" s="163"/>
      <c r="S479" s="156"/>
      <c r="T479" s="157" t="str">
        <f>IF('Leave Request Form'!W480="", 'Leave Request Form'!K480, 'Leave Request Form'!W480)</f>
        <v/>
      </c>
      <c r="U479" s="156"/>
      <c r="V479" s="157" t="str">
        <f>IF('Leave Request Form'!Y480="", 'Leave Request Form'!M480, 'Leave Request Form'!Y480)</f>
        <v/>
      </c>
      <c r="W479" s="75"/>
    </row>
    <row r="480" spans="1:23" x14ac:dyDescent="0.25">
      <c r="A480" s="75"/>
      <c r="B480" s="176" t="str">
        <f>IF('Leave Request Form'!B481="", "", 'Leave Request Form'!B481)</f>
        <v/>
      </c>
      <c r="C480" s="158" t="str">
        <f>IF('Leave Request Form'!C481="", "", 'Leave Request Form'!C481)</f>
        <v/>
      </c>
      <c r="D480" s="160" t="str">
        <f>IF('Leave Request Form'!D481="", "", 'Leave Request Form'!D481)</f>
        <v/>
      </c>
      <c r="E480" s="161" t="str">
        <f>IF('Leave Request Form'!E481="", "", 'Leave Request Form'!E481)</f>
        <v/>
      </c>
      <c r="F480" s="181" t="str">
        <f>IF('Leave Request Form'!F481="", "", 'Leave Request Form'!F481)</f>
        <v/>
      </c>
      <c r="G480" s="163" t="str">
        <f>IF('Leave Request Form'!G481="", "", 'Leave Request Form'!G481)</f>
        <v/>
      </c>
      <c r="H480" s="164" t="str">
        <f>IF('Leave Request Form'!H481="", "", 'Leave Request Form'!H481)</f>
        <v/>
      </c>
      <c r="I480" s="156"/>
      <c r="J480" s="157" t="str">
        <f>IF('Leave Request Form'!AL481="", "", 'Leave Request Form'!AL481)</f>
        <v/>
      </c>
      <c r="K480" s="156"/>
      <c r="L480" s="157"/>
      <c r="M480" s="159"/>
      <c r="N480" s="160"/>
      <c r="O480" s="161"/>
      <c r="P480" s="163"/>
      <c r="Q480" s="163"/>
      <c r="R480" s="163"/>
      <c r="S480" s="156"/>
      <c r="T480" s="157" t="str">
        <f>IF('Leave Request Form'!W481="", 'Leave Request Form'!K481, 'Leave Request Form'!W481)</f>
        <v/>
      </c>
      <c r="U480" s="156"/>
      <c r="V480" s="157" t="str">
        <f>IF('Leave Request Form'!Y481="", 'Leave Request Form'!M481, 'Leave Request Form'!Y481)</f>
        <v/>
      </c>
      <c r="W480" s="75"/>
    </row>
    <row r="481" spans="1:23" x14ac:dyDescent="0.25">
      <c r="A481" s="75"/>
      <c r="B481" s="176" t="str">
        <f>IF('Leave Request Form'!B482="", "", 'Leave Request Form'!B482)</f>
        <v/>
      </c>
      <c r="C481" s="158" t="str">
        <f>IF('Leave Request Form'!C482="", "", 'Leave Request Form'!C482)</f>
        <v/>
      </c>
      <c r="D481" s="160" t="str">
        <f>IF('Leave Request Form'!D482="", "", 'Leave Request Form'!D482)</f>
        <v/>
      </c>
      <c r="E481" s="161" t="str">
        <f>IF('Leave Request Form'!E482="", "", 'Leave Request Form'!E482)</f>
        <v/>
      </c>
      <c r="F481" s="181" t="str">
        <f>IF('Leave Request Form'!F482="", "", 'Leave Request Form'!F482)</f>
        <v/>
      </c>
      <c r="G481" s="163" t="str">
        <f>IF('Leave Request Form'!G482="", "", 'Leave Request Form'!G482)</f>
        <v/>
      </c>
      <c r="H481" s="164" t="str">
        <f>IF('Leave Request Form'!H482="", "", 'Leave Request Form'!H482)</f>
        <v/>
      </c>
      <c r="I481" s="156"/>
      <c r="J481" s="157" t="str">
        <f>IF('Leave Request Form'!AL482="", "", 'Leave Request Form'!AL482)</f>
        <v/>
      </c>
      <c r="K481" s="156"/>
      <c r="L481" s="157"/>
      <c r="M481" s="159"/>
      <c r="N481" s="160"/>
      <c r="O481" s="161"/>
      <c r="P481" s="163"/>
      <c r="Q481" s="163"/>
      <c r="R481" s="163"/>
      <c r="S481" s="156"/>
      <c r="T481" s="157" t="str">
        <f>IF('Leave Request Form'!W482="", 'Leave Request Form'!K482, 'Leave Request Form'!W482)</f>
        <v/>
      </c>
      <c r="U481" s="156"/>
      <c r="V481" s="157" t="str">
        <f>IF('Leave Request Form'!Y482="", 'Leave Request Form'!M482, 'Leave Request Form'!Y482)</f>
        <v/>
      </c>
      <c r="W481" s="75"/>
    </row>
    <row r="482" spans="1:23" x14ac:dyDescent="0.25">
      <c r="A482" s="75"/>
      <c r="B482" s="176" t="str">
        <f>IF('Leave Request Form'!B483="", "", 'Leave Request Form'!B483)</f>
        <v/>
      </c>
      <c r="C482" s="158" t="str">
        <f>IF('Leave Request Form'!C483="", "", 'Leave Request Form'!C483)</f>
        <v/>
      </c>
      <c r="D482" s="160" t="str">
        <f>IF('Leave Request Form'!D483="", "", 'Leave Request Form'!D483)</f>
        <v/>
      </c>
      <c r="E482" s="161" t="str">
        <f>IF('Leave Request Form'!E483="", "", 'Leave Request Form'!E483)</f>
        <v/>
      </c>
      <c r="F482" s="181" t="str">
        <f>IF('Leave Request Form'!F483="", "", 'Leave Request Form'!F483)</f>
        <v/>
      </c>
      <c r="G482" s="163" t="str">
        <f>IF('Leave Request Form'!G483="", "", 'Leave Request Form'!G483)</f>
        <v/>
      </c>
      <c r="H482" s="164" t="str">
        <f>IF('Leave Request Form'!H483="", "", 'Leave Request Form'!H483)</f>
        <v/>
      </c>
      <c r="I482" s="156"/>
      <c r="J482" s="157" t="str">
        <f>IF('Leave Request Form'!AL483="", "", 'Leave Request Form'!AL483)</f>
        <v/>
      </c>
      <c r="K482" s="156"/>
      <c r="L482" s="157"/>
      <c r="M482" s="159"/>
      <c r="N482" s="160"/>
      <c r="O482" s="161"/>
      <c r="P482" s="163"/>
      <c r="Q482" s="163"/>
      <c r="R482" s="163"/>
      <c r="S482" s="156"/>
      <c r="T482" s="157" t="str">
        <f>IF('Leave Request Form'!W483="", 'Leave Request Form'!K483, 'Leave Request Form'!W483)</f>
        <v/>
      </c>
      <c r="U482" s="156"/>
      <c r="V482" s="157" t="str">
        <f>IF('Leave Request Form'!Y483="", 'Leave Request Form'!M483, 'Leave Request Form'!Y483)</f>
        <v/>
      </c>
      <c r="W482" s="75"/>
    </row>
    <row r="483" spans="1:23" x14ac:dyDescent="0.25">
      <c r="A483" s="75"/>
      <c r="B483" s="176" t="str">
        <f>IF('Leave Request Form'!B484="", "", 'Leave Request Form'!B484)</f>
        <v/>
      </c>
      <c r="C483" s="158" t="str">
        <f>IF('Leave Request Form'!C484="", "", 'Leave Request Form'!C484)</f>
        <v/>
      </c>
      <c r="D483" s="160" t="str">
        <f>IF('Leave Request Form'!D484="", "", 'Leave Request Form'!D484)</f>
        <v/>
      </c>
      <c r="E483" s="161" t="str">
        <f>IF('Leave Request Form'!E484="", "", 'Leave Request Form'!E484)</f>
        <v/>
      </c>
      <c r="F483" s="181" t="str">
        <f>IF('Leave Request Form'!F484="", "", 'Leave Request Form'!F484)</f>
        <v/>
      </c>
      <c r="G483" s="163" t="str">
        <f>IF('Leave Request Form'!G484="", "", 'Leave Request Form'!G484)</f>
        <v/>
      </c>
      <c r="H483" s="164" t="str">
        <f>IF('Leave Request Form'!H484="", "", 'Leave Request Form'!H484)</f>
        <v/>
      </c>
      <c r="I483" s="156"/>
      <c r="J483" s="157" t="str">
        <f>IF('Leave Request Form'!AL484="", "", 'Leave Request Form'!AL484)</f>
        <v/>
      </c>
      <c r="K483" s="156"/>
      <c r="L483" s="157"/>
      <c r="M483" s="159"/>
      <c r="N483" s="160"/>
      <c r="O483" s="161"/>
      <c r="P483" s="163"/>
      <c r="Q483" s="163"/>
      <c r="R483" s="163"/>
      <c r="S483" s="156"/>
      <c r="T483" s="157" t="str">
        <f>IF('Leave Request Form'!W484="", 'Leave Request Form'!K484, 'Leave Request Form'!W484)</f>
        <v/>
      </c>
      <c r="U483" s="156"/>
      <c r="V483" s="157" t="str">
        <f>IF('Leave Request Form'!Y484="", 'Leave Request Form'!M484, 'Leave Request Form'!Y484)</f>
        <v/>
      </c>
      <c r="W483" s="75"/>
    </row>
    <row r="484" spans="1:23" x14ac:dyDescent="0.25">
      <c r="A484" s="75"/>
      <c r="B484" s="176" t="str">
        <f>IF('Leave Request Form'!B485="", "", 'Leave Request Form'!B485)</f>
        <v/>
      </c>
      <c r="C484" s="158" t="str">
        <f>IF('Leave Request Form'!C485="", "", 'Leave Request Form'!C485)</f>
        <v/>
      </c>
      <c r="D484" s="160" t="str">
        <f>IF('Leave Request Form'!D485="", "", 'Leave Request Form'!D485)</f>
        <v/>
      </c>
      <c r="E484" s="161" t="str">
        <f>IF('Leave Request Form'!E485="", "", 'Leave Request Form'!E485)</f>
        <v/>
      </c>
      <c r="F484" s="181" t="str">
        <f>IF('Leave Request Form'!F485="", "", 'Leave Request Form'!F485)</f>
        <v/>
      </c>
      <c r="G484" s="163" t="str">
        <f>IF('Leave Request Form'!G485="", "", 'Leave Request Form'!G485)</f>
        <v/>
      </c>
      <c r="H484" s="164" t="str">
        <f>IF('Leave Request Form'!H485="", "", 'Leave Request Form'!H485)</f>
        <v/>
      </c>
      <c r="I484" s="156"/>
      <c r="J484" s="157" t="str">
        <f>IF('Leave Request Form'!AL485="", "", 'Leave Request Form'!AL485)</f>
        <v/>
      </c>
      <c r="K484" s="156"/>
      <c r="L484" s="157"/>
      <c r="M484" s="159"/>
      <c r="N484" s="160"/>
      <c r="O484" s="161"/>
      <c r="P484" s="163"/>
      <c r="Q484" s="163"/>
      <c r="R484" s="163"/>
      <c r="S484" s="156"/>
      <c r="T484" s="157" t="str">
        <f>IF('Leave Request Form'!W485="", 'Leave Request Form'!K485, 'Leave Request Form'!W485)</f>
        <v/>
      </c>
      <c r="U484" s="156"/>
      <c r="V484" s="157" t="str">
        <f>IF('Leave Request Form'!Y485="", 'Leave Request Form'!M485, 'Leave Request Form'!Y485)</f>
        <v/>
      </c>
      <c r="W484" s="75"/>
    </row>
    <row r="485" spans="1:23" x14ac:dyDescent="0.25">
      <c r="A485" s="75"/>
      <c r="B485" s="176" t="str">
        <f>IF('Leave Request Form'!B486="", "", 'Leave Request Form'!B486)</f>
        <v/>
      </c>
      <c r="C485" s="158" t="str">
        <f>IF('Leave Request Form'!C486="", "", 'Leave Request Form'!C486)</f>
        <v/>
      </c>
      <c r="D485" s="160" t="str">
        <f>IF('Leave Request Form'!D486="", "", 'Leave Request Form'!D486)</f>
        <v/>
      </c>
      <c r="E485" s="161" t="str">
        <f>IF('Leave Request Form'!E486="", "", 'Leave Request Form'!E486)</f>
        <v/>
      </c>
      <c r="F485" s="181" t="str">
        <f>IF('Leave Request Form'!F486="", "", 'Leave Request Form'!F486)</f>
        <v/>
      </c>
      <c r="G485" s="163" t="str">
        <f>IF('Leave Request Form'!G486="", "", 'Leave Request Form'!G486)</f>
        <v/>
      </c>
      <c r="H485" s="164" t="str">
        <f>IF('Leave Request Form'!H486="", "", 'Leave Request Form'!H486)</f>
        <v/>
      </c>
      <c r="I485" s="156"/>
      <c r="J485" s="157" t="str">
        <f>IF('Leave Request Form'!AL486="", "", 'Leave Request Form'!AL486)</f>
        <v/>
      </c>
      <c r="K485" s="156"/>
      <c r="L485" s="157"/>
      <c r="M485" s="159"/>
      <c r="N485" s="160"/>
      <c r="O485" s="161"/>
      <c r="P485" s="163"/>
      <c r="Q485" s="163"/>
      <c r="R485" s="163"/>
      <c r="S485" s="156"/>
      <c r="T485" s="157" t="str">
        <f>IF('Leave Request Form'!W486="", 'Leave Request Form'!K486, 'Leave Request Form'!W486)</f>
        <v/>
      </c>
      <c r="U485" s="156"/>
      <c r="V485" s="157" t="str">
        <f>IF('Leave Request Form'!Y486="", 'Leave Request Form'!M486, 'Leave Request Form'!Y486)</f>
        <v/>
      </c>
      <c r="W485" s="75"/>
    </row>
    <row r="486" spans="1:23" x14ac:dyDescent="0.25">
      <c r="A486" s="75"/>
      <c r="B486" s="176" t="str">
        <f>IF('Leave Request Form'!B487="", "", 'Leave Request Form'!B487)</f>
        <v/>
      </c>
      <c r="C486" s="158" t="str">
        <f>IF('Leave Request Form'!C487="", "", 'Leave Request Form'!C487)</f>
        <v/>
      </c>
      <c r="D486" s="160" t="str">
        <f>IF('Leave Request Form'!D487="", "", 'Leave Request Form'!D487)</f>
        <v/>
      </c>
      <c r="E486" s="161" t="str">
        <f>IF('Leave Request Form'!E487="", "", 'Leave Request Form'!E487)</f>
        <v/>
      </c>
      <c r="F486" s="181" t="str">
        <f>IF('Leave Request Form'!F487="", "", 'Leave Request Form'!F487)</f>
        <v/>
      </c>
      <c r="G486" s="163" t="str">
        <f>IF('Leave Request Form'!G487="", "", 'Leave Request Form'!G487)</f>
        <v/>
      </c>
      <c r="H486" s="164" t="str">
        <f>IF('Leave Request Form'!H487="", "", 'Leave Request Form'!H487)</f>
        <v/>
      </c>
      <c r="I486" s="156"/>
      <c r="J486" s="157" t="str">
        <f>IF('Leave Request Form'!AL487="", "", 'Leave Request Form'!AL487)</f>
        <v/>
      </c>
      <c r="K486" s="156"/>
      <c r="L486" s="157"/>
      <c r="M486" s="159"/>
      <c r="N486" s="160"/>
      <c r="O486" s="161"/>
      <c r="P486" s="163"/>
      <c r="Q486" s="163"/>
      <c r="R486" s="163"/>
      <c r="S486" s="156"/>
      <c r="T486" s="157" t="str">
        <f>IF('Leave Request Form'!W487="", 'Leave Request Form'!K487, 'Leave Request Form'!W487)</f>
        <v/>
      </c>
      <c r="U486" s="156"/>
      <c r="V486" s="157" t="str">
        <f>IF('Leave Request Form'!Y487="", 'Leave Request Form'!M487, 'Leave Request Form'!Y487)</f>
        <v/>
      </c>
      <c r="W486" s="75"/>
    </row>
    <row r="487" spans="1:23" x14ac:dyDescent="0.25">
      <c r="A487" s="75"/>
      <c r="B487" s="176" t="str">
        <f>IF('Leave Request Form'!B488="", "", 'Leave Request Form'!B488)</f>
        <v/>
      </c>
      <c r="C487" s="158" t="str">
        <f>IF('Leave Request Form'!C488="", "", 'Leave Request Form'!C488)</f>
        <v/>
      </c>
      <c r="D487" s="160" t="str">
        <f>IF('Leave Request Form'!D488="", "", 'Leave Request Form'!D488)</f>
        <v/>
      </c>
      <c r="E487" s="161" t="str">
        <f>IF('Leave Request Form'!E488="", "", 'Leave Request Form'!E488)</f>
        <v/>
      </c>
      <c r="F487" s="181" t="str">
        <f>IF('Leave Request Form'!F488="", "", 'Leave Request Form'!F488)</f>
        <v/>
      </c>
      <c r="G487" s="163" t="str">
        <f>IF('Leave Request Form'!G488="", "", 'Leave Request Form'!G488)</f>
        <v/>
      </c>
      <c r="H487" s="164" t="str">
        <f>IF('Leave Request Form'!H488="", "", 'Leave Request Form'!H488)</f>
        <v/>
      </c>
      <c r="I487" s="156"/>
      <c r="J487" s="157" t="str">
        <f>IF('Leave Request Form'!AL488="", "", 'Leave Request Form'!AL488)</f>
        <v/>
      </c>
      <c r="K487" s="156"/>
      <c r="L487" s="157"/>
      <c r="M487" s="159"/>
      <c r="N487" s="160"/>
      <c r="O487" s="161"/>
      <c r="P487" s="163"/>
      <c r="Q487" s="163"/>
      <c r="R487" s="163"/>
      <c r="S487" s="156"/>
      <c r="T487" s="157" t="str">
        <f>IF('Leave Request Form'!W488="", 'Leave Request Form'!K488, 'Leave Request Form'!W488)</f>
        <v/>
      </c>
      <c r="U487" s="156"/>
      <c r="V487" s="157" t="str">
        <f>IF('Leave Request Form'!Y488="", 'Leave Request Form'!M488, 'Leave Request Form'!Y488)</f>
        <v/>
      </c>
      <c r="W487" s="75"/>
    </row>
    <row r="488" spans="1:23" x14ac:dyDescent="0.25">
      <c r="A488" s="75"/>
      <c r="B488" s="176" t="str">
        <f>IF('Leave Request Form'!B489="", "", 'Leave Request Form'!B489)</f>
        <v/>
      </c>
      <c r="C488" s="158" t="str">
        <f>IF('Leave Request Form'!C489="", "", 'Leave Request Form'!C489)</f>
        <v/>
      </c>
      <c r="D488" s="160" t="str">
        <f>IF('Leave Request Form'!D489="", "", 'Leave Request Form'!D489)</f>
        <v/>
      </c>
      <c r="E488" s="161" t="str">
        <f>IF('Leave Request Form'!E489="", "", 'Leave Request Form'!E489)</f>
        <v/>
      </c>
      <c r="F488" s="181" t="str">
        <f>IF('Leave Request Form'!F489="", "", 'Leave Request Form'!F489)</f>
        <v/>
      </c>
      <c r="G488" s="163" t="str">
        <f>IF('Leave Request Form'!G489="", "", 'Leave Request Form'!G489)</f>
        <v/>
      </c>
      <c r="H488" s="164" t="str">
        <f>IF('Leave Request Form'!H489="", "", 'Leave Request Form'!H489)</f>
        <v/>
      </c>
      <c r="I488" s="156"/>
      <c r="J488" s="157" t="str">
        <f>IF('Leave Request Form'!AL489="", "", 'Leave Request Form'!AL489)</f>
        <v/>
      </c>
      <c r="K488" s="156"/>
      <c r="L488" s="157"/>
      <c r="M488" s="159"/>
      <c r="N488" s="160"/>
      <c r="O488" s="161"/>
      <c r="P488" s="163"/>
      <c r="Q488" s="163"/>
      <c r="R488" s="163"/>
      <c r="S488" s="156"/>
      <c r="T488" s="157" t="str">
        <f>IF('Leave Request Form'!W489="", 'Leave Request Form'!K489, 'Leave Request Form'!W489)</f>
        <v/>
      </c>
      <c r="U488" s="156"/>
      <c r="V488" s="157" t="str">
        <f>IF('Leave Request Form'!Y489="", 'Leave Request Form'!M489, 'Leave Request Form'!Y489)</f>
        <v/>
      </c>
      <c r="W488" s="75"/>
    </row>
    <row r="489" spans="1:23" x14ac:dyDescent="0.25">
      <c r="A489" s="75"/>
      <c r="B489" s="176" t="str">
        <f>IF('Leave Request Form'!B490="", "", 'Leave Request Form'!B490)</f>
        <v/>
      </c>
      <c r="C489" s="158" t="str">
        <f>IF('Leave Request Form'!C490="", "", 'Leave Request Form'!C490)</f>
        <v/>
      </c>
      <c r="D489" s="160" t="str">
        <f>IF('Leave Request Form'!D490="", "", 'Leave Request Form'!D490)</f>
        <v/>
      </c>
      <c r="E489" s="161" t="str">
        <f>IF('Leave Request Form'!E490="", "", 'Leave Request Form'!E490)</f>
        <v/>
      </c>
      <c r="F489" s="181" t="str">
        <f>IF('Leave Request Form'!F490="", "", 'Leave Request Form'!F490)</f>
        <v/>
      </c>
      <c r="G489" s="163" t="str">
        <f>IF('Leave Request Form'!G490="", "", 'Leave Request Form'!G490)</f>
        <v/>
      </c>
      <c r="H489" s="164" t="str">
        <f>IF('Leave Request Form'!H490="", "", 'Leave Request Form'!H490)</f>
        <v/>
      </c>
      <c r="I489" s="156"/>
      <c r="J489" s="157" t="str">
        <f>IF('Leave Request Form'!AL490="", "", 'Leave Request Form'!AL490)</f>
        <v/>
      </c>
      <c r="K489" s="156"/>
      <c r="L489" s="157"/>
      <c r="M489" s="159"/>
      <c r="N489" s="160"/>
      <c r="O489" s="161"/>
      <c r="P489" s="163"/>
      <c r="Q489" s="163"/>
      <c r="R489" s="163"/>
      <c r="S489" s="156"/>
      <c r="T489" s="157" t="str">
        <f>IF('Leave Request Form'!W490="", 'Leave Request Form'!K490, 'Leave Request Form'!W490)</f>
        <v/>
      </c>
      <c r="U489" s="156"/>
      <c r="V489" s="157" t="str">
        <f>IF('Leave Request Form'!Y490="", 'Leave Request Form'!M490, 'Leave Request Form'!Y490)</f>
        <v/>
      </c>
      <c r="W489" s="75"/>
    </row>
    <row r="490" spans="1:23" x14ac:dyDescent="0.25">
      <c r="A490" s="75"/>
      <c r="B490" s="176" t="str">
        <f>IF('Leave Request Form'!B491="", "", 'Leave Request Form'!B491)</f>
        <v/>
      </c>
      <c r="C490" s="158" t="str">
        <f>IF('Leave Request Form'!C491="", "", 'Leave Request Form'!C491)</f>
        <v/>
      </c>
      <c r="D490" s="160" t="str">
        <f>IF('Leave Request Form'!D491="", "", 'Leave Request Form'!D491)</f>
        <v/>
      </c>
      <c r="E490" s="161" t="str">
        <f>IF('Leave Request Form'!E491="", "", 'Leave Request Form'!E491)</f>
        <v/>
      </c>
      <c r="F490" s="181" t="str">
        <f>IF('Leave Request Form'!F491="", "", 'Leave Request Form'!F491)</f>
        <v/>
      </c>
      <c r="G490" s="163" t="str">
        <f>IF('Leave Request Form'!G491="", "", 'Leave Request Form'!G491)</f>
        <v/>
      </c>
      <c r="H490" s="164" t="str">
        <f>IF('Leave Request Form'!H491="", "", 'Leave Request Form'!H491)</f>
        <v/>
      </c>
      <c r="I490" s="156"/>
      <c r="J490" s="157" t="str">
        <f>IF('Leave Request Form'!AL491="", "", 'Leave Request Form'!AL491)</f>
        <v/>
      </c>
      <c r="K490" s="156"/>
      <c r="L490" s="157"/>
      <c r="M490" s="159"/>
      <c r="N490" s="160"/>
      <c r="O490" s="161"/>
      <c r="P490" s="163"/>
      <c r="Q490" s="163"/>
      <c r="R490" s="163"/>
      <c r="S490" s="156"/>
      <c r="T490" s="157" t="str">
        <f>IF('Leave Request Form'!W491="", 'Leave Request Form'!K491, 'Leave Request Form'!W491)</f>
        <v/>
      </c>
      <c r="U490" s="156"/>
      <c r="V490" s="157" t="str">
        <f>IF('Leave Request Form'!Y491="", 'Leave Request Form'!M491, 'Leave Request Form'!Y491)</f>
        <v/>
      </c>
      <c r="W490" s="75"/>
    </row>
    <row r="491" spans="1:23" x14ac:dyDescent="0.25">
      <c r="A491" s="75"/>
      <c r="B491" s="176" t="str">
        <f>IF('Leave Request Form'!B492="", "", 'Leave Request Form'!B492)</f>
        <v/>
      </c>
      <c r="C491" s="158" t="str">
        <f>IF('Leave Request Form'!C492="", "", 'Leave Request Form'!C492)</f>
        <v/>
      </c>
      <c r="D491" s="160" t="str">
        <f>IF('Leave Request Form'!D492="", "", 'Leave Request Form'!D492)</f>
        <v/>
      </c>
      <c r="E491" s="161" t="str">
        <f>IF('Leave Request Form'!E492="", "", 'Leave Request Form'!E492)</f>
        <v/>
      </c>
      <c r="F491" s="181" t="str">
        <f>IF('Leave Request Form'!F492="", "", 'Leave Request Form'!F492)</f>
        <v/>
      </c>
      <c r="G491" s="163" t="str">
        <f>IF('Leave Request Form'!G492="", "", 'Leave Request Form'!G492)</f>
        <v/>
      </c>
      <c r="H491" s="164" t="str">
        <f>IF('Leave Request Form'!H492="", "", 'Leave Request Form'!H492)</f>
        <v/>
      </c>
      <c r="I491" s="156"/>
      <c r="J491" s="157" t="str">
        <f>IF('Leave Request Form'!AL492="", "", 'Leave Request Form'!AL492)</f>
        <v/>
      </c>
      <c r="K491" s="156"/>
      <c r="L491" s="157"/>
      <c r="M491" s="159"/>
      <c r="N491" s="160"/>
      <c r="O491" s="161"/>
      <c r="P491" s="163"/>
      <c r="Q491" s="163"/>
      <c r="R491" s="163"/>
      <c r="S491" s="156"/>
      <c r="T491" s="157" t="str">
        <f>IF('Leave Request Form'!W492="", 'Leave Request Form'!K492, 'Leave Request Form'!W492)</f>
        <v/>
      </c>
      <c r="U491" s="156"/>
      <c r="V491" s="157" t="str">
        <f>IF('Leave Request Form'!Y492="", 'Leave Request Form'!M492, 'Leave Request Form'!Y492)</f>
        <v/>
      </c>
      <c r="W491" s="75"/>
    </row>
    <row r="492" spans="1:23" x14ac:dyDescent="0.25">
      <c r="A492" s="75"/>
      <c r="B492" s="176" t="str">
        <f>IF('Leave Request Form'!B493="", "", 'Leave Request Form'!B493)</f>
        <v/>
      </c>
      <c r="C492" s="158" t="str">
        <f>IF('Leave Request Form'!C493="", "", 'Leave Request Form'!C493)</f>
        <v/>
      </c>
      <c r="D492" s="160" t="str">
        <f>IF('Leave Request Form'!D493="", "", 'Leave Request Form'!D493)</f>
        <v/>
      </c>
      <c r="E492" s="161" t="str">
        <f>IF('Leave Request Form'!E493="", "", 'Leave Request Form'!E493)</f>
        <v/>
      </c>
      <c r="F492" s="181" t="str">
        <f>IF('Leave Request Form'!F493="", "", 'Leave Request Form'!F493)</f>
        <v/>
      </c>
      <c r="G492" s="163" t="str">
        <f>IF('Leave Request Form'!G493="", "", 'Leave Request Form'!G493)</f>
        <v/>
      </c>
      <c r="H492" s="164" t="str">
        <f>IF('Leave Request Form'!H493="", "", 'Leave Request Form'!H493)</f>
        <v/>
      </c>
      <c r="I492" s="156"/>
      <c r="J492" s="157" t="str">
        <f>IF('Leave Request Form'!AL493="", "", 'Leave Request Form'!AL493)</f>
        <v/>
      </c>
      <c r="K492" s="156"/>
      <c r="L492" s="157"/>
      <c r="M492" s="159"/>
      <c r="N492" s="160"/>
      <c r="O492" s="161"/>
      <c r="P492" s="163"/>
      <c r="Q492" s="163"/>
      <c r="R492" s="163"/>
      <c r="S492" s="156"/>
      <c r="T492" s="157" t="str">
        <f>IF('Leave Request Form'!W493="", 'Leave Request Form'!K493, 'Leave Request Form'!W493)</f>
        <v/>
      </c>
      <c r="U492" s="156"/>
      <c r="V492" s="157" t="str">
        <f>IF('Leave Request Form'!Y493="", 'Leave Request Form'!M493, 'Leave Request Form'!Y493)</f>
        <v/>
      </c>
      <c r="W492" s="75"/>
    </row>
    <row r="493" spans="1:23" x14ac:dyDescent="0.25">
      <c r="A493" s="75"/>
      <c r="B493" s="176" t="str">
        <f>IF('Leave Request Form'!B494="", "", 'Leave Request Form'!B494)</f>
        <v/>
      </c>
      <c r="C493" s="158" t="str">
        <f>IF('Leave Request Form'!C494="", "", 'Leave Request Form'!C494)</f>
        <v/>
      </c>
      <c r="D493" s="160" t="str">
        <f>IF('Leave Request Form'!D494="", "", 'Leave Request Form'!D494)</f>
        <v/>
      </c>
      <c r="E493" s="161" t="str">
        <f>IF('Leave Request Form'!E494="", "", 'Leave Request Form'!E494)</f>
        <v/>
      </c>
      <c r="F493" s="181" t="str">
        <f>IF('Leave Request Form'!F494="", "", 'Leave Request Form'!F494)</f>
        <v/>
      </c>
      <c r="G493" s="163" t="str">
        <f>IF('Leave Request Form'!G494="", "", 'Leave Request Form'!G494)</f>
        <v/>
      </c>
      <c r="H493" s="164" t="str">
        <f>IF('Leave Request Form'!H494="", "", 'Leave Request Form'!H494)</f>
        <v/>
      </c>
      <c r="I493" s="156"/>
      <c r="J493" s="157" t="str">
        <f>IF('Leave Request Form'!AL494="", "", 'Leave Request Form'!AL494)</f>
        <v/>
      </c>
      <c r="K493" s="156"/>
      <c r="L493" s="157"/>
      <c r="M493" s="159"/>
      <c r="N493" s="160"/>
      <c r="O493" s="161"/>
      <c r="P493" s="163"/>
      <c r="Q493" s="163"/>
      <c r="R493" s="163"/>
      <c r="S493" s="156"/>
      <c r="T493" s="157" t="str">
        <f>IF('Leave Request Form'!W494="", 'Leave Request Form'!K494, 'Leave Request Form'!W494)</f>
        <v/>
      </c>
      <c r="U493" s="156"/>
      <c r="V493" s="157" t="str">
        <f>IF('Leave Request Form'!Y494="", 'Leave Request Form'!M494, 'Leave Request Form'!Y494)</f>
        <v/>
      </c>
      <c r="W493" s="75"/>
    </row>
    <row r="494" spans="1:23" x14ac:dyDescent="0.25">
      <c r="A494" s="75"/>
      <c r="B494" s="176" t="str">
        <f>IF('Leave Request Form'!B495="", "", 'Leave Request Form'!B495)</f>
        <v/>
      </c>
      <c r="C494" s="158" t="str">
        <f>IF('Leave Request Form'!C495="", "", 'Leave Request Form'!C495)</f>
        <v/>
      </c>
      <c r="D494" s="160" t="str">
        <f>IF('Leave Request Form'!D495="", "", 'Leave Request Form'!D495)</f>
        <v/>
      </c>
      <c r="E494" s="161" t="str">
        <f>IF('Leave Request Form'!E495="", "", 'Leave Request Form'!E495)</f>
        <v/>
      </c>
      <c r="F494" s="181" t="str">
        <f>IF('Leave Request Form'!F495="", "", 'Leave Request Form'!F495)</f>
        <v/>
      </c>
      <c r="G494" s="163" t="str">
        <f>IF('Leave Request Form'!G495="", "", 'Leave Request Form'!G495)</f>
        <v/>
      </c>
      <c r="H494" s="164" t="str">
        <f>IF('Leave Request Form'!H495="", "", 'Leave Request Form'!H495)</f>
        <v/>
      </c>
      <c r="I494" s="156"/>
      <c r="J494" s="157" t="str">
        <f>IF('Leave Request Form'!AL495="", "", 'Leave Request Form'!AL495)</f>
        <v/>
      </c>
      <c r="K494" s="156"/>
      <c r="L494" s="157"/>
      <c r="M494" s="159"/>
      <c r="N494" s="160"/>
      <c r="O494" s="161"/>
      <c r="P494" s="163"/>
      <c r="Q494" s="163"/>
      <c r="R494" s="163"/>
      <c r="S494" s="156"/>
      <c r="T494" s="157" t="str">
        <f>IF('Leave Request Form'!W495="", 'Leave Request Form'!K495, 'Leave Request Form'!W495)</f>
        <v/>
      </c>
      <c r="U494" s="156"/>
      <c r="V494" s="157" t="str">
        <f>IF('Leave Request Form'!Y495="", 'Leave Request Form'!M495, 'Leave Request Form'!Y495)</f>
        <v/>
      </c>
      <c r="W494" s="75"/>
    </row>
    <row r="495" spans="1:23" x14ac:dyDescent="0.25">
      <c r="A495" s="75"/>
      <c r="B495" s="176" t="str">
        <f>IF('Leave Request Form'!B496="", "", 'Leave Request Form'!B496)</f>
        <v/>
      </c>
      <c r="C495" s="158" t="str">
        <f>IF('Leave Request Form'!C496="", "", 'Leave Request Form'!C496)</f>
        <v/>
      </c>
      <c r="D495" s="160" t="str">
        <f>IF('Leave Request Form'!D496="", "", 'Leave Request Form'!D496)</f>
        <v/>
      </c>
      <c r="E495" s="161" t="str">
        <f>IF('Leave Request Form'!E496="", "", 'Leave Request Form'!E496)</f>
        <v/>
      </c>
      <c r="F495" s="181" t="str">
        <f>IF('Leave Request Form'!F496="", "", 'Leave Request Form'!F496)</f>
        <v/>
      </c>
      <c r="G495" s="163" t="str">
        <f>IF('Leave Request Form'!G496="", "", 'Leave Request Form'!G496)</f>
        <v/>
      </c>
      <c r="H495" s="164" t="str">
        <f>IF('Leave Request Form'!H496="", "", 'Leave Request Form'!H496)</f>
        <v/>
      </c>
      <c r="I495" s="156"/>
      <c r="J495" s="157" t="str">
        <f>IF('Leave Request Form'!AL496="", "", 'Leave Request Form'!AL496)</f>
        <v/>
      </c>
      <c r="K495" s="156"/>
      <c r="L495" s="157"/>
      <c r="M495" s="159"/>
      <c r="N495" s="160"/>
      <c r="O495" s="161"/>
      <c r="P495" s="163"/>
      <c r="Q495" s="163"/>
      <c r="R495" s="163"/>
      <c r="S495" s="156"/>
      <c r="T495" s="157" t="str">
        <f>IF('Leave Request Form'!W496="", 'Leave Request Form'!K496, 'Leave Request Form'!W496)</f>
        <v/>
      </c>
      <c r="U495" s="156"/>
      <c r="V495" s="157" t="str">
        <f>IF('Leave Request Form'!Y496="", 'Leave Request Form'!M496, 'Leave Request Form'!Y496)</f>
        <v/>
      </c>
      <c r="W495" s="75"/>
    </row>
    <row r="496" spans="1:23" x14ac:dyDescent="0.25">
      <c r="A496" s="75"/>
      <c r="B496" s="176" t="str">
        <f>IF('Leave Request Form'!B497="", "", 'Leave Request Form'!B497)</f>
        <v/>
      </c>
      <c r="C496" s="158" t="str">
        <f>IF('Leave Request Form'!C497="", "", 'Leave Request Form'!C497)</f>
        <v/>
      </c>
      <c r="D496" s="160" t="str">
        <f>IF('Leave Request Form'!D497="", "", 'Leave Request Form'!D497)</f>
        <v/>
      </c>
      <c r="E496" s="161" t="str">
        <f>IF('Leave Request Form'!E497="", "", 'Leave Request Form'!E497)</f>
        <v/>
      </c>
      <c r="F496" s="181" t="str">
        <f>IF('Leave Request Form'!F497="", "", 'Leave Request Form'!F497)</f>
        <v/>
      </c>
      <c r="G496" s="163" t="str">
        <f>IF('Leave Request Form'!G497="", "", 'Leave Request Form'!G497)</f>
        <v/>
      </c>
      <c r="H496" s="164" t="str">
        <f>IF('Leave Request Form'!H497="", "", 'Leave Request Form'!H497)</f>
        <v/>
      </c>
      <c r="I496" s="156"/>
      <c r="J496" s="157" t="str">
        <f>IF('Leave Request Form'!AL497="", "", 'Leave Request Form'!AL497)</f>
        <v/>
      </c>
      <c r="K496" s="156"/>
      <c r="L496" s="157"/>
      <c r="M496" s="159"/>
      <c r="N496" s="160"/>
      <c r="O496" s="161"/>
      <c r="P496" s="163"/>
      <c r="Q496" s="163"/>
      <c r="R496" s="163"/>
      <c r="S496" s="156"/>
      <c r="T496" s="157" t="str">
        <f>IF('Leave Request Form'!W497="", 'Leave Request Form'!K497, 'Leave Request Form'!W497)</f>
        <v/>
      </c>
      <c r="U496" s="156"/>
      <c r="V496" s="157" t="str">
        <f>IF('Leave Request Form'!Y497="", 'Leave Request Form'!M497, 'Leave Request Form'!Y497)</f>
        <v/>
      </c>
      <c r="W496" s="75"/>
    </row>
    <row r="497" spans="1:23" x14ac:dyDescent="0.25">
      <c r="A497" s="75"/>
      <c r="B497" s="176" t="str">
        <f>IF('Leave Request Form'!B498="", "", 'Leave Request Form'!B498)</f>
        <v/>
      </c>
      <c r="C497" s="158" t="str">
        <f>IF('Leave Request Form'!C498="", "", 'Leave Request Form'!C498)</f>
        <v/>
      </c>
      <c r="D497" s="160" t="str">
        <f>IF('Leave Request Form'!D498="", "", 'Leave Request Form'!D498)</f>
        <v/>
      </c>
      <c r="E497" s="161" t="str">
        <f>IF('Leave Request Form'!E498="", "", 'Leave Request Form'!E498)</f>
        <v/>
      </c>
      <c r="F497" s="181" t="str">
        <f>IF('Leave Request Form'!F498="", "", 'Leave Request Form'!F498)</f>
        <v/>
      </c>
      <c r="G497" s="163" t="str">
        <f>IF('Leave Request Form'!G498="", "", 'Leave Request Form'!G498)</f>
        <v/>
      </c>
      <c r="H497" s="164" t="str">
        <f>IF('Leave Request Form'!H498="", "", 'Leave Request Form'!H498)</f>
        <v/>
      </c>
      <c r="I497" s="156"/>
      <c r="J497" s="157" t="str">
        <f>IF('Leave Request Form'!AL498="", "", 'Leave Request Form'!AL498)</f>
        <v/>
      </c>
      <c r="K497" s="156"/>
      <c r="L497" s="157"/>
      <c r="M497" s="159"/>
      <c r="N497" s="160"/>
      <c r="O497" s="161"/>
      <c r="P497" s="163"/>
      <c r="Q497" s="163"/>
      <c r="R497" s="163"/>
      <c r="S497" s="156"/>
      <c r="T497" s="157" t="str">
        <f>IF('Leave Request Form'!W498="", 'Leave Request Form'!K498, 'Leave Request Form'!W498)</f>
        <v/>
      </c>
      <c r="U497" s="156"/>
      <c r="V497" s="157" t="str">
        <f>IF('Leave Request Form'!Y498="", 'Leave Request Form'!M498, 'Leave Request Form'!Y498)</f>
        <v/>
      </c>
      <c r="W497" s="75"/>
    </row>
    <row r="498" spans="1:23" x14ac:dyDescent="0.25">
      <c r="A498" s="75"/>
      <c r="B498" s="176" t="str">
        <f>IF('Leave Request Form'!B499="", "", 'Leave Request Form'!B499)</f>
        <v/>
      </c>
      <c r="C498" s="158" t="str">
        <f>IF('Leave Request Form'!C499="", "", 'Leave Request Form'!C499)</f>
        <v/>
      </c>
      <c r="D498" s="160" t="str">
        <f>IF('Leave Request Form'!D499="", "", 'Leave Request Form'!D499)</f>
        <v/>
      </c>
      <c r="E498" s="161" t="str">
        <f>IF('Leave Request Form'!E499="", "", 'Leave Request Form'!E499)</f>
        <v/>
      </c>
      <c r="F498" s="181" t="str">
        <f>IF('Leave Request Form'!F499="", "", 'Leave Request Form'!F499)</f>
        <v/>
      </c>
      <c r="G498" s="163" t="str">
        <f>IF('Leave Request Form'!G499="", "", 'Leave Request Form'!G499)</f>
        <v/>
      </c>
      <c r="H498" s="164" t="str">
        <f>IF('Leave Request Form'!H499="", "", 'Leave Request Form'!H499)</f>
        <v/>
      </c>
      <c r="I498" s="156"/>
      <c r="J498" s="157" t="str">
        <f>IF('Leave Request Form'!AL499="", "", 'Leave Request Form'!AL499)</f>
        <v/>
      </c>
      <c r="K498" s="156"/>
      <c r="L498" s="157"/>
      <c r="M498" s="159"/>
      <c r="N498" s="160"/>
      <c r="O498" s="161"/>
      <c r="P498" s="163"/>
      <c r="Q498" s="163"/>
      <c r="R498" s="163"/>
      <c r="S498" s="156"/>
      <c r="T498" s="157" t="str">
        <f>IF('Leave Request Form'!W499="", 'Leave Request Form'!K499, 'Leave Request Form'!W499)</f>
        <v/>
      </c>
      <c r="U498" s="156"/>
      <c r="V498" s="157" t="str">
        <f>IF('Leave Request Form'!Y499="", 'Leave Request Form'!M499, 'Leave Request Form'!Y499)</f>
        <v/>
      </c>
      <c r="W498" s="75"/>
    </row>
    <row r="499" spans="1:23" x14ac:dyDescent="0.25">
      <c r="A499" s="75"/>
      <c r="B499" s="176" t="str">
        <f>IF('Leave Request Form'!B500="", "", 'Leave Request Form'!B500)</f>
        <v/>
      </c>
      <c r="C499" s="158" t="str">
        <f>IF('Leave Request Form'!C500="", "", 'Leave Request Form'!C500)</f>
        <v/>
      </c>
      <c r="D499" s="160" t="str">
        <f>IF('Leave Request Form'!D500="", "", 'Leave Request Form'!D500)</f>
        <v/>
      </c>
      <c r="E499" s="161" t="str">
        <f>IF('Leave Request Form'!E500="", "", 'Leave Request Form'!E500)</f>
        <v/>
      </c>
      <c r="F499" s="181" t="str">
        <f>IF('Leave Request Form'!F500="", "", 'Leave Request Form'!F500)</f>
        <v/>
      </c>
      <c r="G499" s="163" t="str">
        <f>IF('Leave Request Form'!G500="", "", 'Leave Request Form'!G500)</f>
        <v/>
      </c>
      <c r="H499" s="164" t="str">
        <f>IF('Leave Request Form'!H500="", "", 'Leave Request Form'!H500)</f>
        <v/>
      </c>
      <c r="I499" s="156"/>
      <c r="J499" s="157" t="str">
        <f>IF('Leave Request Form'!AL500="", "", 'Leave Request Form'!AL500)</f>
        <v/>
      </c>
      <c r="K499" s="156"/>
      <c r="L499" s="157"/>
      <c r="M499" s="159"/>
      <c r="N499" s="160"/>
      <c r="O499" s="161"/>
      <c r="P499" s="163"/>
      <c r="Q499" s="163"/>
      <c r="R499" s="163"/>
      <c r="S499" s="156"/>
      <c r="T499" s="157" t="str">
        <f>IF('Leave Request Form'!W500="", 'Leave Request Form'!K500, 'Leave Request Form'!W500)</f>
        <v/>
      </c>
      <c r="U499" s="156"/>
      <c r="V499" s="157" t="str">
        <f>IF('Leave Request Form'!Y500="", 'Leave Request Form'!M500, 'Leave Request Form'!Y500)</f>
        <v/>
      </c>
      <c r="W499" s="75"/>
    </row>
    <row r="500" spans="1:23" x14ac:dyDescent="0.25">
      <c r="A500" s="75"/>
      <c r="B500" s="176" t="str">
        <f>IF('Leave Request Form'!B501="", "", 'Leave Request Form'!B501)</f>
        <v/>
      </c>
      <c r="C500" s="158" t="str">
        <f>IF('Leave Request Form'!C501="", "", 'Leave Request Form'!C501)</f>
        <v/>
      </c>
      <c r="D500" s="160" t="str">
        <f>IF('Leave Request Form'!D501="", "", 'Leave Request Form'!D501)</f>
        <v/>
      </c>
      <c r="E500" s="161" t="str">
        <f>IF('Leave Request Form'!E501="", "", 'Leave Request Form'!E501)</f>
        <v/>
      </c>
      <c r="F500" s="181" t="str">
        <f>IF('Leave Request Form'!F501="", "", 'Leave Request Form'!F501)</f>
        <v/>
      </c>
      <c r="G500" s="163" t="str">
        <f>IF('Leave Request Form'!G501="", "", 'Leave Request Form'!G501)</f>
        <v/>
      </c>
      <c r="H500" s="164" t="str">
        <f>IF('Leave Request Form'!H501="", "", 'Leave Request Form'!H501)</f>
        <v/>
      </c>
      <c r="I500" s="156"/>
      <c r="J500" s="157" t="str">
        <f>IF('Leave Request Form'!AL501="", "", 'Leave Request Form'!AL501)</f>
        <v/>
      </c>
      <c r="K500" s="156"/>
      <c r="L500" s="157"/>
      <c r="M500" s="159"/>
      <c r="N500" s="160"/>
      <c r="O500" s="161"/>
      <c r="P500" s="163"/>
      <c r="Q500" s="163"/>
      <c r="R500" s="163"/>
      <c r="S500" s="156"/>
      <c r="T500" s="157" t="str">
        <f>IF('Leave Request Form'!W501="", 'Leave Request Form'!K501, 'Leave Request Form'!W501)</f>
        <v/>
      </c>
      <c r="U500" s="156"/>
      <c r="V500" s="157" t="str">
        <f>IF('Leave Request Form'!Y501="", 'Leave Request Form'!M501, 'Leave Request Form'!Y501)</f>
        <v/>
      </c>
      <c r="W500" s="75"/>
    </row>
    <row r="501" spans="1:23" x14ac:dyDescent="0.25">
      <c r="A501" s="75"/>
      <c r="B501" s="176" t="str">
        <f>IF('Leave Request Form'!B502="", "", 'Leave Request Form'!B502)</f>
        <v/>
      </c>
      <c r="C501" s="158" t="str">
        <f>IF('Leave Request Form'!C502="", "", 'Leave Request Form'!C502)</f>
        <v/>
      </c>
      <c r="D501" s="160" t="str">
        <f>IF('Leave Request Form'!D502="", "", 'Leave Request Form'!D502)</f>
        <v/>
      </c>
      <c r="E501" s="161" t="str">
        <f>IF('Leave Request Form'!E502="", "", 'Leave Request Form'!E502)</f>
        <v/>
      </c>
      <c r="F501" s="181" t="str">
        <f>IF('Leave Request Form'!F502="", "", 'Leave Request Form'!F502)</f>
        <v/>
      </c>
      <c r="G501" s="163" t="str">
        <f>IF('Leave Request Form'!G502="", "", 'Leave Request Form'!G502)</f>
        <v/>
      </c>
      <c r="H501" s="164" t="str">
        <f>IF('Leave Request Form'!H502="", "", 'Leave Request Form'!H502)</f>
        <v/>
      </c>
      <c r="I501" s="156"/>
      <c r="J501" s="157" t="str">
        <f>IF('Leave Request Form'!AL502="", "", 'Leave Request Form'!AL502)</f>
        <v/>
      </c>
      <c r="K501" s="156"/>
      <c r="L501" s="157"/>
      <c r="M501" s="159"/>
      <c r="N501" s="160"/>
      <c r="O501" s="161"/>
      <c r="P501" s="163"/>
      <c r="Q501" s="163"/>
      <c r="R501" s="163"/>
      <c r="S501" s="156"/>
      <c r="T501" s="157" t="str">
        <f>IF('Leave Request Form'!W502="", 'Leave Request Form'!K502, 'Leave Request Form'!W502)</f>
        <v/>
      </c>
      <c r="U501" s="156"/>
      <c r="V501" s="157" t="str">
        <f>IF('Leave Request Form'!Y502="", 'Leave Request Form'!M502, 'Leave Request Form'!Y502)</f>
        <v/>
      </c>
      <c r="W501" s="75"/>
    </row>
    <row r="502" spans="1:23" x14ac:dyDescent="0.25">
      <c r="A502" s="75"/>
      <c r="B502" s="176" t="str">
        <f>IF('Leave Request Form'!B503="", "", 'Leave Request Form'!B503)</f>
        <v/>
      </c>
      <c r="C502" s="158" t="str">
        <f>IF('Leave Request Form'!C503="", "", 'Leave Request Form'!C503)</f>
        <v/>
      </c>
      <c r="D502" s="160" t="str">
        <f>IF('Leave Request Form'!D503="", "", 'Leave Request Form'!D503)</f>
        <v/>
      </c>
      <c r="E502" s="161" t="str">
        <f>IF('Leave Request Form'!E503="", "", 'Leave Request Form'!E503)</f>
        <v/>
      </c>
      <c r="F502" s="181" t="str">
        <f>IF('Leave Request Form'!F503="", "", 'Leave Request Form'!F503)</f>
        <v/>
      </c>
      <c r="G502" s="163" t="str">
        <f>IF('Leave Request Form'!G503="", "", 'Leave Request Form'!G503)</f>
        <v/>
      </c>
      <c r="H502" s="164" t="str">
        <f>IF('Leave Request Form'!H503="", "", 'Leave Request Form'!H503)</f>
        <v/>
      </c>
      <c r="I502" s="156"/>
      <c r="J502" s="157" t="str">
        <f>IF('Leave Request Form'!AL503="", "", 'Leave Request Form'!AL503)</f>
        <v/>
      </c>
      <c r="K502" s="156"/>
      <c r="L502" s="157"/>
      <c r="M502" s="159"/>
      <c r="N502" s="160"/>
      <c r="O502" s="161"/>
      <c r="P502" s="163"/>
      <c r="Q502" s="163"/>
      <c r="R502" s="163"/>
      <c r="S502" s="156"/>
      <c r="T502" s="157" t="str">
        <f>IF('Leave Request Form'!W503="", 'Leave Request Form'!K503, 'Leave Request Form'!W503)</f>
        <v/>
      </c>
      <c r="U502" s="156"/>
      <c r="V502" s="157" t="str">
        <f>IF('Leave Request Form'!Y503="", 'Leave Request Form'!M503, 'Leave Request Form'!Y503)</f>
        <v/>
      </c>
      <c r="W502" s="75"/>
    </row>
    <row r="503" spans="1:23" x14ac:dyDescent="0.25">
      <c r="A503" s="75"/>
      <c r="B503" s="176" t="str">
        <f>IF('Leave Request Form'!B504="", "", 'Leave Request Form'!B504)</f>
        <v/>
      </c>
      <c r="C503" s="158" t="str">
        <f>IF('Leave Request Form'!C504="", "", 'Leave Request Form'!C504)</f>
        <v/>
      </c>
      <c r="D503" s="160" t="str">
        <f>IF('Leave Request Form'!D504="", "", 'Leave Request Form'!D504)</f>
        <v/>
      </c>
      <c r="E503" s="161" t="str">
        <f>IF('Leave Request Form'!E504="", "", 'Leave Request Form'!E504)</f>
        <v/>
      </c>
      <c r="F503" s="181" t="str">
        <f>IF('Leave Request Form'!F504="", "", 'Leave Request Form'!F504)</f>
        <v/>
      </c>
      <c r="G503" s="163" t="str">
        <f>IF('Leave Request Form'!G504="", "", 'Leave Request Form'!G504)</f>
        <v/>
      </c>
      <c r="H503" s="164" t="str">
        <f>IF('Leave Request Form'!H504="", "", 'Leave Request Form'!H504)</f>
        <v/>
      </c>
      <c r="I503" s="156"/>
      <c r="J503" s="157" t="str">
        <f>IF('Leave Request Form'!AL504="", "", 'Leave Request Form'!AL504)</f>
        <v/>
      </c>
      <c r="K503" s="156"/>
      <c r="L503" s="157"/>
      <c r="M503" s="159"/>
      <c r="N503" s="160"/>
      <c r="O503" s="161"/>
      <c r="P503" s="163"/>
      <c r="Q503" s="163"/>
      <c r="R503" s="163"/>
      <c r="S503" s="156"/>
      <c r="T503" s="157" t="str">
        <f>IF('Leave Request Form'!W504="", 'Leave Request Form'!K504, 'Leave Request Form'!W504)</f>
        <v/>
      </c>
      <c r="U503" s="156"/>
      <c r="V503" s="157" t="str">
        <f>IF('Leave Request Form'!Y504="", 'Leave Request Form'!M504, 'Leave Request Form'!Y504)</f>
        <v/>
      </c>
      <c r="W503" s="75"/>
    </row>
    <row r="504" spans="1:23" x14ac:dyDescent="0.25">
      <c r="A504" s="75"/>
      <c r="B504" s="176" t="str">
        <f>IF('Leave Request Form'!B505="", "", 'Leave Request Form'!B505)</f>
        <v/>
      </c>
      <c r="C504" s="158" t="str">
        <f>IF('Leave Request Form'!C505="", "", 'Leave Request Form'!C505)</f>
        <v/>
      </c>
      <c r="D504" s="160" t="str">
        <f>IF('Leave Request Form'!D505="", "", 'Leave Request Form'!D505)</f>
        <v/>
      </c>
      <c r="E504" s="161" t="str">
        <f>IF('Leave Request Form'!E505="", "", 'Leave Request Form'!E505)</f>
        <v/>
      </c>
      <c r="F504" s="181" t="str">
        <f>IF('Leave Request Form'!F505="", "", 'Leave Request Form'!F505)</f>
        <v/>
      </c>
      <c r="G504" s="163" t="str">
        <f>IF('Leave Request Form'!G505="", "", 'Leave Request Form'!G505)</f>
        <v/>
      </c>
      <c r="H504" s="164" t="str">
        <f>IF('Leave Request Form'!H505="", "", 'Leave Request Form'!H505)</f>
        <v/>
      </c>
      <c r="I504" s="156"/>
      <c r="J504" s="157" t="str">
        <f>IF('Leave Request Form'!AL505="", "", 'Leave Request Form'!AL505)</f>
        <v/>
      </c>
      <c r="K504" s="156"/>
      <c r="L504" s="157"/>
      <c r="M504" s="159"/>
      <c r="N504" s="160"/>
      <c r="O504" s="161"/>
      <c r="P504" s="163"/>
      <c r="Q504" s="163"/>
      <c r="R504" s="163"/>
      <c r="S504" s="156"/>
      <c r="T504" s="157" t="str">
        <f>IF('Leave Request Form'!W505="", 'Leave Request Form'!K505, 'Leave Request Form'!W505)</f>
        <v/>
      </c>
      <c r="U504" s="156"/>
      <c r="V504" s="157" t="str">
        <f>IF('Leave Request Form'!Y505="", 'Leave Request Form'!M505, 'Leave Request Form'!Y505)</f>
        <v/>
      </c>
      <c r="W504" s="75"/>
    </row>
    <row r="505" spans="1:23" x14ac:dyDescent="0.25">
      <c r="A505" s="75"/>
      <c r="B505" s="176" t="str">
        <f>IF('Leave Request Form'!B506="", "", 'Leave Request Form'!B506)</f>
        <v/>
      </c>
      <c r="C505" s="158" t="str">
        <f>IF('Leave Request Form'!C506="", "", 'Leave Request Form'!C506)</f>
        <v/>
      </c>
      <c r="D505" s="160" t="str">
        <f>IF('Leave Request Form'!D506="", "", 'Leave Request Form'!D506)</f>
        <v/>
      </c>
      <c r="E505" s="161" t="str">
        <f>IF('Leave Request Form'!E506="", "", 'Leave Request Form'!E506)</f>
        <v/>
      </c>
      <c r="F505" s="181" t="str">
        <f>IF('Leave Request Form'!F506="", "", 'Leave Request Form'!F506)</f>
        <v/>
      </c>
      <c r="G505" s="163" t="str">
        <f>IF('Leave Request Form'!G506="", "", 'Leave Request Form'!G506)</f>
        <v/>
      </c>
      <c r="H505" s="164" t="str">
        <f>IF('Leave Request Form'!H506="", "", 'Leave Request Form'!H506)</f>
        <v/>
      </c>
      <c r="I505" s="156"/>
      <c r="J505" s="157" t="str">
        <f>IF('Leave Request Form'!AL506="", "", 'Leave Request Form'!AL506)</f>
        <v/>
      </c>
      <c r="K505" s="156"/>
      <c r="L505" s="157"/>
      <c r="M505" s="159"/>
      <c r="N505" s="160"/>
      <c r="O505" s="161"/>
      <c r="P505" s="163"/>
      <c r="Q505" s="163"/>
      <c r="R505" s="163"/>
      <c r="S505" s="156"/>
      <c r="T505" s="157" t="str">
        <f>IF('Leave Request Form'!W506="", 'Leave Request Form'!K506, 'Leave Request Form'!W506)</f>
        <v/>
      </c>
      <c r="U505" s="156"/>
      <c r="V505" s="157" t="str">
        <f>IF('Leave Request Form'!Y506="", 'Leave Request Form'!M506, 'Leave Request Form'!Y506)</f>
        <v/>
      </c>
      <c r="W505" s="75"/>
    </row>
    <row r="506" spans="1:23" x14ac:dyDescent="0.25">
      <c r="A506" s="75"/>
      <c r="B506" s="178" t="str">
        <f>IF('Leave Request Form'!B507="", "", 'Leave Request Form'!B507)</f>
        <v/>
      </c>
      <c r="C506" s="167" t="str">
        <f>IF('Leave Request Form'!C507="", "", 'Leave Request Form'!C507)</f>
        <v/>
      </c>
      <c r="D506" s="169" t="str">
        <f>IF('Leave Request Form'!D507="", "", 'Leave Request Form'!D507)</f>
        <v/>
      </c>
      <c r="E506" s="170" t="str">
        <f>IF('Leave Request Form'!E507="", "", 'Leave Request Form'!E507)</f>
        <v/>
      </c>
      <c r="F506" s="182" t="str">
        <f>IF('Leave Request Form'!F507="", "", 'Leave Request Form'!F507)</f>
        <v/>
      </c>
      <c r="G506" s="172" t="str">
        <f>IF('Leave Request Form'!G507="", "", 'Leave Request Form'!G507)</f>
        <v/>
      </c>
      <c r="H506" s="173" t="str">
        <f>IF('Leave Request Form'!H507="", "", 'Leave Request Form'!H507)</f>
        <v/>
      </c>
      <c r="I506" s="165"/>
      <c r="J506" s="166" t="str">
        <f>IF('Leave Request Form'!AL507="", "", 'Leave Request Form'!AL507)</f>
        <v/>
      </c>
      <c r="K506" s="165"/>
      <c r="L506" s="166"/>
      <c r="M506" s="168"/>
      <c r="N506" s="169"/>
      <c r="O506" s="170"/>
      <c r="P506" s="172"/>
      <c r="Q506" s="172"/>
      <c r="R506" s="172"/>
      <c r="S506" s="165"/>
      <c r="T506" s="166" t="str">
        <f>IF('Leave Request Form'!W507="", 'Leave Request Form'!K507, 'Leave Request Form'!W507)</f>
        <v/>
      </c>
      <c r="U506" s="165"/>
      <c r="V506" s="166" t="str">
        <f>IF('Leave Request Form'!Y507="", 'Leave Request Form'!M507, 'Leave Request Form'!Y507)</f>
        <v/>
      </c>
      <c r="W506" s="75"/>
    </row>
    <row r="507" spans="1:23" x14ac:dyDescent="0.25">
      <c r="A507" s="75"/>
      <c r="B507" s="75"/>
      <c r="C507" s="75"/>
      <c r="D507" s="75"/>
      <c r="E507" s="75"/>
      <c r="F507" s="75"/>
      <c r="G507" s="75"/>
      <c r="H507" s="75"/>
      <c r="I507" s="75"/>
      <c r="J507" s="75"/>
      <c r="K507" s="75"/>
      <c r="L507" s="75"/>
      <c r="M507" s="75"/>
      <c r="N507" s="75"/>
      <c r="O507" s="75"/>
      <c r="P507" s="75"/>
      <c r="Q507" s="75"/>
      <c r="R507" s="75"/>
      <c r="S507" s="75"/>
      <c r="T507" s="75"/>
      <c r="U507" s="75"/>
      <c r="V507" s="75"/>
      <c r="W507" s="75"/>
    </row>
    <row r="508" spans="1:23" hidden="1" x14ac:dyDescent="0.25"/>
    <row r="509" spans="1:23" hidden="1" x14ac:dyDescent="0.25"/>
    <row r="510" spans="1:23" hidden="1" x14ac:dyDescent="0.25"/>
    <row r="511" spans="1:23" hidden="1" x14ac:dyDescent="0.25"/>
  </sheetData>
  <sheetProtection algorithmName="SHA-512" hashValue="3eESpSCNaMrjTqIeHuCvYsLaSzOWchF2kwjzYDqZ37nG8j+bdC4VFZ3a+nLj8KB/hssM7NeFTfpqhhzRo6NRyg==" saltValue="pR5S2q76Nhsy9Obc+VX6pw==" spinCount="100000" sheet="1" objects="1" scenarios="1"/>
  <mergeCells count="5">
    <mergeCell ref="B5:C5"/>
    <mergeCell ref="D5:E5"/>
    <mergeCell ref="M5:O5"/>
    <mergeCell ref="B2:E3"/>
    <mergeCell ref="B4:E4"/>
  </mergeCells>
  <conditionalFormatting sqref="L7:L506">
    <cfRule type="expression" dxfId="4" priority="3">
      <formula>L7=$L$3</formula>
    </cfRule>
    <cfRule type="expression" dxfId="3" priority="4">
      <formula>L7=$L$2</formula>
    </cfRule>
  </conditionalFormatting>
  <conditionalFormatting sqref="O3">
    <cfRule type="expression" dxfId="2" priority="2">
      <formula>$O$3&gt;0</formula>
    </cfRule>
  </conditionalFormatting>
  <conditionalFormatting sqref="M7:R506">
    <cfRule type="expression" dxfId="1" priority="13">
      <formula>NOT(M7=C7)</formula>
    </cfRule>
  </conditionalFormatting>
  <dataValidations count="2">
    <dataValidation type="list" allowBlank="1" showInputMessage="1" showErrorMessage="1" sqref="L7:L506" xr:uid="{00000000-0002-0000-0300-000000000000}">
      <formula1>$L$2:$L$3</formula1>
    </dataValidation>
    <dataValidation type="list" errorStyle="information" allowBlank="1" showInputMessage="1" showErrorMessage="1" errorTitle="Data does not match" error="The date/name approved does not match that of the request." sqref="M7:R506" xr:uid="{00000000-0002-0000-0300-000001000000}">
      <formula1>C7</formula1>
    </dataValidation>
  </dataValidations>
  <pageMargins left="0.7" right="0.7" top="0.75" bottom="0.75" header="0.3" footer="0.3"/>
  <pageSetup paperSize="9" orientation="landscape" verticalDpi="300" r:id="rId1"/>
  <drawing r:id="rId2"/>
  <extLst>
    <ext xmlns:x14="http://schemas.microsoft.com/office/spreadsheetml/2009/9/main" uri="{78C0D931-6437-407d-A8EE-F0AAD7539E65}">
      <x14:conditionalFormattings>
        <x14:conditionalFormatting xmlns:xm="http://schemas.microsoft.com/office/excel/2006/main">
          <x14:cfRule type="expression" priority="26" id="{A138120A-32D8-4E07-9AA3-39A5B6048B79}">
            <xm:f>'Intro &amp; Setup'!$P$41='Intro &amp; Setup'!$BC$41</xm:f>
            <x14:dxf>
              <numFmt numFmtId="171" formatCode="mm/dd/yyyy"/>
            </x14:dxf>
          </x14:cfRule>
          <xm:sqref>B7:B506 D7:E506 G7:G506 N7:O506 Q7:Q506</xm:sqref>
        </x14:conditionalFormatting>
      </x14:conditionalFormattings>
    </ext>
    <ext xmlns:x14="http://schemas.microsoft.com/office/spreadsheetml/2009/9/main" uri="{CCE6A557-97BC-4b89-ADB6-D9C93CAAB3DF}">
      <x14:dataValidations xmlns:xm="http://schemas.microsoft.com/office/excel/2006/main" count="1">
        <x14:dataValidation type="date" allowBlank="1" showInputMessage="1" showErrorMessage="1" errorTitle="Date outside of period" error="The date is outside of the annual period set." xr:uid="{00000000-0002-0000-0300-000002000000}">
          <x14:formula1>
            <xm:f>'Intro &amp; Setup'!$BA$4</xm:f>
          </x14:formula1>
          <x14:formula2>
            <xm:f>'Intro &amp; Setup'!$BA$5</xm:f>
          </x14:formula2>
          <xm:sqref>D7:H506</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5c22b865-9d05-42be-b306-86f259ab344c" xsi:nil="true"/>
    <lcf76f155ced4ddcb4097134ff3c332f xmlns="0224aa69-f8be-496a-942a-f68b2082be9d">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6A6647477DB67489542583DE85BBDA9" ma:contentTypeVersion="17" ma:contentTypeDescription="Create a new document." ma:contentTypeScope="" ma:versionID="6af78dfbb76ad052dc5497596012d100">
  <xsd:schema xmlns:xsd="http://www.w3.org/2001/XMLSchema" xmlns:xs="http://www.w3.org/2001/XMLSchema" xmlns:p="http://schemas.microsoft.com/office/2006/metadata/properties" xmlns:ns2="0224aa69-f8be-496a-942a-f68b2082be9d" xmlns:ns3="5c22b865-9d05-42be-b306-86f259ab344c" targetNamespace="http://schemas.microsoft.com/office/2006/metadata/properties" ma:root="true" ma:fieldsID="031bced7a5d122e46ea51893bd70fe58" ns2:_="" ns3:_="">
    <xsd:import namespace="0224aa69-f8be-496a-942a-f68b2082be9d"/>
    <xsd:import namespace="5c22b865-9d05-42be-b306-86f259ab344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DateTaken" minOccurs="0"/>
                <xsd:element ref="ns2:MediaServiceEventHashCode" minOccurs="0"/>
                <xsd:element ref="ns2:MediaServiceGenerationTime"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224aa69-f8be-496a-942a-f68b2082be9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MediaServiceAutoTags" ma:internalName="MediaServiceAutoTags"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03a2bcf8-cd39-408e-afde-3fa1715eb23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c22b865-9d05-42be-b306-86f259ab344c"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6b0a2be7-add5-4892-b185-3fdfbf18e5e2}" ma:internalName="TaxCatchAll" ma:showField="CatchAllData" ma:web="5c22b865-9d05-42be-b306-86f259ab344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96E6964-1F6D-49E9-B614-F4DD0F580028}">
  <ds:schemaRefs>
    <ds:schemaRef ds:uri="http://schemas.microsoft.com/sharepoint/v3/contenttype/forms"/>
  </ds:schemaRefs>
</ds:datastoreItem>
</file>

<file path=customXml/itemProps2.xml><?xml version="1.0" encoding="utf-8"?>
<ds:datastoreItem xmlns:ds="http://schemas.openxmlformats.org/officeDocument/2006/customXml" ds:itemID="{0960293C-04B8-4035-8A4E-4765A202A5DF}">
  <ds:schemaRefs>
    <ds:schemaRef ds:uri="http://schemas.microsoft.com/office/2006/metadata/properties"/>
    <ds:schemaRef ds:uri="0224aa69-f8be-496a-942a-f68b2082be9d"/>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5c22b865-9d05-42be-b306-86f259ab344c"/>
    <ds:schemaRef ds:uri="http://www.w3.org/XML/1998/namespace"/>
    <ds:schemaRef ds:uri="http://purl.org/dc/dcmitype/"/>
  </ds:schemaRefs>
</ds:datastoreItem>
</file>

<file path=customXml/itemProps3.xml><?xml version="1.0" encoding="utf-8"?>
<ds:datastoreItem xmlns:ds="http://schemas.openxmlformats.org/officeDocument/2006/customXml" ds:itemID="{4F3CAE04-6737-4F36-AC24-8D581B42872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Intro &amp; Setup</vt:lpstr>
      <vt:lpstr>Leave Request Form</vt:lpstr>
      <vt:lpstr>Annual Leave Calendar</vt:lpstr>
      <vt:lpstr>Leave Approval</vt:lpstr>
      <vt:lpstr>'Annual Leave Calendar'!Print_Area</vt:lpstr>
      <vt:lpstr>'Intro &amp; Setup'!Print_Area</vt:lpstr>
      <vt:lpstr>'Leave Approval'!Print_Area</vt:lpstr>
      <vt:lpstr>'Leave Request Form'!Print_Area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Spreadsheet Solutions</dc:creator>
  <cp:lastModifiedBy>Spreadsheet Solutions</cp:lastModifiedBy>
  <dcterms:created xsi:type="dcterms:W3CDTF">2017-03-10T12:26:38Z</dcterms:created>
  <dcterms:modified xsi:type="dcterms:W3CDTF">2019-11-25T11:16:09Z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0x01010066A6647477DB67489542583DE85BBDA9</vt:lpwstr>
  </property>
</Properties>
</file>